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itemizador-planilha-main\"/>
    </mc:Choice>
  </mc:AlternateContent>
  <xr:revisionPtr revIDLastSave="0" documentId="8_{FCD109DE-0FCC-480D-994E-B48318261213}" xr6:coauthVersionLast="47" xr6:coauthVersionMax="47" xr10:uidLastSave="{00000000-0000-0000-0000-000000000000}"/>
  <bookViews>
    <workbookView xWindow="-120" yWindow="-120" windowWidth="20730" windowHeight="11040" tabRatio="785" firstSheet="1" activeTab="1" xr2:uid="{C624CEB2-9187-44B9-825B-207F74867858}"/>
  </bookViews>
  <sheets>
    <sheet name="Folha Rosto" sheetId="2" r:id="rId1"/>
    <sheet name="PQ" sheetId="8" r:id="rId2"/>
    <sheet name="BDI" sheetId="4" r:id="rId3"/>
    <sheet name="ADM Local" sheetId="5" r:id="rId4"/>
    <sheet name="Mob Desmob Pessoal" sheetId="6" r:id="rId5"/>
    <sheet name="Mob Desmob Equip" sheetId="7" r:id="rId6"/>
    <sheet name="Praticabilidade-improdutividade" sheetId="9" r:id="rId7"/>
    <sheet name="Exemplo CPU" sheetId="10" r:id="rId8"/>
  </sheets>
  <definedNames>
    <definedName name="\xasd" hidden="1">{#N/A,#N/A,FALSE,"Plan1";#N/A,#N/A,FALSE,"Plan2"}</definedName>
    <definedName name="____________________________________la29" hidden="1">#REF!</definedName>
    <definedName name="____________________________________la3" hidden="1">#REF!</definedName>
    <definedName name="____________________________________la31" hidden="1">#REF!</definedName>
    <definedName name="____________________________________la32" hidden="1">#REF!</definedName>
    <definedName name="____________________________________la4" hidden="1">#REF!</definedName>
    <definedName name="____________________________________la5" hidden="1">#REF!</definedName>
    <definedName name="____________________________________la6" hidden="1">#REF!</definedName>
    <definedName name="____________________________________la7" hidden="1">#REF!</definedName>
    <definedName name="____________________________________la8" hidden="1">#REF!</definedName>
    <definedName name="____________________________________la9" hidden="1">#REF!</definedName>
    <definedName name="____________________________________lb1" hidden="1">#REF!</definedName>
    <definedName name="____________________________________lb10" hidden="1">#REF!</definedName>
    <definedName name="____________________________________lb11" hidden="1">#REF!</definedName>
    <definedName name="____________________________________lb12" hidden="1">#REF!</definedName>
    <definedName name="____________________________________lb13" hidden="1">#REF!</definedName>
    <definedName name="____________________________________lb14" hidden="1">#REF!</definedName>
    <definedName name="____________________________________lb15" hidden="1">#REF!</definedName>
    <definedName name="____________________________________lb16" hidden="1">#REF!</definedName>
    <definedName name="____________________________________lb17" hidden="1">#REF!</definedName>
    <definedName name="____________________________________lb18" hidden="1">#REF!</definedName>
    <definedName name="____________________________________lb19" hidden="1">#REF!</definedName>
    <definedName name="____________________________________lb2" hidden="1">#REF!</definedName>
    <definedName name="____________________________________lb20" hidden="1">#REF!</definedName>
    <definedName name="____________________________________lb21" hidden="1">#REF!</definedName>
    <definedName name="____________________________________lb22" hidden="1">#REF!</definedName>
    <definedName name="____________________________________lb23" hidden="1">#REF!</definedName>
    <definedName name="____________________________________lb24" hidden="1">#REF!</definedName>
    <definedName name="____________________________________lb25" hidden="1">#REF!</definedName>
    <definedName name="____________________________________lb27" hidden="1">#REF!</definedName>
    <definedName name="____________________________________lb28" hidden="1">#REF!</definedName>
    <definedName name="____________________________________lb29" hidden="1">#REF!</definedName>
    <definedName name="____________________________________lb3" hidden="1">#REF!</definedName>
    <definedName name="____________________________________lb30" hidden="1">#REF!</definedName>
    <definedName name="____________________________________lb31" hidden="1">#REF!</definedName>
    <definedName name="____________________________________lb32" hidden="1">#REF!</definedName>
    <definedName name="____________________________________lb4" hidden="1">#REF!</definedName>
    <definedName name="____________________________________lb5" hidden="1">#REF!</definedName>
    <definedName name="____________________________________lb6" hidden="1">#REF!</definedName>
    <definedName name="____________________________________lb7" hidden="1">#REF!</definedName>
    <definedName name="____________________________________lb8" hidden="1">#REF!</definedName>
    <definedName name="____________________________________lb9" hidden="1">#REF!</definedName>
    <definedName name="____________________________________lbc1" hidden="1">#REF!</definedName>
    <definedName name="____________________________________lbc10" hidden="1">#REF!</definedName>
    <definedName name="____________________________________lbc11" hidden="1">#REF!</definedName>
    <definedName name="____________________________________lbc12" hidden="1">#REF!</definedName>
    <definedName name="____________________________________lbc13" hidden="1">#REF!</definedName>
    <definedName name="____________________________________lbc14" hidden="1">#REF!</definedName>
    <definedName name="____________________________________lbc15" hidden="1">#REF!</definedName>
    <definedName name="____________________________________lbc16" hidden="1">#REF!</definedName>
    <definedName name="____________________________________lbc17" hidden="1">#REF!</definedName>
    <definedName name="____________________________________lbc18" hidden="1">#REF!</definedName>
    <definedName name="____________________________________lbc19" hidden="1">#REF!</definedName>
    <definedName name="____________________________________lbc2" hidden="1">#REF!</definedName>
    <definedName name="____________________________________lbc20" hidden="1">#REF!</definedName>
    <definedName name="____________________________________lbc21" hidden="1">#REF!</definedName>
    <definedName name="____________________________________lbc22" hidden="1">#REF!</definedName>
    <definedName name="____________________________________lbc23" hidden="1">#REF!</definedName>
    <definedName name="____________________________________lbc24" hidden="1">#REF!</definedName>
    <definedName name="____________________________________lbc25" hidden="1">#REF!</definedName>
    <definedName name="____________________________________lbc26" hidden="1">#REF!</definedName>
    <definedName name="____________________________________lbc27" hidden="1">#REF!</definedName>
    <definedName name="____________________________________lbc28" hidden="1">#REF!</definedName>
    <definedName name="____________________________________lbc29" hidden="1">#REF!</definedName>
    <definedName name="____________________________________lbc3" hidden="1">#REF!</definedName>
    <definedName name="____________________________________lbc31" hidden="1">#REF!</definedName>
    <definedName name="____________________________________lbc32" hidden="1">#REF!</definedName>
    <definedName name="____________________________________lbc4" hidden="1">#REF!</definedName>
    <definedName name="____________________________________lbc5" hidden="1">#REF!</definedName>
    <definedName name="____________________________________lbc6" hidden="1">#REF!</definedName>
    <definedName name="____________________________________lbc7" hidden="1">#REF!</definedName>
    <definedName name="____________________________________lbc8" hidden="1">#REF!</definedName>
    <definedName name="____________________________________lbc9" hidden="1">#REF!</definedName>
    <definedName name="____________________________________ld26" hidden="1">#REF!</definedName>
    <definedName name="____________________________________ld31" hidden="1">#REF!</definedName>
    <definedName name="____________________________________le31" hidden="1">#REF!</definedName>
    <definedName name="____________________________________lf31" hidden="1">#REF!</definedName>
    <definedName name="____________________________________x10" hidden="1">#REF!</definedName>
    <definedName name="____________________________________x11" hidden="1">#REF!</definedName>
    <definedName name="____________________________________x12" hidden="1">#REF!</definedName>
    <definedName name="____________________________________x13" hidden="1">#REF!</definedName>
    <definedName name="____________________________________x14" hidden="1">#REF!</definedName>
    <definedName name="____________________________________x15" hidden="1">#REF!</definedName>
    <definedName name="____________________________________x16" hidden="1">#REF!</definedName>
    <definedName name="____________________________________x17" hidden="1">#REF!</definedName>
    <definedName name="____________________________________x18" hidden="1">#REF!</definedName>
    <definedName name="____________________________________x19" hidden="1">#REF!</definedName>
    <definedName name="____________________________________x20" hidden="1">#REF!</definedName>
    <definedName name="____________________________________x21" hidden="1">#REF!</definedName>
    <definedName name="____________________________________x22" hidden="1">#REF!</definedName>
    <definedName name="____________________________________x23" hidden="1">#REF!</definedName>
    <definedName name="____________________________________x24" hidden="1">#REF!</definedName>
    <definedName name="____________________________________x25" hidden="1">#REF!</definedName>
    <definedName name="____________________________________x28" hidden="1">#REF!</definedName>
    <definedName name="____________________________________x29" hidden="1">#REF!</definedName>
    <definedName name="____________________________________x32" hidden="1">#REF!</definedName>
    <definedName name="____________________________________x4" hidden="1">#REF!</definedName>
    <definedName name="____________________________________x5" hidden="1">#REF!</definedName>
    <definedName name="____________________________________x6" hidden="1">#REF!</definedName>
    <definedName name="____________________________________x7" hidden="1">#REF!</definedName>
    <definedName name="____________________________________x8" hidden="1">#REF!</definedName>
    <definedName name="____________________________________x9" hidden="1">#REF!</definedName>
    <definedName name="___________________________________la29" hidden="1">#REF!</definedName>
    <definedName name="___________________________________la3" hidden="1">#REF!</definedName>
    <definedName name="___________________________________la31" hidden="1">#REF!</definedName>
    <definedName name="___________________________________la32" hidden="1">#REF!</definedName>
    <definedName name="___________________________________la4" hidden="1">#REF!</definedName>
    <definedName name="___________________________________la5" hidden="1">#REF!</definedName>
    <definedName name="___________________________________la6" hidden="1">#REF!</definedName>
    <definedName name="___________________________________la7" hidden="1">#REF!</definedName>
    <definedName name="___________________________________la8" hidden="1">#REF!</definedName>
    <definedName name="___________________________________la9" hidden="1">#REF!</definedName>
    <definedName name="___________________________________lb1" hidden="1">#REF!</definedName>
    <definedName name="___________________________________lb10" hidden="1">#REF!</definedName>
    <definedName name="___________________________________lb11" hidden="1">#REF!</definedName>
    <definedName name="___________________________________lb12" hidden="1">#REF!</definedName>
    <definedName name="___________________________________lb13" hidden="1">#REF!</definedName>
    <definedName name="___________________________________lb14" hidden="1">#REF!</definedName>
    <definedName name="___________________________________lb15" hidden="1">#REF!</definedName>
    <definedName name="___________________________________lb16" hidden="1">#REF!</definedName>
    <definedName name="___________________________________lb17" hidden="1">#REF!</definedName>
    <definedName name="___________________________________lb18" hidden="1">#REF!</definedName>
    <definedName name="___________________________________lb19" hidden="1">#REF!</definedName>
    <definedName name="___________________________________lb2" hidden="1">#REF!</definedName>
    <definedName name="___________________________________lb20" hidden="1">#REF!</definedName>
    <definedName name="___________________________________lb21" hidden="1">#REF!</definedName>
    <definedName name="___________________________________lb22" hidden="1">#REF!</definedName>
    <definedName name="___________________________________lb23" hidden="1">#REF!</definedName>
    <definedName name="___________________________________lb24" hidden="1">#REF!</definedName>
    <definedName name="___________________________________lb25" hidden="1">#REF!</definedName>
    <definedName name="___________________________________lb27" hidden="1">#REF!</definedName>
    <definedName name="___________________________________lb28" hidden="1">#REF!</definedName>
    <definedName name="___________________________________lb29" hidden="1">#REF!</definedName>
    <definedName name="___________________________________lb3" hidden="1">#REF!</definedName>
    <definedName name="___________________________________lb30" hidden="1">#REF!</definedName>
    <definedName name="___________________________________lb31" hidden="1">#REF!</definedName>
    <definedName name="___________________________________lb32" hidden="1">#REF!</definedName>
    <definedName name="___________________________________lb4" hidden="1">#REF!</definedName>
    <definedName name="___________________________________lb5" hidden="1">#REF!</definedName>
    <definedName name="___________________________________lb6" hidden="1">#REF!</definedName>
    <definedName name="___________________________________lb7" hidden="1">#REF!</definedName>
    <definedName name="___________________________________lb8" hidden="1">#REF!</definedName>
    <definedName name="___________________________________lb9" hidden="1">#REF!</definedName>
    <definedName name="___________________________________lbc1" hidden="1">#REF!</definedName>
    <definedName name="___________________________________lbc10" hidden="1">#REF!</definedName>
    <definedName name="___________________________________lbc11" hidden="1">#REF!</definedName>
    <definedName name="___________________________________lbc12" hidden="1">#REF!</definedName>
    <definedName name="___________________________________lbc13" hidden="1">#REF!</definedName>
    <definedName name="___________________________________lbc14" hidden="1">#REF!</definedName>
    <definedName name="___________________________________lbc15" hidden="1">#REF!</definedName>
    <definedName name="___________________________________lbc16" hidden="1">#REF!</definedName>
    <definedName name="___________________________________lbc17" hidden="1">#REF!</definedName>
    <definedName name="___________________________________lbc18" hidden="1">#REF!</definedName>
    <definedName name="___________________________________lbc19" hidden="1">#REF!</definedName>
    <definedName name="___________________________________lbc2" hidden="1">#REF!</definedName>
    <definedName name="___________________________________lbc20" hidden="1">#REF!</definedName>
    <definedName name="___________________________________lbc21" hidden="1">#REF!</definedName>
    <definedName name="___________________________________lbc22" hidden="1">#REF!</definedName>
    <definedName name="___________________________________lbc23" hidden="1">#REF!</definedName>
    <definedName name="___________________________________lbc24" hidden="1">#REF!</definedName>
    <definedName name="___________________________________lbc25" hidden="1">#REF!</definedName>
    <definedName name="___________________________________lbc26" hidden="1">#REF!</definedName>
    <definedName name="___________________________________lbc27" hidden="1">#REF!</definedName>
    <definedName name="___________________________________lbc28" hidden="1">#REF!</definedName>
    <definedName name="___________________________________lbc29" hidden="1">#REF!</definedName>
    <definedName name="___________________________________lbc3" hidden="1">#REF!</definedName>
    <definedName name="___________________________________lbc31" hidden="1">#REF!</definedName>
    <definedName name="___________________________________lbc32" hidden="1">#REF!</definedName>
    <definedName name="___________________________________lbc4" hidden="1">#REF!</definedName>
    <definedName name="___________________________________lbc5" hidden="1">#REF!</definedName>
    <definedName name="___________________________________lbc6" hidden="1">#REF!</definedName>
    <definedName name="___________________________________lbc7" hidden="1">#REF!</definedName>
    <definedName name="___________________________________lbc8" hidden="1">#REF!</definedName>
    <definedName name="___________________________________lbc9" hidden="1">#REF!</definedName>
    <definedName name="___________________________________ld26" hidden="1">#REF!</definedName>
    <definedName name="___________________________________ld31" hidden="1">#REF!</definedName>
    <definedName name="___________________________________le31" hidden="1">#REF!</definedName>
    <definedName name="___________________________________lf31" hidden="1">#REF!</definedName>
    <definedName name="___________________________________x10" hidden="1">#REF!</definedName>
    <definedName name="___________________________________x11" hidden="1">#REF!</definedName>
    <definedName name="___________________________________x12" hidden="1">#REF!</definedName>
    <definedName name="___________________________________x13" hidden="1">#REF!</definedName>
    <definedName name="___________________________________x14" hidden="1">#REF!</definedName>
    <definedName name="___________________________________x15" hidden="1">#REF!</definedName>
    <definedName name="___________________________________x16" hidden="1">#REF!</definedName>
    <definedName name="___________________________________x17" hidden="1">#REF!</definedName>
    <definedName name="___________________________________x18" hidden="1">#REF!</definedName>
    <definedName name="___________________________________x19" hidden="1">#REF!</definedName>
    <definedName name="___________________________________x20" hidden="1">#REF!</definedName>
    <definedName name="___________________________________x21" hidden="1">#REF!</definedName>
    <definedName name="___________________________________x22" hidden="1">#REF!</definedName>
    <definedName name="___________________________________x23" hidden="1">#REF!</definedName>
    <definedName name="___________________________________x24" hidden="1">#REF!</definedName>
    <definedName name="___________________________________x25" hidden="1">#REF!</definedName>
    <definedName name="___________________________________x28" hidden="1">#REF!</definedName>
    <definedName name="___________________________________x29" hidden="1">#REF!</definedName>
    <definedName name="___________________________________x32" hidden="1">#REF!</definedName>
    <definedName name="___________________________________x4" hidden="1">#REF!</definedName>
    <definedName name="___________________________________x5" hidden="1">#REF!</definedName>
    <definedName name="___________________________________x6" hidden="1">#REF!</definedName>
    <definedName name="___________________________________x7" hidden="1">#REF!</definedName>
    <definedName name="___________________________________x8" hidden="1">#REF!</definedName>
    <definedName name="___________________________________x9" hidden="1">#REF!</definedName>
    <definedName name="__________________________________la29" hidden="1">#REF!</definedName>
    <definedName name="__________________________________la3" hidden="1">#REF!</definedName>
    <definedName name="__________________________________la31" hidden="1">#REF!</definedName>
    <definedName name="__________________________________la32" hidden="1">#REF!</definedName>
    <definedName name="__________________________________la4" hidden="1">#REF!</definedName>
    <definedName name="__________________________________la5" hidden="1">#REF!</definedName>
    <definedName name="__________________________________la6" hidden="1">#REF!</definedName>
    <definedName name="__________________________________la7" hidden="1">#REF!</definedName>
    <definedName name="__________________________________la8" hidden="1">#REF!</definedName>
    <definedName name="__________________________________la9" hidden="1">#REF!</definedName>
    <definedName name="__________________________________lb1" hidden="1">#REF!</definedName>
    <definedName name="__________________________________lb10" hidden="1">#REF!</definedName>
    <definedName name="__________________________________lb11" hidden="1">#REF!</definedName>
    <definedName name="__________________________________lb12" hidden="1">#REF!</definedName>
    <definedName name="__________________________________lb13" hidden="1">#REF!</definedName>
    <definedName name="__________________________________lb14" hidden="1">#REF!</definedName>
    <definedName name="__________________________________lb15" hidden="1">#REF!</definedName>
    <definedName name="__________________________________lb16" hidden="1">#REF!</definedName>
    <definedName name="__________________________________lb17" hidden="1">#REF!</definedName>
    <definedName name="__________________________________lb18" hidden="1">#REF!</definedName>
    <definedName name="__________________________________lb19" hidden="1">#REF!</definedName>
    <definedName name="__________________________________lb2" hidden="1">#REF!</definedName>
    <definedName name="__________________________________lb20" hidden="1">#REF!</definedName>
    <definedName name="__________________________________lb21" hidden="1">#REF!</definedName>
    <definedName name="__________________________________lb22" hidden="1">#REF!</definedName>
    <definedName name="__________________________________lb23" hidden="1">#REF!</definedName>
    <definedName name="__________________________________lb24" hidden="1">#REF!</definedName>
    <definedName name="__________________________________lb25" hidden="1">#REF!</definedName>
    <definedName name="__________________________________lb27" hidden="1">#REF!</definedName>
    <definedName name="__________________________________lb28" hidden="1">#REF!</definedName>
    <definedName name="__________________________________lb29" hidden="1">#REF!</definedName>
    <definedName name="__________________________________lb3" hidden="1">#REF!</definedName>
    <definedName name="__________________________________lb30" hidden="1">#REF!</definedName>
    <definedName name="__________________________________lb31" hidden="1">#REF!</definedName>
    <definedName name="__________________________________lb32" hidden="1">#REF!</definedName>
    <definedName name="__________________________________lb4" hidden="1">#REF!</definedName>
    <definedName name="__________________________________lb5" hidden="1">#REF!</definedName>
    <definedName name="__________________________________lb6" hidden="1">#REF!</definedName>
    <definedName name="__________________________________lb7" hidden="1">#REF!</definedName>
    <definedName name="__________________________________lb8" hidden="1">#REF!</definedName>
    <definedName name="__________________________________lb9" hidden="1">#REF!</definedName>
    <definedName name="__________________________________lbc1" hidden="1">#REF!</definedName>
    <definedName name="__________________________________lbc10" hidden="1">#REF!</definedName>
    <definedName name="__________________________________lbc11" hidden="1">#REF!</definedName>
    <definedName name="__________________________________lbc12" hidden="1">#REF!</definedName>
    <definedName name="__________________________________lbc13" hidden="1">#REF!</definedName>
    <definedName name="__________________________________lbc14" hidden="1">#REF!</definedName>
    <definedName name="__________________________________lbc15" hidden="1">#REF!</definedName>
    <definedName name="__________________________________lbc16" hidden="1">#REF!</definedName>
    <definedName name="__________________________________lbc17" hidden="1">#REF!</definedName>
    <definedName name="__________________________________lbc18" hidden="1">#REF!</definedName>
    <definedName name="__________________________________lbc19" hidden="1">#REF!</definedName>
    <definedName name="__________________________________lbc2" hidden="1">#REF!</definedName>
    <definedName name="__________________________________lbc20" hidden="1">#REF!</definedName>
    <definedName name="__________________________________lbc21" hidden="1">#REF!</definedName>
    <definedName name="__________________________________lbc22" hidden="1">#REF!</definedName>
    <definedName name="__________________________________lbc23" hidden="1">#REF!</definedName>
    <definedName name="__________________________________lbc24" hidden="1">#REF!</definedName>
    <definedName name="__________________________________lbc25" hidden="1">#REF!</definedName>
    <definedName name="__________________________________lbc26" hidden="1">#REF!</definedName>
    <definedName name="__________________________________lbc27" hidden="1">#REF!</definedName>
    <definedName name="__________________________________lbc28" hidden="1">#REF!</definedName>
    <definedName name="__________________________________lbc29" hidden="1">#REF!</definedName>
    <definedName name="__________________________________lbc3" hidden="1">#REF!</definedName>
    <definedName name="__________________________________lbc31" hidden="1">#REF!</definedName>
    <definedName name="__________________________________lbc32" hidden="1">#REF!</definedName>
    <definedName name="__________________________________lbc4" hidden="1">#REF!</definedName>
    <definedName name="__________________________________lbc5" hidden="1">#REF!</definedName>
    <definedName name="__________________________________lbc6" hidden="1">#REF!</definedName>
    <definedName name="__________________________________lbc7" hidden="1">#REF!</definedName>
    <definedName name="__________________________________lbc8" hidden="1">#REF!</definedName>
    <definedName name="__________________________________lbc9" hidden="1">#REF!</definedName>
    <definedName name="__________________________________ld26" hidden="1">#REF!</definedName>
    <definedName name="__________________________________ld31" hidden="1">#REF!</definedName>
    <definedName name="__________________________________le31" hidden="1">#REF!</definedName>
    <definedName name="__________________________________lf31" hidden="1">#REF!</definedName>
    <definedName name="__________________________________x10" hidden="1">#REF!</definedName>
    <definedName name="__________________________________x11" hidden="1">#REF!</definedName>
    <definedName name="__________________________________x12" hidden="1">#REF!</definedName>
    <definedName name="__________________________________x13" hidden="1">#REF!</definedName>
    <definedName name="__________________________________x14" hidden="1">#REF!</definedName>
    <definedName name="__________________________________x15" hidden="1">#REF!</definedName>
    <definedName name="__________________________________x16" hidden="1">#REF!</definedName>
    <definedName name="__________________________________x17" hidden="1">#REF!</definedName>
    <definedName name="__________________________________x18" hidden="1">#REF!</definedName>
    <definedName name="__________________________________x19" hidden="1">#REF!</definedName>
    <definedName name="__________________________________x20" hidden="1">#REF!</definedName>
    <definedName name="__________________________________x21" hidden="1">#REF!</definedName>
    <definedName name="__________________________________x22" hidden="1">#REF!</definedName>
    <definedName name="__________________________________x23" hidden="1">#REF!</definedName>
    <definedName name="__________________________________x24" hidden="1">#REF!</definedName>
    <definedName name="__________________________________x25" hidden="1">#REF!</definedName>
    <definedName name="__________________________________x28" hidden="1">#REF!</definedName>
    <definedName name="__________________________________x29" hidden="1">#REF!</definedName>
    <definedName name="__________________________________x32" hidden="1">#REF!</definedName>
    <definedName name="__________________________________x4" hidden="1">#REF!</definedName>
    <definedName name="__________________________________x5" hidden="1">#REF!</definedName>
    <definedName name="__________________________________x6" hidden="1">#REF!</definedName>
    <definedName name="__________________________________x7" hidden="1">#REF!</definedName>
    <definedName name="__________________________________x8" hidden="1">#REF!</definedName>
    <definedName name="__________________________________x9" hidden="1">#REF!</definedName>
    <definedName name="_________________________________la29" hidden="1">#REF!</definedName>
    <definedName name="_________________________________la3" hidden="1">#REF!</definedName>
    <definedName name="_________________________________la31" hidden="1">#REF!</definedName>
    <definedName name="_________________________________la32" hidden="1">#REF!</definedName>
    <definedName name="_________________________________la4" hidden="1">#REF!</definedName>
    <definedName name="_________________________________la5" hidden="1">#REF!</definedName>
    <definedName name="_________________________________la6" hidden="1">#REF!</definedName>
    <definedName name="_________________________________la7" hidden="1">#REF!</definedName>
    <definedName name="_________________________________la8" hidden="1">#REF!</definedName>
    <definedName name="_________________________________la9" hidden="1">#REF!</definedName>
    <definedName name="_________________________________lb1" hidden="1">#REF!</definedName>
    <definedName name="_________________________________lb10" hidden="1">#REF!</definedName>
    <definedName name="_________________________________lb11" hidden="1">#REF!</definedName>
    <definedName name="_________________________________lb12" hidden="1">#REF!</definedName>
    <definedName name="_________________________________lb13" hidden="1">#REF!</definedName>
    <definedName name="_________________________________lb14" hidden="1">#REF!</definedName>
    <definedName name="_________________________________lb15" hidden="1">#REF!</definedName>
    <definedName name="_________________________________lb16" hidden="1">#REF!</definedName>
    <definedName name="_________________________________lb17" hidden="1">#REF!</definedName>
    <definedName name="_________________________________lb18" hidden="1">#REF!</definedName>
    <definedName name="_________________________________lb19" hidden="1">#REF!</definedName>
    <definedName name="_________________________________lb2" hidden="1">#REF!</definedName>
    <definedName name="_________________________________lb20" hidden="1">#REF!</definedName>
    <definedName name="_________________________________lb21" hidden="1">#REF!</definedName>
    <definedName name="_________________________________lb22" hidden="1">#REF!</definedName>
    <definedName name="_________________________________lb23" hidden="1">#REF!</definedName>
    <definedName name="_________________________________lb24" hidden="1">#REF!</definedName>
    <definedName name="_________________________________lb25" hidden="1">#REF!</definedName>
    <definedName name="_________________________________lb27" hidden="1">#REF!</definedName>
    <definedName name="_________________________________lb28" hidden="1">#REF!</definedName>
    <definedName name="_________________________________lb29" hidden="1">#REF!</definedName>
    <definedName name="_________________________________lb3" hidden="1">#REF!</definedName>
    <definedName name="_________________________________lb30" hidden="1">#REF!</definedName>
    <definedName name="_________________________________lb31" hidden="1">#REF!</definedName>
    <definedName name="_________________________________lb32" hidden="1">#REF!</definedName>
    <definedName name="_________________________________lb4" hidden="1">#REF!</definedName>
    <definedName name="_________________________________lb5" hidden="1">#REF!</definedName>
    <definedName name="_________________________________lb6" hidden="1">#REF!</definedName>
    <definedName name="_________________________________lb7" hidden="1">#REF!</definedName>
    <definedName name="_________________________________lb8" hidden="1">#REF!</definedName>
    <definedName name="_________________________________lb9" hidden="1">#REF!</definedName>
    <definedName name="_________________________________lbc1" hidden="1">#REF!</definedName>
    <definedName name="_________________________________lbc10" hidden="1">#REF!</definedName>
    <definedName name="_________________________________lbc11" hidden="1">#REF!</definedName>
    <definedName name="_________________________________lbc12" hidden="1">#REF!</definedName>
    <definedName name="_________________________________lbc13" hidden="1">#REF!</definedName>
    <definedName name="_________________________________lbc14" hidden="1">#REF!</definedName>
    <definedName name="_________________________________lbc15" hidden="1">#REF!</definedName>
    <definedName name="_________________________________lbc16" hidden="1">#REF!</definedName>
    <definedName name="_________________________________lbc17" hidden="1">#REF!</definedName>
    <definedName name="_________________________________lbc18" hidden="1">#REF!</definedName>
    <definedName name="_________________________________lbc19" hidden="1">#REF!</definedName>
    <definedName name="_________________________________lbc2" hidden="1">#REF!</definedName>
    <definedName name="_________________________________lbc20" hidden="1">#REF!</definedName>
    <definedName name="_________________________________lbc21" hidden="1">#REF!</definedName>
    <definedName name="_________________________________lbc22" hidden="1">#REF!</definedName>
    <definedName name="_________________________________lbc23" hidden="1">#REF!</definedName>
    <definedName name="_________________________________lbc24" hidden="1">#REF!</definedName>
    <definedName name="_________________________________lbc25" hidden="1">#REF!</definedName>
    <definedName name="_________________________________lbc26" hidden="1">#REF!</definedName>
    <definedName name="_________________________________lbc27" hidden="1">#REF!</definedName>
    <definedName name="_________________________________lbc28" hidden="1">#REF!</definedName>
    <definedName name="_________________________________lbc29" hidden="1">#REF!</definedName>
    <definedName name="_________________________________lbc3" hidden="1">#REF!</definedName>
    <definedName name="_________________________________lbc31" hidden="1">#REF!</definedName>
    <definedName name="_________________________________lbc32" hidden="1">#REF!</definedName>
    <definedName name="_________________________________lbc4" hidden="1">#REF!</definedName>
    <definedName name="_________________________________lbc5" hidden="1">#REF!</definedName>
    <definedName name="_________________________________lbc6" hidden="1">#REF!</definedName>
    <definedName name="_________________________________lbc7" hidden="1">#REF!</definedName>
    <definedName name="_________________________________lbc8" hidden="1">#REF!</definedName>
    <definedName name="_________________________________lbc9" hidden="1">#REF!</definedName>
    <definedName name="_________________________________ld26" hidden="1">#REF!</definedName>
    <definedName name="_________________________________ld31" hidden="1">#REF!</definedName>
    <definedName name="_________________________________le31" hidden="1">#REF!</definedName>
    <definedName name="_________________________________lf31" hidden="1">#REF!</definedName>
    <definedName name="_________________________________x10" hidden="1">#REF!</definedName>
    <definedName name="_________________________________x11" hidden="1">#REF!</definedName>
    <definedName name="_________________________________x12" hidden="1">#REF!</definedName>
    <definedName name="_________________________________x13" hidden="1">#REF!</definedName>
    <definedName name="_________________________________x14" hidden="1">#REF!</definedName>
    <definedName name="_________________________________x15" hidden="1">#REF!</definedName>
    <definedName name="_________________________________x16" hidden="1">#REF!</definedName>
    <definedName name="_________________________________x17" hidden="1">#REF!</definedName>
    <definedName name="_________________________________x18" hidden="1">#REF!</definedName>
    <definedName name="_________________________________x19" hidden="1">#REF!</definedName>
    <definedName name="_________________________________x20" hidden="1">#REF!</definedName>
    <definedName name="_________________________________x21" hidden="1">#REF!</definedName>
    <definedName name="_________________________________x22" hidden="1">#REF!</definedName>
    <definedName name="_________________________________x23" hidden="1">#REF!</definedName>
    <definedName name="_________________________________x24" hidden="1">#REF!</definedName>
    <definedName name="_________________________________x25" hidden="1">#REF!</definedName>
    <definedName name="_________________________________x28" hidden="1">#REF!</definedName>
    <definedName name="_________________________________x29" hidden="1">#REF!</definedName>
    <definedName name="_________________________________x32" hidden="1">#REF!</definedName>
    <definedName name="_________________________________x4" hidden="1">#REF!</definedName>
    <definedName name="_________________________________x5" hidden="1">#REF!</definedName>
    <definedName name="_________________________________x6" hidden="1">#REF!</definedName>
    <definedName name="_________________________________x7" hidden="1">#REF!</definedName>
    <definedName name="_________________________________x8" hidden="1">#REF!</definedName>
    <definedName name="_________________________________x9" hidden="1">#REF!</definedName>
    <definedName name="________________________________la29" hidden="1">#REF!</definedName>
    <definedName name="________________________________la3" hidden="1">#REF!</definedName>
    <definedName name="________________________________la31" hidden="1">#REF!</definedName>
    <definedName name="________________________________la32" hidden="1">#REF!</definedName>
    <definedName name="________________________________la4" hidden="1">#REF!</definedName>
    <definedName name="________________________________la5" hidden="1">#REF!</definedName>
    <definedName name="________________________________la6" hidden="1">#REF!</definedName>
    <definedName name="________________________________la7" hidden="1">#REF!</definedName>
    <definedName name="________________________________la8" hidden="1">#REF!</definedName>
    <definedName name="________________________________la9" hidden="1">#REF!</definedName>
    <definedName name="________________________________lb1" hidden="1">#REF!</definedName>
    <definedName name="________________________________lb10" hidden="1">#REF!</definedName>
    <definedName name="________________________________lb11" hidden="1">#REF!</definedName>
    <definedName name="________________________________lb12" hidden="1">#REF!</definedName>
    <definedName name="________________________________lb13" hidden="1">#REF!</definedName>
    <definedName name="________________________________lb14" hidden="1">#REF!</definedName>
    <definedName name="________________________________lb15" hidden="1">#REF!</definedName>
    <definedName name="________________________________lb16" hidden="1">#REF!</definedName>
    <definedName name="________________________________lb17" hidden="1">#REF!</definedName>
    <definedName name="________________________________lb18" hidden="1">#REF!</definedName>
    <definedName name="________________________________lb19" hidden="1">#REF!</definedName>
    <definedName name="________________________________lb2" hidden="1">#REF!</definedName>
    <definedName name="________________________________lb20" hidden="1">#REF!</definedName>
    <definedName name="________________________________lb21" hidden="1">#REF!</definedName>
    <definedName name="________________________________lb22" hidden="1">#REF!</definedName>
    <definedName name="________________________________lb23" hidden="1">#REF!</definedName>
    <definedName name="________________________________lb24" hidden="1">#REF!</definedName>
    <definedName name="________________________________lb25" hidden="1">#REF!</definedName>
    <definedName name="________________________________lb27" hidden="1">#REF!</definedName>
    <definedName name="________________________________lb28" hidden="1">#REF!</definedName>
    <definedName name="________________________________lb29" hidden="1">#REF!</definedName>
    <definedName name="________________________________lb3" hidden="1">#REF!</definedName>
    <definedName name="________________________________lb30" hidden="1">#REF!</definedName>
    <definedName name="________________________________lb31" hidden="1">#REF!</definedName>
    <definedName name="________________________________lb32" hidden="1">#REF!</definedName>
    <definedName name="________________________________lb4" hidden="1">#REF!</definedName>
    <definedName name="________________________________lb5" hidden="1">#REF!</definedName>
    <definedName name="________________________________lb6" hidden="1">#REF!</definedName>
    <definedName name="________________________________lb7" hidden="1">#REF!</definedName>
    <definedName name="________________________________lb8" hidden="1">#REF!</definedName>
    <definedName name="________________________________lb9" hidden="1">#REF!</definedName>
    <definedName name="________________________________lbc1" hidden="1">#REF!</definedName>
    <definedName name="________________________________lbc10" hidden="1">#REF!</definedName>
    <definedName name="________________________________lbc11" hidden="1">#REF!</definedName>
    <definedName name="________________________________lbc12" hidden="1">#REF!</definedName>
    <definedName name="________________________________lbc13" hidden="1">#REF!</definedName>
    <definedName name="________________________________lbc14" hidden="1">#REF!</definedName>
    <definedName name="________________________________lbc15" hidden="1">#REF!</definedName>
    <definedName name="________________________________lbc16" hidden="1">#REF!</definedName>
    <definedName name="________________________________lbc17" hidden="1">#REF!</definedName>
    <definedName name="________________________________lbc18" hidden="1">#REF!</definedName>
    <definedName name="________________________________lbc19" hidden="1">#REF!</definedName>
    <definedName name="________________________________lbc2" hidden="1">#REF!</definedName>
    <definedName name="________________________________lbc20" hidden="1">#REF!</definedName>
    <definedName name="________________________________lbc21" hidden="1">#REF!</definedName>
    <definedName name="________________________________lbc22" hidden="1">#REF!</definedName>
    <definedName name="________________________________lbc23" hidden="1">#REF!</definedName>
    <definedName name="________________________________lbc24" hidden="1">#REF!</definedName>
    <definedName name="________________________________lbc25" hidden="1">#REF!</definedName>
    <definedName name="________________________________lbc26" hidden="1">#REF!</definedName>
    <definedName name="________________________________lbc27" hidden="1">#REF!</definedName>
    <definedName name="________________________________lbc28" hidden="1">#REF!</definedName>
    <definedName name="________________________________lbc29" hidden="1">#REF!</definedName>
    <definedName name="________________________________lbc3" hidden="1">#REF!</definedName>
    <definedName name="________________________________lbc31" hidden="1">#REF!</definedName>
    <definedName name="________________________________lbc32" hidden="1">#REF!</definedName>
    <definedName name="________________________________lbc4" hidden="1">#REF!</definedName>
    <definedName name="________________________________lbc5" hidden="1">#REF!</definedName>
    <definedName name="________________________________lbc6" hidden="1">#REF!</definedName>
    <definedName name="________________________________lbc7" hidden="1">#REF!</definedName>
    <definedName name="________________________________lbc8" hidden="1">#REF!</definedName>
    <definedName name="________________________________lbc9" hidden="1">#REF!</definedName>
    <definedName name="________________________________ld26" hidden="1">#REF!</definedName>
    <definedName name="________________________________ld31" hidden="1">#REF!</definedName>
    <definedName name="________________________________le31" hidden="1">#REF!</definedName>
    <definedName name="________________________________lf31" hidden="1">#REF!</definedName>
    <definedName name="________________________________x10" hidden="1">#REF!</definedName>
    <definedName name="________________________________x11" hidden="1">#REF!</definedName>
    <definedName name="________________________________x12" hidden="1">#REF!</definedName>
    <definedName name="________________________________x13" hidden="1">#REF!</definedName>
    <definedName name="________________________________x14" hidden="1">#REF!</definedName>
    <definedName name="________________________________x15" hidden="1">#REF!</definedName>
    <definedName name="________________________________x16" hidden="1">#REF!</definedName>
    <definedName name="________________________________x17" hidden="1">#REF!</definedName>
    <definedName name="________________________________x18" hidden="1">#REF!</definedName>
    <definedName name="________________________________x19" hidden="1">#REF!</definedName>
    <definedName name="________________________________x20" hidden="1">#REF!</definedName>
    <definedName name="________________________________x21" hidden="1">#REF!</definedName>
    <definedName name="________________________________x22" hidden="1">#REF!</definedName>
    <definedName name="________________________________x23" hidden="1">#REF!</definedName>
    <definedName name="________________________________x24" hidden="1">#REF!</definedName>
    <definedName name="________________________________x25" hidden="1">#REF!</definedName>
    <definedName name="________________________________x28" hidden="1">#REF!</definedName>
    <definedName name="________________________________x29" hidden="1">#REF!</definedName>
    <definedName name="________________________________x32" hidden="1">#REF!</definedName>
    <definedName name="________________________________x4" hidden="1">#REF!</definedName>
    <definedName name="________________________________x5" hidden="1">#REF!</definedName>
    <definedName name="________________________________x6" hidden="1">#REF!</definedName>
    <definedName name="________________________________x7" hidden="1">#REF!</definedName>
    <definedName name="________________________________x8" hidden="1">#REF!</definedName>
    <definedName name="________________________________x9" hidden="1">#REF!</definedName>
    <definedName name="_______________________________la29" hidden="1">#REF!</definedName>
    <definedName name="_______________________________la3" hidden="1">#REF!</definedName>
    <definedName name="_______________________________la31" hidden="1">#REF!</definedName>
    <definedName name="_______________________________la32" hidden="1">#REF!</definedName>
    <definedName name="_______________________________la4" hidden="1">#REF!</definedName>
    <definedName name="_______________________________la5" hidden="1">#REF!</definedName>
    <definedName name="_______________________________la6" hidden="1">#REF!</definedName>
    <definedName name="_______________________________la7" hidden="1">#REF!</definedName>
    <definedName name="_______________________________la8" hidden="1">#REF!</definedName>
    <definedName name="_______________________________la9" hidden="1">#REF!</definedName>
    <definedName name="_______________________________lb1" hidden="1">#REF!</definedName>
    <definedName name="_______________________________lb10" hidden="1">#REF!</definedName>
    <definedName name="_______________________________lb11" hidden="1">#REF!</definedName>
    <definedName name="_______________________________lb12" hidden="1">#REF!</definedName>
    <definedName name="_______________________________lb13" hidden="1">#REF!</definedName>
    <definedName name="_______________________________lb14" hidden="1">#REF!</definedName>
    <definedName name="_______________________________lb15" hidden="1">#REF!</definedName>
    <definedName name="_______________________________lb16" hidden="1">#REF!</definedName>
    <definedName name="_______________________________lb17" hidden="1">#REF!</definedName>
    <definedName name="_______________________________lb18" hidden="1">#REF!</definedName>
    <definedName name="_______________________________lb19" hidden="1">#REF!</definedName>
    <definedName name="_______________________________lb2" hidden="1">#REF!</definedName>
    <definedName name="_______________________________lb20" hidden="1">#REF!</definedName>
    <definedName name="_______________________________lb21" hidden="1">#REF!</definedName>
    <definedName name="_______________________________lb22" hidden="1">#REF!</definedName>
    <definedName name="_______________________________lb23" hidden="1">#REF!</definedName>
    <definedName name="_______________________________lb24" hidden="1">#REF!</definedName>
    <definedName name="_______________________________lb25" hidden="1">#REF!</definedName>
    <definedName name="_______________________________lb27" hidden="1">#REF!</definedName>
    <definedName name="_______________________________lb28" hidden="1">#REF!</definedName>
    <definedName name="_______________________________lb29" hidden="1">#REF!</definedName>
    <definedName name="_______________________________lb3" hidden="1">#REF!</definedName>
    <definedName name="_______________________________lb30" hidden="1">#REF!</definedName>
    <definedName name="_______________________________lb31" hidden="1">#REF!</definedName>
    <definedName name="_______________________________lb32" hidden="1">#REF!</definedName>
    <definedName name="_______________________________lb4" hidden="1">#REF!</definedName>
    <definedName name="_______________________________lb5" hidden="1">#REF!</definedName>
    <definedName name="_______________________________lb6" hidden="1">#REF!</definedName>
    <definedName name="_______________________________lb7" hidden="1">#REF!</definedName>
    <definedName name="_______________________________lb8" hidden="1">#REF!</definedName>
    <definedName name="_______________________________lb9" hidden="1">#REF!</definedName>
    <definedName name="_______________________________lbc1" hidden="1">#REF!</definedName>
    <definedName name="_______________________________lbc10" hidden="1">#REF!</definedName>
    <definedName name="_______________________________lbc11" hidden="1">#REF!</definedName>
    <definedName name="_______________________________lbc12" hidden="1">#REF!</definedName>
    <definedName name="_______________________________lbc13" hidden="1">#REF!</definedName>
    <definedName name="_______________________________lbc14" hidden="1">#REF!</definedName>
    <definedName name="_______________________________lbc15" hidden="1">#REF!</definedName>
    <definedName name="_______________________________lbc16" hidden="1">#REF!</definedName>
    <definedName name="_______________________________lbc17" hidden="1">#REF!</definedName>
    <definedName name="_______________________________lbc18" hidden="1">#REF!</definedName>
    <definedName name="_______________________________lbc19" hidden="1">#REF!</definedName>
    <definedName name="_______________________________lbc2" hidden="1">#REF!</definedName>
    <definedName name="_______________________________lbc20" hidden="1">#REF!</definedName>
    <definedName name="_______________________________lbc21" hidden="1">#REF!</definedName>
    <definedName name="_______________________________lbc22" hidden="1">#REF!</definedName>
    <definedName name="_______________________________lbc23" hidden="1">#REF!</definedName>
    <definedName name="_______________________________lbc24" hidden="1">#REF!</definedName>
    <definedName name="_______________________________lbc25" hidden="1">#REF!</definedName>
    <definedName name="_______________________________lbc26" hidden="1">#REF!</definedName>
    <definedName name="_______________________________lbc27" hidden="1">#REF!</definedName>
    <definedName name="_______________________________lbc28" hidden="1">#REF!</definedName>
    <definedName name="_______________________________lbc29" hidden="1">#REF!</definedName>
    <definedName name="_______________________________lbc3" hidden="1">#REF!</definedName>
    <definedName name="_______________________________lbc31" hidden="1">#REF!</definedName>
    <definedName name="_______________________________lbc32" hidden="1">#REF!</definedName>
    <definedName name="_______________________________lbc4" hidden="1">#REF!</definedName>
    <definedName name="_______________________________lbc5" hidden="1">#REF!</definedName>
    <definedName name="_______________________________lbc6" hidden="1">#REF!</definedName>
    <definedName name="_______________________________lbc7" hidden="1">#REF!</definedName>
    <definedName name="_______________________________lbc8" hidden="1">#REF!</definedName>
    <definedName name="_______________________________lbc9" hidden="1">#REF!</definedName>
    <definedName name="_______________________________ld26" hidden="1">#REF!</definedName>
    <definedName name="_______________________________ld31" hidden="1">#REF!</definedName>
    <definedName name="_______________________________le31" hidden="1">#REF!</definedName>
    <definedName name="_______________________________lf31" hidden="1">#REF!</definedName>
    <definedName name="_______________________________x10" hidden="1">#REF!</definedName>
    <definedName name="_______________________________x11" hidden="1">#REF!</definedName>
    <definedName name="_______________________________x12" hidden="1">#REF!</definedName>
    <definedName name="_______________________________x13" hidden="1">#REF!</definedName>
    <definedName name="_______________________________x14" hidden="1">#REF!</definedName>
    <definedName name="_______________________________x15" hidden="1">#REF!</definedName>
    <definedName name="_______________________________x16" hidden="1">#REF!</definedName>
    <definedName name="_______________________________x17" hidden="1">#REF!</definedName>
    <definedName name="_______________________________x18" hidden="1">#REF!</definedName>
    <definedName name="_______________________________x19" hidden="1">#REF!</definedName>
    <definedName name="_______________________________x20" hidden="1">#REF!</definedName>
    <definedName name="_______________________________x21" hidden="1">#REF!</definedName>
    <definedName name="_______________________________x22" hidden="1">#REF!</definedName>
    <definedName name="_______________________________x23" hidden="1">#REF!</definedName>
    <definedName name="_______________________________x24" hidden="1">#REF!</definedName>
    <definedName name="_______________________________x25" hidden="1">#REF!</definedName>
    <definedName name="_______________________________x28" hidden="1">#REF!</definedName>
    <definedName name="_______________________________x29" hidden="1">#REF!</definedName>
    <definedName name="_______________________________x32" hidden="1">#REF!</definedName>
    <definedName name="_______________________________x4" hidden="1">#REF!</definedName>
    <definedName name="_______________________________x5" hidden="1">#REF!</definedName>
    <definedName name="_______________________________x6" hidden="1">#REF!</definedName>
    <definedName name="_______________________________x7" hidden="1">#REF!</definedName>
    <definedName name="_______________________________x8" hidden="1">#REF!</definedName>
    <definedName name="_______________________________x9" hidden="1">#REF!</definedName>
    <definedName name="______________________________la29" hidden="1">#REF!</definedName>
    <definedName name="______________________________la3" hidden="1">#REF!</definedName>
    <definedName name="______________________________la31" hidden="1">#REF!</definedName>
    <definedName name="______________________________la32" hidden="1">#REF!</definedName>
    <definedName name="______________________________la4" hidden="1">#REF!</definedName>
    <definedName name="______________________________la5" hidden="1">#REF!</definedName>
    <definedName name="______________________________la6" hidden="1">#REF!</definedName>
    <definedName name="______________________________la7" hidden="1">#REF!</definedName>
    <definedName name="______________________________la8" hidden="1">#REF!</definedName>
    <definedName name="______________________________la9" hidden="1">#REF!</definedName>
    <definedName name="______________________________lb1" hidden="1">#REF!</definedName>
    <definedName name="______________________________lb10" hidden="1">#REF!</definedName>
    <definedName name="______________________________lb11" hidden="1">#REF!</definedName>
    <definedName name="______________________________lb12" hidden="1">#REF!</definedName>
    <definedName name="______________________________lb13" hidden="1">#REF!</definedName>
    <definedName name="______________________________lb14" hidden="1">#REF!</definedName>
    <definedName name="______________________________lb15" hidden="1">#REF!</definedName>
    <definedName name="______________________________lb16" hidden="1">#REF!</definedName>
    <definedName name="______________________________lb17" hidden="1">#REF!</definedName>
    <definedName name="______________________________lb18" hidden="1">#REF!</definedName>
    <definedName name="______________________________lb19" hidden="1">#REF!</definedName>
    <definedName name="______________________________lb2" hidden="1">#REF!</definedName>
    <definedName name="______________________________lb20" hidden="1">#REF!</definedName>
    <definedName name="______________________________lb21" hidden="1">#REF!</definedName>
    <definedName name="______________________________lb22" hidden="1">#REF!</definedName>
    <definedName name="______________________________lb23" hidden="1">#REF!</definedName>
    <definedName name="______________________________lb24" hidden="1">#REF!</definedName>
    <definedName name="______________________________lb25" hidden="1">#REF!</definedName>
    <definedName name="______________________________lb27" hidden="1">#REF!</definedName>
    <definedName name="______________________________lb28" hidden="1">#REF!</definedName>
    <definedName name="______________________________lb29" hidden="1">#REF!</definedName>
    <definedName name="______________________________lb3" hidden="1">#REF!</definedName>
    <definedName name="______________________________lb30" hidden="1">#REF!</definedName>
    <definedName name="______________________________lb31" hidden="1">#REF!</definedName>
    <definedName name="______________________________lb32" hidden="1">#REF!</definedName>
    <definedName name="______________________________lb4" hidden="1">#REF!</definedName>
    <definedName name="______________________________lb5" hidden="1">#REF!</definedName>
    <definedName name="______________________________lb6" hidden="1">#REF!</definedName>
    <definedName name="______________________________lb7" hidden="1">#REF!</definedName>
    <definedName name="______________________________lb8" hidden="1">#REF!</definedName>
    <definedName name="______________________________lb9" hidden="1">#REF!</definedName>
    <definedName name="______________________________lbc1" hidden="1">#REF!</definedName>
    <definedName name="______________________________lbc10" hidden="1">#REF!</definedName>
    <definedName name="______________________________lbc11" hidden="1">#REF!</definedName>
    <definedName name="______________________________lbc12" hidden="1">#REF!</definedName>
    <definedName name="______________________________lbc13" hidden="1">#REF!</definedName>
    <definedName name="______________________________lbc14" hidden="1">#REF!</definedName>
    <definedName name="______________________________lbc15" hidden="1">#REF!</definedName>
    <definedName name="______________________________lbc16" hidden="1">#REF!</definedName>
    <definedName name="______________________________lbc17" hidden="1">#REF!</definedName>
    <definedName name="______________________________lbc18" hidden="1">#REF!</definedName>
    <definedName name="______________________________lbc19" hidden="1">#REF!</definedName>
    <definedName name="______________________________lbc2" hidden="1">#REF!</definedName>
    <definedName name="______________________________lbc20" hidden="1">#REF!</definedName>
    <definedName name="______________________________lbc21" hidden="1">#REF!</definedName>
    <definedName name="______________________________lbc22" hidden="1">#REF!</definedName>
    <definedName name="______________________________lbc23" hidden="1">#REF!</definedName>
    <definedName name="______________________________lbc24" hidden="1">#REF!</definedName>
    <definedName name="______________________________lbc25" hidden="1">#REF!</definedName>
    <definedName name="______________________________lbc26" hidden="1">#REF!</definedName>
    <definedName name="______________________________lbc27" hidden="1">#REF!</definedName>
    <definedName name="______________________________lbc28" hidden="1">#REF!</definedName>
    <definedName name="______________________________lbc29" hidden="1">#REF!</definedName>
    <definedName name="______________________________lbc3" hidden="1">#REF!</definedName>
    <definedName name="______________________________lbc31" hidden="1">#REF!</definedName>
    <definedName name="______________________________lbc32" hidden="1">#REF!</definedName>
    <definedName name="______________________________lbc4" hidden="1">#REF!</definedName>
    <definedName name="______________________________lbc5" hidden="1">#REF!</definedName>
    <definedName name="______________________________lbc6" hidden="1">#REF!</definedName>
    <definedName name="______________________________lbc7" hidden="1">#REF!</definedName>
    <definedName name="______________________________lbc8" hidden="1">#REF!</definedName>
    <definedName name="______________________________lbc9" hidden="1">#REF!</definedName>
    <definedName name="______________________________ld26" hidden="1">#REF!</definedName>
    <definedName name="______________________________ld31" hidden="1">#REF!</definedName>
    <definedName name="______________________________le31" hidden="1">#REF!</definedName>
    <definedName name="______________________________lf31" hidden="1">#REF!</definedName>
    <definedName name="______________________________x10" hidden="1">#REF!</definedName>
    <definedName name="______________________________x11" hidden="1">#REF!</definedName>
    <definedName name="______________________________x12" hidden="1">#REF!</definedName>
    <definedName name="______________________________x13" hidden="1">#REF!</definedName>
    <definedName name="______________________________x14" hidden="1">#REF!</definedName>
    <definedName name="______________________________x15" hidden="1">#REF!</definedName>
    <definedName name="______________________________x16" hidden="1">#REF!</definedName>
    <definedName name="______________________________x17" hidden="1">#REF!</definedName>
    <definedName name="______________________________x18" hidden="1">#REF!</definedName>
    <definedName name="______________________________x19" hidden="1">#REF!</definedName>
    <definedName name="______________________________x20" hidden="1">#REF!</definedName>
    <definedName name="______________________________x21" hidden="1">#REF!</definedName>
    <definedName name="______________________________x22" hidden="1">#REF!</definedName>
    <definedName name="______________________________x23" hidden="1">#REF!</definedName>
    <definedName name="______________________________x24" hidden="1">#REF!</definedName>
    <definedName name="______________________________x25" hidden="1">#REF!</definedName>
    <definedName name="______________________________x28" hidden="1">#REF!</definedName>
    <definedName name="______________________________x29" hidden="1">#REF!</definedName>
    <definedName name="______________________________x32" hidden="1">#REF!</definedName>
    <definedName name="______________________________x4" hidden="1">#REF!</definedName>
    <definedName name="______________________________x5" hidden="1">#REF!</definedName>
    <definedName name="______________________________x6" hidden="1">#REF!</definedName>
    <definedName name="______________________________x7" hidden="1">#REF!</definedName>
    <definedName name="______________________________x8" hidden="1">#REF!</definedName>
    <definedName name="______________________________x9" hidden="1">#REF!</definedName>
    <definedName name="_____________________________la29" hidden="1">#REF!</definedName>
    <definedName name="_____________________________la3" hidden="1">#REF!</definedName>
    <definedName name="_____________________________la31" hidden="1">#REF!</definedName>
    <definedName name="_____________________________la32" hidden="1">#REF!</definedName>
    <definedName name="_____________________________la4" hidden="1">#REF!</definedName>
    <definedName name="_____________________________la5" hidden="1">#REF!</definedName>
    <definedName name="_____________________________la6" hidden="1">#REF!</definedName>
    <definedName name="_____________________________la7" hidden="1">#REF!</definedName>
    <definedName name="_____________________________la8" hidden="1">#REF!</definedName>
    <definedName name="_____________________________la9" hidden="1">#REF!</definedName>
    <definedName name="_____________________________lb1" hidden="1">#REF!</definedName>
    <definedName name="_____________________________lb10" hidden="1">#REF!</definedName>
    <definedName name="_____________________________lb11" hidden="1">#REF!</definedName>
    <definedName name="_____________________________lb12" hidden="1">#REF!</definedName>
    <definedName name="_____________________________lb13" hidden="1">#REF!</definedName>
    <definedName name="_____________________________lb14" hidden="1">#REF!</definedName>
    <definedName name="_____________________________lb15" hidden="1">#REF!</definedName>
    <definedName name="_____________________________lb16" hidden="1">#REF!</definedName>
    <definedName name="_____________________________lb17" hidden="1">#REF!</definedName>
    <definedName name="_____________________________lb18" hidden="1">#REF!</definedName>
    <definedName name="_____________________________lb19" hidden="1">#REF!</definedName>
    <definedName name="_____________________________lb2" hidden="1">#REF!</definedName>
    <definedName name="_____________________________lb20" hidden="1">#REF!</definedName>
    <definedName name="_____________________________lb21" hidden="1">#REF!</definedName>
    <definedName name="_____________________________lb22" hidden="1">#REF!</definedName>
    <definedName name="_____________________________lb23" hidden="1">#REF!</definedName>
    <definedName name="_____________________________lb24" hidden="1">#REF!</definedName>
    <definedName name="_____________________________lb25" hidden="1">#REF!</definedName>
    <definedName name="_____________________________lb27" hidden="1">#REF!</definedName>
    <definedName name="_____________________________lb28" hidden="1">#REF!</definedName>
    <definedName name="_____________________________lb29" hidden="1">#REF!</definedName>
    <definedName name="_____________________________lb3" hidden="1">#REF!</definedName>
    <definedName name="_____________________________lb30" hidden="1">#REF!</definedName>
    <definedName name="_____________________________lb31" hidden="1">#REF!</definedName>
    <definedName name="_____________________________lb32" hidden="1">#REF!</definedName>
    <definedName name="_____________________________lb4" hidden="1">#REF!</definedName>
    <definedName name="_____________________________lb5" hidden="1">#REF!</definedName>
    <definedName name="_____________________________lb6" hidden="1">#REF!</definedName>
    <definedName name="_____________________________lb7" hidden="1">#REF!</definedName>
    <definedName name="_____________________________lb8" hidden="1">#REF!</definedName>
    <definedName name="_____________________________lb9" hidden="1">#REF!</definedName>
    <definedName name="_____________________________lbc1" hidden="1">#REF!</definedName>
    <definedName name="_____________________________lbc10" hidden="1">#REF!</definedName>
    <definedName name="_____________________________lbc11" hidden="1">#REF!</definedName>
    <definedName name="_____________________________lbc12" hidden="1">#REF!</definedName>
    <definedName name="_____________________________lbc13" hidden="1">#REF!</definedName>
    <definedName name="_____________________________lbc14" hidden="1">#REF!</definedName>
    <definedName name="_____________________________lbc15" hidden="1">#REF!</definedName>
    <definedName name="_____________________________lbc16" hidden="1">#REF!</definedName>
    <definedName name="_____________________________lbc17" hidden="1">#REF!</definedName>
    <definedName name="_____________________________lbc18" hidden="1">#REF!</definedName>
    <definedName name="_____________________________lbc19" hidden="1">#REF!</definedName>
    <definedName name="_____________________________lbc2" hidden="1">#REF!</definedName>
    <definedName name="_____________________________lbc20" hidden="1">#REF!</definedName>
    <definedName name="_____________________________lbc21" hidden="1">#REF!</definedName>
    <definedName name="_____________________________lbc22" hidden="1">#REF!</definedName>
    <definedName name="_____________________________lbc23" hidden="1">#REF!</definedName>
    <definedName name="_____________________________lbc24" hidden="1">#REF!</definedName>
    <definedName name="_____________________________lbc25" hidden="1">#REF!</definedName>
    <definedName name="_____________________________lbc26" hidden="1">#REF!</definedName>
    <definedName name="_____________________________lbc27" hidden="1">#REF!</definedName>
    <definedName name="_____________________________lbc28" hidden="1">#REF!</definedName>
    <definedName name="_____________________________lbc29" hidden="1">#REF!</definedName>
    <definedName name="_____________________________lbc3" hidden="1">#REF!</definedName>
    <definedName name="_____________________________lbc31" hidden="1">#REF!</definedName>
    <definedName name="_____________________________lbc32" hidden="1">#REF!</definedName>
    <definedName name="_____________________________lbc4" hidden="1">#REF!</definedName>
    <definedName name="_____________________________lbc5" hidden="1">#REF!</definedName>
    <definedName name="_____________________________lbc6" hidden="1">#REF!</definedName>
    <definedName name="_____________________________lbc7" hidden="1">#REF!</definedName>
    <definedName name="_____________________________lbc8" hidden="1">#REF!</definedName>
    <definedName name="_____________________________lbc9" hidden="1">#REF!</definedName>
    <definedName name="_____________________________ld26" hidden="1">#REF!</definedName>
    <definedName name="_____________________________ld31" hidden="1">#REF!</definedName>
    <definedName name="_____________________________le31" hidden="1">#REF!</definedName>
    <definedName name="_____________________________lf31" hidden="1">#REF!</definedName>
    <definedName name="_____________________________x10" hidden="1">#REF!</definedName>
    <definedName name="_____________________________x11" hidden="1">#REF!</definedName>
    <definedName name="_____________________________x12" hidden="1">#REF!</definedName>
    <definedName name="_____________________________x13" hidden="1">#REF!</definedName>
    <definedName name="_____________________________x14" hidden="1">#REF!</definedName>
    <definedName name="_____________________________x15" hidden="1">#REF!</definedName>
    <definedName name="_____________________________x16" hidden="1">#REF!</definedName>
    <definedName name="_____________________________x17" hidden="1">#REF!</definedName>
    <definedName name="_____________________________x18" hidden="1">#REF!</definedName>
    <definedName name="_____________________________x19" hidden="1">#REF!</definedName>
    <definedName name="_____________________________x20" hidden="1">#REF!</definedName>
    <definedName name="_____________________________x21" hidden="1">#REF!</definedName>
    <definedName name="_____________________________x22" hidden="1">#REF!</definedName>
    <definedName name="_____________________________x23" hidden="1">#REF!</definedName>
    <definedName name="_____________________________x24" hidden="1">#REF!</definedName>
    <definedName name="_____________________________x25" hidden="1">#REF!</definedName>
    <definedName name="_____________________________x28" hidden="1">#REF!</definedName>
    <definedName name="_____________________________x29" hidden="1">#REF!</definedName>
    <definedName name="_____________________________x32" hidden="1">#REF!</definedName>
    <definedName name="_____________________________x4" hidden="1">#REF!</definedName>
    <definedName name="_____________________________x5" hidden="1">#REF!</definedName>
    <definedName name="_____________________________x6" hidden="1">#REF!</definedName>
    <definedName name="_____________________________x7" hidden="1">#REF!</definedName>
    <definedName name="_____________________________x8" hidden="1">#REF!</definedName>
    <definedName name="_____________________________x9" hidden="1">#REF!</definedName>
    <definedName name="____________________________ago10" hidden="1">{"'gráf jan00'!$A$1:$AK$41"}</definedName>
    <definedName name="____________________________ago2" hidden="1">{"'gráf jan00'!$A$1:$AK$41"}</definedName>
    <definedName name="____________________________ago3" hidden="1">{"'gráf jan00'!$A$1:$AK$41"}</definedName>
    <definedName name="____________________________ago4" hidden="1">{"'gráf jan00'!$A$1:$AK$41"}</definedName>
    <definedName name="____________________________ago5" hidden="1">{"'gráf jan00'!$A$1:$AK$41"}</definedName>
    <definedName name="____________________________ago6" hidden="1">{"'gráf jan00'!$A$1:$AK$41"}</definedName>
    <definedName name="____________________________ago7" hidden="1">{"'gráf jan00'!$A$1:$AK$41"}</definedName>
    <definedName name="____________________________DEF2" hidden="1">{#N/A,#N/A,FALSE,"DEF1";#N/A,#N/A,FALSE,"DEF2";#N/A,#N/A,FALSE,"DEF3"}</definedName>
    <definedName name="____________________________DEF3" hidden="1">{#N/A,#N/A,FALSE,"DEF1";#N/A,#N/A,FALSE,"DEF2";#N/A,#N/A,FALSE,"DEF3"}</definedName>
    <definedName name="____________________________efc10" hidden="1">{"'RR'!$A$2:$E$81"}</definedName>
    <definedName name="____________________________la29" hidden="1">#REF!</definedName>
    <definedName name="____________________________la3" hidden="1">#REF!</definedName>
    <definedName name="____________________________la31" hidden="1">#REF!</definedName>
    <definedName name="____________________________la32" hidden="1">#REF!</definedName>
    <definedName name="____________________________la4" hidden="1">#REF!</definedName>
    <definedName name="____________________________la5" hidden="1">#REF!</definedName>
    <definedName name="____________________________la6" hidden="1">#REF!</definedName>
    <definedName name="____________________________la7" hidden="1">#REF!</definedName>
    <definedName name="____________________________la8" hidden="1">#REF!</definedName>
    <definedName name="____________________________la9" hidden="1">#REF!</definedName>
    <definedName name="____________________________lb1" hidden="1">#REF!</definedName>
    <definedName name="____________________________lb10" hidden="1">#REF!</definedName>
    <definedName name="____________________________lb11" hidden="1">#REF!</definedName>
    <definedName name="____________________________lb12" hidden="1">#REF!</definedName>
    <definedName name="____________________________lb13" hidden="1">#REF!</definedName>
    <definedName name="____________________________lb14" hidden="1">#REF!</definedName>
    <definedName name="____________________________lb15" hidden="1">#REF!</definedName>
    <definedName name="____________________________lb16" hidden="1">#REF!</definedName>
    <definedName name="____________________________lb17" hidden="1">#REF!</definedName>
    <definedName name="____________________________lb18" hidden="1">#REF!</definedName>
    <definedName name="____________________________lb19" hidden="1">#REF!</definedName>
    <definedName name="____________________________lb2" hidden="1">#REF!</definedName>
    <definedName name="____________________________lb20" hidden="1">#REF!</definedName>
    <definedName name="____________________________lb21" hidden="1">#REF!</definedName>
    <definedName name="____________________________lb22" hidden="1">#REF!</definedName>
    <definedName name="____________________________lb23" hidden="1">#REF!</definedName>
    <definedName name="____________________________lb24" hidden="1">#REF!</definedName>
    <definedName name="____________________________lb25" hidden="1">#REF!</definedName>
    <definedName name="____________________________lb27" hidden="1">#REF!</definedName>
    <definedName name="____________________________lb28" hidden="1">#REF!</definedName>
    <definedName name="____________________________lb29" hidden="1">#REF!</definedName>
    <definedName name="____________________________lb3" hidden="1">#REF!</definedName>
    <definedName name="____________________________lb30" hidden="1">#REF!</definedName>
    <definedName name="____________________________lb31" hidden="1">#REF!</definedName>
    <definedName name="____________________________lb32" hidden="1">#REF!</definedName>
    <definedName name="____________________________lb4" hidden="1">#REF!</definedName>
    <definedName name="____________________________lb5" hidden="1">#REF!</definedName>
    <definedName name="____________________________lb6" hidden="1">#REF!</definedName>
    <definedName name="____________________________lb7" hidden="1">#REF!</definedName>
    <definedName name="____________________________lb8" hidden="1">#REF!</definedName>
    <definedName name="____________________________lb9" hidden="1">#REF!</definedName>
    <definedName name="____________________________lbc1" hidden="1">#REF!</definedName>
    <definedName name="____________________________lbc10" hidden="1">#REF!</definedName>
    <definedName name="____________________________lbc11" hidden="1">#REF!</definedName>
    <definedName name="____________________________lbc12" hidden="1">#REF!</definedName>
    <definedName name="____________________________lbc13" hidden="1">#REF!</definedName>
    <definedName name="____________________________lbc14" hidden="1">#REF!</definedName>
    <definedName name="____________________________lbc15" hidden="1">#REF!</definedName>
    <definedName name="____________________________lbc16" hidden="1">#REF!</definedName>
    <definedName name="____________________________lbc17" hidden="1">#REF!</definedName>
    <definedName name="____________________________lbc18" hidden="1">#REF!</definedName>
    <definedName name="____________________________lbc19" hidden="1">#REF!</definedName>
    <definedName name="____________________________lbc2" hidden="1">#REF!</definedName>
    <definedName name="____________________________lbc20" hidden="1">#REF!</definedName>
    <definedName name="____________________________lbc21" hidden="1">#REF!</definedName>
    <definedName name="____________________________lbc22" hidden="1">#REF!</definedName>
    <definedName name="____________________________lbc23" hidden="1">#REF!</definedName>
    <definedName name="____________________________lbc24" hidden="1">#REF!</definedName>
    <definedName name="____________________________lbc25" hidden="1">#REF!</definedName>
    <definedName name="____________________________lbc26" hidden="1">#REF!</definedName>
    <definedName name="____________________________lbc27" hidden="1">#REF!</definedName>
    <definedName name="____________________________lbc28" hidden="1">#REF!</definedName>
    <definedName name="____________________________lbc29" hidden="1">#REF!</definedName>
    <definedName name="____________________________lbc3" hidden="1">#REF!</definedName>
    <definedName name="____________________________lbc31" hidden="1">#REF!</definedName>
    <definedName name="____________________________lbc32" hidden="1">#REF!</definedName>
    <definedName name="____________________________lbc4" hidden="1">#REF!</definedName>
    <definedName name="____________________________lbc5" hidden="1">#REF!</definedName>
    <definedName name="____________________________lbc6" hidden="1">#REF!</definedName>
    <definedName name="____________________________lbc7" hidden="1">#REF!</definedName>
    <definedName name="____________________________lbc8" hidden="1">#REF!</definedName>
    <definedName name="____________________________lbc9" hidden="1">#REF!</definedName>
    <definedName name="____________________________ld26" hidden="1">#REF!</definedName>
    <definedName name="____________________________ld31" hidden="1">#REF!</definedName>
    <definedName name="____________________________le31" hidden="1">#REF!</definedName>
    <definedName name="____________________________lf31" hidden="1">#REF!</definedName>
    <definedName name="____________________________n2" hidden="1">{#N/A,#N/A,FALSE,"PCOL"}</definedName>
    <definedName name="____________________________r" hidden="1">{#N/A,#N/A,FALSE,"PCOL"}</definedName>
    <definedName name="____________________________x10" hidden="1">#REF!</definedName>
    <definedName name="____________________________x11" hidden="1">#REF!</definedName>
    <definedName name="____________________________x12" hidden="1">#REF!</definedName>
    <definedName name="____________________________x13" hidden="1">#REF!</definedName>
    <definedName name="____________________________x14" hidden="1">#REF!</definedName>
    <definedName name="____________________________x15" hidden="1">#REF!</definedName>
    <definedName name="____________________________x16" hidden="1">#REF!</definedName>
    <definedName name="____________________________x17" hidden="1">#REF!</definedName>
    <definedName name="____________________________x18" hidden="1">#REF!</definedName>
    <definedName name="____________________________x19" hidden="1">#REF!</definedName>
    <definedName name="____________________________x20" hidden="1">#REF!</definedName>
    <definedName name="____________________________x21" hidden="1">#REF!</definedName>
    <definedName name="____________________________x22" hidden="1">#REF!</definedName>
    <definedName name="____________________________x23" hidden="1">#REF!</definedName>
    <definedName name="____________________________x24" hidden="1">#REF!</definedName>
    <definedName name="____________________________x25" hidden="1">#REF!</definedName>
    <definedName name="____________________________x28" hidden="1">#REF!</definedName>
    <definedName name="____________________________x29" hidden="1">#REF!</definedName>
    <definedName name="____________________________x32" hidden="1">#REF!</definedName>
    <definedName name="____________________________x4" hidden="1">#REF!</definedName>
    <definedName name="____________________________x5" hidden="1">#REF!</definedName>
    <definedName name="____________________________x6" hidden="1">#REF!</definedName>
    <definedName name="____________________________x7" hidden="1">#REF!</definedName>
    <definedName name="____________________________x8" hidden="1">#REF!</definedName>
    <definedName name="____________________________x9" hidden="1">#REF!</definedName>
    <definedName name="___________________________ago1" hidden="1">{"'gráf jan00'!$A$1:$AK$41"}</definedName>
    <definedName name="___________________________ago8" hidden="1">{"'gráf jan00'!$A$1:$AK$41"}</definedName>
    <definedName name="___________________________ago9" hidden="1">{"'gráf jan00'!$A$1:$AK$41"}</definedName>
    <definedName name="___________________________ago99999" hidden="1">{"'gráf jan00'!$A$1:$AK$41"}</definedName>
    <definedName name="___________________________EFC2" hidden="1">{"'RR'!$A$2:$E$81"}</definedName>
    <definedName name="___________________________EFC3" hidden="1">{"'RR'!$A$2:$E$81"}</definedName>
    <definedName name="___________________________EFC4" hidden="1">{"'RR'!$A$2:$E$81"}</definedName>
    <definedName name="___________________________ffp16" hidden="1">{"'gráf jan00'!$A$1:$AK$41"}</definedName>
    <definedName name="___________________________ffp4589" hidden="1">{"'gráf jan00'!$A$1:$AK$41"}</definedName>
    <definedName name="___________________________jun04" hidden="1">{"'gráf jan00'!$A$1:$AK$41"}</definedName>
    <definedName name="___________________________la29" hidden="1">#REF!</definedName>
    <definedName name="___________________________la3" hidden="1">#REF!</definedName>
    <definedName name="___________________________la31" hidden="1">#REF!</definedName>
    <definedName name="___________________________la32" hidden="1">#REF!</definedName>
    <definedName name="___________________________la4" hidden="1">#REF!</definedName>
    <definedName name="___________________________la5" hidden="1">#REF!</definedName>
    <definedName name="___________________________la6" hidden="1">#REF!</definedName>
    <definedName name="___________________________la7" hidden="1">#REF!</definedName>
    <definedName name="___________________________la8" hidden="1">#REF!</definedName>
    <definedName name="___________________________la9" hidden="1">#REF!</definedName>
    <definedName name="___________________________lb1" hidden="1">#REF!</definedName>
    <definedName name="___________________________lb10" hidden="1">#REF!</definedName>
    <definedName name="___________________________lb11" hidden="1">#REF!</definedName>
    <definedName name="___________________________lb12" hidden="1">#REF!</definedName>
    <definedName name="___________________________lb13" hidden="1">#REF!</definedName>
    <definedName name="___________________________lb14" hidden="1">#REF!</definedName>
    <definedName name="___________________________lb15" hidden="1">#REF!</definedName>
    <definedName name="___________________________lb16" hidden="1">#REF!</definedName>
    <definedName name="___________________________lb17" hidden="1">#REF!</definedName>
    <definedName name="___________________________lb18" hidden="1">#REF!</definedName>
    <definedName name="___________________________lb19" hidden="1">#REF!</definedName>
    <definedName name="___________________________lb2" hidden="1">#REF!</definedName>
    <definedName name="___________________________lb20" hidden="1">#REF!</definedName>
    <definedName name="___________________________lb21" hidden="1">#REF!</definedName>
    <definedName name="___________________________lb22" hidden="1">#REF!</definedName>
    <definedName name="___________________________lb23" hidden="1">#REF!</definedName>
    <definedName name="___________________________lb24" hidden="1">#REF!</definedName>
    <definedName name="___________________________lb25" hidden="1">#REF!</definedName>
    <definedName name="___________________________lb27" hidden="1">#REF!</definedName>
    <definedName name="___________________________lb28" hidden="1">#REF!</definedName>
    <definedName name="___________________________lb29" hidden="1">#REF!</definedName>
    <definedName name="___________________________lb3" hidden="1">#REF!</definedName>
    <definedName name="___________________________lb30" hidden="1">#REF!</definedName>
    <definedName name="___________________________lb31" hidden="1">#REF!</definedName>
    <definedName name="___________________________lb32" hidden="1">#REF!</definedName>
    <definedName name="___________________________lb4" hidden="1">#REF!</definedName>
    <definedName name="___________________________lb5" hidden="1">#REF!</definedName>
    <definedName name="___________________________lb6" hidden="1">#REF!</definedName>
    <definedName name="___________________________lb7" hidden="1">#REF!</definedName>
    <definedName name="___________________________lb8" hidden="1">#REF!</definedName>
    <definedName name="___________________________lb9" hidden="1">#REF!</definedName>
    <definedName name="___________________________lbc1" hidden="1">#REF!</definedName>
    <definedName name="___________________________lbc10" hidden="1">#REF!</definedName>
    <definedName name="___________________________lbc11" hidden="1">#REF!</definedName>
    <definedName name="___________________________lbc12" hidden="1">#REF!</definedName>
    <definedName name="___________________________lbc13" hidden="1">#REF!</definedName>
    <definedName name="___________________________lbc14" hidden="1">#REF!</definedName>
    <definedName name="___________________________lbc15" hidden="1">#REF!</definedName>
    <definedName name="___________________________lbc16" hidden="1">#REF!</definedName>
    <definedName name="___________________________lbc17" hidden="1">#REF!</definedName>
    <definedName name="___________________________lbc18" hidden="1">#REF!</definedName>
    <definedName name="___________________________lbc19" hidden="1">#REF!</definedName>
    <definedName name="___________________________lbc2" hidden="1">#REF!</definedName>
    <definedName name="___________________________lbc20" hidden="1">#REF!</definedName>
    <definedName name="___________________________lbc21" hidden="1">#REF!</definedName>
    <definedName name="___________________________lbc22" hidden="1">#REF!</definedName>
    <definedName name="___________________________lbc23" hidden="1">#REF!</definedName>
    <definedName name="___________________________lbc24" hidden="1">#REF!</definedName>
    <definedName name="___________________________lbc25" hidden="1">#REF!</definedName>
    <definedName name="___________________________lbc26" hidden="1">#REF!</definedName>
    <definedName name="___________________________lbc27" hidden="1">#REF!</definedName>
    <definedName name="___________________________lbc28" hidden="1">#REF!</definedName>
    <definedName name="___________________________lbc29" hidden="1">#REF!</definedName>
    <definedName name="___________________________lbc3" hidden="1">#REF!</definedName>
    <definedName name="___________________________lbc31" hidden="1">#REF!</definedName>
    <definedName name="___________________________lbc32" hidden="1">#REF!</definedName>
    <definedName name="___________________________lbc4" hidden="1">#REF!</definedName>
    <definedName name="___________________________lbc5" hidden="1">#REF!</definedName>
    <definedName name="___________________________lbc6" hidden="1">#REF!</definedName>
    <definedName name="___________________________lbc7" hidden="1">#REF!</definedName>
    <definedName name="___________________________lbc8" hidden="1">#REF!</definedName>
    <definedName name="___________________________lbc9" hidden="1">#REF!</definedName>
    <definedName name="___________________________ld26" hidden="1">#REF!</definedName>
    <definedName name="___________________________ld31" hidden="1">#REF!</definedName>
    <definedName name="___________________________le31" hidden="1">#REF!</definedName>
    <definedName name="___________________________lf31" hidden="1">#REF!</definedName>
    <definedName name="___________________________MOA1" hidden="1">{#N/A,#N/A,FALSE,"DEF1";#N/A,#N/A,FALSE,"DEF2";#N/A,#N/A,FALSE,"DEF3"}</definedName>
    <definedName name="___________________________MOA2" hidden="1">{#N/A,#N/A,FALSE,"DEF1";#N/A,#N/A,FALSE,"DEF2";#N/A,#N/A,FALSE,"DEF3"}</definedName>
    <definedName name="___________________________PN10" hidden="1">{"'gráf jan00'!$A$1:$AK$41"}</definedName>
    <definedName name="___________________________x10" hidden="1">#REF!</definedName>
    <definedName name="___________________________x11" hidden="1">#REF!</definedName>
    <definedName name="___________________________x12" hidden="1">#REF!</definedName>
    <definedName name="___________________________x13" hidden="1">#REF!</definedName>
    <definedName name="___________________________x14" hidden="1">#REF!</definedName>
    <definedName name="___________________________x15" hidden="1">#REF!</definedName>
    <definedName name="___________________________x16" hidden="1">#REF!</definedName>
    <definedName name="___________________________x17" hidden="1">#REF!</definedName>
    <definedName name="___________________________x18" hidden="1">#REF!</definedName>
    <definedName name="___________________________x19" hidden="1">#REF!</definedName>
    <definedName name="___________________________x20" hidden="1">#REF!</definedName>
    <definedName name="___________________________x21" hidden="1">#REF!</definedName>
    <definedName name="___________________________x22" hidden="1">#REF!</definedName>
    <definedName name="___________________________x23" hidden="1">#REF!</definedName>
    <definedName name="___________________________x24" hidden="1">#REF!</definedName>
    <definedName name="___________________________x25" hidden="1">#REF!</definedName>
    <definedName name="___________________________x28" hidden="1">#REF!</definedName>
    <definedName name="___________________________x29" hidden="1">#REF!</definedName>
    <definedName name="___________________________x32" hidden="1">#REF!</definedName>
    <definedName name="___________________________x4" hidden="1">#REF!</definedName>
    <definedName name="___________________________x5" hidden="1">#REF!</definedName>
    <definedName name="___________________________x6" hidden="1">#REF!</definedName>
    <definedName name="___________________________x7" hidden="1">#REF!</definedName>
    <definedName name="___________________________x8" hidden="1">#REF!</definedName>
    <definedName name="___________________________x9" hidden="1">#REF!</definedName>
    <definedName name="__________________________ago10" hidden="1">{"'gráf jan00'!$A$1:$AK$41"}</definedName>
    <definedName name="__________________________ago2" hidden="1">{"'gráf jan00'!$A$1:$AK$41"}</definedName>
    <definedName name="__________________________ago3" hidden="1">{"'gráf jan00'!$A$1:$AK$41"}</definedName>
    <definedName name="__________________________ago4" hidden="1">{"'gráf jan00'!$A$1:$AK$41"}</definedName>
    <definedName name="__________________________ago5" hidden="1">{"'gráf jan00'!$A$1:$AK$41"}</definedName>
    <definedName name="__________________________ago6" hidden="1">{"'gráf jan00'!$A$1:$AK$41"}</definedName>
    <definedName name="__________________________ago7" hidden="1">{"'gráf jan00'!$A$1:$AK$41"}</definedName>
    <definedName name="__________________________DEF2" hidden="1">{#N/A,#N/A,FALSE,"DEF1";#N/A,#N/A,FALSE,"DEF2";#N/A,#N/A,FALSE,"DEF3"}</definedName>
    <definedName name="__________________________DEF3" hidden="1">{#N/A,#N/A,FALSE,"DEF1";#N/A,#N/A,FALSE,"DEF2";#N/A,#N/A,FALSE,"DEF3"}</definedName>
    <definedName name="__________________________efc10" hidden="1">{"'RR'!$A$2:$E$81"}</definedName>
    <definedName name="__________________________la29" hidden="1">#REF!</definedName>
    <definedName name="__________________________la3" hidden="1">#REF!</definedName>
    <definedName name="__________________________la31" hidden="1">#REF!</definedName>
    <definedName name="__________________________la32" hidden="1">#REF!</definedName>
    <definedName name="__________________________la4" hidden="1">#REF!</definedName>
    <definedName name="__________________________la5" hidden="1">#REF!</definedName>
    <definedName name="__________________________la6" hidden="1">#REF!</definedName>
    <definedName name="__________________________la7" hidden="1">#REF!</definedName>
    <definedName name="__________________________la8" hidden="1">#REF!</definedName>
    <definedName name="__________________________la9" hidden="1">#REF!</definedName>
    <definedName name="__________________________lb1" hidden="1">#REF!</definedName>
    <definedName name="__________________________lb10" hidden="1">#REF!</definedName>
    <definedName name="__________________________lb11" hidden="1">#REF!</definedName>
    <definedName name="__________________________lb12" hidden="1">#REF!</definedName>
    <definedName name="__________________________lb13" hidden="1">#REF!</definedName>
    <definedName name="__________________________lb14" hidden="1">#REF!</definedName>
    <definedName name="__________________________lb15" hidden="1">#REF!</definedName>
    <definedName name="__________________________lb16" hidden="1">#REF!</definedName>
    <definedName name="__________________________lb17" hidden="1">#REF!</definedName>
    <definedName name="__________________________lb18" hidden="1">#REF!</definedName>
    <definedName name="__________________________lb19" hidden="1">#REF!</definedName>
    <definedName name="__________________________lb2" hidden="1">#REF!</definedName>
    <definedName name="__________________________lb20" hidden="1">#REF!</definedName>
    <definedName name="__________________________lb21" hidden="1">#REF!</definedName>
    <definedName name="__________________________lb22" hidden="1">#REF!</definedName>
    <definedName name="__________________________lb23" hidden="1">#REF!</definedName>
    <definedName name="__________________________lb24" hidden="1">#REF!</definedName>
    <definedName name="__________________________lb25" hidden="1">#REF!</definedName>
    <definedName name="__________________________lb27" hidden="1">#REF!</definedName>
    <definedName name="__________________________lb28" hidden="1">#REF!</definedName>
    <definedName name="__________________________lb29" hidden="1">#REF!</definedName>
    <definedName name="__________________________lb3" hidden="1">#REF!</definedName>
    <definedName name="__________________________lb30" hidden="1">#REF!</definedName>
    <definedName name="__________________________lb31" hidden="1">#REF!</definedName>
    <definedName name="__________________________lb32" hidden="1">#REF!</definedName>
    <definedName name="__________________________lb4" hidden="1">#REF!</definedName>
    <definedName name="__________________________lb5" hidden="1">#REF!</definedName>
    <definedName name="__________________________lb6" hidden="1">#REF!</definedName>
    <definedName name="__________________________lb7" hidden="1">#REF!</definedName>
    <definedName name="__________________________lb8" hidden="1">#REF!</definedName>
    <definedName name="__________________________lb9" hidden="1">#REF!</definedName>
    <definedName name="__________________________lbc1" hidden="1">#REF!</definedName>
    <definedName name="__________________________lbc10" hidden="1">#REF!</definedName>
    <definedName name="__________________________lbc11" hidden="1">#REF!</definedName>
    <definedName name="__________________________lbc12" hidden="1">#REF!</definedName>
    <definedName name="__________________________lbc13" hidden="1">#REF!</definedName>
    <definedName name="__________________________lbc14" hidden="1">#REF!</definedName>
    <definedName name="__________________________lbc15" hidden="1">#REF!</definedName>
    <definedName name="__________________________lbc16" hidden="1">#REF!</definedName>
    <definedName name="__________________________lbc17" hidden="1">#REF!</definedName>
    <definedName name="__________________________lbc18" hidden="1">#REF!</definedName>
    <definedName name="__________________________lbc19" hidden="1">#REF!</definedName>
    <definedName name="__________________________lbc2" hidden="1">#REF!</definedName>
    <definedName name="__________________________lbc20" hidden="1">#REF!</definedName>
    <definedName name="__________________________lbc21" hidden="1">#REF!</definedName>
    <definedName name="__________________________lbc22" hidden="1">#REF!</definedName>
    <definedName name="__________________________lbc23" hidden="1">#REF!</definedName>
    <definedName name="__________________________lbc24" hidden="1">#REF!</definedName>
    <definedName name="__________________________lbc25" hidden="1">#REF!</definedName>
    <definedName name="__________________________lbc26" hidden="1">#REF!</definedName>
    <definedName name="__________________________lbc27" hidden="1">#REF!</definedName>
    <definedName name="__________________________lbc28" hidden="1">#REF!</definedName>
    <definedName name="__________________________lbc29" hidden="1">#REF!</definedName>
    <definedName name="__________________________lbc3" hidden="1">#REF!</definedName>
    <definedName name="__________________________lbc31" hidden="1">#REF!</definedName>
    <definedName name="__________________________lbc32" hidden="1">#REF!</definedName>
    <definedName name="__________________________lbc4" hidden="1">#REF!</definedName>
    <definedName name="__________________________lbc5" hidden="1">#REF!</definedName>
    <definedName name="__________________________lbc6" hidden="1">#REF!</definedName>
    <definedName name="__________________________lbc7" hidden="1">#REF!</definedName>
    <definedName name="__________________________lbc8" hidden="1">#REF!</definedName>
    <definedName name="__________________________lbc9" hidden="1">#REF!</definedName>
    <definedName name="__________________________ld26" hidden="1">#REF!</definedName>
    <definedName name="__________________________ld31" hidden="1">#REF!</definedName>
    <definedName name="__________________________le31" hidden="1">#REF!</definedName>
    <definedName name="__________________________lf31" hidden="1">#REF!</definedName>
    <definedName name="__________________________n2" hidden="1">{#N/A,#N/A,FALSE,"PCOL"}</definedName>
    <definedName name="__________________________r" hidden="1">{#N/A,#N/A,FALSE,"PCOL"}</definedName>
    <definedName name="__________________________x10" hidden="1">#REF!</definedName>
    <definedName name="__________________________x11" hidden="1">#REF!</definedName>
    <definedName name="__________________________x12" hidden="1">#REF!</definedName>
    <definedName name="__________________________x13" hidden="1">#REF!</definedName>
    <definedName name="__________________________x14" hidden="1">#REF!</definedName>
    <definedName name="__________________________x15" hidden="1">#REF!</definedName>
    <definedName name="__________________________x16" hidden="1">#REF!</definedName>
    <definedName name="__________________________x17" hidden="1">#REF!</definedName>
    <definedName name="__________________________x18" hidden="1">#REF!</definedName>
    <definedName name="__________________________x19" hidden="1">#REF!</definedName>
    <definedName name="__________________________x20" hidden="1">#REF!</definedName>
    <definedName name="__________________________x21" hidden="1">#REF!</definedName>
    <definedName name="__________________________x22" hidden="1">#REF!</definedName>
    <definedName name="__________________________x23" hidden="1">#REF!</definedName>
    <definedName name="__________________________x24" hidden="1">#REF!</definedName>
    <definedName name="__________________________x25" hidden="1">#REF!</definedName>
    <definedName name="__________________________x28" hidden="1">#REF!</definedName>
    <definedName name="__________________________x29" hidden="1">#REF!</definedName>
    <definedName name="__________________________x32" hidden="1">#REF!</definedName>
    <definedName name="__________________________x4" hidden="1">#REF!</definedName>
    <definedName name="__________________________x5" hidden="1">#REF!</definedName>
    <definedName name="__________________________x6" hidden="1">#REF!</definedName>
    <definedName name="__________________________x7" hidden="1">#REF!</definedName>
    <definedName name="__________________________x8" hidden="1">#REF!</definedName>
    <definedName name="__________________________x9" hidden="1">#REF!</definedName>
    <definedName name="_________________________ago1" hidden="1">{"'gráf jan00'!$A$1:$AK$41"}</definedName>
    <definedName name="_________________________ago8" hidden="1">{"'gráf jan00'!$A$1:$AK$41"}</definedName>
    <definedName name="_________________________ago9" hidden="1">{"'gráf jan00'!$A$1:$AK$41"}</definedName>
    <definedName name="_________________________ago99999" hidden="1">{"'gráf jan00'!$A$1:$AK$41"}</definedName>
    <definedName name="_________________________EFC2" hidden="1">{"'RR'!$A$2:$E$81"}</definedName>
    <definedName name="_________________________EFC3" hidden="1">{"'RR'!$A$2:$E$81"}</definedName>
    <definedName name="_________________________EFC4" hidden="1">{"'RR'!$A$2:$E$81"}</definedName>
    <definedName name="_________________________ffp16" hidden="1">{"'gráf jan00'!$A$1:$AK$41"}</definedName>
    <definedName name="_________________________ffp4589" hidden="1">{"'gráf jan00'!$A$1:$AK$41"}</definedName>
    <definedName name="_________________________jun04" hidden="1">{"'gráf jan00'!$A$1:$AK$41"}</definedName>
    <definedName name="_________________________la29" hidden="1">#REF!</definedName>
    <definedName name="_________________________la3" hidden="1">#REF!</definedName>
    <definedName name="_________________________la31" hidden="1">#REF!</definedName>
    <definedName name="_________________________la32" hidden="1">#REF!</definedName>
    <definedName name="_________________________la4" hidden="1">#REF!</definedName>
    <definedName name="_________________________la5" hidden="1">#REF!</definedName>
    <definedName name="_________________________la6" hidden="1">#REF!</definedName>
    <definedName name="_________________________la7" hidden="1">#REF!</definedName>
    <definedName name="_________________________la8" hidden="1">#REF!</definedName>
    <definedName name="_________________________la9" hidden="1">#REF!</definedName>
    <definedName name="_________________________lb1" hidden="1">#REF!</definedName>
    <definedName name="_________________________lb10" hidden="1">#REF!</definedName>
    <definedName name="_________________________lb11" hidden="1">#REF!</definedName>
    <definedName name="_________________________lb12" hidden="1">#REF!</definedName>
    <definedName name="_________________________lb13" hidden="1">#REF!</definedName>
    <definedName name="_________________________lb14" hidden="1">#REF!</definedName>
    <definedName name="_________________________lb15" hidden="1">#REF!</definedName>
    <definedName name="_________________________lb16" hidden="1">#REF!</definedName>
    <definedName name="_________________________lb17" hidden="1">#REF!</definedName>
    <definedName name="_________________________lb18" hidden="1">#REF!</definedName>
    <definedName name="_________________________lb19" hidden="1">#REF!</definedName>
    <definedName name="_________________________lb2" hidden="1">#REF!</definedName>
    <definedName name="_________________________lb20" hidden="1">#REF!</definedName>
    <definedName name="_________________________lb21" hidden="1">#REF!</definedName>
    <definedName name="_________________________lb22" hidden="1">#REF!</definedName>
    <definedName name="_________________________lb23" hidden="1">#REF!</definedName>
    <definedName name="_________________________lb24" hidden="1">#REF!</definedName>
    <definedName name="_________________________lb25" hidden="1">#REF!</definedName>
    <definedName name="_________________________lb27" hidden="1">#REF!</definedName>
    <definedName name="_________________________lb28" hidden="1">#REF!</definedName>
    <definedName name="_________________________lb29" hidden="1">#REF!</definedName>
    <definedName name="_________________________lb3" hidden="1">#REF!</definedName>
    <definedName name="_________________________lb30" hidden="1">#REF!</definedName>
    <definedName name="_________________________lb31" hidden="1">#REF!</definedName>
    <definedName name="_________________________lb32" hidden="1">#REF!</definedName>
    <definedName name="_________________________lb4" hidden="1">#REF!</definedName>
    <definedName name="_________________________lb5" hidden="1">#REF!</definedName>
    <definedName name="_________________________lb6" hidden="1">#REF!</definedName>
    <definedName name="_________________________lb7" hidden="1">#REF!</definedName>
    <definedName name="_________________________lb8" hidden="1">#REF!</definedName>
    <definedName name="_________________________lb9" hidden="1">#REF!</definedName>
    <definedName name="_________________________lbc1" hidden="1">#REF!</definedName>
    <definedName name="_________________________lbc10" hidden="1">#REF!</definedName>
    <definedName name="_________________________lbc11" hidden="1">#REF!</definedName>
    <definedName name="_________________________lbc12" hidden="1">#REF!</definedName>
    <definedName name="_________________________lbc13" hidden="1">#REF!</definedName>
    <definedName name="_________________________lbc14" hidden="1">#REF!</definedName>
    <definedName name="_________________________lbc15" hidden="1">#REF!</definedName>
    <definedName name="_________________________lbc16" hidden="1">#REF!</definedName>
    <definedName name="_________________________lbc17" hidden="1">#REF!</definedName>
    <definedName name="_________________________lbc18" hidden="1">#REF!</definedName>
    <definedName name="_________________________lbc19" hidden="1">#REF!</definedName>
    <definedName name="_________________________lbc2" hidden="1">#REF!</definedName>
    <definedName name="_________________________lbc20" hidden="1">#REF!</definedName>
    <definedName name="_________________________lbc21" hidden="1">#REF!</definedName>
    <definedName name="_________________________lbc22" hidden="1">#REF!</definedName>
    <definedName name="_________________________lbc23" hidden="1">#REF!</definedName>
    <definedName name="_________________________lbc24" hidden="1">#REF!</definedName>
    <definedName name="_________________________lbc25" hidden="1">#REF!</definedName>
    <definedName name="_________________________lbc26" hidden="1">#REF!</definedName>
    <definedName name="_________________________lbc27" hidden="1">#REF!</definedName>
    <definedName name="_________________________lbc28" hidden="1">#REF!</definedName>
    <definedName name="_________________________lbc29" hidden="1">#REF!</definedName>
    <definedName name="_________________________lbc3" hidden="1">#REF!</definedName>
    <definedName name="_________________________lbc31" hidden="1">#REF!</definedName>
    <definedName name="_________________________lbc32" hidden="1">#REF!</definedName>
    <definedName name="_________________________lbc4" hidden="1">#REF!</definedName>
    <definedName name="_________________________lbc5" hidden="1">#REF!</definedName>
    <definedName name="_________________________lbc6" hidden="1">#REF!</definedName>
    <definedName name="_________________________lbc7" hidden="1">#REF!</definedName>
    <definedName name="_________________________lbc8" hidden="1">#REF!</definedName>
    <definedName name="_________________________lbc9" hidden="1">#REF!</definedName>
    <definedName name="_________________________ld26" hidden="1">#REF!</definedName>
    <definedName name="_________________________ld31" hidden="1">#REF!</definedName>
    <definedName name="_________________________le31" hidden="1">#REF!</definedName>
    <definedName name="_________________________lf31" hidden="1">#REF!</definedName>
    <definedName name="_________________________MOA1" hidden="1">{#N/A,#N/A,FALSE,"DEF1";#N/A,#N/A,FALSE,"DEF2";#N/A,#N/A,FALSE,"DEF3"}</definedName>
    <definedName name="_________________________MOA2" hidden="1">{#N/A,#N/A,FALSE,"DEF1";#N/A,#N/A,FALSE,"DEF2";#N/A,#N/A,FALSE,"DEF3"}</definedName>
    <definedName name="_________________________PN10" hidden="1">{"'gráf jan00'!$A$1:$AK$41"}</definedName>
    <definedName name="_________________________x10" hidden="1">#REF!</definedName>
    <definedName name="_________________________x11" hidden="1">#REF!</definedName>
    <definedName name="_________________________x12" hidden="1">#REF!</definedName>
    <definedName name="_________________________x13" hidden="1">#REF!</definedName>
    <definedName name="_________________________x14" hidden="1">#REF!</definedName>
    <definedName name="_________________________x15" hidden="1">#REF!</definedName>
    <definedName name="_________________________x16" hidden="1">#REF!</definedName>
    <definedName name="_________________________x17" hidden="1">#REF!</definedName>
    <definedName name="_________________________x18" hidden="1">#REF!</definedName>
    <definedName name="_________________________x19" hidden="1">#REF!</definedName>
    <definedName name="_________________________x20" hidden="1">#REF!</definedName>
    <definedName name="_________________________x21" hidden="1">#REF!</definedName>
    <definedName name="_________________________x22" hidden="1">#REF!</definedName>
    <definedName name="_________________________x23" hidden="1">#REF!</definedName>
    <definedName name="_________________________x24" hidden="1">#REF!</definedName>
    <definedName name="_________________________x25" hidden="1">#REF!</definedName>
    <definedName name="_________________________x28" hidden="1">#REF!</definedName>
    <definedName name="_________________________x29" hidden="1">#REF!</definedName>
    <definedName name="_________________________x32" hidden="1">#REF!</definedName>
    <definedName name="_________________________x4" hidden="1">#REF!</definedName>
    <definedName name="_________________________x5" hidden="1">#REF!</definedName>
    <definedName name="_________________________x6" hidden="1">#REF!</definedName>
    <definedName name="_________________________x7" hidden="1">#REF!</definedName>
    <definedName name="_________________________x8" hidden="1">#REF!</definedName>
    <definedName name="_________________________x9" hidden="1">#REF!</definedName>
    <definedName name="________________________ago10" hidden="1">{"'gráf jan00'!$A$1:$AK$41"}</definedName>
    <definedName name="________________________ago2" hidden="1">{"'gráf jan00'!$A$1:$AK$41"}</definedName>
    <definedName name="________________________ago3" hidden="1">{"'gráf jan00'!$A$1:$AK$41"}</definedName>
    <definedName name="________________________ago4" hidden="1">{"'gráf jan00'!$A$1:$AK$41"}</definedName>
    <definedName name="________________________ago5" hidden="1">{"'gráf jan00'!$A$1:$AK$41"}</definedName>
    <definedName name="________________________ago6" hidden="1">{"'gráf jan00'!$A$1:$AK$41"}</definedName>
    <definedName name="________________________ago7" hidden="1">{"'gráf jan00'!$A$1:$AK$41"}</definedName>
    <definedName name="________________________DEF2" hidden="1">{#N/A,#N/A,FALSE,"DEF1";#N/A,#N/A,FALSE,"DEF2";#N/A,#N/A,FALSE,"DEF3"}</definedName>
    <definedName name="________________________DEF3" hidden="1">{#N/A,#N/A,FALSE,"DEF1";#N/A,#N/A,FALSE,"DEF2";#N/A,#N/A,FALSE,"DEF3"}</definedName>
    <definedName name="________________________efc10" hidden="1">{"'RR'!$A$2:$E$81"}</definedName>
    <definedName name="________________________la29" hidden="1">#REF!</definedName>
    <definedName name="________________________la3" hidden="1">#REF!</definedName>
    <definedName name="________________________la31" hidden="1">#REF!</definedName>
    <definedName name="________________________la32" hidden="1">#REF!</definedName>
    <definedName name="________________________la4" hidden="1">#REF!</definedName>
    <definedName name="________________________la5" hidden="1">#REF!</definedName>
    <definedName name="________________________la6" hidden="1">#REF!</definedName>
    <definedName name="________________________la7" hidden="1">#REF!</definedName>
    <definedName name="________________________la8" hidden="1">#REF!</definedName>
    <definedName name="________________________la9" hidden="1">#REF!</definedName>
    <definedName name="________________________lb1" hidden="1">#REF!</definedName>
    <definedName name="________________________lb10" hidden="1">#REF!</definedName>
    <definedName name="________________________lb11" hidden="1">#REF!</definedName>
    <definedName name="________________________lb12" hidden="1">#REF!</definedName>
    <definedName name="________________________lb13" hidden="1">#REF!</definedName>
    <definedName name="________________________lb14" hidden="1">#REF!</definedName>
    <definedName name="________________________lb15" hidden="1">#REF!</definedName>
    <definedName name="________________________lb16" hidden="1">#REF!</definedName>
    <definedName name="________________________lb17" hidden="1">#REF!</definedName>
    <definedName name="________________________lb18" hidden="1">#REF!</definedName>
    <definedName name="________________________lb19" hidden="1">#REF!</definedName>
    <definedName name="________________________lb2" hidden="1">#REF!</definedName>
    <definedName name="________________________lb20" hidden="1">#REF!</definedName>
    <definedName name="________________________lb21" hidden="1">#REF!</definedName>
    <definedName name="________________________lb22" hidden="1">#REF!</definedName>
    <definedName name="________________________lb23" hidden="1">#REF!</definedName>
    <definedName name="________________________lb24" hidden="1">#REF!</definedName>
    <definedName name="________________________lb25" hidden="1">#REF!</definedName>
    <definedName name="________________________lb27" hidden="1">#REF!</definedName>
    <definedName name="________________________lb28" hidden="1">#REF!</definedName>
    <definedName name="________________________lb29" hidden="1">#REF!</definedName>
    <definedName name="________________________lb3" hidden="1">#REF!</definedName>
    <definedName name="________________________lb30" hidden="1">#REF!</definedName>
    <definedName name="________________________lb31" hidden="1">#REF!</definedName>
    <definedName name="________________________lb32" hidden="1">#REF!</definedName>
    <definedName name="________________________lb4" hidden="1">#REF!</definedName>
    <definedName name="________________________lb5" hidden="1">#REF!</definedName>
    <definedName name="________________________lb6" hidden="1">#REF!</definedName>
    <definedName name="________________________lb7" hidden="1">#REF!</definedName>
    <definedName name="________________________lb8" hidden="1">#REF!</definedName>
    <definedName name="________________________lb9" hidden="1">#REF!</definedName>
    <definedName name="________________________lbc1" hidden="1">#REF!</definedName>
    <definedName name="________________________lbc10" hidden="1">#REF!</definedName>
    <definedName name="________________________lbc11" hidden="1">#REF!</definedName>
    <definedName name="________________________lbc12" hidden="1">#REF!</definedName>
    <definedName name="________________________lbc13" hidden="1">#REF!</definedName>
    <definedName name="________________________lbc14" hidden="1">#REF!</definedName>
    <definedName name="________________________lbc15" hidden="1">#REF!</definedName>
    <definedName name="________________________lbc16" hidden="1">#REF!</definedName>
    <definedName name="________________________lbc17" hidden="1">#REF!</definedName>
    <definedName name="________________________lbc18" hidden="1">#REF!</definedName>
    <definedName name="________________________lbc19" hidden="1">#REF!</definedName>
    <definedName name="________________________lbc2" hidden="1">#REF!</definedName>
    <definedName name="________________________lbc20" hidden="1">#REF!</definedName>
    <definedName name="________________________lbc21" hidden="1">#REF!</definedName>
    <definedName name="________________________lbc22" hidden="1">#REF!</definedName>
    <definedName name="________________________lbc23" hidden="1">#REF!</definedName>
    <definedName name="________________________lbc24" hidden="1">#REF!</definedName>
    <definedName name="________________________lbc25" hidden="1">#REF!</definedName>
    <definedName name="________________________lbc26" hidden="1">#REF!</definedName>
    <definedName name="________________________lbc27" hidden="1">#REF!</definedName>
    <definedName name="________________________lbc28" hidden="1">#REF!</definedName>
    <definedName name="________________________lbc29" hidden="1">#REF!</definedName>
    <definedName name="________________________lbc3" hidden="1">#REF!</definedName>
    <definedName name="________________________lbc31" hidden="1">#REF!</definedName>
    <definedName name="________________________lbc32" hidden="1">#REF!</definedName>
    <definedName name="________________________lbc4" hidden="1">#REF!</definedName>
    <definedName name="________________________lbc5" hidden="1">#REF!</definedName>
    <definedName name="________________________lbc6" hidden="1">#REF!</definedName>
    <definedName name="________________________lbc7" hidden="1">#REF!</definedName>
    <definedName name="________________________lbc8" hidden="1">#REF!</definedName>
    <definedName name="________________________lbc9" hidden="1">#REF!</definedName>
    <definedName name="________________________ld26" hidden="1">#REF!</definedName>
    <definedName name="________________________ld31" hidden="1">#REF!</definedName>
    <definedName name="________________________le31" hidden="1">#REF!</definedName>
    <definedName name="________________________lf31" hidden="1">#REF!</definedName>
    <definedName name="________________________n2" hidden="1">{#N/A,#N/A,FALSE,"PCOL"}</definedName>
    <definedName name="________________________r" hidden="1">{#N/A,#N/A,FALSE,"PCOL"}</definedName>
    <definedName name="________________________x10" hidden="1">#REF!</definedName>
    <definedName name="________________________x11" hidden="1">#REF!</definedName>
    <definedName name="________________________x12" hidden="1">#REF!</definedName>
    <definedName name="________________________x13" hidden="1">#REF!</definedName>
    <definedName name="________________________x14" hidden="1">#REF!</definedName>
    <definedName name="________________________x15" hidden="1">#REF!</definedName>
    <definedName name="________________________x16" hidden="1">#REF!</definedName>
    <definedName name="________________________x17" hidden="1">#REF!</definedName>
    <definedName name="________________________x18" hidden="1">#REF!</definedName>
    <definedName name="________________________x19" hidden="1">#REF!</definedName>
    <definedName name="________________________x20" hidden="1">#REF!</definedName>
    <definedName name="________________________x21" hidden="1">#REF!</definedName>
    <definedName name="________________________x22" hidden="1">#REF!</definedName>
    <definedName name="________________________x23" hidden="1">#REF!</definedName>
    <definedName name="________________________x24" hidden="1">#REF!</definedName>
    <definedName name="________________________x25" hidden="1">#REF!</definedName>
    <definedName name="________________________x28" hidden="1">#REF!</definedName>
    <definedName name="________________________x29" hidden="1">#REF!</definedName>
    <definedName name="________________________x32" hidden="1">#REF!</definedName>
    <definedName name="________________________x4" hidden="1">#REF!</definedName>
    <definedName name="________________________x5" hidden="1">#REF!</definedName>
    <definedName name="________________________x6" hidden="1">#REF!</definedName>
    <definedName name="________________________x7" hidden="1">#REF!</definedName>
    <definedName name="________________________x8" hidden="1">#REF!</definedName>
    <definedName name="________________________x9" hidden="1">#REF!</definedName>
    <definedName name="_______________________ago1" hidden="1">{"'gráf jan00'!$A$1:$AK$41"}</definedName>
    <definedName name="_______________________ago8" hidden="1">{"'gráf jan00'!$A$1:$AK$41"}</definedName>
    <definedName name="_______________________ago9" hidden="1">{"'gráf jan00'!$A$1:$AK$41"}</definedName>
    <definedName name="_______________________ago99999" hidden="1">{"'gráf jan00'!$A$1:$AK$41"}</definedName>
    <definedName name="_______________________arq1" hidden="1">{"'REL CUSTODIF'!$B$1:$H$72"}</definedName>
    <definedName name="_______________________EFC2" hidden="1">{"'RR'!$A$2:$E$81"}</definedName>
    <definedName name="_______________________EFC3" hidden="1">{"'RR'!$A$2:$E$81"}</definedName>
    <definedName name="_______________________EFC4" hidden="1">{"'RR'!$A$2:$E$81"}</definedName>
    <definedName name="_______________________ffp16" hidden="1">{"'gráf jan00'!$A$1:$AK$41"}</definedName>
    <definedName name="_______________________ffp4589" hidden="1">{"'gráf jan00'!$A$1:$AK$41"}</definedName>
    <definedName name="_______________________jun04" hidden="1">{"'gráf jan00'!$A$1:$AK$41"}</definedName>
    <definedName name="_______________________la29" hidden="1">#REF!</definedName>
    <definedName name="_______________________la3" hidden="1">#REF!</definedName>
    <definedName name="_______________________la31" hidden="1">#REF!</definedName>
    <definedName name="_______________________la32" hidden="1">#REF!</definedName>
    <definedName name="_______________________la4" hidden="1">#REF!</definedName>
    <definedName name="_______________________la5" hidden="1">#REF!</definedName>
    <definedName name="_______________________la6" hidden="1">#REF!</definedName>
    <definedName name="_______________________la7" hidden="1">#REF!</definedName>
    <definedName name="_______________________la8" hidden="1">#REF!</definedName>
    <definedName name="_______________________la9" hidden="1">#REF!</definedName>
    <definedName name="_______________________lb1" hidden="1">#REF!</definedName>
    <definedName name="_______________________lb10" hidden="1">#REF!</definedName>
    <definedName name="_______________________lb11" hidden="1">#REF!</definedName>
    <definedName name="_______________________lb12" hidden="1">#REF!</definedName>
    <definedName name="_______________________lb13" hidden="1">#REF!</definedName>
    <definedName name="_______________________lb14" hidden="1">#REF!</definedName>
    <definedName name="_______________________lb15" hidden="1">#REF!</definedName>
    <definedName name="_______________________lb16" hidden="1">#REF!</definedName>
    <definedName name="_______________________lb17" hidden="1">#REF!</definedName>
    <definedName name="_______________________lb18" hidden="1">#REF!</definedName>
    <definedName name="_______________________lb19" hidden="1">#REF!</definedName>
    <definedName name="_______________________lb2" hidden="1">#REF!</definedName>
    <definedName name="_______________________lb20" hidden="1">#REF!</definedName>
    <definedName name="_______________________lb21" hidden="1">#REF!</definedName>
    <definedName name="_______________________lb22" hidden="1">#REF!</definedName>
    <definedName name="_______________________lb23" hidden="1">#REF!</definedName>
    <definedName name="_______________________lb24" hidden="1">#REF!</definedName>
    <definedName name="_______________________lb25" hidden="1">#REF!</definedName>
    <definedName name="_______________________lb27" hidden="1">#REF!</definedName>
    <definedName name="_______________________lb28" hidden="1">#REF!</definedName>
    <definedName name="_______________________lb29" hidden="1">#REF!</definedName>
    <definedName name="_______________________lb3" hidden="1">#REF!</definedName>
    <definedName name="_______________________lb30" hidden="1">#REF!</definedName>
    <definedName name="_______________________lb31" hidden="1">#REF!</definedName>
    <definedName name="_______________________lb32" hidden="1">#REF!</definedName>
    <definedName name="_______________________lb4" hidden="1">#REF!</definedName>
    <definedName name="_______________________lb5" hidden="1">#REF!</definedName>
    <definedName name="_______________________lb6" hidden="1">#REF!</definedName>
    <definedName name="_______________________lb7" hidden="1">#REF!</definedName>
    <definedName name="_______________________lb8" hidden="1">#REF!</definedName>
    <definedName name="_______________________lb9" hidden="1">#REF!</definedName>
    <definedName name="_______________________lbc1" hidden="1">#REF!</definedName>
    <definedName name="_______________________lbc10" hidden="1">#REF!</definedName>
    <definedName name="_______________________lbc11" hidden="1">#REF!</definedName>
    <definedName name="_______________________lbc12" hidden="1">#REF!</definedName>
    <definedName name="_______________________lbc13" hidden="1">#REF!</definedName>
    <definedName name="_______________________lbc14" hidden="1">#REF!</definedName>
    <definedName name="_______________________lbc15" hidden="1">#REF!</definedName>
    <definedName name="_______________________lbc16" hidden="1">#REF!</definedName>
    <definedName name="_______________________lbc17" hidden="1">#REF!</definedName>
    <definedName name="_______________________lbc18" hidden="1">#REF!</definedName>
    <definedName name="_______________________lbc19" hidden="1">#REF!</definedName>
    <definedName name="_______________________lbc2" hidden="1">#REF!</definedName>
    <definedName name="_______________________lbc20" hidden="1">#REF!</definedName>
    <definedName name="_______________________lbc21" hidden="1">#REF!</definedName>
    <definedName name="_______________________lbc22" hidden="1">#REF!</definedName>
    <definedName name="_______________________lbc23" hidden="1">#REF!</definedName>
    <definedName name="_______________________lbc24" hidden="1">#REF!</definedName>
    <definedName name="_______________________lbc25" hidden="1">#REF!</definedName>
    <definedName name="_______________________lbc26" hidden="1">#REF!</definedName>
    <definedName name="_______________________lbc27" hidden="1">#REF!</definedName>
    <definedName name="_______________________lbc28" hidden="1">#REF!</definedName>
    <definedName name="_______________________lbc29" hidden="1">#REF!</definedName>
    <definedName name="_______________________lbc3" hidden="1">#REF!</definedName>
    <definedName name="_______________________lbc31" hidden="1">#REF!</definedName>
    <definedName name="_______________________lbc32" hidden="1">#REF!</definedName>
    <definedName name="_______________________lbc4" hidden="1">#REF!</definedName>
    <definedName name="_______________________lbc5" hidden="1">#REF!</definedName>
    <definedName name="_______________________lbc6" hidden="1">#REF!</definedName>
    <definedName name="_______________________lbc7" hidden="1">#REF!</definedName>
    <definedName name="_______________________lbc8" hidden="1">#REF!</definedName>
    <definedName name="_______________________lbc9" hidden="1">#REF!</definedName>
    <definedName name="_______________________ld26" hidden="1">#REF!</definedName>
    <definedName name="_______________________ld31" hidden="1">#REF!</definedName>
    <definedName name="_______________________le31" hidden="1">#REF!</definedName>
    <definedName name="_______________________lf31" hidden="1">#REF!</definedName>
    <definedName name="_______________________MOA1" hidden="1">{#N/A,#N/A,FALSE,"DEF1";#N/A,#N/A,FALSE,"DEF2";#N/A,#N/A,FALSE,"DEF3"}</definedName>
    <definedName name="_______________________MOA2" hidden="1">{#N/A,#N/A,FALSE,"DEF1";#N/A,#N/A,FALSE,"DEF2";#N/A,#N/A,FALSE,"DEF3"}</definedName>
    <definedName name="_______________________PN10" hidden="1">{"'gráf jan00'!$A$1:$AK$41"}</definedName>
    <definedName name="_______________________r" hidden="1">{#N/A,#N/A,FALSE,"PCOL"}</definedName>
    <definedName name="_______________________v1" hidden="1">{"'REL CUSTODIF'!$B$1:$H$72"}</definedName>
    <definedName name="_______________________x1" hidden="1">{"'REL CUSTODIF'!$B$1:$H$72"}</definedName>
    <definedName name="_______________________x10" hidden="1">{"'REL CUSTODIF'!$B$1:$H$72"}</definedName>
    <definedName name="_______________________x11" hidden="1">{"'REL CUSTODIF'!$B$1:$H$72"}</definedName>
    <definedName name="_______________________x12" hidden="1">{#N/A,#N/A,FALSE,"Suprimentos";#N/A,#N/A,FALSE,"Medicina e Segurança";#N/A,#N/A,FALSE,"Administração";#N/A,#N/A,FALSE,"Meio Ambiente";#N/A,#N/A,FALSE,"Operação (Mina)";#N/A,#N/A,FALSE,"Operação (Porto)"}</definedName>
    <definedName name="_______________________x13" hidden="1">{"'REL CUSTODIF'!$B$1:$H$72"}</definedName>
    <definedName name="_______________________x14" hidden="1">#REF!</definedName>
    <definedName name="_______________________x15" hidden="1">#REF!</definedName>
    <definedName name="_______________________x16" hidden="1">#REF!</definedName>
    <definedName name="_______________________x17" hidden="1">#REF!</definedName>
    <definedName name="_______________________x18" hidden="1">#REF!</definedName>
    <definedName name="_______________________x19" hidden="1">#REF!</definedName>
    <definedName name="_______________________x2" hidden="1">{"'REL CUSTODIF'!$B$1:$H$72"}</definedName>
    <definedName name="_______________________x20" hidden="1">{#N/A,#N/A,FALSE,"Suprimentos";#N/A,#N/A,FALSE,"Medicina e Segurança";#N/A,#N/A,FALSE,"Administração";#N/A,#N/A,FALSE,"Meio Ambiente";#N/A,#N/A,FALSE,"Operação (Mina)";#N/A,#N/A,FALSE,"Operação (Porto)"}</definedName>
    <definedName name="_______________________x21" hidden="1">#REF!</definedName>
    <definedName name="_______________________x22" hidden="1">#REF!</definedName>
    <definedName name="_______________________x23" hidden="1">#REF!</definedName>
    <definedName name="_______________________x24" hidden="1">#REF!</definedName>
    <definedName name="_______________________x25" hidden="1">#REF!</definedName>
    <definedName name="_______________________x28" hidden="1">#REF!</definedName>
    <definedName name="_______________________x29" hidden="1">#REF!</definedName>
    <definedName name="_______________________x3" hidden="1">{"'REL CUSTODIF'!$B$1:$H$72"}</definedName>
    <definedName name="_______________________x32" hidden="1">#REF!</definedName>
    <definedName name="_______________________x4" hidden="1">{"'REL CUSTODIF'!$B$1:$H$72"}</definedName>
    <definedName name="_______________________x5" hidden="1">{"'REL CUSTODIF'!$B$1:$H$72"}</definedName>
    <definedName name="_______________________x6" hidden="1">{#N/A,#N/A,FALSE,"Suprimentos";#N/A,#N/A,FALSE,"Medicina e Segurança";#N/A,#N/A,FALSE,"Administração";#N/A,#N/A,FALSE,"Meio Ambiente";#N/A,#N/A,FALSE,"Operação (Mina)";#N/A,#N/A,FALSE,"Operação (Porto)"}</definedName>
    <definedName name="_______________________x7" hidden="1">{"'REL CUSTODIF'!$B$1:$H$72"}</definedName>
    <definedName name="_______________________x8" hidden="1">{"'REL CUSTODIF'!$B$1:$H$72"}</definedName>
    <definedName name="_______________________x9" hidden="1">#REF!</definedName>
    <definedName name="______________________ago1" hidden="1">{"'gráf jan00'!$A$1:$AK$41"}</definedName>
    <definedName name="______________________ago10" hidden="1">{"'gráf jan00'!$A$1:$AK$41"}</definedName>
    <definedName name="______________________ago2" hidden="1">{"'gráf jan00'!$A$1:$AK$41"}</definedName>
    <definedName name="______________________ago3" hidden="1">{"'gráf jan00'!$A$1:$AK$41"}</definedName>
    <definedName name="______________________ago4" hidden="1">{"'gráf jan00'!$A$1:$AK$41"}</definedName>
    <definedName name="______________________ago5" hidden="1">{"'gráf jan00'!$A$1:$AK$41"}</definedName>
    <definedName name="______________________ago6" hidden="1">{"'gráf jan00'!$A$1:$AK$41"}</definedName>
    <definedName name="______________________ago7" hidden="1">{"'gráf jan00'!$A$1:$AK$41"}</definedName>
    <definedName name="______________________ago8" hidden="1">{"'gráf jan00'!$A$1:$AK$41"}</definedName>
    <definedName name="______________________ago9" hidden="1">{"'gráf jan00'!$A$1:$AK$41"}</definedName>
    <definedName name="______________________ago99999" hidden="1">{"'gráf jan00'!$A$1:$AK$41"}</definedName>
    <definedName name="______________________arq1" hidden="1">{"'REL CUSTODIF'!$B$1:$H$72"}</definedName>
    <definedName name="______________________DEF2" hidden="1">{#N/A,#N/A,FALSE,"DEF1";#N/A,#N/A,FALSE,"DEF2";#N/A,#N/A,FALSE,"DEF3"}</definedName>
    <definedName name="______________________DEF3" hidden="1">{#N/A,#N/A,FALSE,"DEF1";#N/A,#N/A,FALSE,"DEF2";#N/A,#N/A,FALSE,"DEF3"}</definedName>
    <definedName name="______________________efc10" hidden="1">{"'RR'!$A$2:$E$81"}</definedName>
    <definedName name="______________________EFC2" hidden="1">{"'RR'!$A$2:$E$81"}</definedName>
    <definedName name="______________________EFC3" hidden="1">{"'RR'!$A$2:$E$81"}</definedName>
    <definedName name="______________________EFC4" hidden="1">{"'RR'!$A$2:$E$81"}</definedName>
    <definedName name="______________________ffp16" hidden="1">{"'gráf jan00'!$A$1:$AK$41"}</definedName>
    <definedName name="______________________ffp4589" hidden="1">{"'gráf jan00'!$A$1:$AK$41"}</definedName>
    <definedName name="______________________jun04" hidden="1">{"'gráf jan00'!$A$1:$AK$41"}</definedName>
    <definedName name="______________________la29" hidden="1">#REF!</definedName>
    <definedName name="______________________la3" hidden="1">#REF!</definedName>
    <definedName name="______________________la31" hidden="1">#REF!</definedName>
    <definedName name="______________________la32" hidden="1">#REF!</definedName>
    <definedName name="______________________la4" hidden="1">#REF!</definedName>
    <definedName name="______________________la5" hidden="1">#REF!</definedName>
    <definedName name="______________________la6" hidden="1">#REF!</definedName>
    <definedName name="______________________la7" hidden="1">#REF!</definedName>
    <definedName name="______________________la8" hidden="1">#REF!</definedName>
    <definedName name="______________________la9" hidden="1">#REF!</definedName>
    <definedName name="______________________lb1" hidden="1">#REF!</definedName>
    <definedName name="______________________lb10" hidden="1">#REF!</definedName>
    <definedName name="______________________lb11" hidden="1">#REF!</definedName>
    <definedName name="______________________lb12" hidden="1">#REF!</definedName>
    <definedName name="______________________lb13" hidden="1">#REF!</definedName>
    <definedName name="______________________lb14" hidden="1">#REF!</definedName>
    <definedName name="______________________lb15" hidden="1">#REF!</definedName>
    <definedName name="______________________lb16" hidden="1">#REF!</definedName>
    <definedName name="______________________lb17" hidden="1">#REF!</definedName>
    <definedName name="______________________lb18" hidden="1">#REF!</definedName>
    <definedName name="______________________lb19" hidden="1">#REF!</definedName>
    <definedName name="______________________lb2" hidden="1">#REF!</definedName>
    <definedName name="______________________lb20" hidden="1">#REF!</definedName>
    <definedName name="______________________lb21" hidden="1">#REF!</definedName>
    <definedName name="______________________lb22" hidden="1">#REF!</definedName>
    <definedName name="______________________lb23" hidden="1">#REF!</definedName>
    <definedName name="______________________lb24" hidden="1">#REF!</definedName>
    <definedName name="______________________lb25" hidden="1">#REF!</definedName>
    <definedName name="______________________lb27" hidden="1">#REF!</definedName>
    <definedName name="______________________lb28" hidden="1">#REF!</definedName>
    <definedName name="______________________lb29" hidden="1">#REF!</definedName>
    <definedName name="______________________lb3" hidden="1">#REF!</definedName>
    <definedName name="______________________lb30" hidden="1">#REF!</definedName>
    <definedName name="______________________lb31" hidden="1">#REF!</definedName>
    <definedName name="______________________lb32" hidden="1">#REF!</definedName>
    <definedName name="______________________lb4" hidden="1">#REF!</definedName>
    <definedName name="______________________lb5" hidden="1">#REF!</definedName>
    <definedName name="______________________lb6" hidden="1">#REF!</definedName>
    <definedName name="______________________lb7" hidden="1">#REF!</definedName>
    <definedName name="______________________lb8" hidden="1">#REF!</definedName>
    <definedName name="______________________lb9" hidden="1">#REF!</definedName>
    <definedName name="______________________lbc1" hidden="1">#REF!</definedName>
    <definedName name="______________________lbc10" hidden="1">#REF!</definedName>
    <definedName name="______________________lbc11" hidden="1">#REF!</definedName>
    <definedName name="______________________lbc12" hidden="1">#REF!</definedName>
    <definedName name="______________________lbc13" hidden="1">#REF!</definedName>
    <definedName name="______________________lbc14" hidden="1">#REF!</definedName>
    <definedName name="______________________lbc15" hidden="1">#REF!</definedName>
    <definedName name="______________________lbc16" hidden="1">#REF!</definedName>
    <definedName name="______________________lbc17" hidden="1">#REF!</definedName>
    <definedName name="______________________lbc18" hidden="1">#REF!</definedName>
    <definedName name="______________________lbc19" hidden="1">#REF!</definedName>
    <definedName name="______________________lbc2" hidden="1">#REF!</definedName>
    <definedName name="______________________lbc20" hidden="1">#REF!</definedName>
    <definedName name="______________________lbc21" hidden="1">#REF!</definedName>
    <definedName name="______________________lbc22" hidden="1">#REF!</definedName>
    <definedName name="______________________lbc23" hidden="1">#REF!</definedName>
    <definedName name="______________________lbc24" hidden="1">#REF!</definedName>
    <definedName name="______________________lbc25" hidden="1">#REF!</definedName>
    <definedName name="______________________lbc26" hidden="1">#REF!</definedName>
    <definedName name="______________________lbc27" hidden="1">#REF!</definedName>
    <definedName name="______________________lbc28" hidden="1">#REF!</definedName>
    <definedName name="______________________lbc29" hidden="1">#REF!</definedName>
    <definedName name="______________________lbc3" hidden="1">#REF!</definedName>
    <definedName name="______________________lbc31" hidden="1">#REF!</definedName>
    <definedName name="______________________lbc32" hidden="1">#REF!</definedName>
    <definedName name="______________________lbc4" hidden="1">#REF!</definedName>
    <definedName name="______________________lbc5" hidden="1">#REF!</definedName>
    <definedName name="______________________lbc6" hidden="1">#REF!</definedName>
    <definedName name="______________________lbc7" hidden="1">#REF!</definedName>
    <definedName name="______________________lbc8" hidden="1">#REF!</definedName>
    <definedName name="______________________lbc9" hidden="1">#REF!</definedName>
    <definedName name="______________________ld26" hidden="1">#REF!</definedName>
    <definedName name="______________________ld31" hidden="1">#REF!</definedName>
    <definedName name="______________________le31" hidden="1">#REF!</definedName>
    <definedName name="______________________lf31" hidden="1">#REF!</definedName>
    <definedName name="______________________MOA1" hidden="1">{#N/A,#N/A,FALSE,"DEF1";#N/A,#N/A,FALSE,"DEF2";#N/A,#N/A,FALSE,"DEF3"}</definedName>
    <definedName name="______________________MOA2" hidden="1">{#N/A,#N/A,FALSE,"DEF1";#N/A,#N/A,FALSE,"DEF2";#N/A,#N/A,FALSE,"DEF3"}</definedName>
    <definedName name="______________________n2" hidden="1">{#N/A,#N/A,FALSE,"PCOL"}</definedName>
    <definedName name="______________________PN10" hidden="1">{"'gráf jan00'!$A$1:$AK$41"}</definedName>
    <definedName name="______________________v1" hidden="1">{"'REL CUSTODIF'!$B$1:$H$72"}</definedName>
    <definedName name="______________________x1" hidden="1">{"'REL CUSTODIF'!$B$1:$H$72"}</definedName>
    <definedName name="______________________x10" hidden="1">{"'REL CUSTODIF'!$B$1:$H$72"}</definedName>
    <definedName name="______________________x11" hidden="1">{"'REL CUSTODIF'!$B$1:$H$72"}</definedName>
    <definedName name="______________________x12" hidden="1">{#N/A,#N/A,FALSE,"Suprimentos";#N/A,#N/A,FALSE,"Medicina e Segurança";#N/A,#N/A,FALSE,"Administração";#N/A,#N/A,FALSE,"Meio Ambiente";#N/A,#N/A,FALSE,"Operação (Mina)";#N/A,#N/A,FALSE,"Operação (Porto)"}</definedName>
    <definedName name="______________________x13" hidden="1">{"'REL CUSTODIF'!$B$1:$H$72"}</definedName>
    <definedName name="______________________x14" hidden="1">#REF!</definedName>
    <definedName name="______________________x15" hidden="1">#REF!</definedName>
    <definedName name="______________________x16" hidden="1">#REF!</definedName>
    <definedName name="______________________x17" hidden="1">#REF!</definedName>
    <definedName name="______________________x18" hidden="1">#REF!</definedName>
    <definedName name="______________________x19" hidden="1">#REF!</definedName>
    <definedName name="______________________x2" hidden="1">{"'REL CUSTODIF'!$B$1:$H$72"}</definedName>
    <definedName name="______________________x20" hidden="1">{#N/A,#N/A,FALSE,"Suprimentos";#N/A,#N/A,FALSE,"Medicina e Segurança";#N/A,#N/A,FALSE,"Administração";#N/A,#N/A,FALSE,"Meio Ambiente";#N/A,#N/A,FALSE,"Operação (Mina)";#N/A,#N/A,FALSE,"Operação (Porto)"}</definedName>
    <definedName name="______________________x21" hidden="1">#REF!</definedName>
    <definedName name="______________________x22" hidden="1">#REF!</definedName>
    <definedName name="______________________x23" hidden="1">#REF!</definedName>
    <definedName name="______________________x24" hidden="1">#REF!</definedName>
    <definedName name="______________________x25" hidden="1">#REF!</definedName>
    <definedName name="______________________x28" hidden="1">#REF!</definedName>
    <definedName name="______________________x29" hidden="1">#REF!</definedName>
    <definedName name="______________________x3" hidden="1">{"'REL CUSTODIF'!$B$1:$H$72"}</definedName>
    <definedName name="______________________x32" hidden="1">#REF!</definedName>
    <definedName name="______________________x4" hidden="1">{"'REL CUSTODIF'!$B$1:$H$72"}</definedName>
    <definedName name="______________________x5" hidden="1">{"'REL CUSTODIF'!$B$1:$H$72"}</definedName>
    <definedName name="______________________x6" hidden="1">{#N/A,#N/A,FALSE,"Suprimentos";#N/A,#N/A,FALSE,"Medicina e Segurança";#N/A,#N/A,FALSE,"Administração";#N/A,#N/A,FALSE,"Meio Ambiente";#N/A,#N/A,FALSE,"Operação (Mina)";#N/A,#N/A,FALSE,"Operação (Porto)"}</definedName>
    <definedName name="______________________x7" hidden="1">{"'REL CUSTODIF'!$B$1:$H$72"}</definedName>
    <definedName name="______________________x8" hidden="1">{"'REL CUSTODIF'!$B$1:$H$72"}</definedName>
    <definedName name="______________________x9" hidden="1">#REF!</definedName>
    <definedName name="_____________________la29" hidden="1">#REF!</definedName>
    <definedName name="_____________________la3" hidden="1">#REF!</definedName>
    <definedName name="_____________________la31" hidden="1">#REF!</definedName>
    <definedName name="_____________________la32" hidden="1">#REF!</definedName>
    <definedName name="_____________________la4" hidden="1">#REF!</definedName>
    <definedName name="_____________________la5" hidden="1">#REF!</definedName>
    <definedName name="_____________________la6" hidden="1">#REF!</definedName>
    <definedName name="_____________________la7" hidden="1">#REF!</definedName>
    <definedName name="_____________________la8" hidden="1">#REF!</definedName>
    <definedName name="_____________________la9" hidden="1">#REF!</definedName>
    <definedName name="_____________________lb1" hidden="1">#REF!</definedName>
    <definedName name="_____________________lb10" hidden="1">#REF!</definedName>
    <definedName name="_____________________lb11" hidden="1">#REF!</definedName>
    <definedName name="_____________________lb12" hidden="1">#REF!</definedName>
    <definedName name="_____________________lb13" hidden="1">#REF!</definedName>
    <definedName name="_____________________lb14" hidden="1">#REF!</definedName>
    <definedName name="_____________________lb15" hidden="1">#REF!</definedName>
    <definedName name="_____________________lb16" hidden="1">#REF!</definedName>
    <definedName name="_____________________lb17" hidden="1">#REF!</definedName>
    <definedName name="_____________________lb18" hidden="1">#REF!</definedName>
    <definedName name="_____________________lb19" hidden="1">#REF!</definedName>
    <definedName name="_____________________lb2" hidden="1">#REF!</definedName>
    <definedName name="_____________________lb20" hidden="1">#REF!</definedName>
    <definedName name="_____________________lb21" hidden="1">#REF!</definedName>
    <definedName name="_____________________lb22" hidden="1">#REF!</definedName>
    <definedName name="_____________________lb23" hidden="1">#REF!</definedName>
    <definedName name="_____________________lb24" hidden="1">#REF!</definedName>
    <definedName name="_____________________lb25" hidden="1">#REF!</definedName>
    <definedName name="_____________________lb27" hidden="1">#REF!</definedName>
    <definedName name="_____________________lb28" hidden="1">#REF!</definedName>
    <definedName name="_____________________lb29" hidden="1">#REF!</definedName>
    <definedName name="_____________________lb3" hidden="1">#REF!</definedName>
    <definedName name="_____________________lb30" hidden="1">#REF!</definedName>
    <definedName name="_____________________lb31" hidden="1">#REF!</definedName>
    <definedName name="_____________________lb32" hidden="1">#REF!</definedName>
    <definedName name="_____________________lb4" hidden="1">#REF!</definedName>
    <definedName name="_____________________lb5" hidden="1">#REF!</definedName>
    <definedName name="_____________________lb6" hidden="1">#REF!</definedName>
    <definedName name="_____________________lb7" hidden="1">#REF!</definedName>
    <definedName name="_____________________lb8" hidden="1">#REF!</definedName>
    <definedName name="_____________________lb9" hidden="1">#REF!</definedName>
    <definedName name="_____________________lbc1" hidden="1">#REF!</definedName>
    <definedName name="_____________________lbc10" hidden="1">#REF!</definedName>
    <definedName name="_____________________lbc11" hidden="1">#REF!</definedName>
    <definedName name="_____________________lbc12" hidden="1">#REF!</definedName>
    <definedName name="_____________________lbc13" hidden="1">#REF!</definedName>
    <definedName name="_____________________lbc14" hidden="1">#REF!</definedName>
    <definedName name="_____________________lbc15" hidden="1">#REF!</definedName>
    <definedName name="_____________________lbc16" hidden="1">#REF!</definedName>
    <definedName name="_____________________lbc17" hidden="1">#REF!</definedName>
    <definedName name="_____________________lbc18" hidden="1">#REF!</definedName>
    <definedName name="_____________________lbc19" hidden="1">#REF!</definedName>
    <definedName name="_____________________lbc2" hidden="1">#REF!</definedName>
    <definedName name="_____________________lbc20" hidden="1">#REF!</definedName>
    <definedName name="_____________________lbc21" hidden="1">#REF!</definedName>
    <definedName name="_____________________lbc22" hidden="1">#REF!</definedName>
    <definedName name="_____________________lbc23" hidden="1">#REF!</definedName>
    <definedName name="_____________________lbc24" hidden="1">#REF!</definedName>
    <definedName name="_____________________lbc25" hidden="1">#REF!</definedName>
    <definedName name="_____________________lbc26" hidden="1">#REF!</definedName>
    <definedName name="_____________________lbc27" hidden="1">#REF!</definedName>
    <definedName name="_____________________lbc28" hidden="1">#REF!</definedName>
    <definedName name="_____________________lbc29" hidden="1">#REF!</definedName>
    <definedName name="_____________________lbc3" hidden="1">#REF!</definedName>
    <definedName name="_____________________lbc31" hidden="1">#REF!</definedName>
    <definedName name="_____________________lbc32" hidden="1">#REF!</definedName>
    <definedName name="_____________________lbc4" hidden="1">#REF!</definedName>
    <definedName name="_____________________lbc5" hidden="1">#REF!</definedName>
    <definedName name="_____________________lbc6" hidden="1">#REF!</definedName>
    <definedName name="_____________________lbc7" hidden="1">#REF!</definedName>
    <definedName name="_____________________lbc8" hidden="1">#REF!</definedName>
    <definedName name="_____________________lbc9" hidden="1">#REF!</definedName>
    <definedName name="_____________________ld26" hidden="1">#REF!</definedName>
    <definedName name="_____________________ld31" hidden="1">#REF!</definedName>
    <definedName name="_____________________le31" hidden="1">#REF!</definedName>
    <definedName name="_____________________lf31" hidden="1">#REF!</definedName>
    <definedName name="_____________________r" hidden="1">{#N/A,#N/A,FALSE,"PCOL"}</definedName>
    <definedName name="_____________________x10" hidden="1">#REF!</definedName>
    <definedName name="_____________________x11" hidden="1">#REF!</definedName>
    <definedName name="_____________________x12" hidden="1">#REF!</definedName>
    <definedName name="_____________________x13" hidden="1">#REF!</definedName>
    <definedName name="_____________________x14" hidden="1">#REF!</definedName>
    <definedName name="_____________________x15" hidden="1">#REF!</definedName>
    <definedName name="_____________________x16" hidden="1">#REF!</definedName>
    <definedName name="_____________________x17" hidden="1">#REF!</definedName>
    <definedName name="_____________________x18" hidden="1">#REF!</definedName>
    <definedName name="_____________________x19" hidden="1">#REF!</definedName>
    <definedName name="_____________________x20" hidden="1">#REF!</definedName>
    <definedName name="_____________________x21" hidden="1">#REF!</definedName>
    <definedName name="_____________________x22" hidden="1">#REF!</definedName>
    <definedName name="_____________________x23" hidden="1">#REF!</definedName>
    <definedName name="_____________________x24" hidden="1">#REF!</definedName>
    <definedName name="_____________________x25" hidden="1">#REF!</definedName>
    <definedName name="_____________________x28" hidden="1">#REF!</definedName>
    <definedName name="_____________________x29" hidden="1">#REF!</definedName>
    <definedName name="_____________________x32" hidden="1">#REF!</definedName>
    <definedName name="_____________________x4" hidden="1">#REF!</definedName>
    <definedName name="_____________________x5" hidden="1">#REF!</definedName>
    <definedName name="_____________________x6" hidden="1">#REF!</definedName>
    <definedName name="_____________________x7" hidden="1">#REF!</definedName>
    <definedName name="_____________________x8" hidden="1">#REF!</definedName>
    <definedName name="_____________________x9" hidden="1">#REF!</definedName>
    <definedName name="____________________ago1" hidden="1">{"'gráf jan00'!$A$1:$AK$41"}</definedName>
    <definedName name="____________________ago10" hidden="1">{"'gráf jan00'!$A$1:$AK$41"}</definedName>
    <definedName name="____________________ago2" hidden="1">{"'gráf jan00'!$A$1:$AK$41"}</definedName>
    <definedName name="____________________ago3" hidden="1">{"'gráf jan00'!$A$1:$AK$41"}</definedName>
    <definedName name="____________________ago4" hidden="1">{"'gráf jan00'!$A$1:$AK$41"}</definedName>
    <definedName name="____________________ago5" hidden="1">{"'gráf jan00'!$A$1:$AK$41"}</definedName>
    <definedName name="____________________ago6" hidden="1">{"'gráf jan00'!$A$1:$AK$41"}</definedName>
    <definedName name="____________________ago7" hidden="1">{"'gráf jan00'!$A$1:$AK$41"}</definedName>
    <definedName name="____________________ago8" hidden="1">{"'gráf jan00'!$A$1:$AK$41"}</definedName>
    <definedName name="____________________ago9" hidden="1">{"'gráf jan00'!$A$1:$AK$41"}</definedName>
    <definedName name="____________________ago99999" hidden="1">{"'gráf jan00'!$A$1:$AK$41"}</definedName>
    <definedName name="____________________arq1" hidden="1">{"'REL CUSTODIF'!$B$1:$H$72"}</definedName>
    <definedName name="____________________DEF2" hidden="1">{#N/A,#N/A,FALSE,"DEF1";#N/A,#N/A,FALSE,"DEF2";#N/A,#N/A,FALSE,"DEF3"}</definedName>
    <definedName name="____________________DEF3" hidden="1">{#N/A,#N/A,FALSE,"DEF1";#N/A,#N/A,FALSE,"DEF2";#N/A,#N/A,FALSE,"DEF3"}</definedName>
    <definedName name="____________________efc10" hidden="1">{"'RR'!$A$2:$E$81"}</definedName>
    <definedName name="____________________EFC2" hidden="1">{"'RR'!$A$2:$E$81"}</definedName>
    <definedName name="____________________EFC3" hidden="1">{"'RR'!$A$2:$E$81"}</definedName>
    <definedName name="____________________EFC4" hidden="1">{"'RR'!$A$2:$E$81"}</definedName>
    <definedName name="____________________ffp16" hidden="1">{"'gráf jan00'!$A$1:$AK$41"}</definedName>
    <definedName name="____________________ffp4589" hidden="1">{"'gráf jan00'!$A$1:$AK$41"}</definedName>
    <definedName name="____________________jun04" hidden="1">{"'gráf jan00'!$A$1:$AK$41"}</definedName>
    <definedName name="____________________la29" hidden="1">#REF!</definedName>
    <definedName name="____________________la3" hidden="1">#REF!</definedName>
    <definedName name="____________________la31" hidden="1">#REF!</definedName>
    <definedName name="____________________la32" hidden="1">#REF!</definedName>
    <definedName name="____________________la4" hidden="1">#REF!</definedName>
    <definedName name="____________________la5" hidden="1">#REF!</definedName>
    <definedName name="____________________la6" hidden="1">#REF!</definedName>
    <definedName name="____________________la7" hidden="1">#REF!</definedName>
    <definedName name="____________________la8" hidden="1">#REF!</definedName>
    <definedName name="____________________la9" hidden="1">#REF!</definedName>
    <definedName name="____________________lb1" hidden="1">#REF!</definedName>
    <definedName name="____________________lb10" hidden="1">#REF!</definedName>
    <definedName name="____________________lb11" hidden="1">#REF!</definedName>
    <definedName name="____________________lb12" hidden="1">#REF!</definedName>
    <definedName name="____________________lb13" hidden="1">#REF!</definedName>
    <definedName name="____________________lb14" hidden="1">#REF!</definedName>
    <definedName name="____________________lb15" hidden="1">#REF!</definedName>
    <definedName name="____________________lb16" hidden="1">#REF!</definedName>
    <definedName name="____________________lb17" hidden="1">#REF!</definedName>
    <definedName name="____________________lb18" hidden="1">#REF!</definedName>
    <definedName name="____________________lb19" hidden="1">#REF!</definedName>
    <definedName name="____________________lb2" hidden="1">#REF!</definedName>
    <definedName name="____________________lb20" hidden="1">#REF!</definedName>
    <definedName name="____________________lb21" hidden="1">#REF!</definedName>
    <definedName name="____________________lb22" hidden="1">#REF!</definedName>
    <definedName name="____________________lb23" hidden="1">#REF!</definedName>
    <definedName name="____________________lb24" hidden="1">#REF!</definedName>
    <definedName name="____________________lb25" hidden="1">#REF!</definedName>
    <definedName name="____________________lb27" hidden="1">#REF!</definedName>
    <definedName name="____________________lb28" hidden="1">#REF!</definedName>
    <definedName name="____________________lb29" hidden="1">#REF!</definedName>
    <definedName name="____________________lb3" hidden="1">#REF!</definedName>
    <definedName name="____________________lb30" hidden="1">#REF!</definedName>
    <definedName name="____________________lb31" hidden="1">#REF!</definedName>
    <definedName name="____________________lb32" hidden="1">#REF!</definedName>
    <definedName name="____________________lb4" hidden="1">#REF!</definedName>
    <definedName name="____________________lb5" hidden="1">#REF!</definedName>
    <definedName name="____________________lb6" hidden="1">#REF!</definedName>
    <definedName name="____________________lb7" hidden="1">#REF!</definedName>
    <definedName name="____________________lb8" hidden="1">#REF!</definedName>
    <definedName name="____________________lb9" hidden="1">#REF!</definedName>
    <definedName name="____________________lbc1" hidden="1">#REF!</definedName>
    <definedName name="____________________lbc10" hidden="1">#REF!</definedName>
    <definedName name="____________________lbc11" hidden="1">#REF!</definedName>
    <definedName name="____________________lbc12" hidden="1">#REF!</definedName>
    <definedName name="____________________lbc13" hidden="1">#REF!</definedName>
    <definedName name="____________________lbc14" hidden="1">#REF!</definedName>
    <definedName name="____________________lbc15" hidden="1">#REF!</definedName>
    <definedName name="____________________lbc16" hidden="1">#REF!</definedName>
    <definedName name="____________________lbc17" hidden="1">#REF!</definedName>
    <definedName name="____________________lbc18" hidden="1">#REF!</definedName>
    <definedName name="____________________lbc19" hidden="1">#REF!</definedName>
    <definedName name="____________________lbc2" hidden="1">#REF!</definedName>
    <definedName name="____________________lbc20" hidden="1">#REF!</definedName>
    <definedName name="____________________lbc21" hidden="1">#REF!</definedName>
    <definedName name="____________________lbc22" hidden="1">#REF!</definedName>
    <definedName name="____________________lbc23" hidden="1">#REF!</definedName>
    <definedName name="____________________lbc24" hidden="1">#REF!</definedName>
    <definedName name="____________________lbc25" hidden="1">#REF!</definedName>
    <definedName name="____________________lbc26" hidden="1">#REF!</definedName>
    <definedName name="____________________lbc27" hidden="1">#REF!</definedName>
    <definedName name="____________________lbc28" hidden="1">#REF!</definedName>
    <definedName name="____________________lbc29" hidden="1">#REF!</definedName>
    <definedName name="____________________lbc3" hidden="1">#REF!</definedName>
    <definedName name="____________________lbc31" hidden="1">#REF!</definedName>
    <definedName name="____________________lbc32" hidden="1">#REF!</definedName>
    <definedName name="____________________lbc4" hidden="1">#REF!</definedName>
    <definedName name="____________________lbc5" hidden="1">#REF!</definedName>
    <definedName name="____________________lbc6" hidden="1">#REF!</definedName>
    <definedName name="____________________lbc7" hidden="1">#REF!</definedName>
    <definedName name="____________________lbc8" hidden="1">#REF!</definedName>
    <definedName name="____________________lbc9" hidden="1">#REF!</definedName>
    <definedName name="____________________ld26" hidden="1">#REF!</definedName>
    <definedName name="____________________ld31" hidden="1">#REF!</definedName>
    <definedName name="____________________le31" hidden="1">#REF!</definedName>
    <definedName name="____________________lf31" hidden="1">#REF!</definedName>
    <definedName name="____________________MOA1" hidden="1">{#N/A,#N/A,FALSE,"DEF1";#N/A,#N/A,FALSE,"DEF2";#N/A,#N/A,FALSE,"DEF3"}</definedName>
    <definedName name="____________________MOA2" hidden="1">{#N/A,#N/A,FALSE,"DEF1";#N/A,#N/A,FALSE,"DEF2";#N/A,#N/A,FALSE,"DEF3"}</definedName>
    <definedName name="____________________n2" hidden="1">{#N/A,#N/A,FALSE,"PCOL"}</definedName>
    <definedName name="____________________PN10" hidden="1">{"'gráf jan00'!$A$1:$AK$41"}</definedName>
    <definedName name="____________________v1" hidden="1">{"'REL CUSTODIF'!$B$1:$H$72"}</definedName>
    <definedName name="____________________x1" hidden="1">{"'REL CUSTODIF'!$B$1:$H$72"}</definedName>
    <definedName name="____________________x10" hidden="1">{"'REL CUSTODIF'!$B$1:$H$72"}</definedName>
    <definedName name="____________________x11" hidden="1">{"'REL CUSTODIF'!$B$1:$H$72"}</definedName>
    <definedName name="____________________x12" hidden="1">{#N/A,#N/A,FALSE,"Suprimentos";#N/A,#N/A,FALSE,"Medicina e Segurança";#N/A,#N/A,FALSE,"Administração";#N/A,#N/A,FALSE,"Meio Ambiente";#N/A,#N/A,FALSE,"Operação (Mina)";#N/A,#N/A,FALSE,"Operação (Porto)"}</definedName>
    <definedName name="____________________x13" hidden="1">{"'REL CUSTODIF'!$B$1:$H$72"}</definedName>
    <definedName name="____________________x14" hidden="1">#REF!</definedName>
    <definedName name="____________________x15" hidden="1">#REF!</definedName>
    <definedName name="____________________x16" hidden="1">#REF!</definedName>
    <definedName name="____________________x17" hidden="1">#REF!</definedName>
    <definedName name="____________________x18" hidden="1">#REF!</definedName>
    <definedName name="____________________x19" hidden="1">#REF!</definedName>
    <definedName name="____________________x2" hidden="1">{"'REL CUSTODIF'!$B$1:$H$72"}</definedName>
    <definedName name="____________________x20" hidden="1">{#N/A,#N/A,FALSE,"Suprimentos";#N/A,#N/A,FALSE,"Medicina e Segurança";#N/A,#N/A,FALSE,"Administração";#N/A,#N/A,FALSE,"Meio Ambiente";#N/A,#N/A,FALSE,"Operação (Mina)";#N/A,#N/A,FALSE,"Operação (Porto)"}</definedName>
    <definedName name="____________________x21" hidden="1">#REF!</definedName>
    <definedName name="____________________x22" hidden="1">#REF!</definedName>
    <definedName name="____________________x23" hidden="1">#REF!</definedName>
    <definedName name="____________________x24" hidden="1">#REF!</definedName>
    <definedName name="____________________x25" hidden="1">#REF!</definedName>
    <definedName name="____________________x28" hidden="1">#REF!</definedName>
    <definedName name="____________________x29" hidden="1">#REF!</definedName>
    <definedName name="____________________x3" hidden="1">{"'REL CUSTODIF'!$B$1:$H$72"}</definedName>
    <definedName name="____________________x32" hidden="1">#REF!</definedName>
    <definedName name="____________________x4" hidden="1">{"'REL CUSTODIF'!$B$1:$H$72"}</definedName>
    <definedName name="____________________x5" hidden="1">{"'REL CUSTODIF'!$B$1:$H$72"}</definedName>
    <definedName name="____________________x6" hidden="1">{#N/A,#N/A,FALSE,"Suprimentos";#N/A,#N/A,FALSE,"Medicina e Segurança";#N/A,#N/A,FALSE,"Administração";#N/A,#N/A,FALSE,"Meio Ambiente";#N/A,#N/A,FALSE,"Operação (Mina)";#N/A,#N/A,FALSE,"Operação (Porto)"}</definedName>
    <definedName name="____________________x7" hidden="1">{"'REL CUSTODIF'!$B$1:$H$72"}</definedName>
    <definedName name="____________________x8" hidden="1">{"'REL CUSTODIF'!$B$1:$H$72"}</definedName>
    <definedName name="____________________x9" hidden="1">#REF!</definedName>
    <definedName name="___________________ago10" hidden="1">{"'gráf jan00'!$A$1:$AK$41"}</definedName>
    <definedName name="___________________ago2" hidden="1">{"'gráf jan00'!$A$1:$AK$41"}</definedName>
    <definedName name="___________________ago3" hidden="1">{"'gráf jan00'!$A$1:$AK$41"}</definedName>
    <definedName name="___________________ago4" hidden="1">{"'gráf jan00'!$A$1:$AK$41"}</definedName>
    <definedName name="___________________ago5" hidden="1">{"'gráf jan00'!$A$1:$AK$41"}</definedName>
    <definedName name="___________________ago6" hidden="1">{"'gráf jan00'!$A$1:$AK$41"}</definedName>
    <definedName name="___________________ago7" hidden="1">{"'gráf jan00'!$A$1:$AK$41"}</definedName>
    <definedName name="___________________DEF2" hidden="1">{#N/A,#N/A,FALSE,"DEF1";#N/A,#N/A,FALSE,"DEF2";#N/A,#N/A,FALSE,"DEF3"}</definedName>
    <definedName name="___________________DEF3" hidden="1">{#N/A,#N/A,FALSE,"DEF1";#N/A,#N/A,FALSE,"DEF2";#N/A,#N/A,FALSE,"DEF3"}</definedName>
    <definedName name="___________________efc10" hidden="1">{"'RR'!$A$2:$E$81"}</definedName>
    <definedName name="___________________la29" hidden="1">#REF!</definedName>
    <definedName name="___________________la3" hidden="1">#REF!</definedName>
    <definedName name="___________________la31" hidden="1">#REF!</definedName>
    <definedName name="___________________la32" hidden="1">#REF!</definedName>
    <definedName name="___________________la4" hidden="1">#REF!</definedName>
    <definedName name="___________________la5" hidden="1">#REF!</definedName>
    <definedName name="___________________la6" hidden="1">#REF!</definedName>
    <definedName name="___________________la7" hidden="1">#REF!</definedName>
    <definedName name="___________________la8" hidden="1">#REF!</definedName>
    <definedName name="___________________la9" hidden="1">#REF!</definedName>
    <definedName name="___________________lb1" hidden="1">#REF!</definedName>
    <definedName name="___________________lb10" hidden="1">#REF!</definedName>
    <definedName name="___________________lb11" hidden="1">#REF!</definedName>
    <definedName name="___________________lb12" hidden="1">#REF!</definedName>
    <definedName name="___________________lb13" hidden="1">#REF!</definedName>
    <definedName name="___________________lb14" hidden="1">#REF!</definedName>
    <definedName name="___________________lb15" hidden="1">#REF!</definedName>
    <definedName name="___________________lb16" hidden="1">#REF!</definedName>
    <definedName name="___________________lb17" hidden="1">#REF!</definedName>
    <definedName name="___________________lb18" hidden="1">#REF!</definedName>
    <definedName name="___________________lb19" hidden="1">#REF!</definedName>
    <definedName name="___________________lb2" hidden="1">#REF!</definedName>
    <definedName name="___________________lb20" hidden="1">#REF!</definedName>
    <definedName name="___________________lb21" hidden="1">#REF!</definedName>
    <definedName name="___________________lb22" hidden="1">#REF!</definedName>
    <definedName name="___________________lb23" hidden="1">#REF!</definedName>
    <definedName name="___________________lb24" hidden="1">#REF!</definedName>
    <definedName name="___________________lb25" hidden="1">#REF!</definedName>
    <definedName name="___________________lb27" hidden="1">#REF!</definedName>
    <definedName name="___________________lb28" hidden="1">#REF!</definedName>
    <definedName name="___________________lb29" hidden="1">#REF!</definedName>
    <definedName name="___________________lb3" hidden="1">#REF!</definedName>
    <definedName name="___________________lb30" hidden="1">#REF!</definedName>
    <definedName name="___________________lb31" hidden="1">#REF!</definedName>
    <definedName name="___________________lb32" hidden="1">#REF!</definedName>
    <definedName name="___________________lb4" hidden="1">#REF!</definedName>
    <definedName name="___________________lb5" hidden="1">#REF!</definedName>
    <definedName name="___________________lb6" hidden="1">#REF!</definedName>
    <definedName name="___________________lb7" hidden="1">#REF!</definedName>
    <definedName name="___________________lb8" hidden="1">#REF!</definedName>
    <definedName name="___________________lb9" hidden="1">#REF!</definedName>
    <definedName name="___________________lbc1" hidden="1">#REF!</definedName>
    <definedName name="___________________lbc10" hidden="1">#REF!</definedName>
    <definedName name="___________________lbc11" hidden="1">#REF!</definedName>
    <definedName name="___________________lbc12" hidden="1">#REF!</definedName>
    <definedName name="___________________lbc13" hidden="1">#REF!</definedName>
    <definedName name="___________________lbc14" hidden="1">#REF!</definedName>
    <definedName name="___________________lbc15" hidden="1">#REF!</definedName>
    <definedName name="___________________lbc16" hidden="1">#REF!</definedName>
    <definedName name="___________________lbc17" hidden="1">#REF!</definedName>
    <definedName name="___________________lbc18" hidden="1">#REF!</definedName>
    <definedName name="___________________lbc19" hidden="1">#REF!</definedName>
    <definedName name="___________________lbc2" hidden="1">#REF!</definedName>
    <definedName name="___________________lbc20" hidden="1">#REF!</definedName>
    <definedName name="___________________lbc21" hidden="1">#REF!</definedName>
    <definedName name="___________________lbc22" hidden="1">#REF!</definedName>
    <definedName name="___________________lbc23" hidden="1">#REF!</definedName>
    <definedName name="___________________lbc24" hidden="1">#REF!</definedName>
    <definedName name="___________________lbc25" hidden="1">#REF!</definedName>
    <definedName name="___________________lbc26" hidden="1">#REF!</definedName>
    <definedName name="___________________lbc27" hidden="1">#REF!</definedName>
    <definedName name="___________________lbc28" hidden="1">#REF!</definedName>
    <definedName name="___________________lbc29" hidden="1">#REF!</definedName>
    <definedName name="___________________lbc3" hidden="1">#REF!</definedName>
    <definedName name="___________________lbc31" hidden="1">#REF!</definedName>
    <definedName name="___________________lbc32" hidden="1">#REF!</definedName>
    <definedName name="___________________lbc4" hidden="1">#REF!</definedName>
    <definedName name="___________________lbc5" hidden="1">#REF!</definedName>
    <definedName name="___________________lbc6" hidden="1">#REF!</definedName>
    <definedName name="___________________lbc7" hidden="1">#REF!</definedName>
    <definedName name="___________________lbc8" hidden="1">#REF!</definedName>
    <definedName name="___________________lbc9" hidden="1">#REF!</definedName>
    <definedName name="___________________ld26" hidden="1">#REF!</definedName>
    <definedName name="___________________ld31" hidden="1">#REF!</definedName>
    <definedName name="___________________le31" hidden="1">#REF!</definedName>
    <definedName name="___________________lf31" hidden="1">#REF!</definedName>
    <definedName name="___________________n2" hidden="1">{#N/A,#N/A,FALSE,"PCOL"}</definedName>
    <definedName name="___________________r" hidden="1">{#N/A,#N/A,FALSE,"PCOL"}</definedName>
    <definedName name="___________________x10" hidden="1">#REF!</definedName>
    <definedName name="___________________x11" hidden="1">#REF!</definedName>
    <definedName name="___________________x12" hidden="1">#REF!</definedName>
    <definedName name="___________________x13" hidden="1">#REF!</definedName>
    <definedName name="___________________x14" hidden="1">#REF!</definedName>
    <definedName name="___________________x15" hidden="1">#REF!</definedName>
    <definedName name="___________________x16" hidden="1">#REF!</definedName>
    <definedName name="___________________x17" hidden="1">#REF!</definedName>
    <definedName name="___________________x18" hidden="1">#REF!</definedName>
    <definedName name="___________________x19" hidden="1">#REF!</definedName>
    <definedName name="___________________x20" hidden="1">#REF!</definedName>
    <definedName name="___________________x21" hidden="1">#REF!</definedName>
    <definedName name="___________________x22" hidden="1">#REF!</definedName>
    <definedName name="___________________x23" hidden="1">#REF!</definedName>
    <definedName name="___________________x24" hidden="1">#REF!</definedName>
    <definedName name="___________________x25" hidden="1">#REF!</definedName>
    <definedName name="___________________x28" hidden="1">#REF!</definedName>
    <definedName name="___________________x29" hidden="1">#REF!</definedName>
    <definedName name="___________________x32" hidden="1">#REF!</definedName>
    <definedName name="___________________x4" hidden="1">#REF!</definedName>
    <definedName name="___________________x5" hidden="1">#REF!</definedName>
    <definedName name="___________________x6" hidden="1">#REF!</definedName>
    <definedName name="___________________x7" hidden="1">#REF!</definedName>
    <definedName name="___________________x8" hidden="1">#REF!</definedName>
    <definedName name="___________________x9" hidden="1">#REF!</definedName>
    <definedName name="__________________ago1" hidden="1">{"'gráf jan00'!$A$1:$AK$41"}</definedName>
    <definedName name="__________________ago10" hidden="1">{"'gráf jan00'!$A$1:$AK$41"}</definedName>
    <definedName name="__________________ago2" hidden="1">{"'gráf jan00'!$A$1:$AK$41"}</definedName>
    <definedName name="__________________ago3" hidden="1">{"'gráf jan00'!$A$1:$AK$41"}</definedName>
    <definedName name="__________________ago4" hidden="1">{"'gráf jan00'!$A$1:$AK$41"}</definedName>
    <definedName name="__________________ago5" hidden="1">{"'gráf jan00'!$A$1:$AK$41"}</definedName>
    <definedName name="__________________ago6" hidden="1">{"'gráf jan00'!$A$1:$AK$41"}</definedName>
    <definedName name="__________________ago7" hidden="1">{"'gráf jan00'!$A$1:$AK$41"}</definedName>
    <definedName name="__________________ago8" hidden="1">{"'gráf jan00'!$A$1:$AK$41"}</definedName>
    <definedName name="__________________ago9" hidden="1">{"'gráf jan00'!$A$1:$AK$41"}</definedName>
    <definedName name="__________________ago99999" hidden="1">{"'gráf jan00'!$A$1:$AK$41"}</definedName>
    <definedName name="__________________arq1" hidden="1">{"'REL CUSTODIF'!$B$1:$H$72"}</definedName>
    <definedName name="__________________DEF2" hidden="1">{#N/A,#N/A,FALSE,"DEF1";#N/A,#N/A,FALSE,"DEF2";#N/A,#N/A,FALSE,"DEF3"}</definedName>
    <definedName name="__________________DEF3" hidden="1">{#N/A,#N/A,FALSE,"DEF1";#N/A,#N/A,FALSE,"DEF2";#N/A,#N/A,FALSE,"DEF3"}</definedName>
    <definedName name="__________________efc10" hidden="1">{"'RR'!$A$2:$E$81"}</definedName>
    <definedName name="__________________EFC2" hidden="1">{"'RR'!$A$2:$E$81"}</definedName>
    <definedName name="__________________EFC3" hidden="1">{"'RR'!$A$2:$E$81"}</definedName>
    <definedName name="__________________EFC4" hidden="1">{"'RR'!$A$2:$E$81"}</definedName>
    <definedName name="__________________ffp16" hidden="1">{"'gráf jan00'!$A$1:$AK$41"}</definedName>
    <definedName name="__________________ffp4589" hidden="1">{"'gráf jan00'!$A$1:$AK$41"}</definedName>
    <definedName name="__________________jun04" hidden="1">{"'gráf jan00'!$A$1:$AK$41"}</definedName>
    <definedName name="__________________la29" hidden="1">#REF!</definedName>
    <definedName name="__________________la3" hidden="1">#REF!</definedName>
    <definedName name="__________________la31" hidden="1">#REF!</definedName>
    <definedName name="__________________la32" hidden="1">#REF!</definedName>
    <definedName name="__________________la4" hidden="1">#REF!</definedName>
    <definedName name="__________________la5" hidden="1">#REF!</definedName>
    <definedName name="__________________la6" hidden="1">#REF!</definedName>
    <definedName name="__________________la7" hidden="1">#REF!</definedName>
    <definedName name="__________________la8" hidden="1">#REF!</definedName>
    <definedName name="__________________la9" hidden="1">#REF!</definedName>
    <definedName name="__________________lb1" hidden="1">#REF!</definedName>
    <definedName name="__________________lb10" hidden="1">#REF!</definedName>
    <definedName name="__________________lb11" hidden="1">#REF!</definedName>
    <definedName name="__________________lb12" hidden="1">#REF!</definedName>
    <definedName name="__________________lb13" hidden="1">#REF!</definedName>
    <definedName name="__________________lb14" hidden="1">#REF!</definedName>
    <definedName name="__________________lb15" hidden="1">#REF!</definedName>
    <definedName name="__________________lb16" hidden="1">#REF!</definedName>
    <definedName name="__________________lb17" hidden="1">#REF!</definedName>
    <definedName name="__________________lb18" hidden="1">#REF!</definedName>
    <definedName name="__________________lb19" hidden="1">#REF!</definedName>
    <definedName name="__________________lb2" hidden="1">#REF!</definedName>
    <definedName name="__________________lb20" hidden="1">#REF!</definedName>
    <definedName name="__________________lb21" hidden="1">#REF!</definedName>
    <definedName name="__________________lb22" hidden="1">#REF!</definedName>
    <definedName name="__________________lb23" hidden="1">#REF!</definedName>
    <definedName name="__________________lb24" hidden="1">#REF!</definedName>
    <definedName name="__________________lb25" hidden="1">#REF!</definedName>
    <definedName name="__________________lb27" hidden="1">#REF!</definedName>
    <definedName name="__________________lb28" hidden="1">#REF!</definedName>
    <definedName name="__________________lb29" hidden="1">#REF!</definedName>
    <definedName name="__________________lb3" hidden="1">#REF!</definedName>
    <definedName name="__________________lb30" hidden="1">#REF!</definedName>
    <definedName name="__________________lb31" hidden="1">#REF!</definedName>
    <definedName name="__________________lb32" hidden="1">#REF!</definedName>
    <definedName name="__________________lb4" hidden="1">#REF!</definedName>
    <definedName name="__________________lb5" hidden="1">#REF!</definedName>
    <definedName name="__________________lb6" hidden="1">#REF!</definedName>
    <definedName name="__________________lb7" hidden="1">#REF!</definedName>
    <definedName name="__________________lb8" hidden="1">#REF!</definedName>
    <definedName name="__________________lb9" hidden="1">#REF!</definedName>
    <definedName name="__________________lbc1" hidden="1">#REF!</definedName>
    <definedName name="__________________lbc10" hidden="1">#REF!</definedName>
    <definedName name="__________________lbc11" hidden="1">#REF!</definedName>
    <definedName name="__________________lbc12" hidden="1">#REF!</definedName>
    <definedName name="__________________lbc13" hidden="1">#REF!</definedName>
    <definedName name="__________________lbc14" hidden="1">#REF!</definedName>
    <definedName name="__________________lbc15" hidden="1">#REF!</definedName>
    <definedName name="__________________lbc16" hidden="1">#REF!</definedName>
    <definedName name="__________________lbc17" hidden="1">#REF!</definedName>
    <definedName name="__________________lbc18" hidden="1">#REF!</definedName>
    <definedName name="__________________lbc19" hidden="1">#REF!</definedName>
    <definedName name="__________________lbc2" hidden="1">#REF!</definedName>
    <definedName name="__________________lbc20" hidden="1">#REF!</definedName>
    <definedName name="__________________lbc21" hidden="1">#REF!</definedName>
    <definedName name="__________________lbc22" hidden="1">#REF!</definedName>
    <definedName name="__________________lbc23" hidden="1">#REF!</definedName>
    <definedName name="__________________lbc24" hidden="1">#REF!</definedName>
    <definedName name="__________________lbc25" hidden="1">#REF!</definedName>
    <definedName name="__________________lbc26" hidden="1">#REF!</definedName>
    <definedName name="__________________lbc27" hidden="1">#REF!</definedName>
    <definedName name="__________________lbc28" hidden="1">#REF!</definedName>
    <definedName name="__________________lbc29" hidden="1">#REF!</definedName>
    <definedName name="__________________lbc3" hidden="1">#REF!</definedName>
    <definedName name="__________________lbc31" hidden="1">#REF!</definedName>
    <definedName name="__________________lbc32" hidden="1">#REF!</definedName>
    <definedName name="__________________lbc4" hidden="1">#REF!</definedName>
    <definedName name="__________________lbc5" hidden="1">#REF!</definedName>
    <definedName name="__________________lbc6" hidden="1">#REF!</definedName>
    <definedName name="__________________lbc7" hidden="1">#REF!</definedName>
    <definedName name="__________________lbc8" hidden="1">#REF!</definedName>
    <definedName name="__________________lbc9" hidden="1">#REF!</definedName>
    <definedName name="__________________ld26" hidden="1">#REF!</definedName>
    <definedName name="__________________ld31" hidden="1">#REF!</definedName>
    <definedName name="__________________le31" hidden="1">#REF!</definedName>
    <definedName name="__________________lf31" hidden="1">#REF!</definedName>
    <definedName name="__________________MOA1" hidden="1">{#N/A,#N/A,FALSE,"DEF1";#N/A,#N/A,FALSE,"DEF2";#N/A,#N/A,FALSE,"DEF3"}</definedName>
    <definedName name="__________________MOA2" hidden="1">{#N/A,#N/A,FALSE,"DEF1";#N/A,#N/A,FALSE,"DEF2";#N/A,#N/A,FALSE,"DEF3"}</definedName>
    <definedName name="__________________n2" hidden="1">{#N/A,#N/A,FALSE,"PCOL"}</definedName>
    <definedName name="__________________PN10" hidden="1">{"'gráf jan00'!$A$1:$AK$41"}</definedName>
    <definedName name="__________________r" hidden="1">{#N/A,#N/A,FALSE,"PCOL"}</definedName>
    <definedName name="__________________v1" hidden="1">{"'REL CUSTODIF'!$B$1:$H$72"}</definedName>
    <definedName name="__________________x1" hidden="1">{"'REL CUSTODIF'!$B$1:$H$72"}</definedName>
    <definedName name="__________________x10" hidden="1">{"'REL CUSTODIF'!$B$1:$H$72"}</definedName>
    <definedName name="__________________x11" hidden="1">{"'REL CUSTODIF'!$B$1:$H$72"}</definedName>
    <definedName name="__________________x12" hidden="1">{#N/A,#N/A,FALSE,"Suprimentos";#N/A,#N/A,FALSE,"Medicina e Segurança";#N/A,#N/A,FALSE,"Administração";#N/A,#N/A,FALSE,"Meio Ambiente";#N/A,#N/A,FALSE,"Operação (Mina)";#N/A,#N/A,FALSE,"Operação (Porto)"}</definedName>
    <definedName name="__________________x13" hidden="1">{"'REL CUSTODIF'!$B$1:$H$72"}</definedName>
    <definedName name="__________________x14" hidden="1">#REF!</definedName>
    <definedName name="__________________x15" hidden="1">#REF!</definedName>
    <definedName name="__________________x16" hidden="1">#REF!</definedName>
    <definedName name="__________________x17" hidden="1">#REF!</definedName>
    <definedName name="__________________x18" hidden="1">#REF!</definedName>
    <definedName name="__________________x19" hidden="1">#REF!</definedName>
    <definedName name="__________________x2" hidden="1">{"'REL CUSTODIF'!$B$1:$H$72"}</definedName>
    <definedName name="__________________x20" hidden="1">{#N/A,#N/A,FALSE,"Suprimentos";#N/A,#N/A,FALSE,"Medicina e Segurança";#N/A,#N/A,FALSE,"Administração";#N/A,#N/A,FALSE,"Meio Ambiente";#N/A,#N/A,FALSE,"Operação (Mina)";#N/A,#N/A,FALSE,"Operação (Porto)"}</definedName>
    <definedName name="__________________x21" hidden="1">#REF!</definedName>
    <definedName name="__________________x22" hidden="1">#REF!</definedName>
    <definedName name="__________________x23" hidden="1">#REF!</definedName>
    <definedName name="__________________x24" hidden="1">#REF!</definedName>
    <definedName name="__________________x25" hidden="1">#REF!</definedName>
    <definedName name="__________________x28" hidden="1">#REF!</definedName>
    <definedName name="__________________x29" hidden="1">#REF!</definedName>
    <definedName name="__________________x3" hidden="1">{"'REL CUSTODIF'!$B$1:$H$72"}</definedName>
    <definedName name="__________________x32" hidden="1">#REF!</definedName>
    <definedName name="__________________x4" hidden="1">{"'REL CUSTODIF'!$B$1:$H$72"}</definedName>
    <definedName name="__________________x5" hidden="1">{"'REL CUSTODIF'!$B$1:$H$72"}</definedName>
    <definedName name="__________________x6" hidden="1">{#N/A,#N/A,FALSE,"Suprimentos";#N/A,#N/A,FALSE,"Medicina e Segurança";#N/A,#N/A,FALSE,"Administração";#N/A,#N/A,FALSE,"Meio Ambiente";#N/A,#N/A,FALSE,"Operação (Mina)";#N/A,#N/A,FALSE,"Operação (Porto)"}</definedName>
    <definedName name="__________________x7" hidden="1">{"'REL CUSTODIF'!$B$1:$H$72"}</definedName>
    <definedName name="__________________x8" hidden="1">{"'REL CUSTODIF'!$B$1:$H$72"}</definedName>
    <definedName name="__________________x9" hidden="1">#REF!</definedName>
    <definedName name="_________________ago1" hidden="1">{"'gráf jan00'!$A$1:$AK$41"}</definedName>
    <definedName name="_________________ago8" hidden="1">{"'gráf jan00'!$A$1:$AK$41"}</definedName>
    <definedName name="_________________ago9" hidden="1">{"'gráf jan00'!$A$1:$AK$41"}</definedName>
    <definedName name="_________________ago99999" hidden="1">{"'gráf jan00'!$A$1:$AK$41"}</definedName>
    <definedName name="_________________EFC2" hidden="1">{"'RR'!$A$2:$E$81"}</definedName>
    <definedName name="_________________EFC3" hidden="1">{"'RR'!$A$2:$E$81"}</definedName>
    <definedName name="_________________EFC4" hidden="1">{"'RR'!$A$2:$E$81"}</definedName>
    <definedName name="_________________ffp16" hidden="1">{"'gráf jan00'!$A$1:$AK$41"}</definedName>
    <definedName name="_________________ffp4589" hidden="1">{"'gráf jan00'!$A$1:$AK$41"}</definedName>
    <definedName name="_________________jun04" hidden="1">{"'gráf jan00'!$A$1:$AK$41"}</definedName>
    <definedName name="_________________la29" hidden="1">#REF!</definedName>
    <definedName name="_________________la3" hidden="1">#REF!</definedName>
    <definedName name="_________________la31" hidden="1">#REF!</definedName>
    <definedName name="_________________la32" hidden="1">#REF!</definedName>
    <definedName name="_________________la4" hidden="1">#REF!</definedName>
    <definedName name="_________________la5" hidden="1">#REF!</definedName>
    <definedName name="_________________la6" hidden="1">#REF!</definedName>
    <definedName name="_________________la7" hidden="1">#REF!</definedName>
    <definedName name="_________________la8" hidden="1">#REF!</definedName>
    <definedName name="_________________la9" hidden="1">#REF!</definedName>
    <definedName name="_________________lb1" hidden="1">#REF!</definedName>
    <definedName name="_________________lb10" hidden="1">#REF!</definedName>
    <definedName name="_________________lb11" hidden="1">#REF!</definedName>
    <definedName name="_________________lb12" hidden="1">#REF!</definedName>
    <definedName name="_________________lb13" hidden="1">#REF!</definedName>
    <definedName name="_________________lb14" hidden="1">#REF!</definedName>
    <definedName name="_________________lb15" hidden="1">#REF!</definedName>
    <definedName name="_________________lb16" hidden="1">#REF!</definedName>
    <definedName name="_________________lb17" hidden="1">#REF!</definedName>
    <definedName name="_________________lb18" hidden="1">#REF!</definedName>
    <definedName name="_________________lb19" hidden="1">#REF!</definedName>
    <definedName name="_________________lb2" hidden="1">#REF!</definedName>
    <definedName name="_________________lb20" hidden="1">#REF!</definedName>
    <definedName name="_________________lb21" hidden="1">#REF!</definedName>
    <definedName name="_________________lb22" hidden="1">#REF!</definedName>
    <definedName name="_________________lb23" hidden="1">#REF!</definedName>
    <definedName name="_________________lb24" hidden="1">#REF!</definedName>
    <definedName name="_________________lb25" hidden="1">#REF!</definedName>
    <definedName name="_________________lb27" hidden="1">#REF!</definedName>
    <definedName name="_________________lb28" hidden="1">#REF!</definedName>
    <definedName name="_________________lb29" hidden="1">#REF!</definedName>
    <definedName name="_________________lb3" hidden="1">#REF!</definedName>
    <definedName name="_________________lb30" hidden="1">#REF!</definedName>
    <definedName name="_________________lb31" hidden="1">#REF!</definedName>
    <definedName name="_________________lb32" hidden="1">#REF!</definedName>
    <definedName name="_________________lb4" hidden="1">#REF!</definedName>
    <definedName name="_________________lb5" hidden="1">#REF!</definedName>
    <definedName name="_________________lb6" hidden="1">#REF!</definedName>
    <definedName name="_________________lb7" hidden="1">#REF!</definedName>
    <definedName name="_________________lb8" hidden="1">#REF!</definedName>
    <definedName name="_________________lb9" hidden="1">#REF!</definedName>
    <definedName name="_________________lbc1" hidden="1">#REF!</definedName>
    <definedName name="_________________lbc10" hidden="1">#REF!</definedName>
    <definedName name="_________________lbc11" hidden="1">#REF!</definedName>
    <definedName name="_________________lbc12" hidden="1">#REF!</definedName>
    <definedName name="_________________lbc13" hidden="1">#REF!</definedName>
    <definedName name="_________________lbc14" hidden="1">#REF!</definedName>
    <definedName name="_________________lbc15" hidden="1">#REF!</definedName>
    <definedName name="_________________lbc16" hidden="1">#REF!</definedName>
    <definedName name="_________________lbc17" hidden="1">#REF!</definedName>
    <definedName name="_________________lbc18" hidden="1">#REF!</definedName>
    <definedName name="_________________lbc19" hidden="1">#REF!</definedName>
    <definedName name="_________________lbc2" hidden="1">#REF!</definedName>
    <definedName name="_________________lbc20" hidden="1">#REF!</definedName>
    <definedName name="_________________lbc21" hidden="1">#REF!</definedName>
    <definedName name="_________________lbc22" hidden="1">#REF!</definedName>
    <definedName name="_________________lbc23" hidden="1">#REF!</definedName>
    <definedName name="_________________lbc24" hidden="1">#REF!</definedName>
    <definedName name="_________________lbc25" hidden="1">#REF!</definedName>
    <definedName name="_________________lbc26" hidden="1">#REF!</definedName>
    <definedName name="_________________lbc27" hidden="1">#REF!</definedName>
    <definedName name="_________________lbc28" hidden="1">#REF!</definedName>
    <definedName name="_________________lbc29" hidden="1">#REF!</definedName>
    <definedName name="_________________lbc3" hidden="1">#REF!</definedName>
    <definedName name="_________________lbc31" hidden="1">#REF!</definedName>
    <definedName name="_________________lbc32" hidden="1">#REF!</definedName>
    <definedName name="_________________lbc4" hidden="1">#REF!</definedName>
    <definedName name="_________________lbc5" hidden="1">#REF!</definedName>
    <definedName name="_________________lbc6" hidden="1">#REF!</definedName>
    <definedName name="_________________lbc7" hidden="1">#REF!</definedName>
    <definedName name="_________________lbc8" hidden="1">#REF!</definedName>
    <definedName name="_________________lbc9" hidden="1">#REF!</definedName>
    <definedName name="_________________ld26" hidden="1">#REF!</definedName>
    <definedName name="_________________ld31" hidden="1">#REF!</definedName>
    <definedName name="_________________le31" hidden="1">#REF!</definedName>
    <definedName name="_________________lf31" hidden="1">#REF!</definedName>
    <definedName name="_________________MOA1" hidden="1">{#N/A,#N/A,FALSE,"DEF1";#N/A,#N/A,FALSE,"DEF2";#N/A,#N/A,FALSE,"DEF3"}</definedName>
    <definedName name="_________________MOA2" hidden="1">{#N/A,#N/A,FALSE,"DEF1";#N/A,#N/A,FALSE,"DEF2";#N/A,#N/A,FALSE,"DEF3"}</definedName>
    <definedName name="_________________n2" hidden="1">{#N/A,#N/A,FALSE,"PCOL"}</definedName>
    <definedName name="_________________PN10" hidden="1">{"'gráf jan00'!$A$1:$AK$41"}</definedName>
    <definedName name="_________________r" hidden="1">{#N/A,#N/A,FALSE,"PCOL"}</definedName>
    <definedName name="_________________x10" hidden="1">#REF!</definedName>
    <definedName name="_________________x11" hidden="1">#REF!</definedName>
    <definedName name="_________________x12" hidden="1">#REF!</definedName>
    <definedName name="_________________x13" hidden="1">#REF!</definedName>
    <definedName name="_________________x14" hidden="1">#REF!</definedName>
    <definedName name="_________________x15" hidden="1">#REF!</definedName>
    <definedName name="_________________x16" hidden="1">#REF!</definedName>
    <definedName name="_________________x17" hidden="1">#REF!</definedName>
    <definedName name="_________________x18" hidden="1">#REF!</definedName>
    <definedName name="_________________x19" hidden="1">#REF!</definedName>
    <definedName name="_________________x20" hidden="1">#REF!</definedName>
    <definedName name="_________________x21" hidden="1">#REF!</definedName>
    <definedName name="_________________x22" hidden="1">#REF!</definedName>
    <definedName name="_________________x23" hidden="1">#REF!</definedName>
    <definedName name="_________________x24" hidden="1">#REF!</definedName>
    <definedName name="_________________x25" hidden="1">#REF!</definedName>
    <definedName name="_________________x28" hidden="1">#REF!</definedName>
    <definedName name="_________________x29" hidden="1">#REF!</definedName>
    <definedName name="_________________x32" hidden="1">#REF!</definedName>
    <definedName name="_________________x4" hidden="1">#REF!</definedName>
    <definedName name="_________________x5" hidden="1">#REF!</definedName>
    <definedName name="_________________x6" hidden="1">#REF!</definedName>
    <definedName name="_________________x7" hidden="1">#REF!</definedName>
    <definedName name="_________________x8" hidden="1">#REF!</definedName>
    <definedName name="_________________x9" hidden="1">#REF!</definedName>
    <definedName name="________________ago1" hidden="1">{"'gráf jan00'!$A$1:$AK$41"}</definedName>
    <definedName name="________________ago10" hidden="1">{"'gráf jan00'!$A$1:$AK$41"}</definedName>
    <definedName name="________________ago2" hidden="1">{"'gráf jan00'!$A$1:$AK$41"}</definedName>
    <definedName name="________________ago3" hidden="1">{"'gráf jan00'!$A$1:$AK$41"}</definedName>
    <definedName name="________________ago4" hidden="1">{"'gráf jan00'!$A$1:$AK$41"}</definedName>
    <definedName name="________________ago5" hidden="1">{"'gráf jan00'!$A$1:$AK$41"}</definedName>
    <definedName name="________________ago6" hidden="1">{"'gráf jan00'!$A$1:$AK$41"}</definedName>
    <definedName name="________________ago7" hidden="1">{"'gráf jan00'!$A$1:$AK$41"}</definedName>
    <definedName name="________________ago8" hidden="1">{"'gráf jan00'!$A$1:$AK$41"}</definedName>
    <definedName name="________________ago9" hidden="1">{"'gráf jan00'!$A$1:$AK$41"}</definedName>
    <definedName name="________________ago99999" hidden="1">{"'gráf jan00'!$A$1:$AK$41"}</definedName>
    <definedName name="________________arq1" hidden="1">{"'REL CUSTODIF'!$B$1:$H$72"}</definedName>
    <definedName name="________________DEF2" hidden="1">{#N/A,#N/A,FALSE,"DEF1";#N/A,#N/A,FALSE,"DEF2";#N/A,#N/A,FALSE,"DEF3"}</definedName>
    <definedName name="________________DEF3" hidden="1">{#N/A,#N/A,FALSE,"DEF1";#N/A,#N/A,FALSE,"DEF2";#N/A,#N/A,FALSE,"DEF3"}</definedName>
    <definedName name="________________efc10" hidden="1">{"'RR'!$A$2:$E$81"}</definedName>
    <definedName name="________________EFC2" hidden="1">{"'RR'!$A$2:$E$81"}</definedName>
    <definedName name="________________EFC3" hidden="1">{"'RR'!$A$2:$E$81"}</definedName>
    <definedName name="________________EFC4" hidden="1">{"'RR'!$A$2:$E$81"}</definedName>
    <definedName name="________________ffp16" hidden="1">{"'gráf jan00'!$A$1:$AK$41"}</definedName>
    <definedName name="________________ffp4589" hidden="1">{"'gráf jan00'!$A$1:$AK$41"}</definedName>
    <definedName name="________________jun04" hidden="1">{"'gráf jan00'!$A$1:$AK$41"}</definedName>
    <definedName name="________________la29" hidden="1">#REF!</definedName>
    <definedName name="________________la3" hidden="1">#REF!</definedName>
    <definedName name="________________la31" hidden="1">#REF!</definedName>
    <definedName name="________________la32" hidden="1">#REF!</definedName>
    <definedName name="________________la4" hidden="1">#REF!</definedName>
    <definedName name="________________la5" hidden="1">#REF!</definedName>
    <definedName name="________________la6" hidden="1">#REF!</definedName>
    <definedName name="________________la7" hidden="1">#REF!</definedName>
    <definedName name="________________la8" hidden="1">#REF!</definedName>
    <definedName name="________________la9" hidden="1">#REF!</definedName>
    <definedName name="________________lb1" hidden="1">#REF!</definedName>
    <definedName name="________________lb10" hidden="1">#REF!</definedName>
    <definedName name="________________lb11" hidden="1">#REF!</definedName>
    <definedName name="________________lb12" hidden="1">#REF!</definedName>
    <definedName name="________________lb13" hidden="1">#REF!</definedName>
    <definedName name="________________lb14" hidden="1">#REF!</definedName>
    <definedName name="________________lb15" hidden="1">#REF!</definedName>
    <definedName name="________________lb16" hidden="1">#REF!</definedName>
    <definedName name="________________lb17" hidden="1">#REF!</definedName>
    <definedName name="________________lb18" hidden="1">#REF!</definedName>
    <definedName name="________________lb19" hidden="1">#REF!</definedName>
    <definedName name="________________lb2" hidden="1">#REF!</definedName>
    <definedName name="________________lb20" hidden="1">#REF!</definedName>
    <definedName name="________________lb21" hidden="1">#REF!</definedName>
    <definedName name="________________lb22" hidden="1">#REF!</definedName>
    <definedName name="________________lb23" hidden="1">#REF!</definedName>
    <definedName name="________________lb24" hidden="1">#REF!</definedName>
    <definedName name="________________lb25" hidden="1">#REF!</definedName>
    <definedName name="________________lb27" hidden="1">#REF!</definedName>
    <definedName name="________________lb28" hidden="1">#REF!</definedName>
    <definedName name="________________lb29" hidden="1">#REF!</definedName>
    <definedName name="________________lb3" hidden="1">#REF!</definedName>
    <definedName name="________________lb30" hidden="1">#REF!</definedName>
    <definedName name="________________lb31" hidden="1">#REF!</definedName>
    <definedName name="________________lb32" hidden="1">#REF!</definedName>
    <definedName name="________________lb4" hidden="1">#REF!</definedName>
    <definedName name="________________lb5" hidden="1">#REF!</definedName>
    <definedName name="________________lb6" hidden="1">#REF!</definedName>
    <definedName name="________________lb7" hidden="1">#REF!</definedName>
    <definedName name="________________lb8" hidden="1">#REF!</definedName>
    <definedName name="________________lb9" hidden="1">#REF!</definedName>
    <definedName name="________________lbc1" hidden="1">#REF!</definedName>
    <definedName name="________________lbc10" hidden="1">#REF!</definedName>
    <definedName name="________________lbc11" hidden="1">#REF!</definedName>
    <definedName name="________________lbc12" hidden="1">#REF!</definedName>
    <definedName name="________________lbc13" hidden="1">#REF!</definedName>
    <definedName name="________________lbc14" hidden="1">#REF!</definedName>
    <definedName name="________________lbc15" hidden="1">#REF!</definedName>
    <definedName name="________________lbc16" hidden="1">#REF!</definedName>
    <definedName name="________________lbc17" hidden="1">#REF!</definedName>
    <definedName name="________________lbc18" hidden="1">#REF!</definedName>
    <definedName name="________________lbc19" hidden="1">#REF!</definedName>
    <definedName name="________________lbc2" hidden="1">#REF!</definedName>
    <definedName name="________________lbc20" hidden="1">#REF!</definedName>
    <definedName name="________________lbc21" hidden="1">#REF!</definedName>
    <definedName name="________________lbc22" hidden="1">#REF!</definedName>
    <definedName name="________________lbc23" hidden="1">#REF!</definedName>
    <definedName name="________________lbc24" hidden="1">#REF!</definedName>
    <definedName name="________________lbc25" hidden="1">#REF!</definedName>
    <definedName name="________________lbc26" hidden="1">#REF!</definedName>
    <definedName name="________________lbc27" hidden="1">#REF!</definedName>
    <definedName name="________________lbc28" hidden="1">#REF!</definedName>
    <definedName name="________________lbc29" hidden="1">#REF!</definedName>
    <definedName name="________________lbc3" hidden="1">#REF!</definedName>
    <definedName name="________________lbc31" hidden="1">#REF!</definedName>
    <definedName name="________________lbc32" hidden="1">#REF!</definedName>
    <definedName name="________________lbc4" hidden="1">#REF!</definedName>
    <definedName name="________________lbc5" hidden="1">#REF!</definedName>
    <definedName name="________________lbc6" hidden="1">#REF!</definedName>
    <definedName name="________________lbc7" hidden="1">#REF!</definedName>
    <definedName name="________________lbc8" hidden="1">#REF!</definedName>
    <definedName name="________________lbc9" hidden="1">#REF!</definedName>
    <definedName name="________________ld26" hidden="1">#REF!</definedName>
    <definedName name="________________ld31" hidden="1">#REF!</definedName>
    <definedName name="________________le31" hidden="1">#REF!</definedName>
    <definedName name="________________lf31" hidden="1">#REF!</definedName>
    <definedName name="________________MOA1" hidden="1">{#N/A,#N/A,FALSE,"DEF1";#N/A,#N/A,FALSE,"DEF2";#N/A,#N/A,FALSE,"DEF3"}</definedName>
    <definedName name="________________MOA2" hidden="1">{#N/A,#N/A,FALSE,"DEF1";#N/A,#N/A,FALSE,"DEF2";#N/A,#N/A,FALSE,"DEF3"}</definedName>
    <definedName name="________________n2" hidden="1">{#N/A,#N/A,FALSE,"PCOL"}</definedName>
    <definedName name="________________PN10" hidden="1">{"'gráf jan00'!$A$1:$AK$41"}</definedName>
    <definedName name="________________v1" hidden="1">{"'REL CUSTODIF'!$B$1:$H$72"}</definedName>
    <definedName name="________________x1" hidden="1">{"'REL CUSTODIF'!$B$1:$H$72"}</definedName>
    <definedName name="________________x10" hidden="1">{"'REL CUSTODIF'!$B$1:$H$72"}</definedName>
    <definedName name="________________x11" hidden="1">{"'REL CUSTODIF'!$B$1:$H$72"}</definedName>
    <definedName name="________________x12" hidden="1">{#N/A,#N/A,FALSE,"Suprimentos";#N/A,#N/A,FALSE,"Medicina e Segurança";#N/A,#N/A,FALSE,"Administração";#N/A,#N/A,FALSE,"Meio Ambiente";#N/A,#N/A,FALSE,"Operação (Mina)";#N/A,#N/A,FALSE,"Operação (Porto)"}</definedName>
    <definedName name="________________x13" hidden="1">{"'REL CUSTODIF'!$B$1:$H$72"}</definedName>
    <definedName name="________________x14" hidden="1">#REF!</definedName>
    <definedName name="________________x15" hidden="1">#REF!</definedName>
    <definedName name="________________x16" hidden="1">#REF!</definedName>
    <definedName name="________________x17" hidden="1">#REF!</definedName>
    <definedName name="________________x18" hidden="1">#REF!</definedName>
    <definedName name="________________x19" hidden="1">#REF!</definedName>
    <definedName name="________________x2" hidden="1">{"'REL CUSTODIF'!$B$1:$H$72"}</definedName>
    <definedName name="________________x20" hidden="1">{#N/A,#N/A,FALSE,"Suprimentos";#N/A,#N/A,FALSE,"Medicina e Segurança";#N/A,#N/A,FALSE,"Administração";#N/A,#N/A,FALSE,"Meio Ambiente";#N/A,#N/A,FALSE,"Operação (Mina)";#N/A,#N/A,FALSE,"Operação (Porto)"}</definedName>
    <definedName name="________________x21" hidden="1">#REF!</definedName>
    <definedName name="________________x22" hidden="1">#REF!</definedName>
    <definedName name="________________x23" hidden="1">#REF!</definedName>
    <definedName name="________________x24" hidden="1">#REF!</definedName>
    <definedName name="________________x25" hidden="1">#REF!</definedName>
    <definedName name="________________x28" hidden="1">#REF!</definedName>
    <definedName name="________________x29" hidden="1">#REF!</definedName>
    <definedName name="________________x3" hidden="1">{"'REL CUSTODIF'!$B$1:$H$72"}</definedName>
    <definedName name="________________x32" hidden="1">#REF!</definedName>
    <definedName name="________________x4" hidden="1">{"'REL CUSTODIF'!$B$1:$H$72"}</definedName>
    <definedName name="________________x5" hidden="1">{"'REL CUSTODIF'!$B$1:$H$72"}</definedName>
    <definedName name="________________x6" hidden="1">{#N/A,#N/A,FALSE,"Suprimentos";#N/A,#N/A,FALSE,"Medicina e Segurança";#N/A,#N/A,FALSE,"Administração";#N/A,#N/A,FALSE,"Meio Ambiente";#N/A,#N/A,FALSE,"Operação (Mina)";#N/A,#N/A,FALSE,"Operação (Porto)"}</definedName>
    <definedName name="________________x7" hidden="1">{"'REL CUSTODIF'!$B$1:$H$72"}</definedName>
    <definedName name="________________x8" hidden="1">{"'REL CUSTODIF'!$B$1:$H$72"}</definedName>
    <definedName name="________________x9" hidden="1">#REF!</definedName>
    <definedName name="_______________arq1" hidden="1">{"'REL CUSTODIF'!$B$1:$H$72"}</definedName>
    <definedName name="_______________la29" hidden="1">#REF!</definedName>
    <definedName name="_______________la3" hidden="1">#REF!</definedName>
    <definedName name="_______________la31" hidden="1">#REF!</definedName>
    <definedName name="_______________la32" hidden="1">#REF!</definedName>
    <definedName name="_______________la4" hidden="1">#REF!</definedName>
    <definedName name="_______________la5" hidden="1">#REF!</definedName>
    <definedName name="_______________la6" hidden="1">#REF!</definedName>
    <definedName name="_______________la7" hidden="1">#REF!</definedName>
    <definedName name="_______________la8" hidden="1">#REF!</definedName>
    <definedName name="_______________la9" hidden="1">#REF!</definedName>
    <definedName name="_______________lb1" hidden="1">#REF!</definedName>
    <definedName name="_______________lb10" hidden="1">#REF!</definedName>
    <definedName name="_______________lb11" hidden="1">#REF!</definedName>
    <definedName name="_______________lb12" hidden="1">#REF!</definedName>
    <definedName name="_______________lb13" hidden="1">#REF!</definedName>
    <definedName name="_______________lb14" hidden="1">#REF!</definedName>
    <definedName name="_______________lb15" hidden="1">#REF!</definedName>
    <definedName name="_______________lb16" hidden="1">#REF!</definedName>
    <definedName name="_______________lb17" hidden="1">#REF!</definedName>
    <definedName name="_______________lb18" hidden="1">#REF!</definedName>
    <definedName name="_______________lb19" hidden="1">#REF!</definedName>
    <definedName name="_______________lb2" hidden="1">#REF!</definedName>
    <definedName name="_______________lb20" hidden="1">#REF!</definedName>
    <definedName name="_______________lb21" hidden="1">#REF!</definedName>
    <definedName name="_______________lb22" hidden="1">#REF!</definedName>
    <definedName name="_______________lb23" hidden="1">#REF!</definedName>
    <definedName name="_______________lb24" hidden="1">#REF!</definedName>
    <definedName name="_______________lb25" hidden="1">#REF!</definedName>
    <definedName name="_______________lb27" hidden="1">#REF!</definedName>
    <definedName name="_______________lb28" hidden="1">#REF!</definedName>
    <definedName name="_______________lb29" hidden="1">#REF!</definedName>
    <definedName name="_______________lb3" hidden="1">#REF!</definedName>
    <definedName name="_______________lb30" hidden="1">#REF!</definedName>
    <definedName name="_______________lb31" hidden="1">#REF!</definedName>
    <definedName name="_______________lb32" hidden="1">#REF!</definedName>
    <definedName name="_______________lb4" hidden="1">#REF!</definedName>
    <definedName name="_______________lb5" hidden="1">#REF!</definedName>
    <definedName name="_______________lb6" hidden="1">#REF!</definedName>
    <definedName name="_______________lb7" hidden="1">#REF!</definedName>
    <definedName name="_______________lb8" hidden="1">#REF!</definedName>
    <definedName name="_______________lb9" hidden="1">#REF!</definedName>
    <definedName name="_______________lbc1" hidden="1">#REF!</definedName>
    <definedName name="_______________lbc10" hidden="1">#REF!</definedName>
    <definedName name="_______________lbc11" hidden="1">#REF!</definedName>
    <definedName name="_______________lbc12" hidden="1">#REF!</definedName>
    <definedName name="_______________lbc13" hidden="1">#REF!</definedName>
    <definedName name="_______________lbc14" hidden="1">#REF!</definedName>
    <definedName name="_______________lbc15" hidden="1">#REF!</definedName>
    <definedName name="_______________lbc16" hidden="1">#REF!</definedName>
    <definedName name="_______________lbc17" hidden="1">#REF!</definedName>
    <definedName name="_______________lbc18" hidden="1">#REF!</definedName>
    <definedName name="_______________lbc19" hidden="1">#REF!</definedName>
    <definedName name="_______________lbc2" hidden="1">#REF!</definedName>
    <definedName name="_______________lbc20" hidden="1">#REF!</definedName>
    <definedName name="_______________lbc21" hidden="1">#REF!</definedName>
    <definedName name="_______________lbc22" hidden="1">#REF!</definedName>
    <definedName name="_______________lbc23" hidden="1">#REF!</definedName>
    <definedName name="_______________lbc24" hidden="1">#REF!</definedName>
    <definedName name="_______________lbc25" hidden="1">#REF!</definedName>
    <definedName name="_______________lbc26" hidden="1">#REF!</definedName>
    <definedName name="_______________lbc27" hidden="1">#REF!</definedName>
    <definedName name="_______________lbc28" hidden="1">#REF!</definedName>
    <definedName name="_______________lbc29" hidden="1">#REF!</definedName>
    <definedName name="_______________lbc3" hidden="1">#REF!</definedName>
    <definedName name="_______________lbc31" hidden="1">#REF!</definedName>
    <definedName name="_______________lbc32" hidden="1">#REF!</definedName>
    <definedName name="_______________lbc4" hidden="1">#REF!</definedName>
    <definedName name="_______________lbc5" hidden="1">#REF!</definedName>
    <definedName name="_______________lbc6" hidden="1">#REF!</definedName>
    <definedName name="_______________lbc7" hidden="1">#REF!</definedName>
    <definedName name="_______________lbc8" hidden="1">#REF!</definedName>
    <definedName name="_______________lbc9" hidden="1">#REF!</definedName>
    <definedName name="_______________ld26" hidden="1">#REF!</definedName>
    <definedName name="_______________ld31" hidden="1">#REF!</definedName>
    <definedName name="_______________le31" hidden="1">#REF!</definedName>
    <definedName name="_______________lf31" hidden="1">#REF!</definedName>
    <definedName name="_______________r" hidden="1">{#N/A,#N/A,FALSE,"PCOL"}</definedName>
    <definedName name="_______________v1" hidden="1">{"'REL CUSTODIF'!$B$1:$H$72"}</definedName>
    <definedName name="_______________x1" hidden="1">{"'REL CUSTODIF'!$B$1:$H$72"}</definedName>
    <definedName name="_______________x10" hidden="1">{"'REL CUSTODIF'!$B$1:$H$72"}</definedName>
    <definedName name="_______________x11" hidden="1">{"'REL CUSTODIF'!$B$1:$H$72"}</definedName>
    <definedName name="_______________x12" hidden="1">{#N/A,#N/A,FALSE,"Suprimentos";#N/A,#N/A,FALSE,"Medicina e Segurança";#N/A,#N/A,FALSE,"Administração";#N/A,#N/A,FALSE,"Meio Ambiente";#N/A,#N/A,FALSE,"Operação (Mina)";#N/A,#N/A,FALSE,"Operação (Porto)"}</definedName>
    <definedName name="_______________x13" hidden="1">{"'REL CUSTODIF'!$B$1:$H$72"}</definedName>
    <definedName name="_______________x14" hidden="1">#REF!</definedName>
    <definedName name="_______________x15" hidden="1">#REF!</definedName>
    <definedName name="_______________x16" hidden="1">#REF!</definedName>
    <definedName name="_______________x17" hidden="1">#REF!</definedName>
    <definedName name="_______________x18" hidden="1">#REF!</definedName>
    <definedName name="_______________x19" hidden="1">#REF!</definedName>
    <definedName name="_______________x2" hidden="1">{"'REL CUSTODIF'!$B$1:$H$72"}</definedName>
    <definedName name="_______________x20" hidden="1">{#N/A,#N/A,FALSE,"Suprimentos";#N/A,#N/A,FALSE,"Medicina e Segurança";#N/A,#N/A,FALSE,"Administração";#N/A,#N/A,FALSE,"Meio Ambiente";#N/A,#N/A,FALSE,"Operação (Mina)";#N/A,#N/A,FALSE,"Operação (Porto)"}</definedName>
    <definedName name="_______________x21" hidden="1">#REF!</definedName>
    <definedName name="_______________x22" hidden="1">#REF!</definedName>
    <definedName name="_______________x23" hidden="1">#REF!</definedName>
    <definedName name="_______________x24" hidden="1">#REF!</definedName>
    <definedName name="_______________x25" hidden="1">#REF!</definedName>
    <definedName name="_______________x28" hidden="1">#REF!</definedName>
    <definedName name="_______________x29" hidden="1">#REF!</definedName>
    <definedName name="_______________x3" hidden="1">{"'REL CUSTODIF'!$B$1:$H$72"}</definedName>
    <definedName name="_______________x32" hidden="1">#REF!</definedName>
    <definedName name="_______________x4" hidden="1">{"'REL CUSTODIF'!$B$1:$H$72"}</definedName>
    <definedName name="_______________x5" hidden="1">{"'REL CUSTODIF'!$B$1:$H$72"}</definedName>
    <definedName name="_______________x6" hidden="1">{#N/A,#N/A,FALSE,"Suprimentos";#N/A,#N/A,FALSE,"Medicina e Segurança";#N/A,#N/A,FALSE,"Administração";#N/A,#N/A,FALSE,"Meio Ambiente";#N/A,#N/A,FALSE,"Operação (Mina)";#N/A,#N/A,FALSE,"Operação (Porto)"}</definedName>
    <definedName name="_______________x7" hidden="1">{"'REL CUSTODIF'!$B$1:$H$72"}</definedName>
    <definedName name="_______________x8" hidden="1">{"'REL CUSTODIF'!$B$1:$H$72"}</definedName>
    <definedName name="_______________x9" hidden="1">#REF!</definedName>
    <definedName name="______________ago1" hidden="1">{"'gráf jan00'!$A$1:$AK$41"}</definedName>
    <definedName name="______________ago10" hidden="1">{"'gráf jan00'!$A$1:$AK$41"}</definedName>
    <definedName name="______________ago2" hidden="1">{"'gráf jan00'!$A$1:$AK$41"}</definedName>
    <definedName name="______________ago3" hidden="1">{"'gráf jan00'!$A$1:$AK$41"}</definedName>
    <definedName name="______________ago4" hidden="1">{"'gráf jan00'!$A$1:$AK$41"}</definedName>
    <definedName name="______________ago5" hidden="1">{"'gráf jan00'!$A$1:$AK$41"}</definedName>
    <definedName name="______________ago6" hidden="1">{"'gráf jan00'!$A$1:$AK$41"}</definedName>
    <definedName name="______________ago7" hidden="1">{"'gráf jan00'!$A$1:$AK$41"}</definedName>
    <definedName name="______________ago8" hidden="1">{"'gráf jan00'!$A$1:$AK$41"}</definedName>
    <definedName name="______________ago9" hidden="1">{"'gráf jan00'!$A$1:$AK$41"}</definedName>
    <definedName name="______________ago99999" hidden="1">{"'gráf jan00'!$A$1:$AK$41"}</definedName>
    <definedName name="______________arq1" hidden="1">{"'REL CUSTODIF'!$B$1:$H$72"}</definedName>
    <definedName name="______________DEF2" hidden="1">{#N/A,#N/A,FALSE,"DEF1";#N/A,#N/A,FALSE,"DEF2";#N/A,#N/A,FALSE,"DEF3"}</definedName>
    <definedName name="______________DEF3" hidden="1">{#N/A,#N/A,FALSE,"DEF1";#N/A,#N/A,FALSE,"DEF2";#N/A,#N/A,FALSE,"DEF3"}</definedName>
    <definedName name="______________efc10" hidden="1">{"'RR'!$A$2:$E$81"}</definedName>
    <definedName name="______________EFC2" hidden="1">{"'RR'!$A$2:$E$81"}</definedName>
    <definedName name="______________EFC3" hidden="1">{"'RR'!$A$2:$E$81"}</definedName>
    <definedName name="______________EFC4" hidden="1">{"'RR'!$A$2:$E$81"}</definedName>
    <definedName name="______________ffp16" hidden="1">{"'gráf jan00'!$A$1:$AK$41"}</definedName>
    <definedName name="______________ffp4589" hidden="1">{"'gráf jan00'!$A$1:$AK$41"}</definedName>
    <definedName name="______________jun04" hidden="1">{"'gráf jan00'!$A$1:$AK$41"}</definedName>
    <definedName name="______________la29" hidden="1">#REF!</definedName>
    <definedName name="______________la3" hidden="1">#REF!</definedName>
    <definedName name="______________la31" hidden="1">#REF!</definedName>
    <definedName name="______________la32" hidden="1">#REF!</definedName>
    <definedName name="______________la4" hidden="1">#REF!</definedName>
    <definedName name="______________la5" hidden="1">#REF!</definedName>
    <definedName name="______________la6" hidden="1">#REF!</definedName>
    <definedName name="______________la7" hidden="1">#REF!</definedName>
    <definedName name="______________la8" hidden="1">#REF!</definedName>
    <definedName name="______________la9" hidden="1">#REF!</definedName>
    <definedName name="______________lb1" hidden="1">#REF!</definedName>
    <definedName name="______________lb10" hidden="1">#REF!</definedName>
    <definedName name="______________lb11" hidden="1">#REF!</definedName>
    <definedName name="______________lb12" hidden="1">#REF!</definedName>
    <definedName name="______________lb13" hidden="1">#REF!</definedName>
    <definedName name="______________lb14" hidden="1">#REF!</definedName>
    <definedName name="______________lb15" hidden="1">#REF!</definedName>
    <definedName name="______________lb16" hidden="1">#REF!</definedName>
    <definedName name="______________lb17" hidden="1">#REF!</definedName>
    <definedName name="______________lb18" hidden="1">#REF!</definedName>
    <definedName name="______________lb19" hidden="1">#REF!</definedName>
    <definedName name="______________lb2" hidden="1">#REF!</definedName>
    <definedName name="______________lb20" hidden="1">#REF!</definedName>
    <definedName name="______________lb21" hidden="1">#REF!</definedName>
    <definedName name="______________lb22" hidden="1">#REF!</definedName>
    <definedName name="______________lb23" hidden="1">#REF!</definedName>
    <definedName name="______________lb24" hidden="1">#REF!</definedName>
    <definedName name="______________lb25" hidden="1">#REF!</definedName>
    <definedName name="______________lb27" hidden="1">#REF!</definedName>
    <definedName name="______________lb28" hidden="1">#REF!</definedName>
    <definedName name="______________lb29" hidden="1">#REF!</definedName>
    <definedName name="______________lb3" hidden="1">#REF!</definedName>
    <definedName name="______________lb30" hidden="1">#REF!</definedName>
    <definedName name="______________lb31" hidden="1">#REF!</definedName>
    <definedName name="______________lb32" hidden="1">#REF!</definedName>
    <definedName name="______________lb4" hidden="1">#REF!</definedName>
    <definedName name="______________lb5" hidden="1">#REF!</definedName>
    <definedName name="______________lb6" hidden="1">#REF!</definedName>
    <definedName name="______________lb7" hidden="1">#REF!</definedName>
    <definedName name="______________lb8" hidden="1">#REF!</definedName>
    <definedName name="______________lb9" hidden="1">#REF!</definedName>
    <definedName name="______________lbc1" hidden="1">#REF!</definedName>
    <definedName name="______________lbc10" hidden="1">#REF!</definedName>
    <definedName name="______________lbc11" hidden="1">#REF!</definedName>
    <definedName name="______________lbc12" hidden="1">#REF!</definedName>
    <definedName name="______________lbc13" hidden="1">#REF!</definedName>
    <definedName name="______________lbc14" hidden="1">#REF!</definedName>
    <definedName name="______________lbc15" hidden="1">#REF!</definedName>
    <definedName name="______________lbc16" hidden="1">#REF!</definedName>
    <definedName name="______________lbc17" hidden="1">#REF!</definedName>
    <definedName name="______________lbc18" hidden="1">#REF!</definedName>
    <definedName name="______________lbc19" hidden="1">#REF!</definedName>
    <definedName name="______________lbc2" hidden="1">#REF!</definedName>
    <definedName name="______________lbc20" hidden="1">#REF!</definedName>
    <definedName name="______________lbc21" hidden="1">#REF!</definedName>
    <definedName name="______________lbc22" hidden="1">#REF!</definedName>
    <definedName name="______________lbc23" hidden="1">#REF!</definedName>
    <definedName name="______________lbc24" hidden="1">#REF!</definedName>
    <definedName name="______________lbc25" hidden="1">#REF!</definedName>
    <definedName name="______________lbc26" hidden="1">#REF!</definedName>
    <definedName name="______________lbc27" hidden="1">#REF!</definedName>
    <definedName name="______________lbc28" hidden="1">#REF!</definedName>
    <definedName name="______________lbc29" hidden="1">#REF!</definedName>
    <definedName name="______________lbc3" hidden="1">#REF!</definedName>
    <definedName name="______________lbc31" hidden="1">#REF!</definedName>
    <definedName name="______________lbc32" hidden="1">#REF!</definedName>
    <definedName name="______________lbc4" hidden="1">#REF!</definedName>
    <definedName name="______________lbc5" hidden="1">#REF!</definedName>
    <definedName name="______________lbc6" hidden="1">#REF!</definedName>
    <definedName name="______________lbc7" hidden="1">#REF!</definedName>
    <definedName name="______________lbc8" hidden="1">#REF!</definedName>
    <definedName name="______________lbc9" hidden="1">#REF!</definedName>
    <definedName name="______________ld26" hidden="1">#REF!</definedName>
    <definedName name="______________ld31" hidden="1">#REF!</definedName>
    <definedName name="______________le31" hidden="1">#REF!</definedName>
    <definedName name="______________lf31" hidden="1">#REF!</definedName>
    <definedName name="______________MOA1" hidden="1">{#N/A,#N/A,FALSE,"DEF1";#N/A,#N/A,FALSE,"DEF2";#N/A,#N/A,FALSE,"DEF3"}</definedName>
    <definedName name="______________MOA2" hidden="1">{#N/A,#N/A,FALSE,"DEF1";#N/A,#N/A,FALSE,"DEF2";#N/A,#N/A,FALSE,"DEF3"}</definedName>
    <definedName name="______________n2" hidden="1">{#N/A,#N/A,FALSE,"PCOL"}</definedName>
    <definedName name="______________PN10" hidden="1">{"'gráf jan00'!$A$1:$AK$41"}</definedName>
    <definedName name="______________v1" hidden="1">{"'REL CUSTODIF'!$B$1:$H$72"}</definedName>
    <definedName name="______________x1" hidden="1">{"'REL CUSTODIF'!$B$1:$H$72"}</definedName>
    <definedName name="______________x10" hidden="1">{"'REL CUSTODIF'!$B$1:$H$72"}</definedName>
    <definedName name="______________x11" hidden="1">{"'REL CUSTODIF'!$B$1:$H$72"}</definedName>
    <definedName name="______________x12" hidden="1">{#N/A,#N/A,FALSE,"Suprimentos";#N/A,#N/A,FALSE,"Medicina e Segurança";#N/A,#N/A,FALSE,"Administração";#N/A,#N/A,FALSE,"Meio Ambiente";#N/A,#N/A,FALSE,"Operação (Mina)";#N/A,#N/A,FALSE,"Operação (Porto)"}</definedName>
    <definedName name="______________x13" hidden="1">{"'REL CUSTODIF'!$B$1:$H$72"}</definedName>
    <definedName name="______________x14" hidden="1">#REF!</definedName>
    <definedName name="______________x15" hidden="1">#REF!</definedName>
    <definedName name="______________x16" hidden="1">#REF!</definedName>
    <definedName name="______________x17" hidden="1">#REF!</definedName>
    <definedName name="______________x18" hidden="1">#REF!</definedName>
    <definedName name="______________x19" hidden="1">#REF!</definedName>
    <definedName name="______________x2" hidden="1">{"'REL CUSTODIF'!$B$1:$H$72"}</definedName>
    <definedName name="______________x20" hidden="1">{#N/A,#N/A,FALSE,"Suprimentos";#N/A,#N/A,FALSE,"Medicina e Segurança";#N/A,#N/A,FALSE,"Administração";#N/A,#N/A,FALSE,"Meio Ambiente";#N/A,#N/A,FALSE,"Operação (Mina)";#N/A,#N/A,FALSE,"Operação (Porto)"}</definedName>
    <definedName name="______________x21" hidden="1">#REF!</definedName>
    <definedName name="______________x22" hidden="1">#REF!</definedName>
    <definedName name="______________x23" hidden="1">#REF!</definedName>
    <definedName name="______________x24" hidden="1">#REF!</definedName>
    <definedName name="______________x25" hidden="1">#REF!</definedName>
    <definedName name="______________x28" hidden="1">#REF!</definedName>
    <definedName name="______________x29" hidden="1">#REF!</definedName>
    <definedName name="______________x3" hidden="1">{"'REL CUSTODIF'!$B$1:$H$72"}</definedName>
    <definedName name="______________x32" hidden="1">#REF!</definedName>
    <definedName name="______________x4" hidden="1">{"'REL CUSTODIF'!$B$1:$H$72"}</definedName>
    <definedName name="______________x5" hidden="1">{"'REL CUSTODIF'!$B$1:$H$72"}</definedName>
    <definedName name="______________x6" hidden="1">{#N/A,#N/A,FALSE,"Suprimentos";#N/A,#N/A,FALSE,"Medicina e Segurança";#N/A,#N/A,FALSE,"Administração";#N/A,#N/A,FALSE,"Meio Ambiente";#N/A,#N/A,FALSE,"Operação (Mina)";#N/A,#N/A,FALSE,"Operação (Porto)"}</definedName>
    <definedName name="______________x7" hidden="1">{"'REL CUSTODIF'!$B$1:$H$72"}</definedName>
    <definedName name="______________x8" hidden="1">{"'REL CUSTODIF'!$B$1:$H$72"}</definedName>
    <definedName name="______________x9" hidden="1">#REF!</definedName>
    <definedName name="_____________ago10" hidden="1">{"'gráf jan00'!$A$1:$AK$41"}</definedName>
    <definedName name="_____________ago2" hidden="1">{"'gráf jan00'!$A$1:$AK$41"}</definedName>
    <definedName name="_____________ago3" hidden="1">{"'gráf jan00'!$A$1:$AK$41"}</definedName>
    <definedName name="_____________ago4" hidden="1">{"'gráf jan00'!$A$1:$AK$41"}</definedName>
    <definedName name="_____________ago5" hidden="1">{"'gráf jan00'!$A$1:$AK$41"}</definedName>
    <definedName name="_____________ago6" hidden="1">{"'gráf jan00'!$A$1:$AK$41"}</definedName>
    <definedName name="_____________ago7" hidden="1">{"'gráf jan00'!$A$1:$AK$41"}</definedName>
    <definedName name="_____________arq1" hidden="1">{"'REL CUSTODIF'!$B$1:$H$72"}</definedName>
    <definedName name="_____________DEF2" hidden="1">{#N/A,#N/A,FALSE,"DEF1";#N/A,#N/A,FALSE,"DEF2";#N/A,#N/A,FALSE,"DEF3"}</definedName>
    <definedName name="_____________DEF3" hidden="1">{#N/A,#N/A,FALSE,"DEF1";#N/A,#N/A,FALSE,"DEF2";#N/A,#N/A,FALSE,"DEF3"}</definedName>
    <definedName name="_____________efc10" hidden="1">{"'RR'!$A$2:$E$81"}</definedName>
    <definedName name="_____________la29" hidden="1">#REF!</definedName>
    <definedName name="_____________la3" hidden="1">#REF!</definedName>
    <definedName name="_____________la31" hidden="1">#REF!</definedName>
    <definedName name="_____________la32" hidden="1">#REF!</definedName>
    <definedName name="_____________la4" hidden="1">#REF!</definedName>
    <definedName name="_____________la5" hidden="1">#REF!</definedName>
    <definedName name="_____________la6" hidden="1">#REF!</definedName>
    <definedName name="_____________la7" hidden="1">#REF!</definedName>
    <definedName name="_____________la8" hidden="1">#REF!</definedName>
    <definedName name="_____________la9" hidden="1">#REF!</definedName>
    <definedName name="_____________lb1" hidden="1">#REF!</definedName>
    <definedName name="_____________lb10" hidden="1">#REF!</definedName>
    <definedName name="_____________lb11" hidden="1">#REF!</definedName>
    <definedName name="_____________lb12" hidden="1">#REF!</definedName>
    <definedName name="_____________lb13" hidden="1">#REF!</definedName>
    <definedName name="_____________lb14" hidden="1">#REF!</definedName>
    <definedName name="_____________lb15" hidden="1">#REF!</definedName>
    <definedName name="_____________lb16" hidden="1">#REF!</definedName>
    <definedName name="_____________lb17" hidden="1">#REF!</definedName>
    <definedName name="_____________lb18" hidden="1">#REF!</definedName>
    <definedName name="_____________lb19" hidden="1">#REF!</definedName>
    <definedName name="_____________lb2" hidden="1">#REF!</definedName>
    <definedName name="_____________lb20" hidden="1">#REF!</definedName>
    <definedName name="_____________lb21" hidden="1">#REF!</definedName>
    <definedName name="_____________lb22" hidden="1">#REF!</definedName>
    <definedName name="_____________lb23" hidden="1">#REF!</definedName>
    <definedName name="_____________lb24" hidden="1">#REF!</definedName>
    <definedName name="_____________lb25" hidden="1">#REF!</definedName>
    <definedName name="_____________lb27" hidden="1">#REF!</definedName>
    <definedName name="_____________lb28" hidden="1">#REF!</definedName>
    <definedName name="_____________lb29" hidden="1">#REF!</definedName>
    <definedName name="_____________lb3" hidden="1">#REF!</definedName>
    <definedName name="_____________lb30" hidden="1">#REF!</definedName>
    <definedName name="_____________lb31" hidden="1">#REF!</definedName>
    <definedName name="_____________lb32" hidden="1">#REF!</definedName>
    <definedName name="_____________lb4" hidden="1">#REF!</definedName>
    <definedName name="_____________lb5" hidden="1">#REF!</definedName>
    <definedName name="_____________lb6" hidden="1">#REF!</definedName>
    <definedName name="_____________lb7" hidden="1">#REF!</definedName>
    <definedName name="_____________lb8" hidden="1">#REF!</definedName>
    <definedName name="_____________lb9" hidden="1">#REF!</definedName>
    <definedName name="_____________lbc1" hidden="1">#REF!</definedName>
    <definedName name="_____________lbc10" hidden="1">#REF!</definedName>
    <definedName name="_____________lbc11" hidden="1">#REF!</definedName>
    <definedName name="_____________lbc12" hidden="1">#REF!</definedName>
    <definedName name="_____________lbc13" hidden="1">#REF!</definedName>
    <definedName name="_____________lbc14" hidden="1">#REF!</definedName>
    <definedName name="_____________lbc15" hidden="1">#REF!</definedName>
    <definedName name="_____________lbc16" hidden="1">#REF!</definedName>
    <definedName name="_____________lbc17" hidden="1">#REF!</definedName>
    <definedName name="_____________lbc18" hidden="1">#REF!</definedName>
    <definedName name="_____________lbc19" hidden="1">#REF!</definedName>
    <definedName name="_____________lbc2" hidden="1">#REF!</definedName>
    <definedName name="_____________lbc20" hidden="1">#REF!</definedName>
    <definedName name="_____________lbc21" hidden="1">#REF!</definedName>
    <definedName name="_____________lbc22" hidden="1">#REF!</definedName>
    <definedName name="_____________lbc23" hidden="1">#REF!</definedName>
    <definedName name="_____________lbc24" hidden="1">#REF!</definedName>
    <definedName name="_____________lbc25" hidden="1">#REF!</definedName>
    <definedName name="_____________lbc26" hidden="1">#REF!</definedName>
    <definedName name="_____________lbc27" hidden="1">#REF!</definedName>
    <definedName name="_____________lbc28" hidden="1">#REF!</definedName>
    <definedName name="_____________lbc29" hidden="1">#REF!</definedName>
    <definedName name="_____________lbc3" hidden="1">#REF!</definedName>
    <definedName name="_____________lbc31" hidden="1">#REF!</definedName>
    <definedName name="_____________lbc32" hidden="1">#REF!</definedName>
    <definedName name="_____________lbc4" hidden="1">#REF!</definedName>
    <definedName name="_____________lbc5" hidden="1">#REF!</definedName>
    <definedName name="_____________lbc6" hidden="1">#REF!</definedName>
    <definedName name="_____________lbc7" hidden="1">#REF!</definedName>
    <definedName name="_____________lbc8" hidden="1">#REF!</definedName>
    <definedName name="_____________lbc9" hidden="1">#REF!</definedName>
    <definedName name="_____________ld26" hidden="1">#REF!</definedName>
    <definedName name="_____________ld31" hidden="1">#REF!</definedName>
    <definedName name="_____________le31" hidden="1">#REF!</definedName>
    <definedName name="_____________lf31" hidden="1">#REF!</definedName>
    <definedName name="_____________r" hidden="1">{#N/A,#N/A,FALSE,"PCOL"}</definedName>
    <definedName name="_____________v1" hidden="1">{"'REL CUSTODIF'!$B$1:$H$72"}</definedName>
    <definedName name="_____________x1" hidden="1">{"'REL CUSTODIF'!$B$1:$H$72"}</definedName>
    <definedName name="_____________x10" hidden="1">{"'REL CUSTODIF'!$B$1:$H$72"}</definedName>
    <definedName name="_____________x11" hidden="1">{"'REL CUSTODIF'!$B$1:$H$72"}</definedName>
    <definedName name="_____________x12" hidden="1">{#N/A,#N/A,FALSE,"Suprimentos";#N/A,#N/A,FALSE,"Medicina e Segurança";#N/A,#N/A,FALSE,"Administração";#N/A,#N/A,FALSE,"Meio Ambiente";#N/A,#N/A,FALSE,"Operação (Mina)";#N/A,#N/A,FALSE,"Operação (Porto)"}</definedName>
    <definedName name="_____________x13" hidden="1">{"'REL CUSTODIF'!$B$1:$H$72"}</definedName>
    <definedName name="_____________x14" hidden="1">#REF!</definedName>
    <definedName name="_____________x15" hidden="1">#REF!</definedName>
    <definedName name="_____________x16" hidden="1">#REF!</definedName>
    <definedName name="_____________x17" hidden="1">#REF!</definedName>
    <definedName name="_____________x18" hidden="1">#REF!</definedName>
    <definedName name="_____________x19" hidden="1">#REF!</definedName>
    <definedName name="_____________x2" hidden="1">{"'REL CUSTODIF'!$B$1:$H$72"}</definedName>
    <definedName name="_____________x20" hidden="1">{#N/A,#N/A,FALSE,"Suprimentos";#N/A,#N/A,FALSE,"Medicina e Segurança";#N/A,#N/A,FALSE,"Administração";#N/A,#N/A,FALSE,"Meio Ambiente";#N/A,#N/A,FALSE,"Operação (Mina)";#N/A,#N/A,FALSE,"Operação (Porto)"}</definedName>
    <definedName name="_____________x21" hidden="1">#REF!</definedName>
    <definedName name="_____________x22" hidden="1">#REF!</definedName>
    <definedName name="_____________x23" hidden="1">#REF!</definedName>
    <definedName name="_____________x24" hidden="1">#REF!</definedName>
    <definedName name="_____________x25" hidden="1">#REF!</definedName>
    <definedName name="_____________x28" hidden="1">#REF!</definedName>
    <definedName name="_____________x29" hidden="1">#REF!</definedName>
    <definedName name="_____________x3" hidden="1">{"'REL CUSTODIF'!$B$1:$H$72"}</definedName>
    <definedName name="_____________x32" hidden="1">#REF!</definedName>
    <definedName name="_____________x4" hidden="1">{"'REL CUSTODIF'!$B$1:$H$72"}</definedName>
    <definedName name="_____________x5" hidden="1">{"'REL CUSTODIF'!$B$1:$H$72"}</definedName>
    <definedName name="_____________x6" hidden="1">{#N/A,#N/A,FALSE,"Suprimentos";#N/A,#N/A,FALSE,"Medicina e Segurança";#N/A,#N/A,FALSE,"Administração";#N/A,#N/A,FALSE,"Meio Ambiente";#N/A,#N/A,FALSE,"Operação (Mina)";#N/A,#N/A,FALSE,"Operação (Porto)"}</definedName>
    <definedName name="_____________x7" hidden="1">{"'REL CUSTODIF'!$B$1:$H$72"}</definedName>
    <definedName name="_____________x8" hidden="1">{"'REL CUSTODIF'!$B$1:$H$72"}</definedName>
    <definedName name="_____________x9" hidden="1">#REF!</definedName>
    <definedName name="____________ago1" hidden="1">{"'gráf jan00'!$A$1:$AK$41"}</definedName>
    <definedName name="____________ago10" hidden="1">{"'gráf jan00'!$A$1:$AK$41"}</definedName>
    <definedName name="____________ago2" hidden="1">{"'gráf jan00'!$A$1:$AK$41"}</definedName>
    <definedName name="____________ago3" hidden="1">{"'gráf jan00'!$A$1:$AK$41"}</definedName>
    <definedName name="____________ago4" hidden="1">{"'gráf jan00'!$A$1:$AK$41"}</definedName>
    <definedName name="____________ago5" hidden="1">{"'gráf jan00'!$A$1:$AK$41"}</definedName>
    <definedName name="____________ago6" hidden="1">{"'gráf jan00'!$A$1:$AK$41"}</definedName>
    <definedName name="____________ago7" hidden="1">{"'gráf jan00'!$A$1:$AK$41"}</definedName>
    <definedName name="____________ago8" hidden="1">{"'gráf jan00'!$A$1:$AK$41"}</definedName>
    <definedName name="____________ago9" hidden="1">{"'gráf jan00'!$A$1:$AK$41"}</definedName>
    <definedName name="____________ago99999" hidden="1">{"'gráf jan00'!$A$1:$AK$41"}</definedName>
    <definedName name="____________DEF2" hidden="1">{#N/A,#N/A,FALSE,"DEF1";#N/A,#N/A,FALSE,"DEF2";#N/A,#N/A,FALSE,"DEF3"}</definedName>
    <definedName name="____________DEF3" hidden="1">{#N/A,#N/A,FALSE,"DEF1";#N/A,#N/A,FALSE,"DEF2";#N/A,#N/A,FALSE,"DEF3"}</definedName>
    <definedName name="____________efc10" hidden="1">{"'RR'!$A$2:$E$81"}</definedName>
    <definedName name="____________EFC2" hidden="1">{"'RR'!$A$2:$E$81"}</definedName>
    <definedName name="____________EFC3" hidden="1">{"'RR'!$A$2:$E$81"}</definedName>
    <definedName name="____________EFC4" hidden="1">{"'RR'!$A$2:$E$81"}</definedName>
    <definedName name="____________ffp16" hidden="1">{"'gráf jan00'!$A$1:$AK$41"}</definedName>
    <definedName name="____________ffp4589" hidden="1">{"'gráf jan00'!$A$1:$AK$41"}</definedName>
    <definedName name="____________jun04" hidden="1">{"'gráf jan00'!$A$1:$AK$41"}</definedName>
    <definedName name="____________la29" hidden="1">#REF!</definedName>
    <definedName name="____________la3" hidden="1">#REF!</definedName>
    <definedName name="____________la31" hidden="1">#REF!</definedName>
    <definedName name="____________la32" hidden="1">#REF!</definedName>
    <definedName name="____________la4" hidden="1">#REF!</definedName>
    <definedName name="____________la5" hidden="1">#REF!</definedName>
    <definedName name="____________la6" hidden="1">#REF!</definedName>
    <definedName name="____________la7" hidden="1">#REF!</definedName>
    <definedName name="____________la8" hidden="1">#REF!</definedName>
    <definedName name="____________la9" hidden="1">#REF!</definedName>
    <definedName name="____________lb1" hidden="1">#REF!</definedName>
    <definedName name="____________lb10" hidden="1">#REF!</definedName>
    <definedName name="____________lb11" hidden="1">#REF!</definedName>
    <definedName name="____________lb12" hidden="1">#REF!</definedName>
    <definedName name="____________lb13" hidden="1">#REF!</definedName>
    <definedName name="____________lb14" hidden="1">#REF!</definedName>
    <definedName name="____________lb15" hidden="1">#REF!</definedName>
    <definedName name="____________lb16" hidden="1">#REF!</definedName>
    <definedName name="____________lb17" hidden="1">#REF!</definedName>
    <definedName name="____________lb18" hidden="1">#REF!</definedName>
    <definedName name="____________lb19" hidden="1">#REF!</definedName>
    <definedName name="____________lb2" hidden="1">#REF!</definedName>
    <definedName name="____________lb20" hidden="1">#REF!</definedName>
    <definedName name="____________lb21" hidden="1">#REF!</definedName>
    <definedName name="____________lb22" hidden="1">#REF!</definedName>
    <definedName name="____________lb23" hidden="1">#REF!</definedName>
    <definedName name="____________lb24" hidden="1">#REF!</definedName>
    <definedName name="____________lb25" hidden="1">#REF!</definedName>
    <definedName name="____________lb27" hidden="1">#REF!</definedName>
    <definedName name="____________lb28" hidden="1">#REF!</definedName>
    <definedName name="____________lb29" hidden="1">#REF!</definedName>
    <definedName name="____________lb3" hidden="1">#REF!</definedName>
    <definedName name="____________lb30" hidden="1">#REF!</definedName>
    <definedName name="____________lb31" hidden="1">#REF!</definedName>
    <definedName name="____________lb32" hidden="1">#REF!</definedName>
    <definedName name="____________lb4" hidden="1">#REF!</definedName>
    <definedName name="____________lb5" hidden="1">#REF!</definedName>
    <definedName name="____________lb6" hidden="1">#REF!</definedName>
    <definedName name="____________lb7" hidden="1">#REF!</definedName>
    <definedName name="____________lb8" hidden="1">#REF!</definedName>
    <definedName name="____________lb9" hidden="1">#REF!</definedName>
    <definedName name="____________lbc1" hidden="1">#REF!</definedName>
    <definedName name="____________lbc10" hidden="1">#REF!</definedName>
    <definedName name="____________lbc11" hidden="1">#REF!</definedName>
    <definedName name="____________lbc12" hidden="1">#REF!</definedName>
    <definedName name="____________lbc13" hidden="1">#REF!</definedName>
    <definedName name="____________lbc14" hidden="1">#REF!</definedName>
    <definedName name="____________lbc15" hidden="1">#REF!</definedName>
    <definedName name="____________lbc16" hidden="1">#REF!</definedName>
    <definedName name="____________lbc17" hidden="1">#REF!</definedName>
    <definedName name="____________lbc18" hidden="1">#REF!</definedName>
    <definedName name="____________lbc19" hidden="1">#REF!</definedName>
    <definedName name="____________lbc2" hidden="1">#REF!</definedName>
    <definedName name="____________lbc20" hidden="1">#REF!</definedName>
    <definedName name="____________lbc21" hidden="1">#REF!</definedName>
    <definedName name="____________lbc22" hidden="1">#REF!</definedName>
    <definedName name="____________lbc23" hidden="1">#REF!</definedName>
    <definedName name="____________lbc24" hidden="1">#REF!</definedName>
    <definedName name="____________lbc25" hidden="1">#REF!</definedName>
    <definedName name="____________lbc26" hidden="1">#REF!</definedName>
    <definedName name="____________lbc27" hidden="1">#REF!</definedName>
    <definedName name="____________lbc28" hidden="1">#REF!</definedName>
    <definedName name="____________lbc29" hidden="1">#REF!</definedName>
    <definedName name="____________lbc3" hidden="1">#REF!</definedName>
    <definedName name="____________lbc31" hidden="1">#REF!</definedName>
    <definedName name="____________lbc32" hidden="1">#REF!</definedName>
    <definedName name="____________lbc4" hidden="1">#REF!</definedName>
    <definedName name="____________lbc5" hidden="1">#REF!</definedName>
    <definedName name="____________lbc6" hidden="1">#REF!</definedName>
    <definedName name="____________lbc7" hidden="1">#REF!</definedName>
    <definedName name="____________lbc8" hidden="1">#REF!</definedName>
    <definedName name="____________lbc9" hidden="1">#REF!</definedName>
    <definedName name="____________ld26" hidden="1">#REF!</definedName>
    <definedName name="____________ld31" hidden="1">#REF!</definedName>
    <definedName name="____________le31" hidden="1">#REF!</definedName>
    <definedName name="____________lf31" hidden="1">#REF!</definedName>
    <definedName name="____________MOA1" hidden="1">{#N/A,#N/A,FALSE,"DEF1";#N/A,#N/A,FALSE,"DEF2";#N/A,#N/A,FALSE,"DEF3"}</definedName>
    <definedName name="____________MOA2" hidden="1">{#N/A,#N/A,FALSE,"DEF1";#N/A,#N/A,FALSE,"DEF2";#N/A,#N/A,FALSE,"DEF3"}</definedName>
    <definedName name="____________n2" hidden="1">{#N/A,#N/A,FALSE,"PCOL"}</definedName>
    <definedName name="____________PN10" hidden="1">{"'gráf jan00'!$A$1:$AK$41"}</definedName>
    <definedName name="____________r" hidden="1">{#N/A,#N/A,FALSE,"PCOL"}</definedName>
    <definedName name="____________x10" hidden="1">#REF!</definedName>
    <definedName name="____________x11" hidden="1">#REF!</definedName>
    <definedName name="____________x12" hidden="1">#REF!</definedName>
    <definedName name="____________x13" hidden="1">#REF!</definedName>
    <definedName name="____________x14" hidden="1">#REF!</definedName>
    <definedName name="____________x15" hidden="1">#REF!</definedName>
    <definedName name="____________x16" hidden="1">#REF!</definedName>
    <definedName name="____________x17" hidden="1">#REF!</definedName>
    <definedName name="____________x18" hidden="1">#REF!</definedName>
    <definedName name="____________x19" hidden="1">#REF!</definedName>
    <definedName name="____________x20" hidden="1">#REF!</definedName>
    <definedName name="____________x21" hidden="1">#REF!</definedName>
    <definedName name="____________x22" hidden="1">#REF!</definedName>
    <definedName name="____________x23" hidden="1">#REF!</definedName>
    <definedName name="____________x24" hidden="1">#REF!</definedName>
    <definedName name="____________x25" hidden="1">#REF!</definedName>
    <definedName name="____________x28" hidden="1">#REF!</definedName>
    <definedName name="____________x29" hidden="1">#REF!</definedName>
    <definedName name="____________x32" hidden="1">#REF!</definedName>
    <definedName name="____________x4" hidden="1">#REF!</definedName>
    <definedName name="____________x5" hidden="1">#REF!</definedName>
    <definedName name="____________x6" hidden="1">#REF!</definedName>
    <definedName name="____________x7" hidden="1">#REF!</definedName>
    <definedName name="____________x8" hidden="1">#REF!</definedName>
    <definedName name="____________x9" hidden="1">#REF!</definedName>
    <definedName name="___________ago1" hidden="1">{"'gráf jan00'!$A$1:$AK$41"}</definedName>
    <definedName name="___________ago10" hidden="1">{"'gráf jan00'!$A$1:$AK$41"}</definedName>
    <definedName name="___________ago2" hidden="1">{"'gráf jan00'!$A$1:$AK$41"}</definedName>
    <definedName name="___________ago3" hidden="1">{"'gráf jan00'!$A$1:$AK$41"}</definedName>
    <definedName name="___________ago4" hidden="1">{"'gráf jan00'!$A$1:$AK$41"}</definedName>
    <definedName name="___________ago5" hidden="1">{"'gráf jan00'!$A$1:$AK$41"}</definedName>
    <definedName name="___________ago6" hidden="1">{"'gráf jan00'!$A$1:$AK$41"}</definedName>
    <definedName name="___________ago7" hidden="1">{"'gráf jan00'!$A$1:$AK$41"}</definedName>
    <definedName name="___________ago8" hidden="1">{"'gráf jan00'!$A$1:$AK$41"}</definedName>
    <definedName name="___________ago9" hidden="1">{"'gráf jan00'!$A$1:$AK$41"}</definedName>
    <definedName name="___________ago99999" hidden="1">{"'gráf jan00'!$A$1:$AK$41"}</definedName>
    <definedName name="___________arq1" hidden="1">{"'REL CUSTODIF'!$B$1:$H$72"}</definedName>
    <definedName name="___________DEF2" hidden="1">{#N/A,#N/A,FALSE,"DEF1";#N/A,#N/A,FALSE,"DEF2";#N/A,#N/A,FALSE,"DEF3"}</definedName>
    <definedName name="___________DEF3" hidden="1">{#N/A,#N/A,FALSE,"DEF1";#N/A,#N/A,FALSE,"DEF2";#N/A,#N/A,FALSE,"DEF3"}</definedName>
    <definedName name="___________efc10" hidden="1">{"'RR'!$A$2:$E$81"}</definedName>
    <definedName name="___________EFC2" hidden="1">{"'RR'!$A$2:$E$81"}</definedName>
    <definedName name="___________EFC3" hidden="1">{"'RR'!$A$2:$E$81"}</definedName>
    <definedName name="___________EFC4" hidden="1">{"'RR'!$A$2:$E$81"}</definedName>
    <definedName name="___________ffp16" hidden="1">{"'gráf jan00'!$A$1:$AK$41"}</definedName>
    <definedName name="___________ffp4589" hidden="1">{"'gráf jan00'!$A$1:$AK$41"}</definedName>
    <definedName name="___________jun04" hidden="1">{"'gráf jan00'!$A$1:$AK$41"}</definedName>
    <definedName name="___________la29" hidden="1">#REF!</definedName>
    <definedName name="___________la3" hidden="1">#REF!</definedName>
    <definedName name="___________la31" hidden="1">#REF!</definedName>
    <definedName name="___________la32" hidden="1">#REF!</definedName>
    <definedName name="___________la4" hidden="1">#REF!</definedName>
    <definedName name="___________la5" hidden="1">#REF!</definedName>
    <definedName name="___________la6" hidden="1">#REF!</definedName>
    <definedName name="___________la7" hidden="1">#REF!</definedName>
    <definedName name="___________la8" hidden="1">#REF!</definedName>
    <definedName name="___________la9" hidden="1">#REF!</definedName>
    <definedName name="___________lb1" hidden="1">#REF!</definedName>
    <definedName name="___________lb10" hidden="1">#REF!</definedName>
    <definedName name="___________lb11" hidden="1">#REF!</definedName>
    <definedName name="___________lb12" hidden="1">#REF!</definedName>
    <definedName name="___________lb13" hidden="1">#REF!</definedName>
    <definedName name="___________lb14" hidden="1">#REF!</definedName>
    <definedName name="___________lb15" hidden="1">#REF!</definedName>
    <definedName name="___________lb16" hidden="1">#REF!</definedName>
    <definedName name="___________lb17" hidden="1">#REF!</definedName>
    <definedName name="___________lb18" hidden="1">#REF!</definedName>
    <definedName name="___________lb19" hidden="1">#REF!</definedName>
    <definedName name="___________lb2" hidden="1">#REF!</definedName>
    <definedName name="___________lb20" hidden="1">#REF!</definedName>
    <definedName name="___________lb21" hidden="1">#REF!</definedName>
    <definedName name="___________lb22" hidden="1">#REF!</definedName>
    <definedName name="___________lb23" hidden="1">#REF!</definedName>
    <definedName name="___________lb24" hidden="1">#REF!</definedName>
    <definedName name="___________lb25" hidden="1">#REF!</definedName>
    <definedName name="___________lb27" hidden="1">#REF!</definedName>
    <definedName name="___________lb28" hidden="1">#REF!</definedName>
    <definedName name="___________lb29" hidden="1">#REF!</definedName>
    <definedName name="___________lb3" hidden="1">#REF!</definedName>
    <definedName name="___________lb30" hidden="1">#REF!</definedName>
    <definedName name="___________lb31" hidden="1">#REF!</definedName>
    <definedName name="___________lb32" hidden="1">#REF!</definedName>
    <definedName name="___________lb4" hidden="1">#REF!</definedName>
    <definedName name="___________lb5" hidden="1">#REF!</definedName>
    <definedName name="___________lb6" hidden="1">#REF!</definedName>
    <definedName name="___________lb7" hidden="1">#REF!</definedName>
    <definedName name="___________lb8" hidden="1">#REF!</definedName>
    <definedName name="___________lb9" hidden="1">#REF!</definedName>
    <definedName name="___________lbc1" hidden="1">#REF!</definedName>
    <definedName name="___________lbc10" hidden="1">#REF!</definedName>
    <definedName name="___________lbc11" hidden="1">#REF!</definedName>
    <definedName name="___________lbc12" hidden="1">#REF!</definedName>
    <definedName name="___________lbc13" hidden="1">#REF!</definedName>
    <definedName name="___________lbc14" hidden="1">#REF!</definedName>
    <definedName name="___________lbc15" hidden="1">#REF!</definedName>
    <definedName name="___________lbc16" hidden="1">#REF!</definedName>
    <definedName name="___________lbc17" hidden="1">#REF!</definedName>
    <definedName name="___________lbc18" hidden="1">#REF!</definedName>
    <definedName name="___________lbc19" hidden="1">#REF!</definedName>
    <definedName name="___________lbc2" hidden="1">#REF!</definedName>
    <definedName name="___________lbc20" hidden="1">#REF!</definedName>
    <definedName name="___________lbc21" hidden="1">#REF!</definedName>
    <definedName name="___________lbc22" hidden="1">#REF!</definedName>
    <definedName name="___________lbc23" hidden="1">#REF!</definedName>
    <definedName name="___________lbc24" hidden="1">#REF!</definedName>
    <definedName name="___________lbc25" hidden="1">#REF!</definedName>
    <definedName name="___________lbc26" hidden="1">#REF!</definedName>
    <definedName name="___________lbc27" hidden="1">#REF!</definedName>
    <definedName name="___________lbc28" hidden="1">#REF!</definedName>
    <definedName name="___________lbc29" hidden="1">#REF!</definedName>
    <definedName name="___________lbc3" hidden="1">#REF!</definedName>
    <definedName name="___________lbc31" hidden="1">#REF!</definedName>
    <definedName name="___________lbc32" hidden="1">#REF!</definedName>
    <definedName name="___________lbc4" hidden="1">#REF!</definedName>
    <definedName name="___________lbc5" hidden="1">#REF!</definedName>
    <definedName name="___________lbc6" hidden="1">#REF!</definedName>
    <definedName name="___________lbc7" hidden="1">#REF!</definedName>
    <definedName name="___________lbc8" hidden="1">#REF!</definedName>
    <definedName name="___________lbc9" hidden="1">#REF!</definedName>
    <definedName name="___________ld26" hidden="1">#REF!</definedName>
    <definedName name="___________ld31" hidden="1">#REF!</definedName>
    <definedName name="___________le31" hidden="1">#REF!</definedName>
    <definedName name="___________lf31" hidden="1">#REF!</definedName>
    <definedName name="___________MOA1" hidden="1">{#N/A,#N/A,FALSE,"DEF1";#N/A,#N/A,FALSE,"DEF2";#N/A,#N/A,FALSE,"DEF3"}</definedName>
    <definedName name="___________MOA2" hidden="1">{#N/A,#N/A,FALSE,"DEF1";#N/A,#N/A,FALSE,"DEF2";#N/A,#N/A,FALSE,"DEF3"}</definedName>
    <definedName name="___________n2" hidden="1">{#N/A,#N/A,FALSE,"PCOL"}</definedName>
    <definedName name="___________PN10" hidden="1">{"'gráf jan00'!$A$1:$AK$41"}</definedName>
    <definedName name="___________r" hidden="1">{#N/A,#N/A,FALSE,"PCOL"}</definedName>
    <definedName name="___________v1" hidden="1">{"'REL CUSTODIF'!$B$1:$H$72"}</definedName>
    <definedName name="___________x1" hidden="1">{"'REL CUSTODIF'!$B$1:$H$72"}</definedName>
    <definedName name="___________x10" hidden="1">{"'REL CUSTODIF'!$B$1:$H$72"}</definedName>
    <definedName name="___________x11" hidden="1">{"'REL CUSTODIF'!$B$1:$H$72"}</definedName>
    <definedName name="___________x12" hidden="1">{#N/A,#N/A,FALSE,"Suprimentos";#N/A,#N/A,FALSE,"Medicina e Segurança";#N/A,#N/A,FALSE,"Administração";#N/A,#N/A,FALSE,"Meio Ambiente";#N/A,#N/A,FALSE,"Operação (Mina)";#N/A,#N/A,FALSE,"Operação (Porto)"}</definedName>
    <definedName name="___________x13" hidden="1">{"'REL CUSTODIF'!$B$1:$H$72"}</definedName>
    <definedName name="___________x14" hidden="1">#REF!</definedName>
    <definedName name="___________x15" hidden="1">#REF!</definedName>
    <definedName name="___________x16" hidden="1">#REF!</definedName>
    <definedName name="___________x17" hidden="1">#REF!</definedName>
    <definedName name="___________x18" hidden="1">#REF!</definedName>
    <definedName name="___________x19" hidden="1">#REF!</definedName>
    <definedName name="___________x2" hidden="1">{"'REL CUSTODIF'!$B$1:$H$72"}</definedName>
    <definedName name="___________x20" hidden="1">{#N/A,#N/A,FALSE,"Suprimentos";#N/A,#N/A,FALSE,"Medicina e Segurança";#N/A,#N/A,FALSE,"Administração";#N/A,#N/A,FALSE,"Meio Ambiente";#N/A,#N/A,FALSE,"Operação (Mina)";#N/A,#N/A,FALSE,"Operação (Porto)"}</definedName>
    <definedName name="___________x21" hidden="1">#REF!</definedName>
    <definedName name="___________x22" hidden="1">#REF!</definedName>
    <definedName name="___________x23" hidden="1">#REF!</definedName>
    <definedName name="___________x24" hidden="1">#REF!</definedName>
    <definedName name="___________x25" hidden="1">#REF!</definedName>
    <definedName name="___________x28" hidden="1">#REF!</definedName>
    <definedName name="___________x29" hidden="1">#REF!</definedName>
    <definedName name="___________x3" hidden="1">{"'REL CUSTODIF'!$B$1:$H$72"}</definedName>
    <definedName name="___________x32" hidden="1">#REF!</definedName>
    <definedName name="___________x4" hidden="1">{"'REL CUSTODIF'!$B$1:$H$72"}</definedName>
    <definedName name="___________x5" hidden="1">{"'REL CUSTODIF'!$B$1:$H$72"}</definedName>
    <definedName name="___________x6" hidden="1">{#N/A,#N/A,FALSE,"Suprimentos";#N/A,#N/A,FALSE,"Medicina e Segurança";#N/A,#N/A,FALSE,"Administração";#N/A,#N/A,FALSE,"Meio Ambiente";#N/A,#N/A,FALSE,"Operação (Mina)";#N/A,#N/A,FALSE,"Operação (Porto)"}</definedName>
    <definedName name="___________x7" hidden="1">{"'REL CUSTODIF'!$B$1:$H$72"}</definedName>
    <definedName name="___________x8" hidden="1">{"'REL CUSTODIF'!$B$1:$H$72"}</definedName>
    <definedName name="___________x9" hidden="1">#REF!</definedName>
    <definedName name="__________ago1" hidden="1">{"'gráf jan00'!$A$1:$AK$41"}</definedName>
    <definedName name="__________ago10" hidden="1">{"'gráf jan00'!$A$1:$AK$41"}</definedName>
    <definedName name="__________ago2" hidden="1">{"'gráf jan00'!$A$1:$AK$41"}</definedName>
    <definedName name="__________ago3" hidden="1">{"'gráf jan00'!$A$1:$AK$41"}</definedName>
    <definedName name="__________ago4" hidden="1">{"'gráf jan00'!$A$1:$AK$41"}</definedName>
    <definedName name="__________ago5" hidden="1">{"'gráf jan00'!$A$1:$AK$41"}</definedName>
    <definedName name="__________ago6" hidden="1">{"'gráf jan00'!$A$1:$AK$41"}</definedName>
    <definedName name="__________ago7" hidden="1">{"'gráf jan00'!$A$1:$AK$41"}</definedName>
    <definedName name="__________ago8" hidden="1">{"'gráf jan00'!$A$1:$AK$41"}</definedName>
    <definedName name="__________ago9" hidden="1">{"'gráf jan00'!$A$1:$AK$41"}</definedName>
    <definedName name="__________ago99999" hidden="1">{"'gráf jan00'!$A$1:$AK$41"}</definedName>
    <definedName name="__________arq1" hidden="1">{"'REL CUSTODIF'!$B$1:$H$72"}</definedName>
    <definedName name="__________DEF2" hidden="1">{#N/A,#N/A,FALSE,"DEF1";#N/A,#N/A,FALSE,"DEF2";#N/A,#N/A,FALSE,"DEF3"}</definedName>
    <definedName name="__________DEF3" hidden="1">{#N/A,#N/A,FALSE,"DEF1";#N/A,#N/A,FALSE,"DEF2";#N/A,#N/A,FALSE,"DEF3"}</definedName>
    <definedName name="__________efc10" hidden="1">{"'RR'!$A$2:$E$81"}</definedName>
    <definedName name="__________EFC2" hidden="1">{"'RR'!$A$2:$E$81"}</definedName>
    <definedName name="__________EFC3" hidden="1">{"'RR'!$A$2:$E$81"}</definedName>
    <definedName name="__________EFC4" hidden="1">{"'RR'!$A$2:$E$81"}</definedName>
    <definedName name="__________ffp16" hidden="1">{"'gráf jan00'!$A$1:$AK$41"}</definedName>
    <definedName name="__________ffp4589" hidden="1">{"'gráf jan00'!$A$1:$AK$41"}</definedName>
    <definedName name="__________jun04" hidden="1">{"'gráf jan00'!$A$1:$AK$41"}</definedName>
    <definedName name="__________la29" hidden="1">#REF!</definedName>
    <definedName name="__________la3" hidden="1">#REF!</definedName>
    <definedName name="__________la31" hidden="1">#REF!</definedName>
    <definedName name="__________la32" hidden="1">#REF!</definedName>
    <definedName name="__________la4" hidden="1">#REF!</definedName>
    <definedName name="__________la5" hidden="1">#REF!</definedName>
    <definedName name="__________la6" hidden="1">#REF!</definedName>
    <definedName name="__________la7" hidden="1">#REF!</definedName>
    <definedName name="__________la8" hidden="1">#REF!</definedName>
    <definedName name="__________la9" hidden="1">#REF!</definedName>
    <definedName name="__________lb1" hidden="1">#REF!</definedName>
    <definedName name="__________lb10" hidden="1">#REF!</definedName>
    <definedName name="__________lb11" hidden="1">#REF!</definedName>
    <definedName name="__________lb12" hidden="1">#REF!</definedName>
    <definedName name="__________lb13" hidden="1">#REF!</definedName>
    <definedName name="__________lb14" hidden="1">#REF!</definedName>
    <definedName name="__________lb15" hidden="1">#REF!</definedName>
    <definedName name="__________lb16" hidden="1">#REF!</definedName>
    <definedName name="__________lb17" hidden="1">#REF!</definedName>
    <definedName name="__________lb18" hidden="1">#REF!</definedName>
    <definedName name="__________lb19" hidden="1">#REF!</definedName>
    <definedName name="__________lb2" hidden="1">#REF!</definedName>
    <definedName name="__________lb20" hidden="1">#REF!</definedName>
    <definedName name="__________lb21" hidden="1">#REF!</definedName>
    <definedName name="__________lb22" hidden="1">#REF!</definedName>
    <definedName name="__________lb23" hidden="1">#REF!</definedName>
    <definedName name="__________lb24" hidden="1">#REF!</definedName>
    <definedName name="__________lb25" hidden="1">#REF!</definedName>
    <definedName name="__________lb27" hidden="1">#REF!</definedName>
    <definedName name="__________lb28" hidden="1">#REF!</definedName>
    <definedName name="__________lb29" hidden="1">#REF!</definedName>
    <definedName name="__________lb3" hidden="1">#REF!</definedName>
    <definedName name="__________lb30" hidden="1">#REF!</definedName>
    <definedName name="__________lb31" hidden="1">#REF!</definedName>
    <definedName name="__________lb32" hidden="1">#REF!</definedName>
    <definedName name="__________lb4" hidden="1">#REF!</definedName>
    <definedName name="__________lb5" hidden="1">#REF!</definedName>
    <definedName name="__________lb6" hidden="1">#REF!</definedName>
    <definedName name="__________lb7" hidden="1">#REF!</definedName>
    <definedName name="__________lb8" hidden="1">#REF!</definedName>
    <definedName name="__________lb9" hidden="1">#REF!</definedName>
    <definedName name="__________lbc1" hidden="1">#REF!</definedName>
    <definedName name="__________lbc10" hidden="1">#REF!</definedName>
    <definedName name="__________lbc11" hidden="1">#REF!</definedName>
    <definedName name="__________lbc12" hidden="1">#REF!</definedName>
    <definedName name="__________lbc13" hidden="1">#REF!</definedName>
    <definedName name="__________lbc14" hidden="1">#REF!</definedName>
    <definedName name="__________lbc15" hidden="1">#REF!</definedName>
    <definedName name="__________lbc16" hidden="1">#REF!</definedName>
    <definedName name="__________lbc17" hidden="1">#REF!</definedName>
    <definedName name="__________lbc18" hidden="1">#REF!</definedName>
    <definedName name="__________lbc19" hidden="1">#REF!</definedName>
    <definedName name="__________lbc2" hidden="1">#REF!</definedName>
    <definedName name="__________lbc20" hidden="1">#REF!</definedName>
    <definedName name="__________lbc21" hidden="1">#REF!</definedName>
    <definedName name="__________lbc22" hidden="1">#REF!</definedName>
    <definedName name="__________lbc23" hidden="1">#REF!</definedName>
    <definedName name="__________lbc24" hidden="1">#REF!</definedName>
    <definedName name="__________lbc25" hidden="1">#REF!</definedName>
    <definedName name="__________lbc26" hidden="1">#REF!</definedName>
    <definedName name="__________lbc27" hidden="1">#REF!</definedName>
    <definedName name="__________lbc28" hidden="1">#REF!</definedName>
    <definedName name="__________lbc29" hidden="1">#REF!</definedName>
    <definedName name="__________lbc3" hidden="1">#REF!</definedName>
    <definedName name="__________lbc31" hidden="1">#REF!</definedName>
    <definedName name="__________lbc32" hidden="1">#REF!</definedName>
    <definedName name="__________lbc4" hidden="1">#REF!</definedName>
    <definedName name="__________lbc5" hidden="1">#REF!</definedName>
    <definedName name="__________lbc6" hidden="1">#REF!</definedName>
    <definedName name="__________lbc7" hidden="1">#REF!</definedName>
    <definedName name="__________lbc8" hidden="1">#REF!</definedName>
    <definedName name="__________lbc9" hidden="1">#REF!</definedName>
    <definedName name="__________ld26" hidden="1">#REF!</definedName>
    <definedName name="__________ld31" hidden="1">#REF!</definedName>
    <definedName name="__________le31" hidden="1">#REF!</definedName>
    <definedName name="__________lf31" hidden="1">#REF!</definedName>
    <definedName name="__________MOA1" hidden="1">{#N/A,#N/A,FALSE,"DEF1";#N/A,#N/A,FALSE,"DEF2";#N/A,#N/A,FALSE,"DEF3"}</definedName>
    <definedName name="__________MOA2" hidden="1">{#N/A,#N/A,FALSE,"DEF1";#N/A,#N/A,FALSE,"DEF2";#N/A,#N/A,FALSE,"DEF3"}</definedName>
    <definedName name="__________n2" hidden="1">{#N/A,#N/A,FALSE,"PCOL"}</definedName>
    <definedName name="__________PN10" hidden="1">{"'gráf jan00'!$A$1:$AK$41"}</definedName>
    <definedName name="__________v1" hidden="1">{"'REL CUSTODIF'!$B$1:$H$72"}</definedName>
    <definedName name="__________x1" hidden="1">{"'REL CUSTODIF'!$B$1:$H$72"}</definedName>
    <definedName name="__________x10" hidden="1">{"'REL CUSTODIF'!$B$1:$H$72"}</definedName>
    <definedName name="__________x11" hidden="1">{"'REL CUSTODIF'!$B$1:$H$72"}</definedName>
    <definedName name="__________x12" hidden="1">{#N/A,#N/A,FALSE,"Suprimentos";#N/A,#N/A,FALSE,"Medicina e Segurança";#N/A,#N/A,FALSE,"Administração";#N/A,#N/A,FALSE,"Meio Ambiente";#N/A,#N/A,FALSE,"Operação (Mina)";#N/A,#N/A,FALSE,"Operação (Porto)"}</definedName>
    <definedName name="__________x13" hidden="1">{"'REL CUSTODIF'!$B$1:$H$72"}</definedName>
    <definedName name="__________x14" hidden="1">#REF!</definedName>
    <definedName name="__________x15" hidden="1">#REF!</definedName>
    <definedName name="__________x16" hidden="1">#REF!</definedName>
    <definedName name="__________x17" hidden="1">#REF!</definedName>
    <definedName name="__________x18" hidden="1">#REF!</definedName>
    <definedName name="__________x19" hidden="1">#REF!</definedName>
    <definedName name="__________x2" hidden="1">{"'REL CUSTODIF'!$B$1:$H$72"}</definedName>
    <definedName name="__________x20" hidden="1">{#N/A,#N/A,FALSE,"Suprimentos";#N/A,#N/A,FALSE,"Medicina e Segurança";#N/A,#N/A,FALSE,"Administração";#N/A,#N/A,FALSE,"Meio Ambiente";#N/A,#N/A,FALSE,"Operação (Mina)";#N/A,#N/A,FALSE,"Operação (Porto)"}</definedName>
    <definedName name="__________x21" hidden="1">#REF!</definedName>
    <definedName name="__________x22" hidden="1">#REF!</definedName>
    <definedName name="__________x23" hidden="1">#REF!</definedName>
    <definedName name="__________x24" hidden="1">#REF!</definedName>
    <definedName name="__________x25" hidden="1">#REF!</definedName>
    <definedName name="__________x28" hidden="1">#REF!</definedName>
    <definedName name="__________x29" hidden="1">#REF!</definedName>
    <definedName name="__________x3" hidden="1">{"'REL CUSTODIF'!$B$1:$H$72"}</definedName>
    <definedName name="__________x32" hidden="1">#REF!</definedName>
    <definedName name="__________x4" hidden="1">{"'REL CUSTODIF'!$B$1:$H$72"}</definedName>
    <definedName name="__________x5" hidden="1">{"'REL CUSTODIF'!$B$1:$H$72"}</definedName>
    <definedName name="__________x6" hidden="1">{#N/A,#N/A,FALSE,"Suprimentos";#N/A,#N/A,FALSE,"Medicina e Segurança";#N/A,#N/A,FALSE,"Administração";#N/A,#N/A,FALSE,"Meio Ambiente";#N/A,#N/A,FALSE,"Operação (Mina)";#N/A,#N/A,FALSE,"Operação (Porto)"}</definedName>
    <definedName name="__________x7" hidden="1">{"'REL CUSTODIF'!$B$1:$H$72"}</definedName>
    <definedName name="__________x8" hidden="1">{"'REL CUSTODIF'!$B$1:$H$72"}</definedName>
    <definedName name="__________x9" hidden="1">#REF!</definedName>
    <definedName name="_________a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ago1" hidden="1">{"'gráf jan00'!$A$1:$AK$41"}</definedName>
    <definedName name="_________ago10" hidden="1">{"'gráf jan00'!$A$1:$AK$41"}</definedName>
    <definedName name="_________ago2" hidden="1">{"'gráf jan00'!$A$1:$AK$41"}</definedName>
    <definedName name="_________ago3" hidden="1">{"'gráf jan00'!$A$1:$AK$41"}</definedName>
    <definedName name="_________ago4" hidden="1">{"'gráf jan00'!$A$1:$AK$41"}</definedName>
    <definedName name="_________ago5" hidden="1">{"'gráf jan00'!$A$1:$AK$41"}</definedName>
    <definedName name="_________ago6" hidden="1">{"'gráf jan00'!$A$1:$AK$41"}</definedName>
    <definedName name="_________ago7" hidden="1">{"'gráf jan00'!$A$1:$AK$41"}</definedName>
    <definedName name="_________ago8" hidden="1">{"'gráf jan00'!$A$1:$AK$41"}</definedName>
    <definedName name="_________ago9" hidden="1">{"'gráf jan00'!$A$1:$AK$41"}</definedName>
    <definedName name="_________ago99999" hidden="1">{"'gráf jan00'!$A$1:$AK$41"}</definedName>
    <definedName name="_________arq1" hidden="1">{"'REL CUSTODIF'!$B$1:$H$72"}</definedName>
    <definedName name="_________BBB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BBB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BBB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CCC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CCC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CCC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CCC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d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d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d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d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d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d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DEF2" hidden="1">{#N/A,#N/A,FALSE,"DEF1";#N/A,#N/A,FALSE,"DEF2";#N/A,#N/A,FALSE,"DEF3"}</definedName>
    <definedName name="_________DEF3" hidden="1">{#N/A,#N/A,FALSE,"DEF1";#N/A,#N/A,FALSE,"DEF2";#N/A,#N/A,FALSE,"DEF3"}</definedName>
    <definedName name="_________ee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ee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ee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ee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ee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efc10" hidden="1">{"'RR'!$A$2:$E$81"}</definedName>
    <definedName name="_________EFC2" hidden="1">{"'RR'!$A$2:$E$81"}</definedName>
    <definedName name="_________EFC3" hidden="1">{"'RR'!$A$2:$E$81"}</definedName>
    <definedName name="_________EFC4" hidden="1">{"'RR'!$A$2:$E$81"}</definedName>
    <definedName name="_________f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f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f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ffp16" hidden="1">{"'gráf jan00'!$A$1:$AK$41"}</definedName>
    <definedName name="_________ffp4589" hidden="1">{"'gráf jan00'!$A$1:$AK$41"}</definedName>
    <definedName name="_________jun04" hidden="1">{"'gráf jan00'!$A$1:$AK$41"}</definedName>
    <definedName name="_________la29" hidden="1">#REF!</definedName>
    <definedName name="_________la3" hidden="1">#REF!</definedName>
    <definedName name="_________la31" hidden="1">#REF!</definedName>
    <definedName name="_________la32" hidden="1">#REF!</definedName>
    <definedName name="_________la4" hidden="1">#REF!</definedName>
    <definedName name="_________la5" hidden="1">#REF!</definedName>
    <definedName name="_________la6" hidden="1">#REF!</definedName>
    <definedName name="_________la7" hidden="1">#REF!</definedName>
    <definedName name="_________la8" hidden="1">#REF!</definedName>
    <definedName name="_________la9" hidden="1">#REF!</definedName>
    <definedName name="_________lb1" hidden="1">#REF!</definedName>
    <definedName name="_________lb10" hidden="1">#REF!</definedName>
    <definedName name="_________lb11" hidden="1">#REF!</definedName>
    <definedName name="_________lb12" hidden="1">#REF!</definedName>
    <definedName name="_________lb13" hidden="1">#REF!</definedName>
    <definedName name="_________lb14" hidden="1">#REF!</definedName>
    <definedName name="_________lb15" hidden="1">#REF!</definedName>
    <definedName name="_________lb16" hidden="1">#REF!</definedName>
    <definedName name="_________lb17" hidden="1">#REF!</definedName>
    <definedName name="_________lb18" hidden="1">#REF!</definedName>
    <definedName name="_________lb19" hidden="1">#REF!</definedName>
    <definedName name="_________lb2" hidden="1">#REF!</definedName>
    <definedName name="_________lb20" hidden="1">#REF!</definedName>
    <definedName name="_________lb21" hidden="1">#REF!</definedName>
    <definedName name="_________lb22" hidden="1">#REF!</definedName>
    <definedName name="_________lb23" hidden="1">#REF!</definedName>
    <definedName name="_________lb24" hidden="1">#REF!</definedName>
    <definedName name="_________lb25" hidden="1">#REF!</definedName>
    <definedName name="_________lb27" hidden="1">#REF!</definedName>
    <definedName name="_________lb28" hidden="1">#REF!</definedName>
    <definedName name="_________lb29" hidden="1">#REF!</definedName>
    <definedName name="_________lb3" hidden="1">#REF!</definedName>
    <definedName name="_________lb30" hidden="1">#REF!</definedName>
    <definedName name="_________lb31" hidden="1">#REF!</definedName>
    <definedName name="_________lb32" hidden="1">#REF!</definedName>
    <definedName name="_________lb4" hidden="1">#REF!</definedName>
    <definedName name="_________lb5" hidden="1">#REF!</definedName>
    <definedName name="_________lb6" hidden="1">#REF!</definedName>
    <definedName name="_________lb7" hidden="1">#REF!</definedName>
    <definedName name="_________lb8" hidden="1">#REF!</definedName>
    <definedName name="_________lb9" hidden="1">#REF!</definedName>
    <definedName name="_________lbc1" hidden="1">#REF!</definedName>
    <definedName name="_________lbc10" hidden="1">#REF!</definedName>
    <definedName name="_________lbc11" hidden="1">#REF!</definedName>
    <definedName name="_________lbc12" hidden="1">#REF!</definedName>
    <definedName name="_________lbc13" hidden="1">#REF!</definedName>
    <definedName name="_________lbc14" hidden="1">#REF!</definedName>
    <definedName name="_________lbc15" hidden="1">#REF!</definedName>
    <definedName name="_________lbc16" hidden="1">#REF!</definedName>
    <definedName name="_________lbc17" hidden="1">#REF!</definedName>
    <definedName name="_________lbc18" hidden="1">#REF!</definedName>
    <definedName name="_________lbc19" hidden="1">#REF!</definedName>
    <definedName name="_________lbc2" hidden="1">#REF!</definedName>
    <definedName name="_________lbc20" hidden="1">#REF!</definedName>
    <definedName name="_________lbc21" hidden="1">#REF!</definedName>
    <definedName name="_________lbc22" hidden="1">#REF!</definedName>
    <definedName name="_________lbc23" hidden="1">#REF!</definedName>
    <definedName name="_________lbc24" hidden="1">#REF!</definedName>
    <definedName name="_________lbc25" hidden="1">#REF!</definedName>
    <definedName name="_________lbc26" hidden="1">#REF!</definedName>
    <definedName name="_________lbc27" hidden="1">#REF!</definedName>
    <definedName name="_________lbc28" hidden="1">#REF!</definedName>
    <definedName name="_________lbc29" hidden="1">#REF!</definedName>
    <definedName name="_________lbc3" hidden="1">#REF!</definedName>
    <definedName name="_________lbc31" hidden="1">#REF!</definedName>
    <definedName name="_________lbc32" hidden="1">#REF!</definedName>
    <definedName name="_________lbc4" hidden="1">#REF!</definedName>
    <definedName name="_________lbc5" hidden="1">#REF!</definedName>
    <definedName name="_________lbc6" hidden="1">#REF!</definedName>
    <definedName name="_________lbc7" hidden="1">#REF!</definedName>
    <definedName name="_________lbc8" hidden="1">#REF!</definedName>
    <definedName name="_________lbc9" hidden="1">#REF!</definedName>
    <definedName name="_________ld26" hidden="1">#REF!</definedName>
    <definedName name="_________ld31" hidden="1">#REF!</definedName>
    <definedName name="_________le31" hidden="1">#REF!</definedName>
    <definedName name="_________lf31" hidden="1">#REF!</definedName>
    <definedName name="_________MOA1" hidden="1">{#N/A,#N/A,FALSE,"DEF1";#N/A,#N/A,FALSE,"DEF2";#N/A,#N/A,FALSE,"DEF3"}</definedName>
    <definedName name="_________MOA2" hidden="1">{#N/A,#N/A,FALSE,"DEF1";#N/A,#N/A,FALSE,"DEF2";#N/A,#N/A,FALSE,"DEF3"}</definedName>
    <definedName name="_________n2" hidden="1">{#N/A,#N/A,FALSE,"PCOL"}</definedName>
    <definedName name="_________NNN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NNN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NNN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NNN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NNN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PN10" hidden="1">{"'gráf jan00'!$A$1:$AK$41"}</definedName>
    <definedName name="_________qq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qq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r" hidden="1">{#N/A,#N/A,FALSE,"PCOL"}</definedName>
    <definedName name="_________rr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rr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rr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rr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s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s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s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s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TI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tt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tt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tt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tt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v1" hidden="1">{"'REL CUSTODIF'!$B$1:$H$72"}</definedName>
    <definedName name="_________VVV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VVV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VVV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VVV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VVV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VVV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ww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ww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ww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ww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ww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x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x10" hidden="1">{"'REL CUSTODIF'!$B$1:$H$72"}</definedName>
    <definedName name="_________x11" hidden="1">{"'REL CUSTODIF'!$B$1:$H$72"}</definedName>
    <definedName name="_________x12" hidden="1">{#N/A,#N/A,FALSE,"Suprimentos";#N/A,#N/A,FALSE,"Medicina e Segurança";#N/A,#N/A,FALSE,"Administração";#N/A,#N/A,FALSE,"Meio Ambiente";#N/A,#N/A,FALSE,"Operação (Mina)";#N/A,#N/A,FALSE,"Operação (Porto)"}</definedName>
    <definedName name="_________x13" hidden="1">{"'REL CUSTODIF'!$B$1:$H$72"}</definedName>
    <definedName name="_________x14" hidden="1">#REF!</definedName>
    <definedName name="_________x15" hidden="1">#REF!</definedName>
    <definedName name="_________x16" hidden="1">#REF!</definedName>
    <definedName name="_________x17" hidden="1">#REF!</definedName>
    <definedName name="_________x18" hidden="1">#REF!</definedName>
    <definedName name="_________x19" hidden="1">#REF!</definedName>
    <definedName name="_________x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x20" hidden="1">{#N/A,#N/A,FALSE,"Suprimentos";#N/A,#N/A,FALSE,"Medicina e Segurança";#N/A,#N/A,FALSE,"Administração";#N/A,#N/A,FALSE,"Meio Ambiente";#N/A,#N/A,FALSE,"Operação (Mina)";#N/A,#N/A,FALSE,"Operação (Porto)"}</definedName>
    <definedName name="_________x21" hidden="1">#REF!</definedName>
    <definedName name="_________x22" hidden="1">#REF!</definedName>
    <definedName name="_________x23" hidden="1">#REF!</definedName>
    <definedName name="_________x24" hidden="1">#REF!</definedName>
    <definedName name="_________x25" hidden="1">#REF!</definedName>
    <definedName name="_________x28" hidden="1">#REF!</definedName>
    <definedName name="_________x29" hidden="1">#REF!</definedName>
    <definedName name="_________x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x32" hidden="1">#REF!</definedName>
    <definedName name="_________x4" hidden="1">{"'REL CUSTODIF'!$B$1:$H$72"}</definedName>
    <definedName name="_________x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x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x7" hidden="1">{"'REL CUSTODIF'!$B$1:$H$72"}</definedName>
    <definedName name="_________x8" hidden="1">{"'REL CUSTODIF'!$B$1:$H$72"}</definedName>
    <definedName name="_________x9" hidden="1">#REF!</definedName>
    <definedName name="_________z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_z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_ago1" hidden="1">{"'gráf jan00'!$A$1:$AK$41"}</definedName>
    <definedName name="________ago10" hidden="1">{"'gráf jan00'!$A$1:$AK$41"}</definedName>
    <definedName name="________ago2" hidden="1">{"'gráf jan00'!$A$1:$AK$41"}</definedName>
    <definedName name="________ago3" hidden="1">{"'gráf jan00'!$A$1:$AK$41"}</definedName>
    <definedName name="________ago4" hidden="1">{"'gráf jan00'!$A$1:$AK$41"}</definedName>
    <definedName name="________ago5" hidden="1">{"'gráf jan00'!$A$1:$AK$41"}</definedName>
    <definedName name="________ago6" hidden="1">{"'gráf jan00'!$A$1:$AK$41"}</definedName>
    <definedName name="________ago7" hidden="1">{"'gráf jan00'!$A$1:$AK$41"}</definedName>
    <definedName name="________ago8" hidden="1">{"'gráf jan00'!$A$1:$AK$41"}</definedName>
    <definedName name="________ago9" hidden="1">{"'gráf jan00'!$A$1:$AK$41"}</definedName>
    <definedName name="________ago99999" hidden="1">{"'gráf jan00'!$A$1:$AK$41"}</definedName>
    <definedName name="________arq1" hidden="1">{"'REL CUSTODIF'!$B$1:$H$72"}</definedName>
    <definedName name="________DEF2" hidden="1">{#N/A,#N/A,FALSE,"DEF1";#N/A,#N/A,FALSE,"DEF2";#N/A,#N/A,FALSE,"DEF3"}</definedName>
    <definedName name="________DEF3" hidden="1">{#N/A,#N/A,FALSE,"DEF1";#N/A,#N/A,FALSE,"DEF2";#N/A,#N/A,FALSE,"DEF3"}</definedName>
    <definedName name="________efc10" hidden="1">{"'RR'!$A$2:$E$81"}</definedName>
    <definedName name="________EFC2" hidden="1">{"'RR'!$A$2:$E$81"}</definedName>
    <definedName name="________EFC3" hidden="1">{"'RR'!$A$2:$E$81"}</definedName>
    <definedName name="________EFC4" hidden="1">{"'RR'!$A$2:$E$81"}</definedName>
    <definedName name="________ffp16" hidden="1">{"'gráf jan00'!$A$1:$AK$41"}</definedName>
    <definedName name="________ffp4589" hidden="1">{"'gráf jan00'!$A$1:$AK$41"}</definedName>
    <definedName name="________jun04" hidden="1">{"'gráf jan00'!$A$1:$AK$41"}</definedName>
    <definedName name="________la29" hidden="1">#REF!</definedName>
    <definedName name="________la3" hidden="1">#REF!</definedName>
    <definedName name="________la31" hidden="1">#REF!</definedName>
    <definedName name="________la32" hidden="1">#REF!</definedName>
    <definedName name="________la4" hidden="1">#REF!</definedName>
    <definedName name="________la5" hidden="1">#REF!</definedName>
    <definedName name="________la6" hidden="1">#REF!</definedName>
    <definedName name="________la7" hidden="1">#REF!</definedName>
    <definedName name="________la8" hidden="1">#REF!</definedName>
    <definedName name="________la9" hidden="1">#REF!</definedName>
    <definedName name="________lb1" hidden="1">#REF!</definedName>
    <definedName name="________lb10" hidden="1">#REF!</definedName>
    <definedName name="________lb11" hidden="1">#REF!</definedName>
    <definedName name="________lb12" hidden="1">#REF!</definedName>
    <definedName name="________lb13" hidden="1">#REF!</definedName>
    <definedName name="________lb14" hidden="1">#REF!</definedName>
    <definedName name="________lb15" hidden="1">#REF!</definedName>
    <definedName name="________lb16" hidden="1">#REF!</definedName>
    <definedName name="________lb17" hidden="1">#REF!</definedName>
    <definedName name="________lb18" hidden="1">#REF!</definedName>
    <definedName name="________lb19" hidden="1">#REF!</definedName>
    <definedName name="________lb2" hidden="1">#REF!</definedName>
    <definedName name="________lb20" hidden="1">#REF!</definedName>
    <definedName name="________lb21" hidden="1">#REF!</definedName>
    <definedName name="________lb22" hidden="1">#REF!</definedName>
    <definedName name="________lb23" hidden="1">#REF!</definedName>
    <definedName name="________lb24" hidden="1">#REF!</definedName>
    <definedName name="________lb25" hidden="1">#REF!</definedName>
    <definedName name="________lb27" hidden="1">#REF!</definedName>
    <definedName name="________lb28" hidden="1">#REF!</definedName>
    <definedName name="________lb29" hidden="1">#REF!</definedName>
    <definedName name="________lb3" hidden="1">#REF!</definedName>
    <definedName name="________lb30" hidden="1">#REF!</definedName>
    <definedName name="________lb31" hidden="1">#REF!</definedName>
    <definedName name="________lb32" hidden="1">#REF!</definedName>
    <definedName name="________lb4" hidden="1">#REF!</definedName>
    <definedName name="________lb5" hidden="1">#REF!</definedName>
    <definedName name="________lb6" hidden="1">#REF!</definedName>
    <definedName name="________lb7" hidden="1">#REF!</definedName>
    <definedName name="________lb8" hidden="1">#REF!</definedName>
    <definedName name="________lb9" hidden="1">#REF!</definedName>
    <definedName name="________lbc1" hidden="1">#REF!</definedName>
    <definedName name="________lbc10" hidden="1">#REF!</definedName>
    <definedName name="________lbc11" hidden="1">#REF!</definedName>
    <definedName name="________lbc12" hidden="1">#REF!</definedName>
    <definedName name="________lbc13" hidden="1">#REF!</definedName>
    <definedName name="________lbc14" hidden="1">#REF!</definedName>
    <definedName name="________lbc15" hidden="1">#REF!</definedName>
    <definedName name="________lbc16" hidden="1">#REF!</definedName>
    <definedName name="________lbc17" hidden="1">#REF!</definedName>
    <definedName name="________lbc18" hidden="1">#REF!</definedName>
    <definedName name="________lbc19" hidden="1">#REF!</definedName>
    <definedName name="________lbc2" hidden="1">#REF!</definedName>
    <definedName name="________lbc20" hidden="1">#REF!</definedName>
    <definedName name="________lbc21" hidden="1">#REF!</definedName>
    <definedName name="________lbc22" hidden="1">#REF!</definedName>
    <definedName name="________lbc23" hidden="1">#REF!</definedName>
    <definedName name="________lbc24" hidden="1">#REF!</definedName>
    <definedName name="________lbc25" hidden="1">#REF!</definedName>
    <definedName name="________lbc26" hidden="1">#REF!</definedName>
    <definedName name="________lbc27" hidden="1">#REF!</definedName>
    <definedName name="________lbc28" hidden="1">#REF!</definedName>
    <definedName name="________lbc29" hidden="1">#REF!</definedName>
    <definedName name="________lbc3" hidden="1">#REF!</definedName>
    <definedName name="________lbc31" hidden="1">#REF!</definedName>
    <definedName name="________lbc32" hidden="1">#REF!</definedName>
    <definedName name="________lbc4" hidden="1">#REF!</definedName>
    <definedName name="________lbc5" hidden="1">#REF!</definedName>
    <definedName name="________lbc6" hidden="1">#REF!</definedName>
    <definedName name="________lbc7" hidden="1">#REF!</definedName>
    <definedName name="________lbc8" hidden="1">#REF!</definedName>
    <definedName name="________lbc9" hidden="1">#REF!</definedName>
    <definedName name="________ld26" hidden="1">#REF!</definedName>
    <definedName name="________ld31" hidden="1">#REF!</definedName>
    <definedName name="________le31" hidden="1">#REF!</definedName>
    <definedName name="________lf31" hidden="1">#REF!</definedName>
    <definedName name="________MOA1" hidden="1">{#N/A,#N/A,FALSE,"DEF1";#N/A,#N/A,FALSE,"DEF2";#N/A,#N/A,FALSE,"DEF3"}</definedName>
    <definedName name="________MOA2" hidden="1">{#N/A,#N/A,FALSE,"DEF1";#N/A,#N/A,FALSE,"DEF2";#N/A,#N/A,FALSE,"DEF3"}</definedName>
    <definedName name="________n2" hidden="1">{#N/A,#N/A,FALSE,"PCOL"}</definedName>
    <definedName name="________PN10" hidden="1">{"'gráf jan00'!$A$1:$AK$41"}</definedName>
    <definedName name="________v1" hidden="1">{"'REL CUSTODIF'!$B$1:$H$72"}</definedName>
    <definedName name="________x1" hidden="1">{"'REL CUSTODIF'!$B$1:$H$72"}</definedName>
    <definedName name="________x10" hidden="1">{"'REL CUSTODIF'!$B$1:$H$72"}</definedName>
    <definedName name="________x11" hidden="1">{"'REL CUSTODIF'!$B$1:$H$72"}</definedName>
    <definedName name="________x12" hidden="1">{#N/A,#N/A,FALSE,"Suprimentos";#N/A,#N/A,FALSE,"Medicina e Segurança";#N/A,#N/A,FALSE,"Administração";#N/A,#N/A,FALSE,"Meio Ambiente";#N/A,#N/A,FALSE,"Operação (Mina)";#N/A,#N/A,FALSE,"Operação (Porto)"}</definedName>
    <definedName name="________x13" hidden="1">{"'REL CUSTODIF'!$B$1:$H$72"}</definedName>
    <definedName name="________x14" hidden="1">#REF!</definedName>
    <definedName name="________x15" hidden="1">#REF!</definedName>
    <definedName name="________x16" hidden="1">#REF!</definedName>
    <definedName name="________x17" hidden="1">#REF!</definedName>
    <definedName name="________x18" hidden="1">#REF!</definedName>
    <definedName name="________x19" hidden="1">#REF!</definedName>
    <definedName name="________x2" hidden="1">{"'REL CUSTODIF'!$B$1:$H$72"}</definedName>
    <definedName name="________x20" hidden="1">{#N/A,#N/A,FALSE,"Suprimentos";#N/A,#N/A,FALSE,"Medicina e Segurança";#N/A,#N/A,FALSE,"Administração";#N/A,#N/A,FALSE,"Meio Ambiente";#N/A,#N/A,FALSE,"Operação (Mina)";#N/A,#N/A,FALSE,"Operação (Porto)"}</definedName>
    <definedName name="________x21" hidden="1">#REF!</definedName>
    <definedName name="________x22" hidden="1">#REF!</definedName>
    <definedName name="________x23" hidden="1">#REF!</definedName>
    <definedName name="________x24" hidden="1">#REF!</definedName>
    <definedName name="________x25" hidden="1">#REF!</definedName>
    <definedName name="________x28" hidden="1">#REF!</definedName>
    <definedName name="________x29" hidden="1">#REF!</definedName>
    <definedName name="________x3" hidden="1">{"'REL CUSTODIF'!$B$1:$H$72"}</definedName>
    <definedName name="________x32" hidden="1">#REF!</definedName>
    <definedName name="________x4" hidden="1">{"'REL CUSTODIF'!$B$1:$H$72"}</definedName>
    <definedName name="________x5" hidden="1">{"'REL CUSTODIF'!$B$1:$H$72"}</definedName>
    <definedName name="________x6" hidden="1">{#N/A,#N/A,FALSE,"Suprimentos";#N/A,#N/A,FALSE,"Medicina e Segurança";#N/A,#N/A,FALSE,"Administração";#N/A,#N/A,FALSE,"Meio Ambiente";#N/A,#N/A,FALSE,"Operação (Mina)";#N/A,#N/A,FALSE,"Operação (Porto)"}</definedName>
    <definedName name="________x7" hidden="1">{"'REL CUSTODIF'!$B$1:$H$72"}</definedName>
    <definedName name="________x8" hidden="1">{"'REL CUSTODIF'!$B$1:$H$72"}</definedName>
    <definedName name="________x9" hidden="1">#REF!</definedName>
    <definedName name="_______a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ago1" hidden="1">{"'gráf jan00'!$A$1:$AK$41"}</definedName>
    <definedName name="_______ago10" hidden="1">{"'gráf jan00'!$A$1:$AK$41"}</definedName>
    <definedName name="_______ago2" hidden="1">{"'gráf jan00'!$A$1:$AK$41"}</definedName>
    <definedName name="_______ago3" hidden="1">{"'gráf jan00'!$A$1:$AK$41"}</definedName>
    <definedName name="_______ago4" hidden="1">{"'gráf jan00'!$A$1:$AK$41"}</definedName>
    <definedName name="_______ago5" hidden="1">{"'gráf jan00'!$A$1:$AK$41"}</definedName>
    <definedName name="_______ago6" hidden="1">{"'gráf jan00'!$A$1:$AK$41"}</definedName>
    <definedName name="_______ago7" hidden="1">{"'gráf jan00'!$A$1:$AK$41"}</definedName>
    <definedName name="_______ago8" hidden="1">{"'gráf jan00'!$A$1:$AK$41"}</definedName>
    <definedName name="_______ago9" hidden="1">{"'gráf jan00'!$A$1:$AK$41"}</definedName>
    <definedName name="_______ago99999" hidden="1">{"'gráf jan00'!$A$1:$AK$41"}</definedName>
    <definedName name="_______arq1" hidden="1">{"'REL CUSTODIF'!$B$1:$H$72"}</definedName>
    <definedName name="_______BBB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BBB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BBB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CCC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CCC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CCC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CCC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d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d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d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d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d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d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DEF2" hidden="1">{#N/A,#N/A,FALSE,"DEF1";#N/A,#N/A,FALSE,"DEF2";#N/A,#N/A,FALSE,"DEF3"}</definedName>
    <definedName name="_______DEF3" hidden="1">{#N/A,#N/A,FALSE,"DEF1";#N/A,#N/A,FALSE,"DEF2";#N/A,#N/A,FALSE,"DEF3"}</definedName>
    <definedName name="_______ee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ee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ee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ee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ee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efc10" hidden="1">{"'RR'!$A$2:$E$81"}</definedName>
    <definedName name="_______EFC2" hidden="1">{"'RR'!$A$2:$E$81"}</definedName>
    <definedName name="_______EFC3" hidden="1">{"'RR'!$A$2:$E$81"}</definedName>
    <definedName name="_______EFC4" hidden="1">{"'RR'!$A$2:$E$81"}</definedName>
    <definedName name="_______f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f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f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ffp16" hidden="1">{"'gráf jan00'!$A$1:$AK$41"}</definedName>
    <definedName name="_______ffp4589" hidden="1">{"'gráf jan00'!$A$1:$AK$41"}</definedName>
    <definedName name="_______FR2" hidden="1">{#N/A,#N/A,FALSE,"GERAL";#N/A,#N/A,FALSE,"012-96";#N/A,#N/A,FALSE,"018-96";#N/A,#N/A,FALSE,"027-96";#N/A,#N/A,FALSE,"059-96";#N/A,#N/A,FALSE,"076-96";#N/A,#N/A,FALSE,"019-97";#N/A,#N/A,FALSE,"021-97";#N/A,#N/A,FALSE,"022-97";#N/A,#N/A,FALSE,"028-97"}</definedName>
    <definedName name="_______jun04" hidden="1">{"'gráf jan00'!$A$1:$AK$41"}</definedName>
    <definedName name="_______la29" hidden="1">#REF!</definedName>
    <definedName name="_______la3" hidden="1">#REF!</definedName>
    <definedName name="_______la31" hidden="1">#REF!</definedName>
    <definedName name="_______la32" hidden="1">#REF!</definedName>
    <definedName name="_______la4" hidden="1">#REF!</definedName>
    <definedName name="_______la5" hidden="1">#REF!</definedName>
    <definedName name="_______la6" hidden="1">#REF!</definedName>
    <definedName name="_______la7" hidden="1">#REF!</definedName>
    <definedName name="_______la8" hidden="1">#REF!</definedName>
    <definedName name="_______la9" hidden="1">#REF!</definedName>
    <definedName name="_______lb1" hidden="1">#REF!</definedName>
    <definedName name="_______lb10" hidden="1">#REF!</definedName>
    <definedName name="_______lb11" hidden="1">#REF!</definedName>
    <definedName name="_______lb12" hidden="1">#REF!</definedName>
    <definedName name="_______lb13" hidden="1">#REF!</definedName>
    <definedName name="_______lb14" hidden="1">#REF!</definedName>
    <definedName name="_______lb15" hidden="1">#REF!</definedName>
    <definedName name="_______lb16" hidden="1">#REF!</definedName>
    <definedName name="_______lb17" hidden="1">#REF!</definedName>
    <definedName name="_______lb18" hidden="1">#REF!</definedName>
    <definedName name="_______lb19" hidden="1">#REF!</definedName>
    <definedName name="_______lb2" hidden="1">#REF!</definedName>
    <definedName name="_______lb20" hidden="1">#REF!</definedName>
    <definedName name="_______lb21" hidden="1">#REF!</definedName>
    <definedName name="_______lb22" hidden="1">#REF!</definedName>
    <definedName name="_______lb23" hidden="1">#REF!</definedName>
    <definedName name="_______lb24" hidden="1">#REF!</definedName>
    <definedName name="_______lb25" hidden="1">#REF!</definedName>
    <definedName name="_______lb27" hidden="1">#REF!</definedName>
    <definedName name="_______lb28" hidden="1">#REF!</definedName>
    <definedName name="_______lb29" hidden="1">#REF!</definedName>
    <definedName name="_______lb3" hidden="1">#REF!</definedName>
    <definedName name="_______lb30" hidden="1">#REF!</definedName>
    <definedName name="_______lb31" hidden="1">#REF!</definedName>
    <definedName name="_______lb32" hidden="1">#REF!</definedName>
    <definedName name="_______lb4" hidden="1">#REF!</definedName>
    <definedName name="_______lb5" hidden="1">#REF!</definedName>
    <definedName name="_______lb6" hidden="1">#REF!</definedName>
    <definedName name="_______lb7" hidden="1">#REF!</definedName>
    <definedName name="_______lb8" hidden="1">#REF!</definedName>
    <definedName name="_______lb9" hidden="1">#REF!</definedName>
    <definedName name="_______lbc1" hidden="1">#REF!</definedName>
    <definedName name="_______lbc10" hidden="1">#REF!</definedName>
    <definedName name="_______lbc11" hidden="1">#REF!</definedName>
    <definedName name="_______lbc12" hidden="1">#REF!</definedName>
    <definedName name="_______lbc13" hidden="1">#REF!</definedName>
    <definedName name="_______lbc14" hidden="1">#REF!</definedName>
    <definedName name="_______lbc15" hidden="1">#REF!</definedName>
    <definedName name="_______lbc16" hidden="1">#REF!</definedName>
    <definedName name="_______lbc17" hidden="1">#REF!</definedName>
    <definedName name="_______lbc18" hidden="1">#REF!</definedName>
    <definedName name="_______lbc19" hidden="1">#REF!</definedName>
    <definedName name="_______lbc2" hidden="1">#REF!</definedName>
    <definedName name="_______lbc20" hidden="1">#REF!</definedName>
    <definedName name="_______lbc21" hidden="1">#REF!</definedName>
    <definedName name="_______lbc22" hidden="1">#REF!</definedName>
    <definedName name="_______lbc23" hidden="1">#REF!</definedName>
    <definedName name="_______lbc24" hidden="1">#REF!</definedName>
    <definedName name="_______lbc25" hidden="1">#REF!</definedName>
    <definedName name="_______lbc26" hidden="1">#REF!</definedName>
    <definedName name="_______lbc27" hidden="1">#REF!</definedName>
    <definedName name="_______lbc28" hidden="1">#REF!</definedName>
    <definedName name="_______lbc29" hidden="1">#REF!</definedName>
    <definedName name="_______lbc3" hidden="1">#REF!</definedName>
    <definedName name="_______lbc31" hidden="1">#REF!</definedName>
    <definedName name="_______lbc32" hidden="1">#REF!</definedName>
    <definedName name="_______lbc4" hidden="1">#REF!</definedName>
    <definedName name="_______lbc5" hidden="1">#REF!</definedName>
    <definedName name="_______lbc6" hidden="1">#REF!</definedName>
    <definedName name="_______lbc7" hidden="1">#REF!</definedName>
    <definedName name="_______lbc8" hidden="1">#REF!</definedName>
    <definedName name="_______lbc9" hidden="1">#REF!</definedName>
    <definedName name="_______ld26" hidden="1">#REF!</definedName>
    <definedName name="_______ld31" hidden="1">#REF!</definedName>
    <definedName name="_______le31" hidden="1">#REF!</definedName>
    <definedName name="_______lf31" hidden="1">#REF!</definedName>
    <definedName name="_______MOA1" hidden="1">{#N/A,#N/A,FALSE,"DEF1";#N/A,#N/A,FALSE,"DEF2";#N/A,#N/A,FALSE,"DEF3"}</definedName>
    <definedName name="_______MOA2" hidden="1">{#N/A,#N/A,FALSE,"DEF1";#N/A,#N/A,FALSE,"DEF2";#N/A,#N/A,FALSE,"DEF3"}</definedName>
    <definedName name="_______n2" hidden="1">{#N/A,#N/A,FALSE,"PCOL"}</definedName>
    <definedName name="_______NNN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NNN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NNN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NNN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NNN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PN10" hidden="1">{"'gráf jan00'!$A$1:$AK$41"}</definedName>
    <definedName name="_______qq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qq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r" hidden="1">{#N/A,#N/A,FALSE,"PCOL"}</definedName>
    <definedName name="_______rr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rr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rr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rr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s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s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s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s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TI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tt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tt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tt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tt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v1" hidden="1">{"'REL CUSTODIF'!$B$1:$H$72"}</definedName>
    <definedName name="_______VVV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VVV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VVV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VVV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VVV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VVV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ww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ww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ww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ww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ww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x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x10" hidden="1">{"'REL CUSTODIF'!$B$1:$H$72"}</definedName>
    <definedName name="_______x11" hidden="1">{"'REL CUSTODIF'!$B$1:$H$72"}</definedName>
    <definedName name="_______x12" hidden="1">{#N/A,#N/A,FALSE,"Suprimentos";#N/A,#N/A,FALSE,"Medicina e Segurança";#N/A,#N/A,FALSE,"Administração";#N/A,#N/A,FALSE,"Meio Ambiente";#N/A,#N/A,FALSE,"Operação (Mina)";#N/A,#N/A,FALSE,"Operação (Porto)"}</definedName>
    <definedName name="_______x13" hidden="1">{"'REL CUSTODIF'!$B$1:$H$72"}</definedName>
    <definedName name="_______x14" hidden="1">#REF!</definedName>
    <definedName name="_______x15" hidden="1">#REF!</definedName>
    <definedName name="_______x16" hidden="1">#REF!</definedName>
    <definedName name="_______x17" hidden="1">#REF!</definedName>
    <definedName name="_______x18" hidden="1">#REF!</definedName>
    <definedName name="_______x19" hidden="1">#REF!</definedName>
    <definedName name="_______x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x20" hidden="1">{#N/A,#N/A,FALSE,"Suprimentos";#N/A,#N/A,FALSE,"Medicina e Segurança";#N/A,#N/A,FALSE,"Administração";#N/A,#N/A,FALSE,"Meio Ambiente";#N/A,#N/A,FALSE,"Operação (Mina)";#N/A,#N/A,FALSE,"Operação (Porto)"}</definedName>
    <definedName name="_______x21" hidden="1">#REF!</definedName>
    <definedName name="_______x22" hidden="1">#REF!</definedName>
    <definedName name="_______x23" hidden="1">#REF!</definedName>
    <definedName name="_______x24" hidden="1">#REF!</definedName>
    <definedName name="_______x25" hidden="1">#REF!</definedName>
    <definedName name="_______x28" hidden="1">#REF!</definedName>
    <definedName name="_______x29" hidden="1">#REF!</definedName>
    <definedName name="_______x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x32" hidden="1">#REF!</definedName>
    <definedName name="_______x4" hidden="1">{"'REL CUSTODIF'!$B$1:$H$72"}</definedName>
    <definedName name="_______x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x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x7" hidden="1">{"'REL CUSTODIF'!$B$1:$H$72"}</definedName>
    <definedName name="_______x8" hidden="1">{"'REL CUSTODIF'!$B$1:$H$72"}</definedName>
    <definedName name="_______x9" hidden="1">#REF!</definedName>
    <definedName name="_______z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_z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a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ago1" hidden="1">{"'gráf jan00'!$A$1:$AK$41"}</definedName>
    <definedName name="______ago10" hidden="1">{"'gráf jan00'!$A$1:$AK$41"}</definedName>
    <definedName name="______ago2" hidden="1">{"'gráf jan00'!$A$1:$AK$41"}</definedName>
    <definedName name="______ago3" hidden="1">{"'gráf jan00'!$A$1:$AK$41"}</definedName>
    <definedName name="______ago4" hidden="1">{"'gráf jan00'!$A$1:$AK$41"}</definedName>
    <definedName name="______ago5" hidden="1">{"'gráf jan00'!$A$1:$AK$41"}</definedName>
    <definedName name="______ago6" hidden="1">{"'gráf jan00'!$A$1:$AK$41"}</definedName>
    <definedName name="______ago7" hidden="1">{"'gráf jan00'!$A$1:$AK$41"}</definedName>
    <definedName name="______ago8" hidden="1">{"'gráf jan00'!$A$1:$AK$41"}</definedName>
    <definedName name="______ago9" hidden="1">{"'gráf jan00'!$A$1:$AK$41"}</definedName>
    <definedName name="______ago99999" hidden="1">{"'gráf jan00'!$A$1:$AK$41"}</definedName>
    <definedName name="______arq1" hidden="1">{"'REL CUSTODIF'!$B$1:$H$72"}</definedName>
    <definedName name="______BBB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BBB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BBB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CCC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CCC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CCC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CCC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d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d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d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d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d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d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DEF2" hidden="1">{#N/A,#N/A,FALSE,"DEF1";#N/A,#N/A,FALSE,"DEF2";#N/A,#N/A,FALSE,"DEF3"}</definedName>
    <definedName name="______DEF3" hidden="1">{#N/A,#N/A,FALSE,"DEF1";#N/A,#N/A,FALSE,"DEF2";#N/A,#N/A,FALSE,"DEF3"}</definedName>
    <definedName name="______ee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ee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ee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ee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ee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efc10" hidden="1">{"'RR'!$A$2:$E$81"}</definedName>
    <definedName name="______EFC2" hidden="1">{"'RR'!$A$2:$E$81"}</definedName>
    <definedName name="______EFC3" hidden="1">{"'RR'!$A$2:$E$81"}</definedName>
    <definedName name="______EFC4" hidden="1">{"'RR'!$A$2:$E$81"}</definedName>
    <definedName name="______f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f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f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ffp16" hidden="1">{"'gráf jan00'!$A$1:$AK$41"}</definedName>
    <definedName name="______ffp4589" hidden="1">{"'gráf jan00'!$A$1:$AK$41"}</definedName>
    <definedName name="______FR2" hidden="1">{#N/A,#N/A,FALSE,"GERAL";#N/A,#N/A,FALSE,"012-96";#N/A,#N/A,FALSE,"018-96";#N/A,#N/A,FALSE,"027-96";#N/A,#N/A,FALSE,"059-96";#N/A,#N/A,FALSE,"076-96";#N/A,#N/A,FALSE,"019-97";#N/A,#N/A,FALSE,"021-97";#N/A,#N/A,FALSE,"022-97";#N/A,#N/A,FALSE,"028-97"}</definedName>
    <definedName name="______jun04" hidden="1">{"'gráf jan00'!$A$1:$AK$41"}</definedName>
    <definedName name="______KEY2" hidden="1">#REF!</definedName>
    <definedName name="______la29" hidden="1">#REF!</definedName>
    <definedName name="______la3" hidden="1">#REF!</definedName>
    <definedName name="______la31" hidden="1">#REF!</definedName>
    <definedName name="______la32" hidden="1">#REF!</definedName>
    <definedName name="______la4" hidden="1">#REF!</definedName>
    <definedName name="______la5" hidden="1">#REF!</definedName>
    <definedName name="______la6" hidden="1">#REF!</definedName>
    <definedName name="______la7" hidden="1">#REF!</definedName>
    <definedName name="______la8" hidden="1">#REF!</definedName>
    <definedName name="______la9" hidden="1">#REF!</definedName>
    <definedName name="______lb1" hidden="1">#REF!</definedName>
    <definedName name="______lb10" hidden="1">#REF!</definedName>
    <definedName name="______lb11" hidden="1">#REF!</definedName>
    <definedName name="______lb12" hidden="1">#REF!</definedName>
    <definedName name="______lb13" hidden="1">#REF!</definedName>
    <definedName name="______lb14" hidden="1">#REF!</definedName>
    <definedName name="______lb15" hidden="1">#REF!</definedName>
    <definedName name="______lb16" hidden="1">#REF!</definedName>
    <definedName name="______lb17" hidden="1">#REF!</definedName>
    <definedName name="______lb18" hidden="1">#REF!</definedName>
    <definedName name="______lb19" hidden="1">#REF!</definedName>
    <definedName name="______lb2" hidden="1">#REF!</definedName>
    <definedName name="______lb20" hidden="1">#REF!</definedName>
    <definedName name="______lb21" hidden="1">#REF!</definedName>
    <definedName name="______lb22" hidden="1">#REF!</definedName>
    <definedName name="______lb23" hidden="1">#REF!</definedName>
    <definedName name="______lb24" hidden="1">#REF!</definedName>
    <definedName name="______lb25" hidden="1">#REF!</definedName>
    <definedName name="______lb27" hidden="1">#REF!</definedName>
    <definedName name="______lb28" hidden="1">#REF!</definedName>
    <definedName name="______lb29" hidden="1">#REF!</definedName>
    <definedName name="______lb3" hidden="1">#REF!</definedName>
    <definedName name="______lb30" hidden="1">#REF!</definedName>
    <definedName name="______lb31" hidden="1">#REF!</definedName>
    <definedName name="______lb32" hidden="1">#REF!</definedName>
    <definedName name="______lb4" hidden="1">#REF!</definedName>
    <definedName name="______lb5" hidden="1">#REF!</definedName>
    <definedName name="______lb6" hidden="1">#REF!</definedName>
    <definedName name="______lb7" hidden="1">#REF!</definedName>
    <definedName name="______lb8" hidden="1">#REF!</definedName>
    <definedName name="______lb9" hidden="1">#REF!</definedName>
    <definedName name="______lbc1" hidden="1">#REF!</definedName>
    <definedName name="______lbc10" hidden="1">#REF!</definedName>
    <definedName name="______lbc11" hidden="1">#REF!</definedName>
    <definedName name="______lbc12" hidden="1">#REF!</definedName>
    <definedName name="______lbc13" hidden="1">#REF!</definedName>
    <definedName name="______lbc14" hidden="1">#REF!</definedName>
    <definedName name="______lbc15" hidden="1">#REF!</definedName>
    <definedName name="______lbc16" hidden="1">#REF!</definedName>
    <definedName name="______lbc17" hidden="1">#REF!</definedName>
    <definedName name="______lbc18" hidden="1">#REF!</definedName>
    <definedName name="______lbc19" hidden="1">#REF!</definedName>
    <definedName name="______lbc2" hidden="1">#REF!</definedName>
    <definedName name="______lbc20" hidden="1">#REF!</definedName>
    <definedName name="______lbc21" hidden="1">#REF!</definedName>
    <definedName name="______lbc22" hidden="1">#REF!</definedName>
    <definedName name="______lbc23" hidden="1">#REF!</definedName>
    <definedName name="______lbc24" hidden="1">#REF!</definedName>
    <definedName name="______lbc25" hidden="1">#REF!</definedName>
    <definedName name="______lbc26" hidden="1">#REF!</definedName>
    <definedName name="______lbc27" hidden="1">#REF!</definedName>
    <definedName name="______lbc28" hidden="1">#REF!</definedName>
    <definedName name="______lbc29" hidden="1">#REF!</definedName>
    <definedName name="______lbc3" hidden="1">#REF!</definedName>
    <definedName name="______lbc31" hidden="1">#REF!</definedName>
    <definedName name="______lbc32" hidden="1">#REF!</definedName>
    <definedName name="______lbc4" hidden="1">#REF!</definedName>
    <definedName name="______lbc5" hidden="1">#REF!</definedName>
    <definedName name="______lbc6" hidden="1">#REF!</definedName>
    <definedName name="______lbc7" hidden="1">#REF!</definedName>
    <definedName name="______lbc8" hidden="1">#REF!</definedName>
    <definedName name="______lbc9" hidden="1">#REF!</definedName>
    <definedName name="______ld26" hidden="1">#REF!</definedName>
    <definedName name="______ld31" hidden="1">#REF!</definedName>
    <definedName name="______le31" hidden="1">#REF!</definedName>
    <definedName name="______lf31" hidden="1">#REF!</definedName>
    <definedName name="______MOA1" hidden="1">{#N/A,#N/A,FALSE,"DEF1";#N/A,#N/A,FALSE,"DEF2";#N/A,#N/A,FALSE,"DEF3"}</definedName>
    <definedName name="______MOA2" hidden="1">{#N/A,#N/A,FALSE,"DEF1";#N/A,#N/A,FALSE,"DEF2";#N/A,#N/A,FALSE,"DEF3"}</definedName>
    <definedName name="______n2" hidden="1">{#N/A,#N/A,FALSE,"PCOL"}</definedName>
    <definedName name="______NNN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NNN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NNN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NNN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NNN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PN10" hidden="1">{"'gráf jan00'!$A$1:$AK$41"}</definedName>
    <definedName name="______qq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qq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r" hidden="1">{#N/A,#N/A,FALSE,"PCOL"}</definedName>
    <definedName name="______rr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rr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rr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rr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s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s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s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s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TI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tt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tt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tt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tt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v1" hidden="1">{"'REL CUSTODIF'!$B$1:$H$72"}</definedName>
    <definedName name="______VVV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VVV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VVV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VVV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VVV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VVV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ww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ww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ww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ww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ww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x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x10" hidden="1">{"'REL CUSTODIF'!$B$1:$H$72"}</definedName>
    <definedName name="______x11" hidden="1">{"'REL CUSTODIF'!$B$1:$H$72"}</definedName>
    <definedName name="______x12" hidden="1">{#N/A,#N/A,FALSE,"Suprimentos";#N/A,#N/A,FALSE,"Medicina e Segurança";#N/A,#N/A,FALSE,"Administração";#N/A,#N/A,FALSE,"Meio Ambiente";#N/A,#N/A,FALSE,"Operação (Mina)";#N/A,#N/A,FALSE,"Operação (Porto)"}</definedName>
    <definedName name="______x13" hidden="1">{"'REL CUSTODIF'!$B$1:$H$72"}</definedName>
    <definedName name="______x14" hidden="1">#REF!</definedName>
    <definedName name="______x15" hidden="1">#REF!</definedName>
    <definedName name="______x16" hidden="1">#REF!</definedName>
    <definedName name="______x17" hidden="1">#REF!</definedName>
    <definedName name="______x18" hidden="1">#REF!</definedName>
    <definedName name="______x19" hidden="1">#REF!</definedName>
    <definedName name="______x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x20" hidden="1">{#N/A,#N/A,FALSE,"Suprimentos";#N/A,#N/A,FALSE,"Medicina e Segurança";#N/A,#N/A,FALSE,"Administração";#N/A,#N/A,FALSE,"Meio Ambiente";#N/A,#N/A,FALSE,"Operação (Mina)";#N/A,#N/A,FALSE,"Operação (Porto)"}</definedName>
    <definedName name="______x21" hidden="1">#REF!</definedName>
    <definedName name="______x22" hidden="1">#REF!</definedName>
    <definedName name="______x23" hidden="1">#REF!</definedName>
    <definedName name="______x24" hidden="1">#REF!</definedName>
    <definedName name="______x25" hidden="1">#REF!</definedName>
    <definedName name="______x28" hidden="1">#REF!</definedName>
    <definedName name="______x29" hidden="1">#REF!</definedName>
    <definedName name="______x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x32" hidden="1">#REF!</definedName>
    <definedName name="______x4" hidden="1">{"'REL CUSTODIF'!$B$1:$H$72"}</definedName>
    <definedName name="______x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x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x7" hidden="1">{"'REL CUSTODIF'!$B$1:$H$72"}</definedName>
    <definedName name="______x8" hidden="1">{"'REL CUSTODIF'!$B$1:$H$72"}</definedName>
    <definedName name="______x9" hidden="1">#REF!</definedName>
    <definedName name="______z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_z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a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ago1" hidden="1">{"'gráf jan00'!$A$1:$AK$41"}</definedName>
    <definedName name="_____ago10" hidden="1">{"'gráf jan00'!$A$1:$AK$41"}</definedName>
    <definedName name="_____ago2" hidden="1">{"'gráf jan00'!$A$1:$AK$41"}</definedName>
    <definedName name="_____ago3" hidden="1">{"'gráf jan00'!$A$1:$AK$41"}</definedName>
    <definedName name="_____ago4" hidden="1">{"'gráf jan00'!$A$1:$AK$41"}</definedName>
    <definedName name="_____ago5" hidden="1">{"'gráf jan00'!$A$1:$AK$41"}</definedName>
    <definedName name="_____ago6" hidden="1">{"'gráf jan00'!$A$1:$AK$41"}</definedName>
    <definedName name="_____ago7" hidden="1">{"'gráf jan00'!$A$1:$AK$41"}</definedName>
    <definedName name="_____ago8" hidden="1">{"'gráf jan00'!$A$1:$AK$41"}</definedName>
    <definedName name="_____ago9" hidden="1">{"'gráf jan00'!$A$1:$AK$41"}</definedName>
    <definedName name="_____ago99999" hidden="1">{"'gráf jan00'!$A$1:$AK$41"}</definedName>
    <definedName name="_____arq1" hidden="1">{"'REL CUSTODIF'!$B$1:$H$72"}</definedName>
    <definedName name="_____BBB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BBB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BBB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CCC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CCC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CCC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CCC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d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d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d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d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d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d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DEF2" hidden="1">{#N/A,#N/A,FALSE,"DEF1";#N/A,#N/A,FALSE,"DEF2";#N/A,#N/A,FALSE,"DEF3"}</definedName>
    <definedName name="_____DEF3" hidden="1">{#N/A,#N/A,FALSE,"DEF1";#N/A,#N/A,FALSE,"DEF2";#N/A,#N/A,FALSE,"DEF3"}</definedName>
    <definedName name="_____ee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ee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ee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ee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ee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efc10" hidden="1">{"'RR'!$A$2:$E$81"}</definedName>
    <definedName name="_____EFC2" hidden="1">{"'RR'!$A$2:$E$81"}</definedName>
    <definedName name="_____EFC3" hidden="1">{"'RR'!$A$2:$E$81"}</definedName>
    <definedName name="_____EFC4" hidden="1">{"'RR'!$A$2:$E$81"}</definedName>
    <definedName name="_____f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f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f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ffp16" hidden="1">{"'gráf jan00'!$A$1:$AK$41"}</definedName>
    <definedName name="_____ffp4589" hidden="1">{"'gráf jan00'!$A$1:$AK$41"}</definedName>
    <definedName name="_____FR2" hidden="1">{#N/A,#N/A,FALSE,"GERAL";#N/A,#N/A,FALSE,"012-96";#N/A,#N/A,FALSE,"018-96";#N/A,#N/A,FALSE,"027-96";#N/A,#N/A,FALSE,"059-96";#N/A,#N/A,FALSE,"076-96";#N/A,#N/A,FALSE,"019-97";#N/A,#N/A,FALSE,"021-97";#N/A,#N/A,FALSE,"022-97";#N/A,#N/A,FALSE,"028-97"}</definedName>
    <definedName name="_____jun04" hidden="1">{"'gráf jan00'!$A$1:$AK$41"}</definedName>
    <definedName name="_____KEY2" hidden="1">#REF!</definedName>
    <definedName name="_____la29" hidden="1">#REF!</definedName>
    <definedName name="_____la3" hidden="1">#REF!</definedName>
    <definedName name="_____la31" hidden="1">#REF!</definedName>
    <definedName name="_____la32" hidden="1">#REF!</definedName>
    <definedName name="_____la4" hidden="1">#REF!</definedName>
    <definedName name="_____la5" hidden="1">#REF!</definedName>
    <definedName name="_____la6" hidden="1">#REF!</definedName>
    <definedName name="_____la7" hidden="1">#REF!</definedName>
    <definedName name="_____la8" hidden="1">#REF!</definedName>
    <definedName name="_____la9" hidden="1">#REF!</definedName>
    <definedName name="_____lb1" hidden="1">#REF!</definedName>
    <definedName name="_____lb10" hidden="1">#REF!</definedName>
    <definedName name="_____lb11" hidden="1">#REF!</definedName>
    <definedName name="_____lb12" hidden="1">#REF!</definedName>
    <definedName name="_____lb13" hidden="1">#REF!</definedName>
    <definedName name="_____lb14" hidden="1">#REF!</definedName>
    <definedName name="_____lb15" hidden="1">#REF!</definedName>
    <definedName name="_____lb16" hidden="1">#REF!</definedName>
    <definedName name="_____lb17" hidden="1">#REF!</definedName>
    <definedName name="_____lb18" hidden="1">#REF!</definedName>
    <definedName name="_____lb19" hidden="1">#REF!</definedName>
    <definedName name="_____lb2" hidden="1">#REF!</definedName>
    <definedName name="_____lb20" hidden="1">#REF!</definedName>
    <definedName name="_____lb21" hidden="1">#REF!</definedName>
    <definedName name="_____lb22" hidden="1">#REF!</definedName>
    <definedName name="_____lb23" hidden="1">#REF!</definedName>
    <definedName name="_____lb24" hidden="1">#REF!</definedName>
    <definedName name="_____lb25" hidden="1">#REF!</definedName>
    <definedName name="_____lb26" hidden="1">#REF!</definedName>
    <definedName name="_____lb27" hidden="1">#REF!</definedName>
    <definedName name="_____lb28" hidden="1">#REF!</definedName>
    <definedName name="_____lb29" hidden="1">#REF!</definedName>
    <definedName name="_____lb3" hidden="1">#REF!</definedName>
    <definedName name="_____lb30" hidden="1">#REF!</definedName>
    <definedName name="_____lb31" hidden="1">#REF!</definedName>
    <definedName name="_____lb32" hidden="1">#REF!</definedName>
    <definedName name="_____lb4" hidden="1">#REF!</definedName>
    <definedName name="_____lb5" hidden="1">#REF!</definedName>
    <definedName name="_____lb6" hidden="1">#REF!</definedName>
    <definedName name="_____lb7" hidden="1">#REF!</definedName>
    <definedName name="_____lb8" hidden="1">#REF!</definedName>
    <definedName name="_____lb9" hidden="1">#REF!</definedName>
    <definedName name="_____lbc1" hidden="1">#REF!</definedName>
    <definedName name="_____lbc10" hidden="1">#REF!</definedName>
    <definedName name="_____lbc11" hidden="1">#REF!</definedName>
    <definedName name="_____lbc12" hidden="1">#REF!</definedName>
    <definedName name="_____lbc13" hidden="1">#REF!</definedName>
    <definedName name="_____lbc14" hidden="1">#REF!</definedName>
    <definedName name="_____lbc15" hidden="1">#REF!</definedName>
    <definedName name="_____lbc16" hidden="1">#REF!</definedName>
    <definedName name="_____lbc17" hidden="1">#REF!</definedName>
    <definedName name="_____lbc18" hidden="1">#REF!</definedName>
    <definedName name="_____lbc19" hidden="1">#REF!</definedName>
    <definedName name="_____lbc2" hidden="1">#REF!</definedName>
    <definedName name="_____lbc20" hidden="1">#REF!</definedName>
    <definedName name="_____lbc21" hidden="1">#REF!</definedName>
    <definedName name="_____lbc22" hidden="1">#REF!</definedName>
    <definedName name="_____lbc23" hidden="1">#REF!</definedName>
    <definedName name="_____lbc24" hidden="1">#REF!</definedName>
    <definedName name="_____lbc25" hidden="1">#REF!</definedName>
    <definedName name="_____lbc26" hidden="1">#REF!</definedName>
    <definedName name="_____lbc27" hidden="1">#REF!</definedName>
    <definedName name="_____lbc28" hidden="1">#REF!</definedName>
    <definedName name="_____lbc29" hidden="1">#REF!</definedName>
    <definedName name="_____lbc3" hidden="1">#REF!</definedName>
    <definedName name="_____lbc31" hidden="1">#REF!</definedName>
    <definedName name="_____lbc32" hidden="1">#REF!</definedName>
    <definedName name="_____lbc4" hidden="1">#REF!</definedName>
    <definedName name="_____lbc5" hidden="1">#REF!</definedName>
    <definedName name="_____lbc6" hidden="1">#REF!</definedName>
    <definedName name="_____lbc7" hidden="1">#REF!</definedName>
    <definedName name="_____lbc8" hidden="1">#REF!</definedName>
    <definedName name="_____lbc9" hidden="1">#REF!</definedName>
    <definedName name="_____ld26" hidden="1">#REF!</definedName>
    <definedName name="_____ld31" hidden="1">#REF!</definedName>
    <definedName name="_____le31" hidden="1">#REF!</definedName>
    <definedName name="_____lf31" hidden="1">#REF!</definedName>
    <definedName name="_____MOA1" hidden="1">{#N/A,#N/A,FALSE,"DEF1";#N/A,#N/A,FALSE,"DEF2";#N/A,#N/A,FALSE,"DEF3"}</definedName>
    <definedName name="_____MOA2" hidden="1">{#N/A,#N/A,FALSE,"DEF1";#N/A,#N/A,FALSE,"DEF2";#N/A,#N/A,FALSE,"DEF3"}</definedName>
    <definedName name="_____n2" hidden="1">{#N/A,#N/A,FALSE,"PCOL"}</definedName>
    <definedName name="_____NNN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NNN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NNN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NNN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NNN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PN10" hidden="1">{"'gráf jan00'!$A$1:$AK$41"}</definedName>
    <definedName name="_____qq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qq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r" hidden="1">{#N/A,#N/A,FALSE,"PCOL"}</definedName>
    <definedName name="_____rr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rr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rr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rr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s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s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s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s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TI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tt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tt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tt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tt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v1" hidden="1">{"'REL CUSTODIF'!$B$1:$H$72"}</definedName>
    <definedName name="_____VVV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VVV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VVV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VVV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VVV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VVV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ww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ww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ww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ww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ww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x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x10" hidden="1">{"'REL CUSTODIF'!$B$1:$H$72"}</definedName>
    <definedName name="_____x11" hidden="1">{"'REL CUSTODIF'!$B$1:$H$72"}</definedName>
    <definedName name="_____x12" hidden="1">{#N/A,#N/A,FALSE,"Suprimentos";#N/A,#N/A,FALSE,"Medicina e Segurança";#N/A,#N/A,FALSE,"Administração";#N/A,#N/A,FALSE,"Meio Ambiente";#N/A,#N/A,FALSE,"Operação (Mina)";#N/A,#N/A,FALSE,"Operação (Porto)"}</definedName>
    <definedName name="_____x13" hidden="1">{"'REL CUSTODIF'!$B$1:$H$72"}</definedName>
    <definedName name="_____x14" hidden="1">#REF!</definedName>
    <definedName name="_____x15" hidden="1">#REF!</definedName>
    <definedName name="_____x16" hidden="1">#REF!</definedName>
    <definedName name="_____x17" hidden="1">#REF!</definedName>
    <definedName name="_____x18" hidden="1">#REF!</definedName>
    <definedName name="_____x19" hidden="1">#REF!</definedName>
    <definedName name="_____x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x20" hidden="1">{#N/A,#N/A,FALSE,"Suprimentos";#N/A,#N/A,FALSE,"Medicina e Segurança";#N/A,#N/A,FALSE,"Administração";#N/A,#N/A,FALSE,"Meio Ambiente";#N/A,#N/A,FALSE,"Operação (Mina)";#N/A,#N/A,FALSE,"Operação (Porto)"}</definedName>
    <definedName name="_____x21" hidden="1">#REF!</definedName>
    <definedName name="_____x22" hidden="1">#REF!</definedName>
    <definedName name="_____x23" hidden="1">#REF!</definedName>
    <definedName name="_____x24" hidden="1">#REF!</definedName>
    <definedName name="_____x25" hidden="1">#REF!</definedName>
    <definedName name="_____x28" hidden="1">#REF!</definedName>
    <definedName name="_____x29" hidden="1">#REF!</definedName>
    <definedName name="_____x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x32" hidden="1">#REF!</definedName>
    <definedName name="_____x4" hidden="1">{"'REL CUSTODIF'!$B$1:$H$72"}</definedName>
    <definedName name="_____x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x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x7" hidden="1">{"'REL CUSTODIF'!$B$1:$H$72"}</definedName>
    <definedName name="_____x8" hidden="1">{"'REL CUSTODIF'!$B$1:$H$72"}</definedName>
    <definedName name="_____x9" hidden="1">#REF!</definedName>
    <definedName name="_____z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_z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1__123Graph_ACHART_1" hidden="1">#REF!</definedName>
    <definedName name="____2__123Graph_ACHART_3" hidden="1">#REF!</definedName>
    <definedName name="____a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ago1" hidden="1">{"'gráf jan00'!$A$1:$AK$41"}</definedName>
    <definedName name="____ago10" hidden="1">{"'gráf jan00'!$A$1:$AK$41"}</definedName>
    <definedName name="____ago2" hidden="1">{"'gráf jan00'!$A$1:$AK$41"}</definedName>
    <definedName name="____ago3" hidden="1">{"'gráf jan00'!$A$1:$AK$41"}</definedName>
    <definedName name="____ago4" hidden="1">{"'gráf jan00'!$A$1:$AK$41"}</definedName>
    <definedName name="____ago5" hidden="1">{"'gráf jan00'!$A$1:$AK$41"}</definedName>
    <definedName name="____ago6" hidden="1">{"'gráf jan00'!$A$1:$AK$41"}</definedName>
    <definedName name="____ago7" hidden="1">{"'gráf jan00'!$A$1:$AK$41"}</definedName>
    <definedName name="____ago8" hidden="1">{"'gráf jan00'!$A$1:$AK$41"}</definedName>
    <definedName name="____ago9" hidden="1">{"'gráf jan00'!$A$1:$AK$41"}</definedName>
    <definedName name="____ago99999" hidden="1">{"'gráf jan00'!$A$1:$AK$41"}</definedName>
    <definedName name="____arq1" hidden="1">{"'REL CUSTODIF'!$B$1:$H$72"}</definedName>
    <definedName name="____BBB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BBB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BBB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CCC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CCC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CCC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CCC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d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d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d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d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d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d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DEF2" hidden="1">{#N/A,#N/A,FALSE,"DEF1";#N/A,#N/A,FALSE,"DEF2";#N/A,#N/A,FALSE,"DEF3"}</definedName>
    <definedName name="____DEF3" hidden="1">{#N/A,#N/A,FALSE,"DEF1";#N/A,#N/A,FALSE,"DEF2";#N/A,#N/A,FALSE,"DEF3"}</definedName>
    <definedName name="____ee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ee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ee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ee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ee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efc10" hidden="1">{"'RR'!$A$2:$E$81"}</definedName>
    <definedName name="____EFC2" hidden="1">{"'RR'!$A$2:$E$81"}</definedName>
    <definedName name="____EFC3" hidden="1">{"'RR'!$A$2:$E$81"}</definedName>
    <definedName name="____EFC4" hidden="1">{"'RR'!$A$2:$E$81"}</definedName>
    <definedName name="____f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f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f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ffp16" hidden="1">{"'gráf jan00'!$A$1:$AK$41"}</definedName>
    <definedName name="____ffp4589" hidden="1">{"'gráf jan00'!$A$1:$AK$41"}</definedName>
    <definedName name="____FR2" hidden="1">{#N/A,#N/A,FALSE,"GERAL";#N/A,#N/A,FALSE,"012-96";#N/A,#N/A,FALSE,"018-96";#N/A,#N/A,FALSE,"027-96";#N/A,#N/A,FALSE,"059-96";#N/A,#N/A,FALSE,"076-96";#N/A,#N/A,FALSE,"019-97";#N/A,#N/A,FALSE,"021-97";#N/A,#N/A,FALSE,"022-97";#N/A,#N/A,FALSE,"028-97"}</definedName>
    <definedName name="____jun04" hidden="1">{"'gráf jan00'!$A$1:$AK$41"}</definedName>
    <definedName name="____la29" hidden="1">#REF!</definedName>
    <definedName name="____la3" hidden="1">#REF!</definedName>
    <definedName name="____la31" hidden="1">#REF!</definedName>
    <definedName name="____la32" hidden="1">#REF!</definedName>
    <definedName name="____la4" hidden="1">#REF!</definedName>
    <definedName name="____la5" hidden="1">#REF!</definedName>
    <definedName name="____la6" hidden="1">#REF!</definedName>
    <definedName name="____la7" hidden="1">#REF!</definedName>
    <definedName name="____la8" hidden="1">#REF!</definedName>
    <definedName name="____la9" hidden="1">#REF!</definedName>
    <definedName name="____lb1" hidden="1">#REF!</definedName>
    <definedName name="____lb10" hidden="1">#REF!</definedName>
    <definedName name="____lb11" hidden="1">#REF!</definedName>
    <definedName name="____lb12" hidden="1">#REF!</definedName>
    <definedName name="____lb13" hidden="1">#REF!</definedName>
    <definedName name="____lb14" hidden="1">#REF!</definedName>
    <definedName name="____lb15" hidden="1">#REF!</definedName>
    <definedName name="____lb16" hidden="1">#REF!</definedName>
    <definedName name="____lb17" hidden="1">#REF!</definedName>
    <definedName name="____lb18" hidden="1">#REF!</definedName>
    <definedName name="____lb19" hidden="1">#REF!</definedName>
    <definedName name="____lb2" hidden="1">#REF!</definedName>
    <definedName name="____lb20" hidden="1">#REF!</definedName>
    <definedName name="____lb21" hidden="1">#REF!</definedName>
    <definedName name="____lb22" hidden="1">#REF!</definedName>
    <definedName name="____lb23" hidden="1">#REF!</definedName>
    <definedName name="____lb24" hidden="1">#REF!</definedName>
    <definedName name="____lb25" hidden="1">#REF!</definedName>
    <definedName name="____lb26" hidden="1">#REF!</definedName>
    <definedName name="____lb27" hidden="1">#REF!</definedName>
    <definedName name="____lb28" hidden="1">#REF!</definedName>
    <definedName name="____lb29" hidden="1">#REF!</definedName>
    <definedName name="____lb3" hidden="1">#REF!</definedName>
    <definedName name="____lb30" hidden="1">#REF!</definedName>
    <definedName name="____lb31" hidden="1">#REF!</definedName>
    <definedName name="____lb32" hidden="1">#REF!</definedName>
    <definedName name="____lb4" hidden="1">#REF!</definedName>
    <definedName name="____lb5" hidden="1">#REF!</definedName>
    <definedName name="____lb6" hidden="1">#REF!</definedName>
    <definedName name="____lb7" hidden="1">#REF!</definedName>
    <definedName name="____lb8" hidden="1">#REF!</definedName>
    <definedName name="____lb9" hidden="1">#REF!</definedName>
    <definedName name="____lbc1" hidden="1">#REF!</definedName>
    <definedName name="____lbc10" hidden="1">#REF!</definedName>
    <definedName name="____lbc11" hidden="1">#REF!</definedName>
    <definedName name="____lbc12" hidden="1">#REF!</definedName>
    <definedName name="____lbc13" hidden="1">#REF!</definedName>
    <definedName name="____lbc14" hidden="1">#REF!</definedName>
    <definedName name="____lbc15" hidden="1">#REF!</definedName>
    <definedName name="____lbc16" hidden="1">#REF!</definedName>
    <definedName name="____lbc17" hidden="1">#REF!</definedName>
    <definedName name="____lbc18" hidden="1">#REF!</definedName>
    <definedName name="____lbc19" hidden="1">#REF!</definedName>
    <definedName name="____lbc2" hidden="1">#REF!</definedName>
    <definedName name="____lbc20" hidden="1">#REF!</definedName>
    <definedName name="____lbc21" hidden="1">#REF!</definedName>
    <definedName name="____lbc22" hidden="1">#REF!</definedName>
    <definedName name="____lbc23" hidden="1">#REF!</definedName>
    <definedName name="____lbc24" hidden="1">#REF!</definedName>
    <definedName name="____lbc25" hidden="1">#REF!</definedName>
    <definedName name="____lbc26" hidden="1">#REF!</definedName>
    <definedName name="____lbc27" hidden="1">#REF!</definedName>
    <definedName name="____lbc28" hidden="1">#REF!</definedName>
    <definedName name="____lbc29" hidden="1">#REF!</definedName>
    <definedName name="____lbc3" hidden="1">#REF!</definedName>
    <definedName name="____lbc31" hidden="1">#REF!</definedName>
    <definedName name="____lbc32" hidden="1">#REF!</definedName>
    <definedName name="____lbc4" hidden="1">#REF!</definedName>
    <definedName name="____lbc5" hidden="1">#REF!</definedName>
    <definedName name="____lbc6" hidden="1">#REF!</definedName>
    <definedName name="____lbc7" hidden="1">#REF!</definedName>
    <definedName name="____lbc8" hidden="1">#REF!</definedName>
    <definedName name="____lbc9" hidden="1">#REF!</definedName>
    <definedName name="____ld26" hidden="1">#REF!</definedName>
    <definedName name="____ld31" hidden="1">#REF!</definedName>
    <definedName name="____le31" hidden="1">#REF!</definedName>
    <definedName name="____lf31" hidden="1">#REF!</definedName>
    <definedName name="____MOA1" hidden="1">{#N/A,#N/A,FALSE,"DEF1";#N/A,#N/A,FALSE,"DEF2";#N/A,#N/A,FALSE,"DEF3"}</definedName>
    <definedName name="____MOA2" hidden="1">{#N/A,#N/A,FALSE,"DEF1";#N/A,#N/A,FALSE,"DEF2";#N/A,#N/A,FALSE,"DEF3"}</definedName>
    <definedName name="____n2" hidden="1">{#N/A,#N/A,FALSE,"PCOL"}</definedName>
    <definedName name="____NNN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NNN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NNN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NNN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NNN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PN10" hidden="1">{"'gráf jan00'!$A$1:$AK$41"}</definedName>
    <definedName name="____qq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qq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r" hidden="1">{#N/A,#N/A,FALSE,"PCOL"}</definedName>
    <definedName name="____rr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rr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rr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rr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s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s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s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s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TI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tt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tt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tt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tt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v1" hidden="1">{"'REL CUSTODIF'!$B$1:$H$72"}</definedName>
    <definedName name="____VVV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VVV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VVV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VVV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VVV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VVV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ww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ww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ww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ww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ww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x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x10" hidden="1">{"'REL CUSTODIF'!$B$1:$H$72"}</definedName>
    <definedName name="____x11" hidden="1">{"'REL CUSTODIF'!$B$1:$H$72"}</definedName>
    <definedName name="____x12" hidden="1">{#N/A,#N/A,FALSE,"Suprimentos";#N/A,#N/A,FALSE,"Medicina e Segurança";#N/A,#N/A,FALSE,"Administração";#N/A,#N/A,FALSE,"Meio Ambiente";#N/A,#N/A,FALSE,"Operação (Mina)";#N/A,#N/A,FALSE,"Operação (Porto)"}</definedName>
    <definedName name="____x13" hidden="1">{"'REL CUSTODIF'!$B$1:$H$72"}</definedName>
    <definedName name="____x14" hidden="1">#REF!</definedName>
    <definedName name="____x15" hidden="1">#REF!</definedName>
    <definedName name="____x16" hidden="1">#REF!</definedName>
    <definedName name="____x17" hidden="1">#REF!</definedName>
    <definedName name="____x18" hidden="1">#REF!</definedName>
    <definedName name="____x19" hidden="1">#REF!</definedName>
    <definedName name="____x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x20" hidden="1">{#N/A,#N/A,FALSE,"Suprimentos";#N/A,#N/A,FALSE,"Medicina e Segurança";#N/A,#N/A,FALSE,"Administração";#N/A,#N/A,FALSE,"Meio Ambiente";#N/A,#N/A,FALSE,"Operação (Mina)";#N/A,#N/A,FALSE,"Operação (Porto)"}</definedName>
    <definedName name="____x21" hidden="1">#REF!</definedName>
    <definedName name="____x22" hidden="1">#REF!</definedName>
    <definedName name="____x23" hidden="1">#REF!</definedName>
    <definedName name="____x24" hidden="1">#REF!</definedName>
    <definedName name="____x25" hidden="1">#REF!</definedName>
    <definedName name="____x28" hidden="1">#REF!</definedName>
    <definedName name="____x29" hidden="1">#REF!</definedName>
    <definedName name="____x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x32" hidden="1">#REF!</definedName>
    <definedName name="____x4" hidden="1">{"'REL CUSTODIF'!$B$1:$H$72"}</definedName>
    <definedName name="____x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x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x7" hidden="1">{"'REL CUSTODIF'!$B$1:$H$72"}</definedName>
    <definedName name="____x8" hidden="1">{"'REL CUSTODIF'!$B$1:$H$72"}</definedName>
    <definedName name="____x9" hidden="1">#REF!</definedName>
    <definedName name="____z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_z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1__123Graph_ACHART_1" hidden="1">#REF!</definedName>
    <definedName name="___2__123Graph_ACHART_3" hidden="1">#REF!</definedName>
    <definedName name="___3__123Graph_BCHART_1" hidden="1">#REF!</definedName>
    <definedName name="___4__123Graph_CCHART_1" hidden="1">#REF!</definedName>
    <definedName name="___5__123Graph_DCHART_1" hidden="1">#REF!</definedName>
    <definedName name="___6__123Graph_ECHART_1" hidden="1">#REF!</definedName>
    <definedName name="___7__123Graph_FCHART_1" hidden="1">#REF!</definedName>
    <definedName name="___8__123Graph_XCHART_3" hidden="1">#REF!</definedName>
    <definedName name="___a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ago1" hidden="1">{"'gráf jan00'!$A$1:$AK$41"}</definedName>
    <definedName name="___ago10" hidden="1">{"'gráf jan00'!$A$1:$AK$41"}</definedName>
    <definedName name="___ago2" hidden="1">{"'gráf jan00'!$A$1:$AK$41"}</definedName>
    <definedName name="___ago3" hidden="1">{"'gráf jan00'!$A$1:$AK$41"}</definedName>
    <definedName name="___ago4" hidden="1">{"'gráf jan00'!$A$1:$AK$41"}</definedName>
    <definedName name="___ago5" hidden="1">{"'gráf jan00'!$A$1:$AK$41"}</definedName>
    <definedName name="___ago6" hidden="1">{"'gráf jan00'!$A$1:$AK$41"}</definedName>
    <definedName name="___ago7" hidden="1">{"'gráf jan00'!$A$1:$AK$41"}</definedName>
    <definedName name="___ago8" hidden="1">{"'gráf jan00'!$A$1:$AK$41"}</definedName>
    <definedName name="___ago9" hidden="1">{"'gráf jan00'!$A$1:$AK$41"}</definedName>
    <definedName name="___ago99999" hidden="1">{"'gráf jan00'!$A$1:$AK$41"}</definedName>
    <definedName name="___arq1" hidden="1">{"'REL CUSTODIF'!$B$1:$H$72"}</definedName>
    <definedName name="___BBB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BBB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BBB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CCC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CCC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CCC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CCC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d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d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d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d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d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d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DEF2" hidden="1">{#N/A,#N/A,FALSE,"DEF1";#N/A,#N/A,FALSE,"DEF2";#N/A,#N/A,FALSE,"DEF3"}</definedName>
    <definedName name="___DEF3" hidden="1">{#N/A,#N/A,FALSE,"DEF1";#N/A,#N/A,FALSE,"DEF2";#N/A,#N/A,FALSE,"DEF3"}</definedName>
    <definedName name="___ee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ee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ee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ee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ee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efc10" hidden="1">{"'RR'!$A$2:$E$81"}</definedName>
    <definedName name="___EFC2" hidden="1">{"'RR'!$A$2:$E$81"}</definedName>
    <definedName name="___EFC3" hidden="1">{"'RR'!$A$2:$E$81"}</definedName>
    <definedName name="___EFC4" hidden="1">{"'RR'!$A$2:$E$81"}</definedName>
    <definedName name="___f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f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f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ffp16" hidden="1">{"'gráf jan00'!$A$1:$AK$41"}</definedName>
    <definedName name="___ffp4589" hidden="1">{"'gráf jan00'!$A$1:$AK$41"}</definedName>
    <definedName name="___FR2" hidden="1">{#N/A,#N/A,FALSE,"GERAL";#N/A,#N/A,FALSE,"012-96";#N/A,#N/A,FALSE,"018-96";#N/A,#N/A,FALSE,"027-96";#N/A,#N/A,FALSE,"059-96";#N/A,#N/A,FALSE,"076-96";#N/A,#N/A,FALSE,"019-97";#N/A,#N/A,FALSE,"021-97";#N/A,#N/A,FALSE,"022-97";#N/A,#N/A,FALSE,"028-97"}</definedName>
    <definedName name="___jun04" hidden="1">{"'gráf jan00'!$A$1:$AK$41"}</definedName>
    <definedName name="___KEY2" hidden="1">#REF!</definedName>
    <definedName name="___la29" hidden="1">#REF!</definedName>
    <definedName name="___la3" hidden="1">#REF!</definedName>
    <definedName name="___la31" hidden="1">#REF!</definedName>
    <definedName name="___la32" hidden="1">#REF!</definedName>
    <definedName name="___la4" hidden="1">#REF!</definedName>
    <definedName name="___la5" hidden="1">#REF!</definedName>
    <definedName name="___la6" hidden="1">#REF!</definedName>
    <definedName name="___la7" hidden="1">#REF!</definedName>
    <definedName name="___la8" hidden="1">#REF!</definedName>
    <definedName name="___la9" hidden="1">#REF!</definedName>
    <definedName name="___lb1" hidden="1">#REF!</definedName>
    <definedName name="___lb10" hidden="1">#REF!</definedName>
    <definedName name="___lb11" hidden="1">#REF!</definedName>
    <definedName name="___lb12" hidden="1">#REF!</definedName>
    <definedName name="___lb13" hidden="1">#REF!</definedName>
    <definedName name="___lb14" hidden="1">#REF!</definedName>
    <definedName name="___lb15" hidden="1">#REF!</definedName>
    <definedName name="___lb16" hidden="1">#REF!</definedName>
    <definedName name="___lb17" hidden="1">#REF!</definedName>
    <definedName name="___lb18" hidden="1">#REF!</definedName>
    <definedName name="___lb19" hidden="1">#REF!</definedName>
    <definedName name="___lb2" hidden="1">#REF!</definedName>
    <definedName name="___lb20" hidden="1">#REF!</definedName>
    <definedName name="___lb21" hidden="1">#REF!</definedName>
    <definedName name="___lb22" hidden="1">#REF!</definedName>
    <definedName name="___lb23" hidden="1">#REF!</definedName>
    <definedName name="___lb24" hidden="1">#REF!</definedName>
    <definedName name="___lb25" hidden="1">#REF!</definedName>
    <definedName name="___lb26" hidden="1">#REF!</definedName>
    <definedName name="___lb27" hidden="1">#REF!</definedName>
    <definedName name="___lb28" hidden="1">#REF!</definedName>
    <definedName name="___lb29" hidden="1">#REF!</definedName>
    <definedName name="___lb3" hidden="1">#REF!</definedName>
    <definedName name="___lb30" hidden="1">#REF!</definedName>
    <definedName name="___lb31" hidden="1">#REF!</definedName>
    <definedName name="___lb32" hidden="1">#REF!</definedName>
    <definedName name="___lb4" hidden="1">#REF!</definedName>
    <definedName name="___lb5" hidden="1">#REF!</definedName>
    <definedName name="___lb6" hidden="1">#REF!</definedName>
    <definedName name="___lb7" hidden="1">#REF!</definedName>
    <definedName name="___lb8" hidden="1">#REF!</definedName>
    <definedName name="___lb9" hidden="1">#REF!</definedName>
    <definedName name="___lbc1" hidden="1">#REF!</definedName>
    <definedName name="___lbc10" hidden="1">#REF!</definedName>
    <definedName name="___lbc11" hidden="1">#REF!</definedName>
    <definedName name="___lbc12" hidden="1">#REF!</definedName>
    <definedName name="___lbc13" hidden="1">#REF!</definedName>
    <definedName name="___lbc14" hidden="1">#REF!</definedName>
    <definedName name="___lbc15" hidden="1">#REF!</definedName>
    <definedName name="___lbc16" hidden="1">#REF!</definedName>
    <definedName name="___lbc17" hidden="1">#REF!</definedName>
    <definedName name="___lbc18" hidden="1">#REF!</definedName>
    <definedName name="___lbc19" hidden="1">#REF!</definedName>
    <definedName name="___lbc2" hidden="1">#REF!</definedName>
    <definedName name="___lbc20" hidden="1">#REF!</definedName>
    <definedName name="___lbc21" hidden="1">#REF!</definedName>
    <definedName name="___lbc22" hidden="1">#REF!</definedName>
    <definedName name="___lbc23" hidden="1">#REF!</definedName>
    <definedName name="___lbc24" hidden="1">#REF!</definedName>
    <definedName name="___lbc25" hidden="1">#REF!</definedName>
    <definedName name="___lbc26" hidden="1">#REF!</definedName>
    <definedName name="___lbc27" hidden="1">#REF!</definedName>
    <definedName name="___lbc28" hidden="1">#REF!</definedName>
    <definedName name="___lbc29" hidden="1">#REF!</definedName>
    <definedName name="___lbc3" hidden="1">#REF!</definedName>
    <definedName name="___lbc31" hidden="1">#REF!</definedName>
    <definedName name="___lbc32" hidden="1">#REF!</definedName>
    <definedName name="___lbc4" hidden="1">#REF!</definedName>
    <definedName name="___lbc5" hidden="1">#REF!</definedName>
    <definedName name="___lbc6" hidden="1">#REF!</definedName>
    <definedName name="___lbc7" hidden="1">#REF!</definedName>
    <definedName name="___lbc8" hidden="1">#REF!</definedName>
    <definedName name="___lbc9" hidden="1">#REF!</definedName>
    <definedName name="___ld26" hidden="1">#REF!</definedName>
    <definedName name="___ld31" hidden="1">#REF!</definedName>
    <definedName name="___le31" hidden="1">#REF!</definedName>
    <definedName name="___lf31" hidden="1">#REF!</definedName>
    <definedName name="___MOA1" hidden="1">{#N/A,#N/A,FALSE,"DEF1";#N/A,#N/A,FALSE,"DEF2";#N/A,#N/A,FALSE,"DEF3"}</definedName>
    <definedName name="___MOA2" hidden="1">{#N/A,#N/A,FALSE,"DEF1";#N/A,#N/A,FALSE,"DEF2";#N/A,#N/A,FALSE,"DEF3"}</definedName>
    <definedName name="___n2" hidden="1">{#N/A,#N/A,FALSE,"PCOL"}</definedName>
    <definedName name="___NNN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NNN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NNN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NNN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NNN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PN10" hidden="1">{"'gráf jan00'!$A$1:$AK$41"}</definedName>
    <definedName name="___qq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qq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r" hidden="1">{#N/A,#N/A,FALSE,"PCOL"}</definedName>
    <definedName name="___r4teerr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rr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rr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rr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rr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s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s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s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s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SPF01" hidden="1">{"MULTIPLICAÇÃO",#N/A,FALSE,"Obras"}</definedName>
    <definedName name="___SPF02" hidden="1">{"MULTIPLICAÇÃO",#N/A,FALSE,"Obras"}</definedName>
    <definedName name="___thinkcelleHKfS.Id10yAgWOEQUtYsQ" hidden="1">#REF!</definedName>
    <definedName name="___thinkcellNUYAAAAAAAAAAAAA.hEyZIZ9jUCNFQRVvGEQhg" hidden="1">#REF!</definedName>
    <definedName name="___thinkcellNUYAAAAAAAAAAAAA_EFv3YhCXk.44MmMkz29WQ" hidden="1">#REF!</definedName>
    <definedName name="___thinkcellNUYAAAAAAAAAAAAA_wgIDNFps0mKD4CZo5Ky9w" hidden="1">#REF!</definedName>
    <definedName name="___thinkcellNUYAAAAAAAAAAAAA_Z3e0jWDUkCJ0gFihc12tA" hidden="1">#REF!</definedName>
    <definedName name="___thinkcellNUYAAAAAAAAAAAAA0.d9ODCH9EaKjQxjqwNHcQ" hidden="1">#REF!</definedName>
    <definedName name="___thinkcellNUYAAAAAAAAAAAAA0aIwD6tnzUOCbQ.3Ru.17A" hidden="1">#REF!</definedName>
    <definedName name="___thinkcellNUYAAAAAAAAAAAAA0eO.0i99aEGbVBSpwMuwMw" hidden="1">#REF!</definedName>
    <definedName name="___thinkcellNUYAAAAAAAAAAAAA0GJQyqHibk6BgYkGoDWetA" hidden="1">#REF!</definedName>
    <definedName name="___thinkcellNUYAAAAAAAAAAAAA0qTVCGnDl06HFssE6o.ylA" hidden="1">#REF!</definedName>
    <definedName name="___thinkcellNUYAAAAAAAAAAAAA13e5Lg7X10y0di.CzgulzQ" hidden="1">#REF!</definedName>
    <definedName name="___thinkcellNUYAAAAAAAAAAAAA16aiOnl4a0mcjIQgtrwVdA" hidden="1">#REF!</definedName>
    <definedName name="___thinkcellNUYAAAAAAAAAAAAA1AHc0dke5kOgjYzW.ZRKww" hidden="1">#REF!</definedName>
    <definedName name="___thinkcellNUYAAAAAAAAAAAAA1fxqhywllkm0dmix4yPrag" hidden="1">#REF!</definedName>
    <definedName name="___thinkcellNUYAAAAAAAAAAAAA1KmoGOx8SEC8pnT1GEBEpA" hidden="1">#REF!</definedName>
    <definedName name="___thinkcellNUYAAAAAAAAAAAAA1X5ybuc3t0m1ZaC3MhRdUA" hidden="1">#REF!</definedName>
    <definedName name="___thinkcellNUYAAAAAAAAAAAAA229NcugZNUSqNVwgrPrLOg" hidden="1">#REF!</definedName>
    <definedName name="___thinkcellNUYAAAAAAAAAAAAA2h_awZILH0.CwhBPi4g88Q" hidden="1">#REF!</definedName>
    <definedName name="___thinkcellNUYAAAAAAAAAAAAA2jemUZKEaUyzDPjcZe0aAQ" hidden="1">#REF!</definedName>
    <definedName name="___thinkcellNUYAAAAAAAAAAAAA3.yfN5_QK0u0WxinFILmbQ" hidden="1">#REF!</definedName>
    <definedName name="___thinkcellNUYAAAAAAAAAAAAA38z8bHuXI06w3nvMXZhHSw" hidden="1">#REF!</definedName>
    <definedName name="___thinkcellNUYAAAAAAAAAAAAA4Y3z1i52w0arwPt.pCdxYQ" hidden="1">#REF!</definedName>
    <definedName name="___thinkcellNUYAAAAAAAAAAAAA5Zkr5oR.TUCmOPQSL9WvxA" hidden="1">#REF!</definedName>
    <definedName name="___thinkcellNUYAAAAAAAAAAAAA6qbaznmfNEKWs5CA0IAMvQ" hidden="1">#REF!</definedName>
    <definedName name="___thinkcellNUYAAAAAAAAAAAAA7k_R7jILlk6bJtPbVT0siQ" hidden="1">#REF!</definedName>
    <definedName name="___thinkcellNUYAAAAAAAAAAAAA7MfBwaue2EGQGB4ox_RIqg" hidden="1">#REF!</definedName>
    <definedName name="___thinkcellNUYAAAAAAAAAAAAA7RqBIT3WMUifvILnsM8ncA" hidden="1">#REF!</definedName>
    <definedName name="___thinkcellNUYAAAAAAAAAAAAA84GRr0RVbE6aHJnRra7adA" hidden="1">#REF!</definedName>
    <definedName name="___thinkcellNUYAAAAAAAAAAAAA8bnxpZNW4kOLZNNFU9O0ew" hidden="1">#REF!</definedName>
    <definedName name="___thinkcellNUYAAAAAAAAAAAAA8eOJThd6TkiGEV9HvYjPKg" hidden="1">#REF!</definedName>
    <definedName name="___thinkcellNUYAAAAAAAAAAAAA8mjywf_coUy5B2plTilUIA" hidden="1">#REF!</definedName>
    <definedName name="___thinkcellNUYAAAAAAAAAAAAA91QNZ9.pf06N0XrU2huxFA" hidden="1">#REF!</definedName>
    <definedName name="___thinkcellNUYAAAAAAAAAAAAA92CzWHv77E6ZURPKOR8DCw" hidden="1">#REF!</definedName>
    <definedName name="___thinkcellNUYAAAAAAAAAAAAA9cpmS69_1kCd3JJkTHwEJw" hidden="1">#REF!</definedName>
    <definedName name="___thinkcellNUYAAAAAAAAAAAAA9nZLz3Hy0Ueh.Yh6_YB58Q" hidden="1">#REF!</definedName>
    <definedName name="___thinkcellNUYAAAAAAAAAAAAAA.DbVRgZKUaR6px908a5oA" hidden="1">#REF!</definedName>
    <definedName name="___thinkcellNUYAAAAAAAAAAAAAa1qylC9alk2mfM5CpA2.IQ" hidden="1">#REF!</definedName>
    <definedName name="___thinkcellNUYAAAAAAAAAAAAAaDsKojloSUGyKaEuELMGvw" hidden="1">#REF!</definedName>
    <definedName name="___thinkcellNUYAAAAAAAAAAAAAaKLm9VAUFECxNXnP8C46PA" hidden="1">#REF!</definedName>
    <definedName name="___thinkcellNUYAAAAAAAAAAAAAAkqPrH0OLkeMPsOF0.EyVQ" hidden="1">#REF!</definedName>
    <definedName name="___thinkcellNUYAAAAAAAAAAAAAb6yEP2EOgUS9G.QgU8vGNg" hidden="1">#REF!</definedName>
    <definedName name="___thinkcellNUYAAAAAAAAAAAAABHhdUBELOU.F6bE3jAIOfQ" hidden="1">#REF!</definedName>
    <definedName name="___thinkcellNUYAAAAAAAAAAAAABUd0DxGPlkeLJKsCD1F3zg" hidden="1">#REF!</definedName>
    <definedName name="___thinkcellNUYAAAAAAAAAAAAAC.Cu5bSOCEG60S2HnoDMYw" hidden="1">#REF!</definedName>
    <definedName name="___thinkcellNUYAAAAAAAAAAAAAC2qIKIpTaESoCxbNSrodxw" hidden="1">#REF!</definedName>
    <definedName name="___thinkcellNUYAAAAAAAAAAAAACGP3JL7kP0S2DvSPAcp0dw" hidden="1">#REF!</definedName>
    <definedName name="___thinkcellNUYAAAAAAAAAAAAACIKIOku9c0CotvGG_XF4Yw" hidden="1">#REF!</definedName>
    <definedName name="___thinkcellNUYAAAAAAAAAAAAAcnlJyCm9LEKO0CxbcbupjQ" hidden="1">#REF!</definedName>
    <definedName name="___thinkcellNUYAAAAAAAAAAAAAcOSXi4XdsUq9fE51tCU.TQ" hidden="1">#REF!</definedName>
    <definedName name="___thinkcellNUYAAAAAAAAAAAAAcuEq8ViW70G4cZWc3n3OxA" hidden="1">#REF!</definedName>
    <definedName name="___thinkcellNUYAAAAAAAAAAAAAdFKRF5vIwkidCULwIemahA" hidden="1">#REF!</definedName>
    <definedName name="___thinkcellNUYAAAAAAAAAAAAAdFYWI80qlkKnWb25S3ApBQ" hidden="1">#REF!</definedName>
    <definedName name="___thinkcellNUYAAAAAAAAAAAAADG6FSUnNV0mF3LGnsdj1mg" hidden="1">#REF!</definedName>
    <definedName name="___thinkcellNUYAAAAAAAAAAAAAdHcJQ5IPV0.A4PpBnA50rQ" hidden="1">#REF!</definedName>
    <definedName name="___thinkcellNUYAAAAAAAAAAAAADhJI_2zFpUq0B1p8PwGVUA" hidden="1">#REF!</definedName>
    <definedName name="___thinkcellNUYAAAAAAAAAAAAADK8ZM9IsNEiSrLivIK5clA" hidden="1">#REF!</definedName>
    <definedName name="___thinkcellNUYAAAAAAAAAAAAAdNsdpnCiUkyLjjME7FC16A" hidden="1">#REF!</definedName>
    <definedName name="___thinkcellNUYAAAAAAAAAAAAAduXrvSRfP02V6lpDZz9GoA" hidden="1">#REF!</definedName>
    <definedName name="___thinkcellNUYAAAAAAAAAAAAADwM5C0GM8kKuwqEphNyWZA" hidden="1">#REF!</definedName>
    <definedName name="___thinkcellNUYAAAAAAAAAAAAAeFXmGUDPYkOeftwBw3s7Ug" hidden="1">#REF!</definedName>
    <definedName name="___thinkcellNUYAAAAAAAAAAAAAfF6c_N0DnEC3jtu533Gr1Q" hidden="1">#REF!</definedName>
    <definedName name="___thinkcellNUYAAAAAAAAAAAAAFfrEIV5XWEulWC5Ttjs4Yg" hidden="1">#REF!</definedName>
    <definedName name="___thinkcellNUYAAAAAAAAAAAAAfoOPP46dSkmArYmpcyn7sQ" hidden="1">#REF!</definedName>
    <definedName name="___thinkcellNUYAAAAAAAAAAAAAfRkKy9njo0KduO0g_ZzAkw" hidden="1">#REF!</definedName>
    <definedName name="___thinkcellNUYAAAAAAAAAAAAAFUFpeVh_00yFEU9g1V.NnQ" hidden="1">#REF!</definedName>
    <definedName name="___thinkcellNUYAAAAAAAAAAAAAfxDCeEQ10kSJCGIA36u2fQ" hidden="1">#REF!</definedName>
    <definedName name="___thinkcellNUYAAAAAAAAAAAAAg_B83_LqVEaOM2GbXESQxQ" hidden="1">#REF!</definedName>
    <definedName name="___thinkcellNUYAAAAAAAAAAAAAgh8ikK9VWEC2XUKQkNfpQg" hidden="1">#REF!</definedName>
    <definedName name="___thinkcellNUYAAAAAAAAAAAAAGIUY_yKxdkSjZK6.e.NTXg" hidden="1">#REF!</definedName>
    <definedName name="___thinkcellNUYAAAAAAAAAAAAAgKtwhYqm4E6ohNBGytu1sA" hidden="1">#REF!</definedName>
    <definedName name="___thinkcellNUYAAAAAAAAAAAAAGrfOjlEkskimbrBASANBUg" hidden="1">#REF!</definedName>
    <definedName name="___thinkcellNUYAAAAAAAAAAAAAGZbYlw9L.UekbDmNhO6t9w" hidden="1">#REF!</definedName>
    <definedName name="___thinkcellNUYAAAAAAAAAAAAAhfBx_Xi6EEefAEkZkLdkkA" hidden="1">#REF!</definedName>
    <definedName name="___thinkcellNUYAAAAAAAAAAAAAHj1hYVGxgUiQfhOHNVP3TQ" hidden="1">#REF!</definedName>
    <definedName name="___thinkcellNUYAAAAAAAAAAAAAHwiQ_QSmiEKhL3y4HZLhDg" hidden="1">#REF!</definedName>
    <definedName name="___thinkcellNUYAAAAAAAAAAAAAhWNQjnH.cUey5l_SFnQdEg" hidden="1">#REF!</definedName>
    <definedName name="___thinkcellNUYAAAAAAAAAAAAAhY97Q__N6UuK4YKOTmq.3w" hidden="1">#REF!</definedName>
    <definedName name="___thinkcellNUYAAAAAAAAAAAAAi0T4JQTyZkG0GWZF53vV0A" hidden="1">#REF!</definedName>
    <definedName name="___thinkcellNUYAAAAAAAAAAAAAi4.JCTFMp0mXJGR1at2Vfg" hidden="1">#REF!</definedName>
    <definedName name="___thinkcellNUYAAAAAAAAAAAAAi4Gk6dNwFkWrfQp2RbAbpw" hidden="1">#REF!</definedName>
    <definedName name="___thinkcellNUYAAAAAAAAAAAAAi51cuwitdUeyysCJvjtOxw" hidden="1">#REF!</definedName>
    <definedName name="___thinkcellNUYAAAAAAAAAAAAAIKfsld80eEqK_5a1.MzQ9Q" hidden="1">#REF!</definedName>
    <definedName name="___thinkcellNUYAAAAAAAAAAAAAIL.vbTvQAEaxQPD_JE.FMQ" hidden="1">#REF!</definedName>
    <definedName name="___thinkcellNUYAAAAAAAAAAAAAIRxWhFQHo0K6QfFJobWPIQ" hidden="1">#REF!</definedName>
    <definedName name="___thinkcellNUYAAAAAAAAAAAAAIsfiCOJNOkSui0X6Pl75Sw" hidden="1">#REF!</definedName>
    <definedName name="___thinkcellNUYAAAAAAAAAAAAAjBnsqMD3iUOo62s65cjy9w" hidden="1">#REF!</definedName>
    <definedName name="___thinkcellNUYAAAAAAAAAAAAAjlUHaSJYTkiGGA.MKnGxCQ" hidden="1">#REF!</definedName>
    <definedName name="___thinkcellNUYAAAAAAAAAAAAAjMU.krClqk6Oj5axB5cx.g" hidden="1">#REF!</definedName>
    <definedName name="___thinkcellNUYAAAAAAAAAAAAAJTOE1JOwykm4yZ7NJbJu_g" hidden="1">#REF!</definedName>
    <definedName name="___thinkcellNUYAAAAAAAAAAAAAK1m0EcXdME6acibMVy6VKA" hidden="1">#REF!</definedName>
    <definedName name="___thinkcellNUYAAAAAAAAAAAAAKAAseXK7b0yps1A7vztdPQ" hidden="1">#REF!</definedName>
    <definedName name="___thinkcellNUYAAAAAAAAAAAAAkgpPMjEWO0Wmy5bdPZjWtQ" hidden="1">#REF!</definedName>
    <definedName name="___thinkcellNUYAAAAAAAAAAAAAkiGpI9Yon0KpXOSi_VHzHw" hidden="1">#REF!</definedName>
    <definedName name="___thinkcellNUYAAAAAAAAAAAAAkIu8w3sb70izlCN6jyrbIA" hidden="1">#REF!</definedName>
    <definedName name="___thinkcellNUYAAAAAAAAAAAAAKUgvTsa6bk.IY2lLSQTBiw" hidden="1">#REF!</definedName>
    <definedName name="___thinkcellNUYAAAAAAAAAAAAAkUiYzkZSI0WwD2rKk9wp.w" hidden="1">#REF!</definedName>
    <definedName name="___thinkcellNUYAAAAAAAAAAAAAKVZFfSYZ8k.PPzs9aZNv5Q" hidden="1">#REF!</definedName>
    <definedName name="___thinkcellNUYAAAAAAAAAAAAAKymTOSIGQU2c94ggLLxhBg" hidden="1">#REF!</definedName>
    <definedName name="___thinkcellNUYAAAAAAAAAAAAALG57XmSDD0GESGeyaAZ_DA" hidden="1">#REF!</definedName>
    <definedName name="___thinkcellNUYAAAAAAAAAAAAALI8yqt6EhEewh4NWBCtA5Q" hidden="1">#REF!</definedName>
    <definedName name="___thinkcellNUYAAAAAAAAAAAAALJLMpfuAi0q4DBzzFncQCA" hidden="1">#REF!</definedName>
    <definedName name="___thinkcellNUYAAAAAAAAAAAAALnW8kejO10K_21WP6yd8uA" hidden="1">#REF!</definedName>
    <definedName name="___thinkcellNUYAAAAAAAAAAAAAlY1AAIo2qEClatVukdJUGQ" hidden="1">#REF!</definedName>
    <definedName name="___thinkcellNUYAAAAAAAAAAAAAlyFycfeWZEmVMwgpu535zA" hidden="1">#REF!</definedName>
    <definedName name="___thinkcellNUYAAAAAAAAAAAAAm3D.xWbXjE2Ad0siWEjSyQ" hidden="1">#REF!</definedName>
    <definedName name="___thinkcellNUYAAAAAAAAAAAAAMdF0WH1FiUKCP.8n.TqgGw" hidden="1">#REF!</definedName>
    <definedName name="___thinkcellNUYAAAAAAAAAAAAAMj88f7Xkj0CBQQphwxj_7w" hidden="1">#REF!</definedName>
    <definedName name="___thinkcellNUYAAAAAAAAAAAAAMRgPukON5kCl8iaJOxdYng" hidden="1">#REF!</definedName>
    <definedName name="___thinkcellNUYAAAAAAAAAAAAAmrNsjZB_BUmlbrOhkOnJYA" hidden="1">#REF!</definedName>
    <definedName name="___thinkcellNUYAAAAAAAAAAAAAmZE1MMTBYE.JBQYxWdfrkA" hidden="1">#REF!</definedName>
    <definedName name="___thinkcellNUYAAAAAAAAAAAAAMZQG9EUbVEyhbVExWBnrFw" hidden="1">#REF!</definedName>
    <definedName name="___thinkcellNUYAAAAAAAAAAAAAn4jeH8QJ5kSWK3ifG.lbjA" hidden="1">#REF!</definedName>
    <definedName name="___thinkcellNUYAAAAAAAAAAAAAnAQQpjdFMESUvRosc3fUiA" hidden="1">#REF!</definedName>
    <definedName name="___thinkcellNUYAAAAAAAAAAAAAOEQJ5z4SrkeenmQL_j6NbQ" hidden="1">#REF!</definedName>
    <definedName name="___thinkcellNUYAAAAAAAAAAAAAOhlAlxfFj02HN3dAqUZ2sA" hidden="1">#REF!</definedName>
    <definedName name="___thinkcellNUYAAAAAAAAAAAAAOxfs.ez2FEe1CFtcwvxM.Q" hidden="1">#REF!</definedName>
    <definedName name="___thinkcellNUYAAAAAAAAAAAAAOZe4r9V5O0CMnPi_.CgYFQ" hidden="1">#REF!</definedName>
    <definedName name="___thinkcellNUYAAAAAAAAAAAAAP56IpYB2mE.iZRagFOITwA" hidden="1">#REF!</definedName>
    <definedName name="___thinkcellNUYAAAAAAAAAAAAAp6rmdXQ2vUadkTj9QdkIhA" hidden="1">#REF!</definedName>
    <definedName name="___thinkcellNUYAAAAAAAAAAAAAPh3ZPT.VIU.H667CsjzI6g" hidden="1">#REF!</definedName>
    <definedName name="___thinkcellNUYAAAAAAAAAAAAApK.A40PaRkawrwhuRWRgKQ" hidden="1">#REF!</definedName>
    <definedName name="___thinkcellNUYAAAAAAAAAAAAAPP75g42a0kmCV_l85X8.cg" hidden="1">#REF!</definedName>
    <definedName name="___thinkcellNUYAAAAAAAAAAAAApPo4f6Emqk.DQUndchHLzg" hidden="1">#REF!</definedName>
    <definedName name="___thinkcellNUYAAAAAAAAAAAAAQ357t7YgRkC4GIX7RCuJGA" hidden="1">#REF!</definedName>
    <definedName name="___thinkcellNUYAAAAAAAAAAAAAqMpxYZh9GkOODxY1xflv3Q" hidden="1">#REF!</definedName>
    <definedName name="___thinkcellNUYAAAAAAAAAAAAAqu.226tIXEqld9KSjc0EUQ" hidden="1">#REF!</definedName>
    <definedName name="___thinkcellNUYAAAAAAAAAAAAAqZJRFCADR0yXbPXjxKWGgg" hidden="1">#REF!</definedName>
    <definedName name="___thinkcellNUYAAAAAAAAAAAAAr.ogUfYaI0eYRRec4YVhgg" hidden="1">#REF!</definedName>
    <definedName name="___thinkcellNUYAAAAAAAAAAAAARNc1AXk3FECgqyxk9Ou_Dw" hidden="1">#REF!</definedName>
    <definedName name="___thinkcellNUYAAAAAAAAAAAAAROFrwQxUGkiU9.z4EjIz7g" hidden="1">#REF!</definedName>
    <definedName name="___thinkcellNUYAAAAAAAAAAAAArQUtj0L8pkKzycWr60.ycg" hidden="1">#REF!</definedName>
    <definedName name="___thinkcellNUYAAAAAAAAAAAAArTZRa91r4kWUQjnvPRMPjw" hidden="1">#REF!</definedName>
    <definedName name="___thinkcellNUYAAAAAAAAAAAAAs68cmmABHEylJW8ElNLg6g" hidden="1">#REF!</definedName>
    <definedName name="___thinkcellNUYAAAAAAAAAAAAAs705RBBllkuyRBpzKt0NAg" hidden="1">#REF!</definedName>
    <definedName name="___thinkcellNUYAAAAAAAAAAAAAS9fBzjXRCUeD20b3NVENWw" hidden="1">#REF!</definedName>
    <definedName name="___thinkcellNUYAAAAAAAAAAAAAsI2d4VUKN0Cw9ZSGwda_Xw" hidden="1">#REF!</definedName>
    <definedName name="___thinkcellNUYAAAAAAAAAAAAASM7ZDkvte06K1fGW4torPw" hidden="1">#REF!</definedName>
    <definedName name="___thinkcellNUYAAAAAAAAAAAAASwvAiO0LaUSQw5MRUdB6TQ" hidden="1">#REF!</definedName>
    <definedName name="___thinkcellNUYAAAAAAAAAAAAAsyofVGpuoEaI8hKkH.wj0Q" hidden="1">#REF!</definedName>
    <definedName name="___thinkcellNUYAAAAAAAAAAAAASYZmI2zRdEq3UH52PoxwXw" hidden="1">#REF!</definedName>
    <definedName name="___thinkcellNUYAAAAAAAAAAAAAsZcNqK_25Uu.F67km9IxCw" hidden="1">#REF!</definedName>
    <definedName name="___thinkcellNUYAAAAAAAAAAAAAtAUHlumnekCZHnQxchuPdw" hidden="1">#REF!</definedName>
    <definedName name="___thinkcellNUYAAAAAAAAAAAAATcMdybfd4EStvK_Sv_yZCg" hidden="1">#REF!</definedName>
    <definedName name="___thinkcellNUYAAAAAAAAAAAAATPHnw_ae40iyZ96vzSOGiw" hidden="1">#REF!</definedName>
    <definedName name="___thinkcellNUYAAAAAAAAAAAAAU7RmkOYUy0y_CYldxMLx9g" hidden="1">#REF!</definedName>
    <definedName name="___thinkcellNUYAAAAAAAAAAAAAUacW_5jOd0Kv9.pqBnLn8Q" hidden="1">#REF!</definedName>
    <definedName name="___thinkcellNUYAAAAAAAAAAAAAUHUZqAQrAki7Iy1zgKrCeA" hidden="1">#REF!</definedName>
    <definedName name="___thinkcellNUYAAAAAAAAAAAAAuJV59EvSSUm6_hbS1h2kGA" hidden="1">#REF!</definedName>
    <definedName name="___thinkcellNUYAAAAAAAAAAAAAuW4y4vwORkuRein7YbMxIQ" hidden="1">#REF!</definedName>
    <definedName name="___thinkcellNUYAAAAAAAAAAAAAuY67z5bLN0qGljwyleZ3Cg" hidden="1">#REF!</definedName>
    <definedName name="___thinkcellNUYAAAAAAAAAAAAAUyzqDvBdv0.40HIq2Tu3ng" hidden="1">#REF!</definedName>
    <definedName name="___thinkcellNUYAAAAAAAAAAAAAV4e2IGyanE61Btofl.Y..g" hidden="1">#REF!</definedName>
    <definedName name="___thinkcellNUYAAAAAAAAAAAAAV8NPzN.pekWQQqcdUnnxNw" hidden="1">#REF!</definedName>
    <definedName name="___thinkcellNUYAAAAAAAAAAAAAVecCbQahOUW8k4k_oIxkRg" hidden="1">#REF!</definedName>
    <definedName name="___thinkcellNUYAAAAAAAAAAAAAvO7shQrOS0yEzVv83z0WYw" hidden="1">#REF!</definedName>
    <definedName name="___thinkcellNUYAAAAAAAAAAAAAvRlJYwdbtkehrg91pZKRmQ" hidden="1">#REF!</definedName>
    <definedName name="___thinkcellNUYAAAAAAAAAAAAAvRyea42FoUe0QwcKz5KHhA" hidden="1">#REF!</definedName>
    <definedName name="___thinkcellNUYAAAAAAAAAAAAAvtYXAlE7I0WUFFSEOaZgZw" hidden="1">#REF!</definedName>
    <definedName name="___thinkcellNUYAAAAAAAAAAAAAw6zaUo5PFUiqCE_No14AyQ" hidden="1">#REF!</definedName>
    <definedName name="___thinkcellNUYAAAAAAAAAAAAAW8irLGfc_0OAHouiUtDvGA" hidden="1">#REF!</definedName>
    <definedName name="___thinkcellNUYAAAAAAAAAAAAAwBUrBbmTBUSkv1FZDqEkJA" hidden="1">#REF!</definedName>
    <definedName name="___thinkcellNUYAAAAAAAAAAAAAwi6pjvVmu0qfwpgcxTzdQA" hidden="1">#REF!</definedName>
    <definedName name="___thinkcellNUYAAAAAAAAAAAAAWI9QE8sVCkaa2mg9xZmJmg" hidden="1">#REF!</definedName>
    <definedName name="___thinkcellNUYAAAAAAAAAAAAAWKGzlEt_C0KpTfk4CznBBw" hidden="1">#REF!</definedName>
    <definedName name="___thinkcellNUYAAAAAAAAAAAAAWoC39ehaGkSRb.BZzfBYYg" hidden="1">#REF!</definedName>
    <definedName name="___thinkcellNUYAAAAAAAAAAAAAx6nademuMU6PpVarcdQmTA" hidden="1">#REF!</definedName>
    <definedName name="___thinkcellNUYAAAAAAAAAAAAAx7uZPF7d1UqxYkKchqSQvA" hidden="1">#REF!</definedName>
    <definedName name="___thinkcellNUYAAAAAAAAAAAAAX96vRavTHE6e42eK52j9eA" hidden="1">#REF!</definedName>
    <definedName name="___thinkcellNUYAAAAAAAAAAAAAXJK_VNNLX0exCx8CL1TUVg" hidden="1">#REF!</definedName>
    <definedName name="___thinkcellNUYAAAAAAAAAAAAAxKZnldWPwky3FOoi1b8odA" hidden="1">#REF!</definedName>
    <definedName name="___thinkcellNUYAAAAAAAAAAAAAxsGB2mA3xUu.bdKFhlRWgQ" hidden="1">#REF!</definedName>
    <definedName name="___thinkcellNUYAAAAAAAAAAAAAXTZpARFI3EG6ZqKRxLqbgA" hidden="1">#REF!</definedName>
    <definedName name="___thinkcellNUYAAAAAAAAAAAAAyIpjdAaX20CbST0lbyehOw" hidden="1">#REF!</definedName>
    <definedName name="___thinkcellNUYAAAAAAAAAAAAAyqAAhab9Gky8.dzWOXKX7w" hidden="1">#REF!</definedName>
    <definedName name="___thinkcellNUYAAAAAAAAAAAAAYs.AoQWZAkCxQFjsX2gGMw" hidden="1">#REF!</definedName>
    <definedName name="___thinkcellNUYAAAAAAAAAAAAAysAtXtXhJ06izrBam5G4bA" hidden="1">#REF!</definedName>
    <definedName name="___thinkcellNUYAAAAAAAAAAAAAZ24llfnvKkOzMG9kv5MjMg" hidden="1">#REF!</definedName>
    <definedName name="___thinkcellNUYAAAAAAAAAAAAAzao0ZL398UGKqMEyOxsTKw" hidden="1">#REF!</definedName>
    <definedName name="___thinkcellNUYAAAAAAAAAAAAAZfSM5eoHv0ygl..DDkvmuw" hidden="1">#REF!</definedName>
    <definedName name="___thinkcellNUYAAAAAAAAAAAAAzXVQK0p3S0GCY3uGp8wuVg" hidden="1">#REF!</definedName>
    <definedName name="___thinkcellNUYAAAAAAAAAAAAAzZ0oTRl3AEmCQ0Y1AKk28w" hidden="1">#REF!</definedName>
    <definedName name="___thinkcellNUYAAAAAAAABAAAA_xEzlMC8IEu8c8QhnCUZCg" hidden="1">#REF!</definedName>
    <definedName name="___thinkcellNUYAAAAAAAABAAAAecT_GvMQ8UWnLCFxNoYFdA" hidden="1">#REF!</definedName>
    <definedName name="___thinkcellNUYAAAAAAAABAAAAJut7eS6jIkmMTW1aZrzVrA" hidden="1">#REF!</definedName>
    <definedName name="___thinkcellNUYAAAAAAAAEAAAA.Vidtx14kUON4n7Vv1XjbQ" hidden="1">#REF!</definedName>
    <definedName name="___thinkcellNUYAAAAAAAAEAAAA_kRTdlos_USX2wBQFBcQrw" hidden="1">#REF!</definedName>
    <definedName name="___thinkcellNUYAAAAAAAAEAAAA6FIiL1kvHEqZJm5DWWmK.g" hidden="1">#REF!</definedName>
    <definedName name="___thinkcellNUYAAAAAAAAEAAAA7yBV6qUhKEyprpMd5Helzg" hidden="1">#REF!</definedName>
    <definedName name="___thinkcellNUYAAAAAAAAEAAAA8R_qMODbGEyBX9cgYBfurQ" hidden="1">#REF!</definedName>
    <definedName name="___thinkcellNUYAAAAAAAAEAAAA9LnxmW0A1UOfc9o_tFIvhw" hidden="1">#REF!</definedName>
    <definedName name="___thinkcellNUYAAAAAAAAEAAAA9VZ_5hHwb0W7eCttop93fg" hidden="1">#REF!</definedName>
    <definedName name="___thinkcellNUYAAAAAAAAEAAAAAO40pp21sU.52Zg.sZdhyg" hidden="1">#REF!</definedName>
    <definedName name="___thinkcellNUYAAAAAAAAEAAAAAwTnNnP1zUulb8ci2dkuYw" hidden="1">#REF!</definedName>
    <definedName name="___thinkcellNUYAAAAAAAAEAAAAb1NHdW81J0GcLvkvYqCHZw" hidden="1">#REF!</definedName>
    <definedName name="___thinkcellNUYAAAAAAAAEAAAACMFvwbsWCEaq0ZF7WAVZoQ" hidden="1">#REF!</definedName>
    <definedName name="___thinkcellNUYAAAAAAAAEAAAAcUJXAnYYHEWKlrL2tptXFg" hidden="1">#REF!</definedName>
    <definedName name="___thinkcellNUYAAAAAAAAEAAAAcZM4Xm7BGkimL_ay89oJPw" hidden="1">#REF!</definedName>
    <definedName name="___thinkcellNUYAAAAAAAAEAAAADhJTk1KTOECYjsSPxFtgtA" hidden="1">#REF!</definedName>
    <definedName name="___thinkcellNUYAAAAAAAAEAAAAEGLpJiQuAkaWqezMm6wbLw" hidden="1">#REF!</definedName>
    <definedName name="___thinkcellNUYAAAAAAAAEAAAAexm4_2TGu0uk8lDIbOyLiA" hidden="1">#REF!</definedName>
    <definedName name="___thinkcellNUYAAAAAAAAEAAAAFb3QOa77rUKQLQd76RUEPg" hidden="1">#REF!</definedName>
    <definedName name="___thinkcellNUYAAAAAAAAEAAAAFjqbw01SGkaEGruxBiWp6Q" hidden="1">#REF!</definedName>
    <definedName name="___thinkcellNUYAAAAAAAAEAAAAGfhJ3t2R20ebvIP1wp39ew" hidden="1">#REF!</definedName>
    <definedName name="___thinkcellNUYAAAAAAAAEAAAAh23WHFwjE0q.ni8SA6mDEw" hidden="1">#REF!</definedName>
    <definedName name="___thinkcellNUYAAAAAAAAEAAAAiJeVSja520Gq2OP_bzbflA" hidden="1">#REF!</definedName>
    <definedName name="___thinkcellNUYAAAAAAAAEAAAAinK03ZRsDkKpPmNBNYTFdQ" hidden="1">#REF!</definedName>
    <definedName name="___thinkcellNUYAAAAAAAAEAAAAk0yquYWCe0SuJDGifrrDcA" hidden="1">#REF!</definedName>
    <definedName name="___thinkcellNUYAAAAAAAAEAAAAk5P64E5fdESUFQbW8U.ysQ" hidden="1">#REF!</definedName>
    <definedName name="___thinkcellNUYAAAAAAAAEAAAAktNxI__W50GMryFsLnkhlQ" hidden="1">#REF!</definedName>
    <definedName name="___thinkcellNUYAAAAAAAAEAAAAl4ods3utdUSNwL7rlkUwow" hidden="1">#REF!</definedName>
    <definedName name="___thinkcellNUYAAAAAAAAEAAAAMKxKsVrXf0CO.CWIPhVe3g" hidden="1">#REF!</definedName>
    <definedName name="___thinkcellNUYAAAAAAAAEAAAAN3t9vytKe0G9a.oFJ_N6fw" hidden="1">#REF!</definedName>
    <definedName name="___thinkcellNUYAAAAAAAAEAAAAnbp3mvGZmkaHc4OpHKvHxQ" hidden="1">#REF!</definedName>
    <definedName name="___thinkcellNUYAAAAAAAAEAAAAnRi3SPSF8kC1KV0zWrMuBg" hidden="1">#REF!</definedName>
    <definedName name="___thinkcellNUYAAAAAAAAEAAAAOfrcJoAK50.WBNtpBs.Wmw" hidden="1">#REF!</definedName>
    <definedName name="___thinkcellNUYAAAAAAAAEAAAAOHBImmSuwE.4ZrlgbupZtA" hidden="1">#REF!</definedName>
    <definedName name="___thinkcellNUYAAAAAAAAEAAAAOS5VlaQCX0qYr9C9VxSBuw" hidden="1">#REF!</definedName>
    <definedName name="___thinkcellNUYAAAAAAAAEAAAAoVnCQ_8BzkmY_X86EgLehQ" hidden="1">#REF!</definedName>
    <definedName name="___thinkcellNUYAAAAAAAAEAAAAPxU98dhAOUmobvkbzYqMZA" hidden="1">#REF!</definedName>
    <definedName name="___thinkcellNUYAAAAAAAAEAAAArrlIwhQF9E.9E81GqESHXg" hidden="1">#REF!</definedName>
    <definedName name="___thinkcellNUYAAAAAAAAEAAAARrtepyGP80mLSLexZKTo8A" hidden="1">#REF!</definedName>
    <definedName name="___thinkcellNUYAAAAAAAAEAAAASdPKfXYLSkKpbkFokeaGdg" hidden="1">#REF!</definedName>
    <definedName name="___thinkcellNUYAAAAAAAAEAAAAshGZxRVRTk2LtAsXfadE7A" hidden="1">#REF!</definedName>
    <definedName name="___thinkcellNUYAAAAAAAAEAAAAsKkuPXY3u0Stwmpe7ncd8A" hidden="1">#REF!</definedName>
    <definedName name="___thinkcellNUYAAAAAAAAEAAAATkan9LZSw0SKHb4R9FcW2g" hidden="1">#REF!</definedName>
    <definedName name="___thinkcellNUYAAAAAAAAEAAAAU1QmdAsM5U2r0_zAWlpAjg" hidden="1">#REF!</definedName>
    <definedName name="___thinkcellNUYAAAAAAAAEAAAAUIw5_Cnny0iroI08Im_25Q" hidden="1">#REF!</definedName>
    <definedName name="___thinkcellNUYAAAAAAAAEAAAAV1xXt3BmtkSj64SD6rM7Zg" hidden="1">#REF!</definedName>
    <definedName name="___thinkcellNUYAAAAAAAAEAAAAVLPbD1nc4kqJL55HKyQ6YA" hidden="1">#REF!</definedName>
    <definedName name="___thinkcellNUYAAAAAAAAEAAAAXmxSnyFsqUyoG6VqJWIL9w" hidden="1">#REF!</definedName>
    <definedName name="___thinkcellNUYAAAAAAAAEAAAAy_gb_ULF4k2Z3t0lfPpgEA" hidden="1">#REF!</definedName>
    <definedName name="___thinkcellNUYAAAAAAAAEAAAAYMejYx1NfECH9y88gLpk7Q" hidden="1">#REF!</definedName>
    <definedName name="___thinkcellNUYAAAAAAAAEAAAAYp8n2LEvkEeWJ92_.6YOyQ" hidden="1">#REF!</definedName>
    <definedName name="___thinkcellNUYAAAEAAAAAAAAAV7iMWr5eRku3LPHNKiJ1dQ" hidden="1">#REF!</definedName>
    <definedName name="___thinkcellNUYAAAEAAAAAAAAAYYmz4IysVEGoLeIzqdNWTw" hidden="1">#REF!</definedName>
    <definedName name="___TI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tt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tt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tt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tt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UB2" hidden="1">{"MULTIPLICAÇÃO",#N/A,FALSE,"Obras"}</definedName>
    <definedName name="___v1" hidden="1">{"'REL CUSTODIF'!$B$1:$H$72"}</definedName>
    <definedName name="___VVV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VVV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VVV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VVV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VVV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VVV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ww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ww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ww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ww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ww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x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x10" hidden="1">{"'REL CUSTODIF'!$B$1:$H$72"}</definedName>
    <definedName name="___x11" hidden="1">{"'REL CUSTODIF'!$B$1:$H$72"}</definedName>
    <definedName name="___x12" hidden="1">{#N/A,#N/A,FALSE,"Suprimentos";#N/A,#N/A,FALSE,"Medicina e Segurança";#N/A,#N/A,FALSE,"Administração";#N/A,#N/A,FALSE,"Meio Ambiente";#N/A,#N/A,FALSE,"Operação (Mina)";#N/A,#N/A,FALSE,"Operação (Porto)"}</definedName>
    <definedName name="___x13" hidden="1">{"'REL CUSTODIF'!$B$1:$H$72"}</definedName>
    <definedName name="___x14" hidden="1">#REF!</definedName>
    <definedName name="___x15" hidden="1">#REF!</definedName>
    <definedName name="___x16" hidden="1">#REF!</definedName>
    <definedName name="___x17" hidden="1">#REF!</definedName>
    <definedName name="___x18" hidden="1">#REF!</definedName>
    <definedName name="___x19" hidden="1">#REF!</definedName>
    <definedName name="___x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x20" hidden="1">{#N/A,#N/A,FALSE,"Suprimentos";#N/A,#N/A,FALSE,"Medicina e Segurança";#N/A,#N/A,FALSE,"Administração";#N/A,#N/A,FALSE,"Meio Ambiente";#N/A,#N/A,FALSE,"Operação (Mina)";#N/A,#N/A,FALSE,"Operação (Porto)"}</definedName>
    <definedName name="___x21" hidden="1">#REF!</definedName>
    <definedName name="___x22" hidden="1">#REF!</definedName>
    <definedName name="___x23" hidden="1">#REF!</definedName>
    <definedName name="___x24" hidden="1">#REF!</definedName>
    <definedName name="___x25" hidden="1">#REF!</definedName>
    <definedName name="___x28" hidden="1">#REF!</definedName>
    <definedName name="___x29" hidden="1">#REF!</definedName>
    <definedName name="___x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x32" hidden="1">#REF!</definedName>
    <definedName name="___x4" hidden="1">{"'REL CUSTODIF'!$B$1:$H$72"}</definedName>
    <definedName name="___x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x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x7" hidden="1">{"'REL CUSTODIF'!$B$1:$H$72"}</definedName>
    <definedName name="___x8" hidden="1">{"'REL CUSTODIF'!$B$1:$H$72"}</definedName>
    <definedName name="___x9" hidden="1">#REF!</definedName>
    <definedName name="___z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_z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1__123Graph_ACHART_1" hidden="1">#REF!</definedName>
    <definedName name="__123Graph_A" hidden="1">#REF!</definedName>
    <definedName name="__123Graph_AGRA1" hidden="1">#REF!</definedName>
    <definedName name="__123Graph_B" hidden="1">#REF!</definedName>
    <definedName name="__123Graph_C" hidden="1">#REF!</definedName>
    <definedName name="__123Graph_X" hidden="1">#REF!</definedName>
    <definedName name="__123Graph_XGRA1" hidden="1">#REF!</definedName>
    <definedName name="__2__123Graph_ACHART_3" hidden="1">#REF!</definedName>
    <definedName name="__3__123Graph_BCHART_1" hidden="1">#REF!</definedName>
    <definedName name="__4__123Graph_CCHART_1" hidden="1">#REF!</definedName>
    <definedName name="__5__123Graph_DCHART_1" hidden="1">#REF!</definedName>
    <definedName name="__6__123Graph_ECHART_1" hidden="1">#REF!</definedName>
    <definedName name="__7__123Graph_CCHART_1" hidden="1">#REF!</definedName>
    <definedName name="__7__123Graph_FCHART_1" hidden="1">#REF!</definedName>
    <definedName name="__8__123Graph_XCHART_3" hidden="1">#REF!</definedName>
    <definedName name="__a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ago1" hidden="1">{"'gráf jan00'!$A$1:$AK$41"}</definedName>
    <definedName name="__ago10" hidden="1">{"'gráf jan00'!$A$1:$AK$41"}</definedName>
    <definedName name="__ago2" hidden="1">{"'gráf jan00'!$A$1:$AK$41"}</definedName>
    <definedName name="__ago3" hidden="1">{"'gráf jan00'!$A$1:$AK$41"}</definedName>
    <definedName name="__ago4" hidden="1">{"'gráf jan00'!$A$1:$AK$41"}</definedName>
    <definedName name="__ago5" hidden="1">{"'gráf jan00'!$A$1:$AK$41"}</definedName>
    <definedName name="__ago6" hidden="1">{"'gráf jan00'!$A$1:$AK$41"}</definedName>
    <definedName name="__ago7" hidden="1">{"'gráf jan00'!$A$1:$AK$41"}</definedName>
    <definedName name="__ago8" hidden="1">{"'gráf jan00'!$A$1:$AK$41"}</definedName>
    <definedName name="__ago9" hidden="1">{"'gráf jan00'!$A$1:$AK$41"}</definedName>
    <definedName name="__ago99999" hidden="1">{"'gráf jan00'!$A$1:$AK$41"}</definedName>
    <definedName name="__arq1" hidden="1">{"'REL CUSTODIF'!$B$1:$H$72"}</definedName>
    <definedName name="__BBB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BBB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BBB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CCC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CCC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CCC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CCC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d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d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d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d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d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d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DEF2" hidden="1">{#N/A,#N/A,FALSE,"DEF1";#N/A,#N/A,FALSE,"DEF2";#N/A,#N/A,FALSE,"DEF3"}</definedName>
    <definedName name="__DEF3" hidden="1">{#N/A,#N/A,FALSE,"DEF1";#N/A,#N/A,FALSE,"DEF2";#N/A,#N/A,FALSE,"DEF3"}</definedName>
    <definedName name="__ee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ee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ee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ee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ee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efc10" hidden="1">{"'RR'!$A$2:$E$81"}</definedName>
    <definedName name="__EFC2" hidden="1">{"'RR'!$A$2:$E$81"}</definedName>
    <definedName name="__EFC3" hidden="1">{"'RR'!$A$2:$E$81"}</definedName>
    <definedName name="__EFC4" hidden="1">{"'RR'!$A$2:$E$81"}</definedName>
    <definedName name="__f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f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f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ffp16" hidden="1">{"'gráf jan00'!$A$1:$AK$41"}</definedName>
    <definedName name="__ffp4589" hidden="1">{"'gráf jan00'!$A$1:$AK$41"}</definedName>
    <definedName name="__FR2" hidden="1">{#N/A,#N/A,FALSE,"GERAL";#N/A,#N/A,FALSE,"012-96";#N/A,#N/A,FALSE,"018-96";#N/A,#N/A,FALSE,"027-96";#N/A,#N/A,FALSE,"059-96";#N/A,#N/A,FALSE,"076-96";#N/A,#N/A,FALSE,"019-97";#N/A,#N/A,FALSE,"021-97";#N/A,#N/A,FALSE,"022-97";#N/A,#N/A,FALSE,"028-97"}</definedName>
    <definedName name="__FR2_1" hidden="1">{#N/A,#N/A,FALSE,"GERAL";#N/A,#N/A,FALSE,"012-96";#N/A,#N/A,FALSE,"018-96";#N/A,#N/A,FALSE,"027-96";#N/A,#N/A,FALSE,"059-96";#N/A,#N/A,FALSE,"076-96";#N/A,#N/A,FALSE,"019-97";#N/A,#N/A,FALSE,"021-97";#N/A,#N/A,FALSE,"022-97";#N/A,#N/A,FALSE,"028-97"}</definedName>
    <definedName name="__FR2_2" hidden="1">{#N/A,#N/A,FALSE,"GERAL";#N/A,#N/A,FALSE,"012-96";#N/A,#N/A,FALSE,"018-96";#N/A,#N/A,FALSE,"027-96";#N/A,#N/A,FALSE,"059-96";#N/A,#N/A,FALSE,"076-96";#N/A,#N/A,FALSE,"019-97";#N/A,#N/A,FALSE,"021-97";#N/A,#N/A,FALSE,"022-97";#N/A,#N/A,FALSE,"028-97"}</definedName>
    <definedName name="__FR2_3" hidden="1">{#N/A,#N/A,FALSE,"GERAL";#N/A,#N/A,FALSE,"012-96";#N/A,#N/A,FALSE,"018-96";#N/A,#N/A,FALSE,"027-96";#N/A,#N/A,FALSE,"059-96";#N/A,#N/A,FALSE,"076-96";#N/A,#N/A,FALSE,"019-97";#N/A,#N/A,FALSE,"021-97";#N/A,#N/A,FALSE,"022-97";#N/A,#N/A,FALSE,"028-97"}</definedName>
    <definedName name="__FR2_4" hidden="1">{#N/A,#N/A,FALSE,"GERAL";#N/A,#N/A,FALSE,"012-96";#N/A,#N/A,FALSE,"018-96";#N/A,#N/A,FALSE,"027-96";#N/A,#N/A,FALSE,"059-96";#N/A,#N/A,FALSE,"076-96";#N/A,#N/A,FALSE,"019-97";#N/A,#N/A,FALSE,"021-97";#N/A,#N/A,FALSE,"022-97";#N/A,#N/A,FALSE,"028-97"}</definedName>
    <definedName name="__gbv2" hidden="1">{#N/A,#N/A,FALSE,"DEF1";#N/A,#N/A,FALSE,"DEF2";#N/A,#N/A,FALSE,"DEF3"}</definedName>
    <definedName name="__IntlFixup" hidden="1">TRUE</definedName>
    <definedName name="__jun04" hidden="1">{"'gráf jan00'!$A$1:$AK$41"}</definedName>
    <definedName name="__KEY2" hidden="1">#REF!</definedName>
    <definedName name="__la29" hidden="1">#REF!</definedName>
    <definedName name="__la3" hidden="1">#REF!</definedName>
    <definedName name="__la31" hidden="1">#REF!</definedName>
    <definedName name="__la32" hidden="1">#REF!</definedName>
    <definedName name="__la4" hidden="1">#REF!</definedName>
    <definedName name="__la5" hidden="1">#REF!</definedName>
    <definedName name="__la6" hidden="1">#REF!</definedName>
    <definedName name="__la7" hidden="1">#REF!</definedName>
    <definedName name="__la8" hidden="1">#REF!</definedName>
    <definedName name="__la9" hidden="1">#REF!</definedName>
    <definedName name="__lb1" hidden="1">#REF!</definedName>
    <definedName name="__lb10" hidden="1">#REF!</definedName>
    <definedName name="__lb11" hidden="1">#REF!</definedName>
    <definedName name="__lb12" hidden="1">#REF!</definedName>
    <definedName name="__lb13" hidden="1">#REF!</definedName>
    <definedName name="__lb14" hidden="1">#REF!</definedName>
    <definedName name="__lb15" hidden="1">#REF!</definedName>
    <definedName name="__lb16" hidden="1">#REF!</definedName>
    <definedName name="__lb17" hidden="1">#REF!</definedName>
    <definedName name="__lb18" hidden="1">#REF!</definedName>
    <definedName name="__lb19" hidden="1">#REF!</definedName>
    <definedName name="__lb2" hidden="1">#REF!</definedName>
    <definedName name="__lb20" hidden="1">#REF!</definedName>
    <definedName name="__lb21" hidden="1">#REF!</definedName>
    <definedName name="__lb22" hidden="1">#REF!</definedName>
    <definedName name="__lb23" hidden="1">#REF!</definedName>
    <definedName name="__lb24" hidden="1">#REF!</definedName>
    <definedName name="__lb25" hidden="1">#REF!</definedName>
    <definedName name="__lb26" hidden="1">#REF!</definedName>
    <definedName name="__lb27" hidden="1">#REF!</definedName>
    <definedName name="__lb28" hidden="1">#REF!</definedName>
    <definedName name="__lb29" hidden="1">#REF!</definedName>
    <definedName name="__lb3" hidden="1">#REF!</definedName>
    <definedName name="__lb30" hidden="1">#REF!</definedName>
    <definedName name="__lb31" hidden="1">#REF!</definedName>
    <definedName name="__lb32" hidden="1">#REF!</definedName>
    <definedName name="__lb4" hidden="1">#REF!</definedName>
    <definedName name="__lb5" hidden="1">#REF!</definedName>
    <definedName name="__lb6" hidden="1">#REF!</definedName>
    <definedName name="__lb7" hidden="1">#REF!</definedName>
    <definedName name="__lb8" hidden="1">#REF!</definedName>
    <definedName name="__lb9" hidden="1">#REF!</definedName>
    <definedName name="__lbc1" hidden="1">#REF!</definedName>
    <definedName name="__lbc10" hidden="1">#REF!</definedName>
    <definedName name="__lbc11" hidden="1">#REF!</definedName>
    <definedName name="__lbc12" hidden="1">#REF!</definedName>
    <definedName name="__lbc13" hidden="1">#REF!</definedName>
    <definedName name="__lbc14" hidden="1">#REF!</definedName>
    <definedName name="__lbc15" hidden="1">#REF!</definedName>
    <definedName name="__lbc16" hidden="1">#REF!</definedName>
    <definedName name="__lbc17" hidden="1">#REF!</definedName>
    <definedName name="__lbc18" hidden="1">#REF!</definedName>
    <definedName name="__lbc19" hidden="1">#REF!</definedName>
    <definedName name="__lbc2" hidden="1">#REF!</definedName>
    <definedName name="__lbc20" hidden="1">#REF!</definedName>
    <definedName name="__lbc21" hidden="1">#REF!</definedName>
    <definedName name="__lbc22" hidden="1">#REF!</definedName>
    <definedName name="__lbc23" hidden="1">#REF!</definedName>
    <definedName name="__lbc24" hidden="1">#REF!</definedName>
    <definedName name="__lbc25" hidden="1">#REF!</definedName>
    <definedName name="__lbc26" hidden="1">#REF!</definedName>
    <definedName name="__lbc27" hidden="1">#REF!</definedName>
    <definedName name="__lbc28" hidden="1">#REF!</definedName>
    <definedName name="__lbc29" hidden="1">#REF!</definedName>
    <definedName name="__lbc3" hidden="1">#REF!</definedName>
    <definedName name="__lbc31" hidden="1">#REF!</definedName>
    <definedName name="__lbc32" hidden="1">#REF!</definedName>
    <definedName name="__lbc4" hidden="1">#REF!</definedName>
    <definedName name="__lbc5" hidden="1">#REF!</definedName>
    <definedName name="__lbc6" hidden="1">#REF!</definedName>
    <definedName name="__lbc7" hidden="1">#REF!</definedName>
    <definedName name="__lbc8" hidden="1">#REF!</definedName>
    <definedName name="__lbc9" hidden="1">#REF!</definedName>
    <definedName name="__ld26" hidden="1">#REF!</definedName>
    <definedName name="__ld31" hidden="1">#REF!</definedName>
    <definedName name="__le31" hidden="1">#REF!</definedName>
    <definedName name="__lf31" hidden="1">#REF!</definedName>
    <definedName name="__MOA1" hidden="1">{#N/A,#N/A,FALSE,"DEF1";#N/A,#N/A,FALSE,"DEF2";#N/A,#N/A,FALSE,"DEF3"}</definedName>
    <definedName name="__MOA2" hidden="1">{#N/A,#N/A,FALSE,"DEF1";#N/A,#N/A,FALSE,"DEF2";#N/A,#N/A,FALSE,"DEF3"}</definedName>
    <definedName name="__n2" hidden="1">{#N/A,#N/A,FALSE,"PCOL"}</definedName>
    <definedName name="__NNN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NNN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NNN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NNN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NNN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PA01" hidden="1">{"'teste'!$B$2:$R$49"}</definedName>
    <definedName name="__PN10" hidden="1">{"'gráf jan00'!$A$1:$AK$41"}</definedName>
    <definedName name="__Q1" hidden="1">#REF!</definedName>
    <definedName name="__qq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qq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r" hidden="1">{#N/A,#N/A,FALSE,"PCOL"}</definedName>
    <definedName name="__r4teerr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rr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rr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rr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rr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s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s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s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s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TI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tt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tt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tt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tt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v1" hidden="1">{"'REL CUSTODIF'!$B$1:$H$72"}</definedName>
    <definedName name="__VVV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VVV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VVV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VVV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VVV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VVV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ww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ww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ww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ww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ww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x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x10" hidden="1">{"'REL CUSTODIF'!$B$1:$H$72"}</definedName>
    <definedName name="__x11" hidden="1">{"'REL CUSTODIF'!$B$1:$H$72"}</definedName>
    <definedName name="__x12" hidden="1">{#N/A,#N/A,FALSE,"Suprimentos";#N/A,#N/A,FALSE,"Medicina e Segurança";#N/A,#N/A,FALSE,"Administração";#N/A,#N/A,FALSE,"Meio Ambiente";#N/A,#N/A,FALSE,"Operação (Mina)";#N/A,#N/A,FALSE,"Operação (Porto)"}</definedName>
    <definedName name="__x13" hidden="1">{"'REL CUSTODIF'!$B$1:$H$72"}</definedName>
    <definedName name="__x14" hidden="1">#REF!</definedName>
    <definedName name="__x15" hidden="1">#REF!</definedName>
    <definedName name="__x16" hidden="1">#REF!</definedName>
    <definedName name="__x17" hidden="1">#REF!</definedName>
    <definedName name="__x18" hidden="1">#REF!</definedName>
    <definedName name="__x19" hidden="1">#REF!</definedName>
    <definedName name="__x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x20" hidden="1">{#N/A,#N/A,FALSE,"Suprimentos";#N/A,#N/A,FALSE,"Medicina e Segurança";#N/A,#N/A,FALSE,"Administração";#N/A,#N/A,FALSE,"Meio Ambiente";#N/A,#N/A,FALSE,"Operação (Mina)";#N/A,#N/A,FALSE,"Operação (Porto)"}</definedName>
    <definedName name="__x21" hidden="1">#REF!</definedName>
    <definedName name="__x22" hidden="1">#REF!</definedName>
    <definedName name="__x23" hidden="1">#REF!</definedName>
    <definedName name="__x24" hidden="1">#REF!</definedName>
    <definedName name="__x25" hidden="1">#REF!</definedName>
    <definedName name="__x28" hidden="1">#REF!</definedName>
    <definedName name="__x29" hidden="1">#REF!</definedName>
    <definedName name="__x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x32" hidden="1">#REF!</definedName>
    <definedName name="__x4" hidden="1">{"'REL CUSTODIF'!$B$1:$H$72"}</definedName>
    <definedName name="__x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x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x7" hidden="1">{"'REL CUSTODIF'!$B$1:$H$72"}</definedName>
    <definedName name="__x8" hidden="1">{"'REL CUSTODIF'!$B$1:$H$72"}</definedName>
    <definedName name="__x9" hidden="1">#REF!</definedName>
    <definedName name="__xlfn.AVERAGEIF" hidden="1">#NAME?</definedName>
    <definedName name="__xlfn.RTD" hidden="1">#NAME?</definedName>
    <definedName name="__z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_z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1__123Graph_ACHART_1" hidden="1">#REF!</definedName>
    <definedName name="_10__123Graph_BCHART_1" hidden="1">#REF!</definedName>
    <definedName name="_10__123Graph_CCHART_1" hidden="1">#REF!</definedName>
    <definedName name="_10__123Graph_DCHART_1" hidden="1">#REF!</definedName>
    <definedName name="_10__123Graph_ECHART_1" hidden="1">#REF!</definedName>
    <definedName name="_10__123Graph_FCHART_1" hidden="1">#REF!</definedName>
    <definedName name="_105__123Graph_XCHART_3" hidden="1">#REF!</definedName>
    <definedName name="_11___123Graph_ECHART_1" hidden="1">#REF!</definedName>
    <definedName name="_11__123Graph_ACHART_3" hidden="1">#REF!</definedName>
    <definedName name="_11__123Graph_DCHART_1" hidden="1">#REF!</definedName>
    <definedName name="_11__123Graph_ECHART_1" hidden="1">#REF!</definedName>
    <definedName name="_11__123Graph_XCHART_3" hidden="1">#REF!</definedName>
    <definedName name="_115__123Graph_ECHART_1" hidden="1">#REF!</definedName>
    <definedName name="_12__123Graph_ACHART_3" hidden="1">#REF!</definedName>
    <definedName name="_12__123Graph_CCHART_1" hidden="1">#REF!</definedName>
    <definedName name="_12__123Graph_ECHART_1" hidden="1">#REF!</definedName>
    <definedName name="_12__123Graph_FCHART_1" hidden="1">#REF!</definedName>
    <definedName name="_123" hidden="1">#REF!</definedName>
    <definedName name="_13___123Graph_FCHART_1" hidden="1">#REF!</definedName>
    <definedName name="_13__123Graph_BCHART_1" hidden="1">#REF!</definedName>
    <definedName name="_13__123Graph_CCHART_1" hidden="1">#REF!</definedName>
    <definedName name="_13__123Graph_DCHART_1" hidden="1">#REF!</definedName>
    <definedName name="_13__123Graph_FCHART_1" hidden="1">#REF!</definedName>
    <definedName name="_137__123Graph_FCHART_1" hidden="1">#REF!</definedName>
    <definedName name="_14__123Graph_ACHART_1" hidden="1">#REF!</definedName>
    <definedName name="_14__123Graph_BCHART_1" hidden="1">#REF!</definedName>
    <definedName name="_14__123Graph_CCHART_1" hidden="1">#REF!</definedName>
    <definedName name="_14__123Graph_ECHART_1" hidden="1">#REF!</definedName>
    <definedName name="_14__123Graph_FCHART_1" hidden="1">#REF!</definedName>
    <definedName name="_14__123Graph_XCHART_3" hidden="1">#REF!</definedName>
    <definedName name="_15___123Graph_XCHART_3" hidden="1">#REF!</definedName>
    <definedName name="_15__123Graph_BCHART_1" hidden="1">#REF!</definedName>
    <definedName name="_15__123Graph_DCHART_1" hidden="1">#REF!</definedName>
    <definedName name="_15__123Graph_XCHART_3" hidden="1">#REF!</definedName>
    <definedName name="_159__123Graph_XCHART_3" hidden="1">#REF!</definedName>
    <definedName name="_16__123Graph_BCHART_1" hidden="1">#REF!</definedName>
    <definedName name="_16__123Graph_ECHART_1" hidden="1">#REF!</definedName>
    <definedName name="_16__123Graph_XCHART_3" hidden="1">#REF!</definedName>
    <definedName name="_17__123Graph_ACHART_1" hidden="1">#REF!</definedName>
    <definedName name="_17__123Graph_DCHART_1" hidden="1">#REF!</definedName>
    <definedName name="_17__123Graph_FCHART_1" hidden="1">#REF!</definedName>
    <definedName name="_18__123Graph_ACHART_3" hidden="1">#REF!</definedName>
    <definedName name="_18__123Graph_BCHART_1" hidden="1">#REF!</definedName>
    <definedName name="_18__123Graph_DCHART_1" hidden="1">#REF!</definedName>
    <definedName name="_18__123Graph_ECHART_1" hidden="1">#REF!</definedName>
    <definedName name="_19__123Graph_BCHART_1" hidden="1">#REF!</definedName>
    <definedName name="_19__123Graph_CCHART_1" hidden="1">#REF!</definedName>
    <definedName name="_19__123Graph_FCHART_1" hidden="1">#REF!</definedName>
    <definedName name="_2___123Graph_ACHART_1" hidden="1">#REF!</definedName>
    <definedName name="_2__123Graph_ACHART_1" hidden="1">#REF!</definedName>
    <definedName name="_2__123Graph_ACHART_3" hidden="1">#REF!</definedName>
    <definedName name="_20__123Graph_BCHART_1" hidden="1">#REF!</definedName>
    <definedName name="_20__123Graph_DCHART_1" hidden="1">#REF!</definedName>
    <definedName name="_20__123Graph_XCHART_3" hidden="1">#REF!</definedName>
    <definedName name="_21__123Graph_ACHART_3" hidden="1">#REF!</definedName>
    <definedName name="_21__123Graph_ECHART_1" hidden="1">#REF!</definedName>
    <definedName name="_21__123Graph_FCHART_1" hidden="1">#REF!</definedName>
    <definedName name="_22__123Graph_CCHART_1" hidden="1">#REF!</definedName>
    <definedName name="_22__123Graph_ECHART_1" hidden="1">#REF!</definedName>
    <definedName name="_22__123Graph_XCHART_3" hidden="1">#REF!</definedName>
    <definedName name="_24__123Graph_CCHART_1" hidden="1">#REF!</definedName>
    <definedName name="_24__123Graph_DCHART_1" hidden="1">#REF!</definedName>
    <definedName name="_24__123Graph_XCHART_3" hidden="1">#REF!</definedName>
    <definedName name="_25__123Graph_CCHART_1" hidden="1">#REF!</definedName>
    <definedName name="_25__123Graph_FCHART_1" hidden="1">#REF!</definedName>
    <definedName name="_26__123Graph_CCHART_1" hidden="1">#REF!</definedName>
    <definedName name="_26__123Graph_ECHART_1" hidden="1">#REF!</definedName>
    <definedName name="_26__123Graph_FCHART_1" hidden="1">#REF!</definedName>
    <definedName name="_27__123Graph_ACHART_3" hidden="1">#REF!</definedName>
    <definedName name="_28__123Graph_CCHART_1" hidden="1">#REF!</definedName>
    <definedName name="_28__123Graph_FCHART_1" hidden="1">#REF!</definedName>
    <definedName name="_28__123Graph_XCHART_3" hidden="1">#REF!</definedName>
    <definedName name="_29__123Graph_DCHART_1" hidden="1">#REF!</definedName>
    <definedName name="_29__123Graph_ECHART_1" hidden="1">#REF!</definedName>
    <definedName name="_29__123Graph_XCHART_3" hidden="1">#REF!</definedName>
    <definedName name="_3___123Graph_ACHART_3" hidden="1">#REF!</definedName>
    <definedName name="_3__123Graph_ACHART_1" hidden="1">#REF!</definedName>
    <definedName name="_3__123Graph_ACHART_3" hidden="1">#REF!</definedName>
    <definedName name="_3__123Graph_BCHART_1" hidden="1">#REF!</definedName>
    <definedName name="_30__123Graph_CCHART_1" hidden="1">#REF!</definedName>
    <definedName name="_30__123Graph_DCHART_1" hidden="1">#REF!</definedName>
    <definedName name="_30__123Graph_XCHART_3" hidden="1">#REF!</definedName>
    <definedName name="_32__123Graph_DCHART_1" hidden="1">#REF!</definedName>
    <definedName name="_32__123Graph_FCHART_1" hidden="1">#REF!</definedName>
    <definedName name="_33__123Graph_DCHART_1" hidden="1">#REF!</definedName>
    <definedName name="_34__123Graph_FCHART_1" hidden="1">#REF!</definedName>
    <definedName name="_35__123Graph_BCHART_1" hidden="1">#REF!</definedName>
    <definedName name="_35__123Graph_DCHART_1" hidden="1">#REF!</definedName>
    <definedName name="_35__123Graph_XCHART_3" hidden="1">#REF!</definedName>
    <definedName name="_36__123Graph_ECHART_1" hidden="1">#REF!</definedName>
    <definedName name="_38__123Graph_XCHART_3" hidden="1">#REF!</definedName>
    <definedName name="_39__123Graph_ECHART_1" hidden="1">#REF!</definedName>
    <definedName name="_4__123Graph_ACHART_1" hidden="1">#REF!</definedName>
    <definedName name="_4__123Graph_ACHART_3" hidden="1">#REF!</definedName>
    <definedName name="_4__123Graph_BCHART_1" hidden="1">#REF!</definedName>
    <definedName name="_4__123Graph_CCHART_1" hidden="1">#REF!</definedName>
    <definedName name="_40__123Graph_ECHART_1" hidden="1">#REF!</definedName>
    <definedName name="_41__123Graph_DCHART_1" hidden="1">#REF!</definedName>
    <definedName name="_42__123Graph_FCHART_1" hidden="1">#REF!</definedName>
    <definedName name="_43__123Graph_FCHART_1" hidden="1">#REF!</definedName>
    <definedName name="_44__123Graph_DCHART_1" hidden="1">#REF!</definedName>
    <definedName name="_46__123Graph_ECHART_1" hidden="1">#REF!</definedName>
    <definedName name="_46__123Graph_FCHART_1" hidden="1">#REF!</definedName>
    <definedName name="_47__123Graph_FCHART_1" hidden="1">#REF!</definedName>
    <definedName name="_48__123Graph_XCHART_3" hidden="1">#REF!</definedName>
    <definedName name="_49__123Graph_BCHART_1" hidden="1">#REF!</definedName>
    <definedName name="_49__123Graph_CCHART_1" hidden="1">#REF!</definedName>
    <definedName name="_5___123Graph_BCHART_1" hidden="1">#REF!</definedName>
    <definedName name="_5__123Graph_ACHART_1" hidden="1">#REF!</definedName>
    <definedName name="_5__123Graph_ACHART_3" hidden="1">#REF!</definedName>
    <definedName name="_5__123Graph_BCHART_1" hidden="1">#REF!</definedName>
    <definedName name="_5__123Graph_DCHART_1" hidden="1">#REF!</definedName>
    <definedName name="_50__123Graph_XCHART_3" hidden="1">#REF!</definedName>
    <definedName name="_53__123Graph_XCHART_3" hidden="1">#REF!</definedName>
    <definedName name="_54__123Graph_ECHART_1" hidden="1">#REF!</definedName>
    <definedName name="_54__123Graph_XCHART_3" hidden="1">#REF!</definedName>
    <definedName name="_57__123Graph_FCHART_1" hidden="1">#REF!</definedName>
    <definedName name="_58__123Graph_ECHART_1" hidden="1">#REF!</definedName>
    <definedName name="_6__123Graph_ACHART_1" hidden="1">#REF!</definedName>
    <definedName name="_6__123Graph_ACHART_3" hidden="1">#REF!</definedName>
    <definedName name="_6__123Graph_BCHART_1" hidden="1">#REF!</definedName>
    <definedName name="_6__123Graph_CCHART_1" hidden="1">#REF!</definedName>
    <definedName name="_6__123Graph_ECHART_1" hidden="1">#REF!</definedName>
    <definedName name="_63__123Graph_DCHART_1" hidden="1">#REF!</definedName>
    <definedName name="_67__123Graph_FCHART_1" hidden="1">#REF!</definedName>
    <definedName name="_68__123Graph_XCHART_3" hidden="1">#REF!</definedName>
    <definedName name="_7___123Graph_CCHART_1" hidden="1">#REF!</definedName>
    <definedName name="_7__123Graph_ACHART_1" hidden="1">#REF!</definedName>
    <definedName name="_7__123Graph_BCHART_1" hidden="1">#REF!</definedName>
    <definedName name="_7__123Graph_CCHART_1" hidden="1">#REF!</definedName>
    <definedName name="_7__123Graph_FCHART_1" hidden="1">#REF!</definedName>
    <definedName name="_71__123Graph_CCHART_1" hidden="1">#REF!</definedName>
    <definedName name="_72__123Graph_FCHART_1" hidden="1">#REF!</definedName>
    <definedName name="_77__123Graph_ECHART_1" hidden="1">#REF!</definedName>
    <definedName name="_8__123Graph_ACHART_1" hidden="1">#REF!</definedName>
    <definedName name="_8__123Graph_ACHART_3" hidden="1">#REF!</definedName>
    <definedName name="_8__123Graph_BCHART_1" hidden="1">#REF!</definedName>
    <definedName name="_8__123Graph_CCHART_1" hidden="1">#REF!</definedName>
    <definedName name="_8__123Graph_DCHART_1" hidden="1">#REF!</definedName>
    <definedName name="_8__123Graph_XCHART_1" hidden="1">#REF!</definedName>
    <definedName name="_8__123Graph_XCHART_3" hidden="1">#REF!</definedName>
    <definedName name="_80__123Graph_XCHART_3" hidden="1">#REF!</definedName>
    <definedName name="_86__123Graph_XCHART_3" hidden="1">#REF!</definedName>
    <definedName name="_899" hidden="1">#REF!</definedName>
    <definedName name="_9___123Graph_DCHART_1" hidden="1">#REF!</definedName>
    <definedName name="_9__123Graph_ACHART_3" hidden="1">#REF!</definedName>
    <definedName name="_9__123Graph_BCHART_1" hidden="1">#REF!</definedName>
    <definedName name="_9__123Graph_DCHART_1" hidden="1">#REF!</definedName>
    <definedName name="_9__123Graph_ECHART_1" hidden="1">#REF!</definedName>
    <definedName name="_9__123Graph_XCHART_3" hidden="1">#REF!</definedName>
    <definedName name="_91__123Graph_FCHART_1" hidden="1">#REF!</definedName>
    <definedName name="_93__123Graph_DCHART_1" hidden="1">#REF!</definedName>
    <definedName name="_A" hidden="1">#REF!</definedName>
    <definedName name="_a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a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ago1" hidden="1">{"'gráf jan00'!$A$1:$AK$41"}</definedName>
    <definedName name="_ago10" hidden="1">{"'gráf jan00'!$A$1:$AK$41"}</definedName>
    <definedName name="_ago2" hidden="1">{"'gráf jan00'!$A$1:$AK$41"}</definedName>
    <definedName name="_ago3" hidden="1">{"'gráf jan00'!$A$1:$AK$41"}</definedName>
    <definedName name="_ago4" hidden="1">{"'gráf jan00'!$A$1:$AK$41"}</definedName>
    <definedName name="_ago5" hidden="1">{"'gráf jan00'!$A$1:$AK$41"}</definedName>
    <definedName name="_ago6" hidden="1">{"'gráf jan00'!$A$1:$AK$41"}</definedName>
    <definedName name="_ago7" hidden="1">{"'gráf jan00'!$A$1:$AK$41"}</definedName>
    <definedName name="_ago8" hidden="1">{"'gráf jan00'!$A$1:$AK$41"}</definedName>
    <definedName name="_ago9" hidden="1">{"'gráf jan00'!$A$1:$AK$41"}</definedName>
    <definedName name="_ago99999" hidden="1">{"'gráf jan00'!$A$1:$AK$41"}</definedName>
    <definedName name="_arq1" hidden="1">{"'REL CUSTODIF'!$B$1:$H$72"}</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001" hidden="1">1</definedName>
    <definedName name="_AtRisk_SimSetting_SimName002" hidden="1">2</definedName>
    <definedName name="_AtRisk_SimSetting_SimName003" hidden="1">3</definedName>
    <definedName name="_AtRisk_SimSetting_SimName004" hidden="1">4</definedName>
    <definedName name="_AtRisk_SimSetting_SimName005" hidden="1">5</definedName>
    <definedName name="_AtRisk_SimSetting_SimName006" hidden="1">6</definedName>
    <definedName name="_AtRisk_SimSetting_SimName007" hidden="1">7</definedName>
    <definedName name="_AtRisk_SimSetting_SimName008" hidden="1">8</definedName>
    <definedName name="_AtRisk_SimSetting_SimName009" hidden="1">9</definedName>
    <definedName name="_AtRisk_SimSetting_SimName010" hidden="1">10</definedName>
    <definedName name="_AtRisk_SimSetting_SimName011" hidden="1">11</definedName>
    <definedName name="_AtRisk_SimSetting_SimName012" hidden="1">12</definedName>
    <definedName name="_AtRisk_SimSetting_SimName013" hidden="1">13</definedName>
    <definedName name="_AtRisk_SimSetting_SimName014" hidden="1">14</definedName>
    <definedName name="_AtRisk_SimSetting_SimName015" hidden="1">15</definedName>
    <definedName name="_AtRisk_SimSetting_SimNameCount" hidden="1">0</definedName>
    <definedName name="_AtRisk_SimSetting_SmartSensitivityAnalysisEnabled" hidden="1">FALSE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ba2" hidden="1">{#N/A,#N/A,FALSE,"GERAL";#N/A,#N/A,FALSE,"012-96";#N/A,#N/A,FALSE,"018-96";#N/A,#N/A,FALSE,"027-96";#N/A,#N/A,FALSE,"059-96";#N/A,#N/A,FALSE,"076-96";#N/A,#N/A,FALSE,"019-97";#N/A,#N/A,FALSE,"021-97";#N/A,#N/A,FALSE,"022-97";#N/A,#N/A,FALSE,"028-97"}</definedName>
    <definedName name="_BBB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BBB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BBB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CCC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CCC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CCC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CCC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d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d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d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d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d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d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DEF2" hidden="1">{#N/A,#N/A,FALSE,"DEF1";#N/A,#N/A,FALSE,"DEF2";#N/A,#N/A,FALSE,"DEF3"}</definedName>
    <definedName name="_DEF3" hidden="1">{#N/A,#N/A,FALSE,"DEF1";#N/A,#N/A,FALSE,"DEF2";#N/A,#N/A,FALSE,"DEF3"}</definedName>
    <definedName name="_Dist_Values" hidden="1">#REF!</definedName>
    <definedName name="_EB1" hidden="1">{#N/A,#N/A,FALSE,"GERAL";#N/A,#N/A,FALSE,"012-96";#N/A,#N/A,FALSE,"018-96";#N/A,#N/A,FALSE,"027-96";#N/A,#N/A,FALSE,"059-96";#N/A,#N/A,FALSE,"076-96";#N/A,#N/A,FALSE,"019-97";#N/A,#N/A,FALSE,"021-97";#N/A,#N/A,FALSE,"022-97";#N/A,#N/A,FALSE,"028-97"}</definedName>
    <definedName name="_ee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ee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ee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ee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ee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efc10" hidden="1">{"'RR'!$A$2:$E$81"}</definedName>
    <definedName name="_EFC2" hidden="1">{"'RR'!$A$2:$E$81"}</definedName>
    <definedName name="_EFC3" hidden="1">{"'RR'!$A$2:$E$81"}</definedName>
    <definedName name="_EFC4" hidden="1">{"'RR'!$A$2:$E$81"}</definedName>
    <definedName name="_f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f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f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ffp16" hidden="1">{"'gráf jan00'!$A$1:$AK$41"}</definedName>
    <definedName name="_ffp4589" hidden="1">{"'gráf jan00'!$A$1:$AK$41"}</definedName>
    <definedName name="_Fill" localSheetId="0" hidden="1">#REF!</definedName>
    <definedName name="_Fill" localSheetId="1" hidden="1">#REF!</definedName>
    <definedName name="_Fill" hidden="1">#REF!</definedName>
    <definedName name="_fill1" hidden="1">#REF!</definedName>
    <definedName name="_FiltraBancoDados" hidden="1">#REF!</definedName>
    <definedName name="_FiltrarBancoDados__" hidden="1">#REF!</definedName>
    <definedName name="_xlnm._FilterDatabase" localSheetId="3" hidden="1">'ADM Local'!$A$10:$AM$130</definedName>
    <definedName name="_xlnm._FilterDatabase" localSheetId="4" hidden="1">'Mob Desmob Pessoal'!$A$2:$X$95</definedName>
    <definedName name="_xlnm._FilterDatabase" localSheetId="1" hidden="1">PQ!$A$8:$Y$717</definedName>
    <definedName name="_xlnm._FilterDatabase" hidden="1">#REF!</definedName>
    <definedName name="_FR2" hidden="1">{#N/A,#N/A,FALSE,"GERAL";#N/A,#N/A,FALSE,"012-96";#N/A,#N/A,FALSE,"018-96";#N/A,#N/A,FALSE,"027-96";#N/A,#N/A,FALSE,"059-96";#N/A,#N/A,FALSE,"076-96";#N/A,#N/A,FALSE,"019-97";#N/A,#N/A,FALSE,"021-97";#N/A,#N/A,FALSE,"022-97";#N/A,#N/A,FALSE,"028-97"}</definedName>
    <definedName name="_FR2_1" hidden="1">{#N/A,#N/A,FALSE,"GERAL";#N/A,#N/A,FALSE,"012-96";#N/A,#N/A,FALSE,"018-96";#N/A,#N/A,FALSE,"027-96";#N/A,#N/A,FALSE,"059-96";#N/A,#N/A,FALSE,"076-96";#N/A,#N/A,FALSE,"019-97";#N/A,#N/A,FALSE,"021-97";#N/A,#N/A,FALSE,"022-97";#N/A,#N/A,FALSE,"028-97"}</definedName>
    <definedName name="_FR2_2" hidden="1">{#N/A,#N/A,FALSE,"GERAL";#N/A,#N/A,FALSE,"012-96";#N/A,#N/A,FALSE,"018-96";#N/A,#N/A,FALSE,"027-96";#N/A,#N/A,FALSE,"059-96";#N/A,#N/A,FALSE,"076-96";#N/A,#N/A,FALSE,"019-97";#N/A,#N/A,FALSE,"021-97";#N/A,#N/A,FALSE,"022-97";#N/A,#N/A,FALSE,"028-97"}</definedName>
    <definedName name="_FR2_3" hidden="1">{#N/A,#N/A,FALSE,"GERAL";#N/A,#N/A,FALSE,"012-96";#N/A,#N/A,FALSE,"018-96";#N/A,#N/A,FALSE,"027-96";#N/A,#N/A,FALSE,"059-96";#N/A,#N/A,FALSE,"076-96";#N/A,#N/A,FALSE,"019-97";#N/A,#N/A,FALSE,"021-97";#N/A,#N/A,FALSE,"022-97";#N/A,#N/A,FALSE,"028-97"}</definedName>
    <definedName name="_FR2_4" hidden="1">{#N/A,#N/A,FALSE,"GERAL";#N/A,#N/A,FALSE,"012-96";#N/A,#N/A,FALSE,"018-96";#N/A,#N/A,FALSE,"027-96";#N/A,#N/A,FALSE,"059-96";#N/A,#N/A,FALSE,"076-96";#N/A,#N/A,FALSE,"019-97";#N/A,#N/A,FALSE,"021-97";#N/A,#N/A,FALSE,"022-97";#N/A,#N/A,FALSE,"028-97"}</definedName>
    <definedName name="_gbv2" hidden="1">{#N/A,#N/A,FALSE,"DEF1";#N/A,#N/A,FALSE,"DEF2";#N/A,#N/A,FALSE,"DEF3"}</definedName>
    <definedName name="_gll" hidden="1">#REF!</definedName>
    <definedName name="_IA0542" hidden="1">{#N/A,#N/A,FALSE,"Plan1";#N/A,#N/A,FALSE,"Plan2"}</definedName>
    <definedName name="_ibc7" hidden="1">#REF!</definedName>
    <definedName name="_jun04" hidden="1">{"'gráf jan00'!$A$1:$AK$41"}</definedName>
    <definedName name="_Key1" hidden="1">#REF!</definedName>
    <definedName name="_Key2" hidden="1">#REF!</definedName>
    <definedName name="_la29" hidden="1">#REF!</definedName>
    <definedName name="_la3" hidden="1">#REF!</definedName>
    <definedName name="_la30" hidden="1">#REF!</definedName>
    <definedName name="_la31" hidden="1">#REF!</definedName>
    <definedName name="_la32" hidden="1">#REF!</definedName>
    <definedName name="_la4" hidden="1">#REF!</definedName>
    <definedName name="_la5" hidden="1">#REF!</definedName>
    <definedName name="_la6" hidden="1">#REF!</definedName>
    <definedName name="_la7" hidden="1">#REF!</definedName>
    <definedName name="_la8" hidden="1">#REF!</definedName>
    <definedName name="_la9" hidden="1">#REF!</definedName>
    <definedName name="_lb1" hidden="1">#REF!</definedName>
    <definedName name="_lb10" hidden="1">#REF!</definedName>
    <definedName name="_lb11" hidden="1">#REF!</definedName>
    <definedName name="_lb12" hidden="1">#REF!</definedName>
    <definedName name="_lb13" hidden="1">#REF!</definedName>
    <definedName name="_lb14" hidden="1">#REF!</definedName>
    <definedName name="_lb15" hidden="1">#REF!</definedName>
    <definedName name="_lb16" hidden="1">#REF!</definedName>
    <definedName name="_lb17" hidden="1">#REF!</definedName>
    <definedName name="_lb18" hidden="1">#REF!</definedName>
    <definedName name="_lb19" hidden="1">#REF!</definedName>
    <definedName name="_lb2" hidden="1">#REF!</definedName>
    <definedName name="_lb20" hidden="1">#REF!</definedName>
    <definedName name="_lb21" hidden="1">#REF!</definedName>
    <definedName name="_lb22" hidden="1">#REF!</definedName>
    <definedName name="_lb23" hidden="1">#REF!</definedName>
    <definedName name="_lb24" hidden="1">#REF!</definedName>
    <definedName name="_lb25" hidden="1">#REF!</definedName>
    <definedName name="_lb26" hidden="1">#REF!</definedName>
    <definedName name="_lb27" hidden="1">#REF!</definedName>
    <definedName name="_lb28" hidden="1">#REF!</definedName>
    <definedName name="_lb29" hidden="1">#REF!</definedName>
    <definedName name="_lb3" hidden="1">#REF!</definedName>
    <definedName name="_lb30" hidden="1">#REF!</definedName>
    <definedName name="_lb31" hidden="1">#REF!</definedName>
    <definedName name="_lb32" hidden="1">#REF!</definedName>
    <definedName name="_lb4" hidden="1">#REF!</definedName>
    <definedName name="_lb5" hidden="1">#REF!</definedName>
    <definedName name="_lb6" hidden="1">#REF!</definedName>
    <definedName name="_lb7" hidden="1">#REF!</definedName>
    <definedName name="_lb8" hidden="1">#REF!</definedName>
    <definedName name="_lb9" hidden="1">#REF!</definedName>
    <definedName name="_lbc1" hidden="1">#REF!</definedName>
    <definedName name="_lbc10" hidden="1">#REF!</definedName>
    <definedName name="_lbc11" hidden="1">#REF!</definedName>
    <definedName name="_lbc12" hidden="1">#REF!</definedName>
    <definedName name="_lbc13" hidden="1">#REF!</definedName>
    <definedName name="_lbc14" hidden="1">#REF!</definedName>
    <definedName name="_lbc15" hidden="1">#REF!</definedName>
    <definedName name="_lbc16" hidden="1">#REF!</definedName>
    <definedName name="_lbc17" hidden="1">#REF!</definedName>
    <definedName name="_lbc18" hidden="1">#REF!</definedName>
    <definedName name="_lbc19" hidden="1">#REF!</definedName>
    <definedName name="_lbc2" hidden="1">#REF!</definedName>
    <definedName name="_lbc20" hidden="1">#REF!</definedName>
    <definedName name="_lbc21" hidden="1">#REF!</definedName>
    <definedName name="_lbc22" hidden="1">#REF!</definedName>
    <definedName name="_lbc23" hidden="1">#REF!</definedName>
    <definedName name="_lbc24" hidden="1">#REF!</definedName>
    <definedName name="_lbc25" hidden="1">#REF!</definedName>
    <definedName name="_lbc26" hidden="1">#REF!</definedName>
    <definedName name="_lbc27" hidden="1">#REF!</definedName>
    <definedName name="_lbc28" hidden="1">#REF!</definedName>
    <definedName name="_lbc29" hidden="1">#REF!</definedName>
    <definedName name="_lbc3" hidden="1">#REF!</definedName>
    <definedName name="_lbc31" hidden="1">#REF!</definedName>
    <definedName name="_lbc32" hidden="1">#REF!</definedName>
    <definedName name="_lbc4" hidden="1">#REF!</definedName>
    <definedName name="_lbc5" hidden="1">#REF!</definedName>
    <definedName name="_lbc6" hidden="1">#REF!</definedName>
    <definedName name="_lbc7" hidden="1">#REF!</definedName>
    <definedName name="_lbc8" hidden="1">#REF!</definedName>
    <definedName name="_lbc9" hidden="1">#REF!</definedName>
    <definedName name="_ld26" hidden="1">#REF!</definedName>
    <definedName name="_ld31" hidden="1">#REF!</definedName>
    <definedName name="_le31" hidden="1">#REF!</definedName>
    <definedName name="_lf31" hidden="1">#REF!</definedName>
    <definedName name="_MatMult_A" hidden="1">#REF!</definedName>
    <definedName name="_MatMult_B" hidden="1">#REF!</definedName>
    <definedName name="_MOA1" hidden="1">{#N/A,#N/A,FALSE,"DEF1";#N/A,#N/A,FALSE,"DEF2";#N/A,#N/A,FALSE,"DEF3"}</definedName>
    <definedName name="_MOA2" hidden="1">{#N/A,#N/A,FALSE,"DEF1";#N/A,#N/A,FALSE,"DEF2";#N/A,#N/A,FALSE,"DEF3"}</definedName>
    <definedName name="_mrn2" hidden="1">{#N/A,#N/A,FALSE,"PAG16";#N/A,#N/A,FALSE,"PAG15";#N/A,#N/A,FALSE,"PAG14";#N/A,#N/A,FALSE,"PAG13";#N/A,#N/A,FALSE,"PAG12";#N/A,#N/A,FALSE,"PAG11";#N/A,#N/A,FALSE,"PAG10";#N/A,#N/A,FALSE,"PAG09";#N/A,#N/A,FALSE,"PAG08";#N/A,#N/A,FALSE,"PAG07";#N/A,#N/A,FALSE,"PAG06";#N/A,#N/A,FALSE,"PAG05";#N/A,#N/A,FALSE,"PAG04";#N/A,#N/A,FALSE,"PAG03";#N/A,#N/A,FALSE,"PAG02";#N/A,#N/A,FALSE,"PAG01";#N/A,#N/A,FALSE,"Índice";#N/A,#N/A,FALSE,"CAPA"}</definedName>
    <definedName name="_n2" hidden="1">{#N/A,#N/A,FALSE,"PCOL"}</definedName>
    <definedName name="_NNN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NNN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NNN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NNN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NNN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Order1" hidden="1">255</definedName>
    <definedName name="_Order2" hidden="1">0</definedName>
    <definedName name="_PA01" hidden="1">{"'teste'!$B$2:$R$49"}</definedName>
    <definedName name="_Parse_In" hidden="1">#REF!</definedName>
    <definedName name="_Parse_Out" hidden="1">#REF!</definedName>
    <definedName name="_PN10" hidden="1">{"'gráf jan00'!$A$1:$AK$41"}</definedName>
    <definedName name="_qq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qq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r" hidden="1">{#N/A,#N/A,FALSE,"PCOL"}</definedName>
    <definedName name="_r4teerr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RC152K04" hidden="1">{#N/A,#N/A,FALSE,"GERAL";#N/A,#N/A,FALSE,"012-96";#N/A,#N/A,FALSE,"018-96";#N/A,#N/A,FALSE,"027-96";#N/A,#N/A,FALSE,"059-96";#N/A,#N/A,FALSE,"076-96";#N/A,#N/A,FALSE,"019-97";#N/A,#N/A,FALSE,"021-97";#N/A,#N/A,FALSE,"022-97";#N/A,#N/A,FALSE,"028-97"}</definedName>
    <definedName name="_RC152K04_1" hidden="1">{#N/A,#N/A,FALSE,"GERAL";#N/A,#N/A,FALSE,"012-96";#N/A,#N/A,FALSE,"018-96";#N/A,#N/A,FALSE,"027-96";#N/A,#N/A,FALSE,"059-96";#N/A,#N/A,FALSE,"076-96";#N/A,#N/A,FALSE,"019-97";#N/A,#N/A,FALSE,"021-97";#N/A,#N/A,FALSE,"022-97";#N/A,#N/A,FALSE,"028-97"}</definedName>
    <definedName name="_RC152K04_2" hidden="1">{#N/A,#N/A,FALSE,"GERAL";#N/A,#N/A,FALSE,"012-96";#N/A,#N/A,FALSE,"018-96";#N/A,#N/A,FALSE,"027-96";#N/A,#N/A,FALSE,"059-96";#N/A,#N/A,FALSE,"076-96";#N/A,#N/A,FALSE,"019-97";#N/A,#N/A,FALSE,"021-97";#N/A,#N/A,FALSE,"022-97";#N/A,#N/A,FALSE,"028-97"}</definedName>
    <definedName name="_RC152K04_3" hidden="1">{#N/A,#N/A,FALSE,"GERAL";#N/A,#N/A,FALSE,"012-96";#N/A,#N/A,FALSE,"018-96";#N/A,#N/A,FALSE,"027-96";#N/A,#N/A,FALSE,"059-96";#N/A,#N/A,FALSE,"076-96";#N/A,#N/A,FALSE,"019-97";#N/A,#N/A,FALSE,"021-97";#N/A,#N/A,FALSE,"022-97";#N/A,#N/A,FALSE,"028-97"}</definedName>
    <definedName name="_RC152K04_4" hidden="1">{#N/A,#N/A,FALSE,"GERAL";#N/A,#N/A,FALSE,"012-96";#N/A,#N/A,FALSE,"018-96";#N/A,#N/A,FALSE,"027-96";#N/A,#N/A,FALSE,"059-96";#N/A,#N/A,FALSE,"076-96";#N/A,#N/A,FALSE,"019-97";#N/A,#N/A,FALSE,"021-97";#N/A,#N/A,FALSE,"022-97";#N/A,#N/A,FALSE,"028-97"}</definedName>
    <definedName name="_Regression_Int" hidden="1">1</definedName>
    <definedName name="_Regression_Out" hidden="1">#REF!</definedName>
    <definedName name="_Regression_X" hidden="1">#REF!</definedName>
    <definedName name="_rr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rr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rr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rr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s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s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s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s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sfe5" hidden="1">{TRUE,TRUE,-1.25,-15.5,604.5,366.75,FALSE,FALSE,TRUE,TRUE,0,1,#N/A,1,#N/A,9.0125,24.4117647058824,1,FALSE,FALSE,3,TRUE,1,FALSE,100,"Swvu.PLANILHA2.","ACwvu.PLANILHA2.",#N/A,FALSE,FALSE,0.787401575,0.34,0.46,0.5,1,"","",FALSE,FALSE,FALSE,FALSE,1,#N/A,1,1,FALSE,FALSE,#N/A,#N/A,FALSE,FALSE,FALSE,9,65532,65532,FALSE,FALSE,TRUE,TRUE,TRUE}</definedName>
    <definedName name="_sL2" hidden="1">{#N/A,#N/A,FALSE,"GERAL";#N/A,#N/A,FALSE,"012-96";#N/A,#N/A,FALSE,"018-96";#N/A,#N/A,FALSE,"027-96";#N/A,#N/A,FALSE,"059-96";#N/A,#N/A,FALSE,"076-96";#N/A,#N/A,FALSE,"019-97";#N/A,#N/A,FALSE,"021-97";#N/A,#N/A,FALSE,"022-97";#N/A,#N/A,FALSE,"028-97"}</definedName>
    <definedName name="_Sort" hidden="1">#REF!</definedName>
    <definedName name="_SPF01" hidden="1">{"MULTIPLICAÇÃO",#N/A,FALSE,"Obras"}</definedName>
    <definedName name="_SPF02" hidden="1">{"MULTIPLICAÇÃO",#N/A,FALSE,"Obras"}</definedName>
    <definedName name="_ss2" hidden="1">{"'RR'!$A$2:$E$81"}</definedName>
    <definedName name="_Table2_Out" hidden="1">#REF!</definedName>
    <definedName name="_TI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tt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tt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tt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tt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UB2" hidden="1">{"MULTIPLICAÇÃO",#N/A,FALSE,"Obras"}</definedName>
    <definedName name="_v1" hidden="1">{"'REL CUSTODIF'!$B$1:$H$72"}</definedName>
    <definedName name="_VVV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VVV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VVV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VVV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VVV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VVV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wer3" hidden="1">{#N/A,#N/A,FALSE,"Plan1";#N/A,#N/A,FALSE,"Plan2"}</definedName>
    <definedName name="_wrn.pendencias" hidden="1">{#N/A,#N/A,FALSE,"GERAL";#N/A,#N/A,FALSE,"012-96";#N/A,#N/A,FALSE,"018-96";#N/A,#N/A,FALSE,"027-96";#N/A,#N/A,FALSE,"059-96";#N/A,#N/A,FALSE,"076-96";#N/A,#N/A,FALSE,"019-97";#N/A,#N/A,FALSE,"021-97";#N/A,#N/A,FALSE,"022-97";#N/A,#N/A,FALSE,"028-97"}</definedName>
    <definedName name="_wrn.pendencias_1" hidden="1">{#N/A,#N/A,FALSE,"GERAL";#N/A,#N/A,FALSE,"012-96";#N/A,#N/A,FALSE,"018-96";#N/A,#N/A,FALSE,"027-96";#N/A,#N/A,FALSE,"059-96";#N/A,#N/A,FALSE,"076-96";#N/A,#N/A,FALSE,"019-97";#N/A,#N/A,FALSE,"021-97";#N/A,#N/A,FALSE,"022-97";#N/A,#N/A,FALSE,"028-97"}</definedName>
    <definedName name="_wrn.pendencias_2" hidden="1">{#N/A,#N/A,FALSE,"GERAL";#N/A,#N/A,FALSE,"012-96";#N/A,#N/A,FALSE,"018-96";#N/A,#N/A,FALSE,"027-96";#N/A,#N/A,FALSE,"059-96";#N/A,#N/A,FALSE,"076-96";#N/A,#N/A,FALSE,"019-97";#N/A,#N/A,FALSE,"021-97";#N/A,#N/A,FALSE,"022-97";#N/A,#N/A,FALSE,"028-97"}</definedName>
    <definedName name="_wrn.pendencias_3" hidden="1">{#N/A,#N/A,FALSE,"GERAL";#N/A,#N/A,FALSE,"012-96";#N/A,#N/A,FALSE,"018-96";#N/A,#N/A,FALSE,"027-96";#N/A,#N/A,FALSE,"059-96";#N/A,#N/A,FALSE,"076-96";#N/A,#N/A,FALSE,"019-97";#N/A,#N/A,FALSE,"021-97";#N/A,#N/A,FALSE,"022-97";#N/A,#N/A,FALSE,"028-97"}</definedName>
    <definedName name="_wrn.pendencias_4" hidden="1">{#N/A,#N/A,FALSE,"GERAL";#N/A,#N/A,FALSE,"012-96";#N/A,#N/A,FALSE,"018-96";#N/A,#N/A,FALSE,"027-96";#N/A,#N/A,FALSE,"059-96";#N/A,#N/A,FALSE,"076-96";#N/A,#N/A,FALSE,"019-97";#N/A,#N/A,FALSE,"021-97";#N/A,#N/A,FALSE,"022-97";#N/A,#N/A,FALSE,"028-97"}</definedName>
    <definedName name="_ww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ww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ww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ww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ww9"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x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x10" hidden="1">{"'REL CUSTODIF'!$B$1:$H$72"}</definedName>
    <definedName name="_x11" hidden="1">{"'REL CUSTODIF'!$B$1:$H$72"}</definedName>
    <definedName name="_x12" hidden="1">{#N/A,#N/A,FALSE,"Suprimentos";#N/A,#N/A,FALSE,"Medicina e Segurança";#N/A,#N/A,FALSE,"Administração";#N/A,#N/A,FALSE,"Meio Ambiente";#N/A,#N/A,FALSE,"Operação (Mina)";#N/A,#N/A,FALSE,"Operação (Porto)"}</definedName>
    <definedName name="_x13" hidden="1">{"'REL CUSTODIF'!$B$1:$H$72"}</definedName>
    <definedName name="_x14" hidden="1">#REF!</definedName>
    <definedName name="_x15" hidden="1">#REF!</definedName>
    <definedName name="_x16" hidden="1">#REF!</definedName>
    <definedName name="_x17" hidden="1">#REF!</definedName>
    <definedName name="_x18" hidden="1">#REF!</definedName>
    <definedName name="_x19" hidden="1">#REF!</definedName>
    <definedName name="_x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x20" hidden="1">{#N/A,#N/A,FALSE,"Suprimentos";#N/A,#N/A,FALSE,"Medicina e Segurança";#N/A,#N/A,FALSE,"Administração";#N/A,#N/A,FALSE,"Meio Ambiente";#N/A,#N/A,FALSE,"Operação (Mina)";#N/A,#N/A,FALSE,"Operação (Porto)"}</definedName>
    <definedName name="_x21" hidden="1">#REF!</definedName>
    <definedName name="_x22" hidden="1">#REF!</definedName>
    <definedName name="_x23" hidden="1">#REF!</definedName>
    <definedName name="_x24" hidden="1">#REF!</definedName>
    <definedName name="_x25" hidden="1">#REF!</definedName>
    <definedName name="_x28" hidden="1">#REF!</definedName>
    <definedName name="_x29" hidden="1">#REF!</definedName>
    <definedName name="_x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x32" hidden="1">#REF!</definedName>
    <definedName name="_x4" hidden="1">{"'REL CUSTODIF'!$B$1:$H$72"}</definedName>
    <definedName name="_x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x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x7" hidden="1">{"'REL CUSTODIF'!$B$1:$H$72"}</definedName>
    <definedName name="_x8" hidden="1">{"'REL CUSTODIF'!$B$1:$H$72"}</definedName>
    <definedName name="_x9" hidden="1">#REF!</definedName>
    <definedName name="_z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_z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 hidden="1">#REF!</definedName>
    <definedName name="a" hidden="1">{#N/A,#N/A,FALSE,"GERAL";#N/A,#N/A,FALSE,"012-96";#N/A,#N/A,FALSE,"018-96";#N/A,#N/A,FALSE,"027-96";#N/A,#N/A,FALSE,"059-96";#N/A,#N/A,FALSE,"076-96";#N/A,#N/A,FALSE,"019-97";#N/A,#N/A,FALSE,"021-97";#N/A,#N/A,FALSE,"022-97";#N/A,#N/A,FALSE,"028-97"}</definedName>
    <definedName name="a\sgt" hidden="1">{#N/A,#N/A,FALSE,"Plan1";#N/A,#N/A,FALSE,"Plan2"}</definedName>
    <definedName name="a_" hidden="1">{"'Ocorrência_que_Impactaram'!$A$1:$Q$43"}</definedName>
    <definedName name="aa"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aa" hidden="1">{"'gráf jan00'!$A$1:$AK$41"}</definedName>
    <definedName name="aaa_1" hidden="1">{#N/A,#N/A,FALSE,"GERAL";#N/A,#N/A,FALSE,"012-96";#N/A,#N/A,FALSE,"018-96";#N/A,#N/A,FALSE,"027-96";#N/A,#N/A,FALSE,"059-96";#N/A,#N/A,FALSE,"076-96";#N/A,#N/A,FALSE,"019-97";#N/A,#N/A,FALSE,"021-97";#N/A,#N/A,FALSE,"022-97";#N/A,#N/A,FALSE,"028-97"}</definedName>
    <definedName name="aaa_2" hidden="1">{#N/A,#N/A,FALSE,"GERAL";#N/A,#N/A,FALSE,"012-96";#N/A,#N/A,FALSE,"018-96";#N/A,#N/A,FALSE,"027-96";#N/A,#N/A,FALSE,"059-96";#N/A,#N/A,FALSE,"076-96";#N/A,#N/A,FALSE,"019-97";#N/A,#N/A,FALSE,"021-97";#N/A,#N/A,FALSE,"022-97";#N/A,#N/A,FALSE,"028-97"}</definedName>
    <definedName name="aaa_3" hidden="1">{#N/A,#N/A,FALSE,"GERAL";#N/A,#N/A,FALSE,"012-96";#N/A,#N/A,FALSE,"018-96";#N/A,#N/A,FALSE,"027-96";#N/A,#N/A,FALSE,"059-96";#N/A,#N/A,FALSE,"076-96";#N/A,#N/A,FALSE,"019-97";#N/A,#N/A,FALSE,"021-97";#N/A,#N/A,FALSE,"022-97";#N/A,#N/A,FALSE,"028-97"}</definedName>
    <definedName name="aaa_4" hidden="1">{#N/A,#N/A,FALSE,"GERAL";#N/A,#N/A,FALSE,"012-96";#N/A,#N/A,FALSE,"018-96";#N/A,#N/A,FALSE,"027-96";#N/A,#N/A,FALSE,"059-96";#N/A,#N/A,FALSE,"076-96";#N/A,#N/A,FALSE,"019-97";#N/A,#N/A,FALSE,"021-97";#N/A,#N/A,FALSE,"022-97";#N/A,#N/A,FALSE,"028-97"}</definedName>
    <definedName name="aaaa" hidden="1">{"'REL CUSTODIF'!$B$1:$H$72"}</definedName>
    <definedName name="aaaaa" hidden="1">{"'gráf jan00'!$A$1:$AK$41"}</definedName>
    <definedName name="aaaaa_1" hidden="1">{"'gráf jan00'!$A$1:$AK$41"}</definedName>
    <definedName name="AAAAAA"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aaaaa_1" hidden="1">{#N/A,#N/A,FALSE,"GERAL";#N/A,#N/A,FALSE,"012-96";#N/A,#N/A,FALSE,"018-96";#N/A,#N/A,FALSE,"027-96";#N/A,#N/A,FALSE,"059-96";#N/A,#N/A,FALSE,"076-96";#N/A,#N/A,FALSE,"019-97";#N/A,#N/A,FALSE,"021-97";#N/A,#N/A,FALSE,"022-97";#N/A,#N/A,FALSE,"028-97"}</definedName>
    <definedName name="aaaaaa_1_1" hidden="1">{#N/A,#N/A,FALSE,"GERAL";#N/A,#N/A,FALSE,"012-96";#N/A,#N/A,FALSE,"018-96";#N/A,#N/A,FALSE,"027-96";#N/A,#N/A,FALSE,"059-96";#N/A,#N/A,FALSE,"076-96";#N/A,#N/A,FALSE,"019-97";#N/A,#N/A,FALSE,"021-97";#N/A,#N/A,FALSE,"022-97";#N/A,#N/A,FALSE,"028-97"}</definedName>
    <definedName name="aaaaaa_1_1_1" hidden="1">{#N/A,#N/A,FALSE,"GERAL";#N/A,#N/A,FALSE,"012-96";#N/A,#N/A,FALSE,"018-96";#N/A,#N/A,FALSE,"027-96";#N/A,#N/A,FALSE,"059-96";#N/A,#N/A,FALSE,"076-96";#N/A,#N/A,FALSE,"019-97";#N/A,#N/A,FALSE,"021-97";#N/A,#N/A,FALSE,"022-97";#N/A,#N/A,FALSE,"028-97"}</definedName>
    <definedName name="aaaaaa_1_1_2" hidden="1">{#N/A,#N/A,FALSE,"GERAL";#N/A,#N/A,FALSE,"012-96";#N/A,#N/A,FALSE,"018-96";#N/A,#N/A,FALSE,"027-96";#N/A,#N/A,FALSE,"059-96";#N/A,#N/A,FALSE,"076-96";#N/A,#N/A,FALSE,"019-97";#N/A,#N/A,FALSE,"021-97";#N/A,#N/A,FALSE,"022-97";#N/A,#N/A,FALSE,"028-97"}</definedName>
    <definedName name="aaaaaa_1_1_3" hidden="1">{#N/A,#N/A,FALSE,"GERAL";#N/A,#N/A,FALSE,"012-96";#N/A,#N/A,FALSE,"018-96";#N/A,#N/A,FALSE,"027-96";#N/A,#N/A,FALSE,"059-96";#N/A,#N/A,FALSE,"076-96";#N/A,#N/A,FALSE,"019-97";#N/A,#N/A,FALSE,"021-97";#N/A,#N/A,FALSE,"022-97";#N/A,#N/A,FALSE,"028-97"}</definedName>
    <definedName name="aaaaaa_1_1_4" hidden="1">{#N/A,#N/A,FALSE,"GERAL";#N/A,#N/A,FALSE,"012-96";#N/A,#N/A,FALSE,"018-96";#N/A,#N/A,FALSE,"027-96";#N/A,#N/A,FALSE,"059-96";#N/A,#N/A,FALSE,"076-96";#N/A,#N/A,FALSE,"019-97";#N/A,#N/A,FALSE,"021-97";#N/A,#N/A,FALSE,"022-97";#N/A,#N/A,FALSE,"028-97"}</definedName>
    <definedName name="aaaaaa_1_2" hidden="1">{#N/A,#N/A,FALSE,"GERAL";#N/A,#N/A,FALSE,"012-96";#N/A,#N/A,FALSE,"018-96";#N/A,#N/A,FALSE,"027-96";#N/A,#N/A,FALSE,"059-96";#N/A,#N/A,FALSE,"076-96";#N/A,#N/A,FALSE,"019-97";#N/A,#N/A,FALSE,"021-97";#N/A,#N/A,FALSE,"022-97";#N/A,#N/A,FALSE,"028-97"}</definedName>
    <definedName name="aaaaaa_1_3" hidden="1">{#N/A,#N/A,FALSE,"GERAL";#N/A,#N/A,FALSE,"012-96";#N/A,#N/A,FALSE,"018-96";#N/A,#N/A,FALSE,"027-96";#N/A,#N/A,FALSE,"059-96";#N/A,#N/A,FALSE,"076-96";#N/A,#N/A,FALSE,"019-97";#N/A,#N/A,FALSE,"021-97";#N/A,#N/A,FALSE,"022-97";#N/A,#N/A,FALSE,"028-97"}</definedName>
    <definedName name="aaaaaa_1_4" hidden="1">{#N/A,#N/A,FALSE,"GERAL";#N/A,#N/A,FALSE,"012-96";#N/A,#N/A,FALSE,"018-96";#N/A,#N/A,FALSE,"027-96";#N/A,#N/A,FALSE,"059-96";#N/A,#N/A,FALSE,"076-96";#N/A,#N/A,FALSE,"019-97";#N/A,#N/A,FALSE,"021-97";#N/A,#N/A,FALSE,"022-97";#N/A,#N/A,FALSE,"028-97"}</definedName>
    <definedName name="aaaaaa_2" hidden="1">{#N/A,#N/A,FALSE,"GERAL";#N/A,#N/A,FALSE,"012-96";#N/A,#N/A,FALSE,"018-96";#N/A,#N/A,FALSE,"027-96";#N/A,#N/A,FALSE,"059-96";#N/A,#N/A,FALSE,"076-96";#N/A,#N/A,FALSE,"019-97";#N/A,#N/A,FALSE,"021-97";#N/A,#N/A,FALSE,"022-97";#N/A,#N/A,FALSE,"028-97"}</definedName>
    <definedName name="aaaaaa_2_1" hidden="1">{#N/A,#N/A,FALSE,"GERAL";#N/A,#N/A,FALSE,"012-96";#N/A,#N/A,FALSE,"018-96";#N/A,#N/A,FALSE,"027-96";#N/A,#N/A,FALSE,"059-96";#N/A,#N/A,FALSE,"076-96";#N/A,#N/A,FALSE,"019-97";#N/A,#N/A,FALSE,"021-97";#N/A,#N/A,FALSE,"022-97";#N/A,#N/A,FALSE,"028-97"}</definedName>
    <definedName name="aaaaaa_2_2" hidden="1">{#N/A,#N/A,FALSE,"GERAL";#N/A,#N/A,FALSE,"012-96";#N/A,#N/A,FALSE,"018-96";#N/A,#N/A,FALSE,"027-96";#N/A,#N/A,FALSE,"059-96";#N/A,#N/A,FALSE,"076-96";#N/A,#N/A,FALSE,"019-97";#N/A,#N/A,FALSE,"021-97";#N/A,#N/A,FALSE,"022-97";#N/A,#N/A,FALSE,"028-97"}</definedName>
    <definedName name="aaaaaa_2_3" hidden="1">{#N/A,#N/A,FALSE,"GERAL";#N/A,#N/A,FALSE,"012-96";#N/A,#N/A,FALSE,"018-96";#N/A,#N/A,FALSE,"027-96";#N/A,#N/A,FALSE,"059-96";#N/A,#N/A,FALSE,"076-96";#N/A,#N/A,FALSE,"019-97";#N/A,#N/A,FALSE,"021-97";#N/A,#N/A,FALSE,"022-97";#N/A,#N/A,FALSE,"028-97"}</definedName>
    <definedName name="aaaaaa_2_4" hidden="1">{#N/A,#N/A,FALSE,"GERAL";#N/A,#N/A,FALSE,"012-96";#N/A,#N/A,FALSE,"018-96";#N/A,#N/A,FALSE,"027-96";#N/A,#N/A,FALSE,"059-96";#N/A,#N/A,FALSE,"076-96";#N/A,#N/A,FALSE,"019-97";#N/A,#N/A,FALSE,"021-97";#N/A,#N/A,FALSE,"022-97";#N/A,#N/A,FALSE,"028-97"}</definedName>
    <definedName name="aaaaaa_3" hidden="1">{#N/A,#N/A,FALSE,"GERAL";#N/A,#N/A,FALSE,"012-96";#N/A,#N/A,FALSE,"018-96";#N/A,#N/A,FALSE,"027-96";#N/A,#N/A,FALSE,"059-96";#N/A,#N/A,FALSE,"076-96";#N/A,#N/A,FALSE,"019-97";#N/A,#N/A,FALSE,"021-97";#N/A,#N/A,FALSE,"022-97";#N/A,#N/A,FALSE,"028-97"}</definedName>
    <definedName name="aaaaaa_3_1" hidden="1">{#N/A,#N/A,FALSE,"GERAL";#N/A,#N/A,FALSE,"012-96";#N/A,#N/A,FALSE,"018-96";#N/A,#N/A,FALSE,"027-96";#N/A,#N/A,FALSE,"059-96";#N/A,#N/A,FALSE,"076-96";#N/A,#N/A,FALSE,"019-97";#N/A,#N/A,FALSE,"021-97";#N/A,#N/A,FALSE,"022-97";#N/A,#N/A,FALSE,"028-97"}</definedName>
    <definedName name="aaaaaa_3_2" hidden="1">{#N/A,#N/A,FALSE,"GERAL";#N/A,#N/A,FALSE,"012-96";#N/A,#N/A,FALSE,"018-96";#N/A,#N/A,FALSE,"027-96";#N/A,#N/A,FALSE,"059-96";#N/A,#N/A,FALSE,"076-96";#N/A,#N/A,FALSE,"019-97";#N/A,#N/A,FALSE,"021-97";#N/A,#N/A,FALSE,"022-97";#N/A,#N/A,FALSE,"028-97"}</definedName>
    <definedName name="aaaaaa_3_3" hidden="1">{#N/A,#N/A,FALSE,"GERAL";#N/A,#N/A,FALSE,"012-96";#N/A,#N/A,FALSE,"018-96";#N/A,#N/A,FALSE,"027-96";#N/A,#N/A,FALSE,"059-96";#N/A,#N/A,FALSE,"076-96";#N/A,#N/A,FALSE,"019-97";#N/A,#N/A,FALSE,"021-97";#N/A,#N/A,FALSE,"022-97";#N/A,#N/A,FALSE,"028-97"}</definedName>
    <definedName name="aaaaaa_3_4" hidden="1">{#N/A,#N/A,FALSE,"GERAL";#N/A,#N/A,FALSE,"012-96";#N/A,#N/A,FALSE,"018-96";#N/A,#N/A,FALSE,"027-96";#N/A,#N/A,FALSE,"059-96";#N/A,#N/A,FALSE,"076-96";#N/A,#N/A,FALSE,"019-97";#N/A,#N/A,FALSE,"021-97";#N/A,#N/A,FALSE,"022-97";#N/A,#N/A,FALSE,"028-97"}</definedName>
    <definedName name="aaaaaa_4" hidden="1">{#N/A,#N/A,FALSE,"GERAL";#N/A,#N/A,FALSE,"012-96";#N/A,#N/A,FALSE,"018-96";#N/A,#N/A,FALSE,"027-96";#N/A,#N/A,FALSE,"059-96";#N/A,#N/A,FALSE,"076-96";#N/A,#N/A,FALSE,"019-97";#N/A,#N/A,FALSE,"021-97";#N/A,#N/A,FALSE,"022-97";#N/A,#N/A,FALSE,"028-97"}</definedName>
    <definedName name="aaaaaa_4_1" hidden="1">{#N/A,#N/A,FALSE,"GERAL";#N/A,#N/A,FALSE,"012-96";#N/A,#N/A,FALSE,"018-96";#N/A,#N/A,FALSE,"027-96";#N/A,#N/A,FALSE,"059-96";#N/A,#N/A,FALSE,"076-96";#N/A,#N/A,FALSE,"019-97";#N/A,#N/A,FALSE,"021-97";#N/A,#N/A,FALSE,"022-97";#N/A,#N/A,FALSE,"028-97"}</definedName>
    <definedName name="aaaaaa_4_2" hidden="1">{#N/A,#N/A,FALSE,"GERAL";#N/A,#N/A,FALSE,"012-96";#N/A,#N/A,FALSE,"018-96";#N/A,#N/A,FALSE,"027-96";#N/A,#N/A,FALSE,"059-96";#N/A,#N/A,FALSE,"076-96";#N/A,#N/A,FALSE,"019-97";#N/A,#N/A,FALSE,"021-97";#N/A,#N/A,FALSE,"022-97";#N/A,#N/A,FALSE,"028-97"}</definedName>
    <definedName name="aaaaaa_4_3" hidden="1">{#N/A,#N/A,FALSE,"GERAL";#N/A,#N/A,FALSE,"012-96";#N/A,#N/A,FALSE,"018-96";#N/A,#N/A,FALSE,"027-96";#N/A,#N/A,FALSE,"059-96";#N/A,#N/A,FALSE,"076-96";#N/A,#N/A,FALSE,"019-97";#N/A,#N/A,FALSE,"021-97";#N/A,#N/A,FALSE,"022-97";#N/A,#N/A,FALSE,"028-97"}</definedName>
    <definedName name="aaaaaa_4_4" hidden="1">{#N/A,#N/A,FALSE,"GERAL";#N/A,#N/A,FALSE,"012-96";#N/A,#N/A,FALSE,"018-96";#N/A,#N/A,FALSE,"027-96";#N/A,#N/A,FALSE,"059-96";#N/A,#N/A,FALSE,"076-96";#N/A,#N/A,FALSE,"019-97";#N/A,#N/A,FALSE,"021-97";#N/A,#N/A,FALSE,"022-97";#N/A,#N/A,FALSE,"028-97"}</definedName>
    <definedName name="aaaaaa_5" hidden="1">{#N/A,#N/A,FALSE,"GERAL";#N/A,#N/A,FALSE,"012-96";#N/A,#N/A,FALSE,"018-96";#N/A,#N/A,FALSE,"027-96";#N/A,#N/A,FALSE,"059-96";#N/A,#N/A,FALSE,"076-96";#N/A,#N/A,FALSE,"019-97";#N/A,#N/A,FALSE,"021-97";#N/A,#N/A,FALSE,"022-97";#N/A,#N/A,FALSE,"028-97"}</definedName>
    <definedName name="aaaaaa_5_1" hidden="1">{#N/A,#N/A,FALSE,"GERAL";#N/A,#N/A,FALSE,"012-96";#N/A,#N/A,FALSE,"018-96";#N/A,#N/A,FALSE,"027-96";#N/A,#N/A,FALSE,"059-96";#N/A,#N/A,FALSE,"076-96";#N/A,#N/A,FALSE,"019-97";#N/A,#N/A,FALSE,"021-97";#N/A,#N/A,FALSE,"022-97";#N/A,#N/A,FALSE,"028-97"}</definedName>
    <definedName name="aaaaaa_5_2" hidden="1">{#N/A,#N/A,FALSE,"GERAL";#N/A,#N/A,FALSE,"012-96";#N/A,#N/A,FALSE,"018-96";#N/A,#N/A,FALSE,"027-96";#N/A,#N/A,FALSE,"059-96";#N/A,#N/A,FALSE,"076-96";#N/A,#N/A,FALSE,"019-97";#N/A,#N/A,FALSE,"021-97";#N/A,#N/A,FALSE,"022-97";#N/A,#N/A,FALSE,"028-97"}</definedName>
    <definedName name="aaaaaa_5_3" hidden="1">{#N/A,#N/A,FALSE,"GERAL";#N/A,#N/A,FALSE,"012-96";#N/A,#N/A,FALSE,"018-96";#N/A,#N/A,FALSE,"027-96";#N/A,#N/A,FALSE,"059-96";#N/A,#N/A,FALSE,"076-96";#N/A,#N/A,FALSE,"019-97";#N/A,#N/A,FALSE,"021-97";#N/A,#N/A,FALSE,"022-97";#N/A,#N/A,FALSE,"028-97"}</definedName>
    <definedName name="aaaaaa_5_4" hidden="1">{#N/A,#N/A,FALSE,"GERAL";#N/A,#N/A,FALSE,"012-96";#N/A,#N/A,FALSE,"018-96";#N/A,#N/A,FALSE,"027-96";#N/A,#N/A,FALSE,"059-96";#N/A,#N/A,FALSE,"076-96";#N/A,#N/A,FALSE,"019-97";#N/A,#N/A,FALSE,"021-97";#N/A,#N/A,FALSE,"022-97";#N/A,#N/A,FALSE,"028-97"}</definedName>
    <definedName name="aaaaaaa" hidden="1">{#N/A,#N/A,FALSE,"GERAL";#N/A,#N/A,FALSE,"012-96";#N/A,#N/A,FALSE,"018-96";#N/A,#N/A,FALSE,"027-96";#N/A,#N/A,FALSE,"059-96";#N/A,#N/A,FALSE,"076-96";#N/A,#N/A,FALSE,"019-97";#N/A,#N/A,FALSE,"021-97";#N/A,#N/A,FALSE,"022-97";#N/A,#N/A,FALSE,"028-97"}</definedName>
    <definedName name="AAAAAAAA"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aaaaaaaa" hidden="1">{TRUE,TRUE,-1.25,-15.5,604.5,366.75,FALSE,FALSE,TRUE,TRUE,0,1,#N/A,1,#N/A,9.0125,24.4117647058824,1,FALSE,FALSE,3,TRUE,1,FALSE,100,"Swvu.PLANILHA2.","ACwvu.PLANILHA2.",#N/A,FALSE,FALSE,0.787401575,0.34,0.46,0.5,1,"","",FALSE,FALSE,FALSE,FALSE,1,#N/A,1,1,FALSE,FALSE,#N/A,#N/A,FALSE,FALSE,FALSE,9,65532,65532,FALSE,FALSE,TRUE,TRUE,TRUE}</definedName>
    <definedName name="aaaaaaaaaa" hidden="1">#REF!</definedName>
    <definedName name="aaaaaaaaaaa" hidden="1">{#N/A,#N/A,FALSE,"GERAL";#N/A,#N/A,FALSE,"012-96";#N/A,#N/A,FALSE,"018-96";#N/A,#N/A,FALSE,"027-96";#N/A,#N/A,FALSE,"059-96";#N/A,#N/A,FALSE,"076-96";#N/A,#N/A,FALSE,"019-97";#N/A,#N/A,FALSE,"021-97";#N/A,#N/A,FALSE,"022-97";#N/A,#N/A,FALSE,"028-97"}</definedName>
    <definedName name="aaaaaaaaaaaaa" hidden="1">{"'CptDifn'!$AA$32:$AG$32"}</definedName>
    <definedName name="aaaaaaaaaaaaaaa"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AAAAAAAAAAAAAAAAAAAAAAAAAAAAAAAAAAAAAAAAAAAAAAAAAAAAAAAAAAAAAAAAA" hidden="1">{"MULTIPLICAÇÃO",#N/A,FALSE,"Obras"}</definedName>
    <definedName name="aaacccc" hidden="1">{#N/A,#N/A,FALSE,"Plan1";#N/A,#N/A,FALSE,"Plan2"}</definedName>
    <definedName name="aaas" hidden="1">{"'gráf jan00'!$A$1:$AK$41"}</definedName>
    <definedName name="aaas_1" hidden="1">{"'gráf jan00'!$A$1:$AK$41"}</definedName>
    <definedName name="aaaz"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asaasas" hidden="1">{#N/A,#N/A,TRUE,"indice";#N/A,#N/A,TRUE,"indicadores";#N/A,#N/A,TRUE,"comentarios"}</definedName>
    <definedName name="aasaasas_1" hidden="1">{#N/A,#N/A,TRUE,"indice";#N/A,#N/A,TRUE,"indicadores";#N/A,#N/A,TRUE,"comentarios"}</definedName>
    <definedName name="aasaasas1" hidden="1">{#N/A,#N/A,TRUE,"indice";#N/A,#N/A,TRUE,"indicadores";#N/A,#N/A,TRUE,"comentarios"}</definedName>
    <definedName name="aasasas" hidden="1">{#N/A,#N/A,FALSE,"GERAL";#N/A,#N/A,FALSE,"012-96";#N/A,#N/A,FALSE,"018-96";#N/A,#N/A,FALSE,"027-96";#N/A,#N/A,FALSE,"059-96";#N/A,#N/A,FALSE,"076-96";#N/A,#N/A,FALSE,"019-97";#N/A,#N/A,FALSE,"021-97";#N/A,#N/A,FALSE,"022-97";#N/A,#N/A,FALSE,"028-97"}</definedName>
    <definedName name="ab" hidden="1">{#N/A,#N/A,FALSE,"ET-CAPA";#N/A,#N/A,FALSE,"ET-PAG1";#N/A,#N/A,FALSE,"ET-PAG2";#N/A,#N/A,FALSE,"ET-PAG3";#N/A,#N/A,FALSE,"ET-PAG4";#N/A,#N/A,FALSE,"ET-PAG5"}</definedName>
    <definedName name="AB_1" hidden="1">{"'gráf jan00'!$A$1:$AK$41"}</definedName>
    <definedName name="Abalroamento" hidden="1">{"'Quadro'!$A$4:$BG$78"}</definedName>
    <definedName name="abc" hidden="1">{#N/A,#N/A,FALSE,"PCOL"}</definedName>
    <definedName name="ABC.XLS" hidden="1">{"'Quadro'!$A$4:$BG$78"}</definedName>
    <definedName name="ABC.XLS_1" hidden="1">{"'Quadro'!$A$4:$BG$78"}</definedName>
    <definedName name="abc_1" hidden="1">{#N/A,#N/A,FALSE,"PCOL"}</definedName>
    <definedName name="abcd" hidden="1">{#N/A,#N/A,FALSE,"PCOL"}</definedName>
    <definedName name="abcd_1" hidden="1">{#N/A,#N/A,FALSE,"PCOL"}</definedName>
    <definedName name="abcde" hidden="1">{#N/A,#N/A,FALSE,"PCOL"}</definedName>
    <definedName name="aboaaaa"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bobora.xls" hidden="1">{"'Quadro'!$A$4:$BG$78"}</definedName>
    <definedName name="abobora.xls_1" hidden="1">{"'Quadro'!$A$4:$BG$78"}</definedName>
    <definedName name="AccessDatabase" hidden="1">"C:\Documents and Settings\JPMELLO\Meus documentos\ARQUIVOS 2004\MONITORAMENTO OAC\Monitoramento de OAC.mdb"</definedName>
    <definedName name="açdk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char18" hidden="1">#REF!</definedName>
    <definedName name="achar19" hidden="1">#REF!</definedName>
    <definedName name="achart1" hidden="1">#REF!</definedName>
    <definedName name="achart10" hidden="1">#REF!</definedName>
    <definedName name="achart11" hidden="1">#REF!</definedName>
    <definedName name="achart12" hidden="1">#REF!</definedName>
    <definedName name="achart13" hidden="1">#REF!</definedName>
    <definedName name="achart14" hidden="1">#REF!</definedName>
    <definedName name="achart15" hidden="1">#REF!</definedName>
    <definedName name="achart16" hidden="1">#REF!</definedName>
    <definedName name="achart17" hidden="1">#REF!</definedName>
    <definedName name="achart2" hidden="1">#REF!</definedName>
    <definedName name="achart20" hidden="1">#REF!</definedName>
    <definedName name="achart21" hidden="1">#REF!</definedName>
    <definedName name="achart22" hidden="1">#REF!</definedName>
    <definedName name="achart23" hidden="1">#REF!</definedName>
    <definedName name="achart24" hidden="1">#REF!</definedName>
    <definedName name="achart25" hidden="1">#REF!</definedName>
    <definedName name="achart26" hidden="1">#REF!</definedName>
    <definedName name="achart27" hidden="1">#REF!</definedName>
    <definedName name="achart28" hidden="1">#REF!</definedName>
    <definedName name="achart29" hidden="1">#REF!</definedName>
    <definedName name="achart3" hidden="1">#REF!</definedName>
    <definedName name="achart30" hidden="1">#REF!</definedName>
    <definedName name="achart31" hidden="1">#REF!</definedName>
    <definedName name="achart32" hidden="1">#REF!</definedName>
    <definedName name="achart4" hidden="1">#REF!</definedName>
    <definedName name="achart5" hidden="1">#REF!</definedName>
    <definedName name="achart6" hidden="1">#REF!</definedName>
    <definedName name="achart7" hidden="1">#REF!</definedName>
    <definedName name="achart8" hidden="1">#REF!</definedName>
    <definedName name="achart9" hidden="1">#REF!</definedName>
    <definedName name="Acidente" hidden="1">{"'gráf jan00'!$A$1:$AK$41"}</definedName>
    <definedName name="Acidente_1" hidden="1">{"'gráf jan00'!$A$1:$AK$41"}</definedName>
    <definedName name="açls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çoeeer" hidden="1">{#N/A,#N/A,FALSE,"Plan1";#N/A,#N/A,FALSE,"Plan2"}</definedName>
    <definedName name="ACwvu.PLANILHA2." hidden="1">#REF!</definedName>
    <definedName name="ad" hidden="1">{"'Quadro'!$A$4:$BG$78"}</definedName>
    <definedName name="adads" hidden="1">{#N/A,#N/A,FALSE,"Plan1";#N/A,#N/A,FALSE,"Plan2"}</definedName>
    <definedName name="adasdad" hidden="1">{"'gráf jan00'!$A$1:$AK$41"}</definedName>
    <definedName name="adasdad_1" hidden="1">{"'gráf jan00'!$A$1:$AK$41"}</definedName>
    <definedName name="adced" hidden="1">{#N/A,#N/A,FALSE,"Plan1";#N/A,#N/A,FALSE,"Plan2"}</definedName>
    <definedName name="ADED" hidden="1">{"'gráf jan00'!$A$1:$AK$41"}</definedName>
    <definedName name="ADED_1" hidden="1">{"'gráf jan00'!$A$1:$AK$41"}</definedName>
    <definedName name="ademir" hidden="1">{#N/A,#N/A,FALSE,"Cronograma";#N/A,#N/A,FALSE,"Cronogr. 2"}</definedName>
    <definedName name="Adequaqção" hidden="1">{"'gráf jan00'!$A$1:$AK$41"}</definedName>
    <definedName name="Adequaqção_1" hidden="1">{"'gráf jan00'!$A$1:$AK$41"}</definedName>
    <definedName name="ader" hidden="1">{#N/A,#N/A,FALSE,"Plan1";#N/A,#N/A,FALSE,"Plan2"}</definedName>
    <definedName name="adesr" hidden="1">{#N/A,#N/A,FALSE,"Plan1";#N/A,#N/A,FALSE,"Plan2"}</definedName>
    <definedName name="adew" hidden="1">"3ORZTPXRHBU97C8AJ5UM8CAVA"</definedName>
    <definedName name="adewr" hidden="1">{#N/A,#N/A,FALSE,"Plan1";#N/A,#N/A,FALSE,"Plan2"}</definedName>
    <definedName name="adfa" hidden="1">{"'RR'!$A$2:$E$81"}</definedName>
    <definedName name="adfdfa" hidden="1">{#N/A,#N/A,FALSE,"GERAL";#N/A,#N/A,FALSE,"012-96";#N/A,#N/A,FALSE,"018-96";#N/A,#N/A,FALSE,"027-96";#N/A,#N/A,FALSE,"059-96";#N/A,#N/A,FALSE,"076-96";#N/A,#N/A,FALSE,"019-97";#N/A,#N/A,FALSE,"021-97";#N/A,#N/A,FALSE,"022-97";#N/A,#N/A,FALSE,"028-97"}</definedName>
    <definedName name="adff" hidden="1">#REF!</definedName>
    <definedName name="adfh" hidden="1">{#N/A,#N/A,FALSE,"GQGEMPRE"}</definedName>
    <definedName name="ADG" hidden="1">#REF!</definedName>
    <definedName name="aditivo" hidden="1">{#N/A,#N/A,FALSE,"PCOL"}</definedName>
    <definedName name="aditivo_1" hidden="1">{#N/A,#N/A,FALSE,"PCOL"}</definedName>
    <definedName name="adsf" hidden="1">{"'gráf jan00'!$A$1:$AK$41"}</definedName>
    <definedName name="adsf_1" hidden="1">{"'gráf jan00'!$A$1:$AK$41"}</definedName>
    <definedName name="adsfad" hidden="1">{#N/A,#N/A,FALSE,"GERAL";#N/A,#N/A,FALSE,"012-96";#N/A,#N/A,FALSE,"018-96";#N/A,#N/A,FALSE,"027-96";#N/A,#N/A,FALSE,"059-96";#N/A,#N/A,FALSE,"076-96";#N/A,#N/A,FALSE,"019-97";#N/A,#N/A,FALSE,"021-97";#N/A,#N/A,FALSE,"022-97";#N/A,#N/A,FALSE,"028-97"}</definedName>
    <definedName name="adsfr" hidden="1">{#N/A,#N/A,FALSE,"Plan1";#N/A,#N/A,FALSE,"Plan2"}</definedName>
    <definedName name="adssrgtg" hidden="1">{#N/A,#N/A,FALSE,"Plan1";#N/A,#N/A,FALSE,"Plan2"}</definedName>
    <definedName name="adtsetrr6t" hidden="1">{#N/A,#N/A,FALSE,"Plan1";#N/A,#N/A,FALSE,"Plan2"}</definedName>
    <definedName name="adwr" hidden="1">{#N/A,#N/A,FALSE,"Plan1";#N/A,#N/A,FALSE,"Plan2"}</definedName>
    <definedName name="aeiresft" hidden="1">{#N/A,#N/A,FALSE,"Plan1";#N/A,#N/A,FALSE,"Plan2"}</definedName>
    <definedName name="aEL3QE" hidden="1">{#N/A,#N/A,FALSE,"Plan1";#N/A,#N/A,FALSE,"Plan2"}</definedName>
    <definedName name="aer"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ersd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ers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FDaf" hidden="1">#REF!</definedName>
    <definedName name="afdfd" hidden="1">{#N/A,#N/A,FALSE,"GERAL";#N/A,#N/A,FALSE,"012-96";#N/A,#N/A,FALSE,"018-96";#N/A,#N/A,FALSE,"027-96";#N/A,#N/A,FALSE,"059-96";#N/A,#N/A,FALSE,"076-96";#N/A,#N/A,FALSE,"019-97";#N/A,#N/A,FALSE,"021-97";#N/A,#N/A,FALSE,"022-97";#N/A,#N/A,FALSE,"028-97"}</definedName>
    <definedName name="afds" hidden="1">{"'gráf jan00'!$A$1:$AK$41"}</definedName>
    <definedName name="afds_1" hidden="1">{"'gráf jan00'!$A$1:$AK$41"}</definedName>
    <definedName name="afeasfre" hidden="1">{#N/A,#N/A,FALSE,"Plan1";#N/A,#N/A,FALSE,"Plan2"}</definedName>
    <definedName name="afszc" hidden="1">{"MULTIPLICAÇÃO",#N/A,FALSE,"Obras"}</definedName>
    <definedName name="aga" hidden="1">{#N/A,#N/A,FALSE,"GERAL";#N/A,#N/A,FALSE,"012-96";#N/A,#N/A,FALSE,"018-96";#N/A,#N/A,FALSE,"027-96";#N/A,#N/A,FALSE,"059-96";#N/A,#N/A,FALSE,"076-96";#N/A,#N/A,FALSE,"019-97";#N/A,#N/A,FALSE,"021-97";#N/A,#N/A,FALSE,"022-97";#N/A,#N/A,FALSE,"028-97"}</definedName>
    <definedName name="AGAKLJDFK" hidden="1">{"'gráf jan00'!$A$1:$AK$41"}</definedName>
    <definedName name="AGAKLJDFK_1" hidden="1">{"'gráf jan00'!$A$1:$AK$41"}</definedName>
    <definedName name="agdadf" hidden="1">{#N/A,#N/A,FALSE,"GERAL";#N/A,#N/A,FALSE,"012-96";#N/A,#N/A,FALSE,"018-96";#N/A,#N/A,FALSE,"027-96";#N/A,#N/A,FALSE,"059-96";#N/A,#N/A,FALSE,"076-96";#N/A,#N/A,FALSE,"019-97";#N/A,#N/A,FALSE,"021-97";#N/A,#N/A,FALSE,"022-97";#N/A,#N/A,FALSE,"028-97"}</definedName>
    <definedName name="agdagdad" hidden="1">{#N/A,#N/A,FALSE,"GERAL";#N/A,#N/A,FALSE,"012-96";#N/A,#N/A,FALSE,"018-96";#N/A,#N/A,FALSE,"027-96";#N/A,#N/A,FALSE,"059-96";#N/A,#N/A,FALSE,"076-96";#N/A,#N/A,FALSE,"019-97";#N/A,#N/A,FALSE,"021-97";#N/A,#N/A,FALSE,"022-97";#N/A,#N/A,FALSE,"028-97"}</definedName>
    <definedName name="agfggfdfda" hidden="1">{#N/A,#N/A,FALSE,"GERAL";#N/A,#N/A,FALSE,"012-96";#N/A,#N/A,FALSE,"018-96";#N/A,#N/A,FALSE,"027-96";#N/A,#N/A,FALSE,"059-96";#N/A,#N/A,FALSE,"076-96";#N/A,#N/A,FALSE,"019-97";#N/A,#N/A,FALSE,"021-97";#N/A,#N/A,FALSE,"022-97";#N/A,#N/A,FALSE,"028-97"}</definedName>
    <definedName name="agga" hidden="1">{#N/A,#N/A,FALSE,"GERAL";#N/A,#N/A,FALSE,"012-96";#N/A,#N/A,FALSE,"018-96";#N/A,#N/A,FALSE,"027-96";#N/A,#N/A,FALSE,"059-96";#N/A,#N/A,FALSE,"076-96";#N/A,#N/A,FALSE,"019-97";#N/A,#N/A,FALSE,"021-97";#N/A,#N/A,FALSE,"022-97";#N/A,#N/A,FALSE,"028-97"}</definedName>
    <definedName name="agitannasmna" hidden="1">{#N/A,#N/A,FALSE,"GERAL";#N/A,#N/A,FALSE,"012-96";#N/A,#N/A,FALSE,"018-96";#N/A,#N/A,FALSE,"027-96";#N/A,#N/A,FALSE,"059-96";#N/A,#N/A,FALSE,"076-96";#N/A,#N/A,FALSE,"019-97";#N/A,#N/A,FALSE,"021-97";#N/A,#N/A,FALSE,"022-97";#N/A,#N/A,FALSE,"028-97"}</definedName>
    <definedName name="Ago" hidden="1">{#N/A,#N/A,FALSE,"ET-CAPA";#N/A,#N/A,FALSE,"ET-PAG1";#N/A,#N/A,FALSE,"ET-PAG2";#N/A,#N/A,FALSE,"ET-PAG3";#N/A,#N/A,FALSE,"ET-PAG4";#N/A,#N/A,FALSE,"ET-PAG5"}</definedName>
    <definedName name="ago_1" hidden="1">{"'gráf jan00'!$A$1:$AK$41"}</definedName>
    <definedName name="ago1_1" hidden="1">{"'gráf jan00'!$A$1:$AK$41"}</definedName>
    <definedName name="ago10_1" hidden="1">{"'gráf jan00'!$A$1:$AK$41"}</definedName>
    <definedName name="ago2_1" hidden="1">{"'gráf jan00'!$A$1:$AK$41"}</definedName>
    <definedName name="ago3_1" hidden="1">{"'gráf jan00'!$A$1:$AK$41"}</definedName>
    <definedName name="ago4_1" hidden="1">{"'gráf jan00'!$A$1:$AK$41"}</definedName>
    <definedName name="ago5_1" hidden="1">{"'gráf jan00'!$A$1:$AK$41"}</definedName>
    <definedName name="ago6_1" hidden="1">{"'gráf jan00'!$A$1:$AK$41"}</definedName>
    <definedName name="ago7_1" hidden="1">{"'gráf jan00'!$A$1:$AK$41"}</definedName>
    <definedName name="ago8_1" hidden="1">{"'gráf jan00'!$A$1:$AK$41"}</definedName>
    <definedName name="ago9_1" hidden="1">{"'gráf jan00'!$A$1:$AK$41"}</definedName>
    <definedName name="ago99999_1" hidden="1">{"'gráf jan00'!$A$1:$AK$41"}</definedName>
    <definedName name="agost5" hidden="1">{"'gráf jan00'!$A$1:$AK$41"}</definedName>
    <definedName name="agost5_1" hidden="1">{"'gráf jan00'!$A$1:$AK$41"}</definedName>
    <definedName name="Agosto" hidden="1">{#N/A,#N/A,FALSE,"SITUAÇÃO DIÁRIA ";#N/A,#N/A,FALSE,"7 à 7"}</definedName>
    <definedName name="Agosto_1" hidden="1">{#N/A,#N/A,FALSE,"SITUAÇÃO DIÁRIA ";#N/A,#N/A,FALSE,"7 à 7"}</definedName>
    <definedName name="agrqw"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gua" hidden="1">{#N/A,#N/A,FALSE,"GERAL";#N/A,#N/A,FALSE,"012-96";#N/A,#N/A,FALSE,"018-96";#N/A,#N/A,FALSE,"027-96";#N/A,#N/A,FALSE,"059-96";#N/A,#N/A,FALSE,"076-96";#N/A,#N/A,FALSE,"019-97";#N/A,#N/A,FALSE,"021-97";#N/A,#N/A,FALSE,"022-97";#N/A,#N/A,FALSE,"028-97"}</definedName>
    <definedName name="agua_1" hidden="1">{#N/A,#N/A,FALSE,"GERAL";#N/A,#N/A,FALSE,"012-96";#N/A,#N/A,FALSE,"018-96";#N/A,#N/A,FALSE,"027-96";#N/A,#N/A,FALSE,"059-96";#N/A,#N/A,FALSE,"076-96";#N/A,#N/A,FALSE,"019-97";#N/A,#N/A,FALSE,"021-97";#N/A,#N/A,FALSE,"022-97";#N/A,#N/A,FALSE,"028-97"}</definedName>
    <definedName name="agua_2" hidden="1">{#N/A,#N/A,FALSE,"GERAL";#N/A,#N/A,FALSE,"012-96";#N/A,#N/A,FALSE,"018-96";#N/A,#N/A,FALSE,"027-96";#N/A,#N/A,FALSE,"059-96";#N/A,#N/A,FALSE,"076-96";#N/A,#N/A,FALSE,"019-97";#N/A,#N/A,FALSE,"021-97";#N/A,#N/A,FALSE,"022-97";#N/A,#N/A,FALSE,"028-97"}</definedName>
    <definedName name="agua_3" hidden="1">{#N/A,#N/A,FALSE,"GERAL";#N/A,#N/A,FALSE,"012-96";#N/A,#N/A,FALSE,"018-96";#N/A,#N/A,FALSE,"027-96";#N/A,#N/A,FALSE,"059-96";#N/A,#N/A,FALSE,"076-96";#N/A,#N/A,FALSE,"019-97";#N/A,#N/A,FALSE,"021-97";#N/A,#N/A,FALSE,"022-97";#N/A,#N/A,FALSE,"028-97"}</definedName>
    <definedName name="agua_4" hidden="1">{#N/A,#N/A,FALSE,"GERAL";#N/A,#N/A,FALSE,"012-96";#N/A,#N/A,FALSE,"018-96";#N/A,#N/A,FALSE,"027-96";#N/A,#N/A,FALSE,"059-96";#N/A,#N/A,FALSE,"076-96";#N/A,#N/A,FALSE,"019-97";#N/A,#N/A,FALSE,"021-97";#N/A,#N/A,FALSE,"022-97";#N/A,#N/A,FALSE,"028-97"}</definedName>
    <definedName name="AHA" hidden="1">{"'RR'!$A$2:$E$81"}</definedName>
    <definedName name="aHASJK" hidden="1">{"'RR'!$A$2:$E$81"}</definedName>
    <definedName name="aii" hidden="1">{#N/A,#N/A,FALSE,"PCOL"}</definedName>
    <definedName name="aina" hidden="1">{#N/A,#N/A,FALSE,"PCOL"}</definedName>
    <definedName name="aina_1" hidden="1">{#N/A,#N/A,FALSE,"PCOL"}</definedName>
    <definedName name="Ajustes"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le" hidden="1">{"'Total'!$A$1","'Total'!$A$3"}</definedName>
    <definedName name="all" hidden="1">{"'Total'!$A$1","'Total'!$A$3"}</definedName>
    <definedName name="Allysson" hidden="1">{"'gráf jan00'!$A$1:$AK$41"}</definedName>
    <definedName name="alpha" hidden="1">{"'Total'!$A$1","'Total'!$A$3"}</definedName>
    <definedName name="alphaa" hidden="1">{"'Total'!$A$1","'Total'!$A$3"}</definedName>
    <definedName name="Ambie" hidden="1">{"'Total'!$A$1","'Total'!$A$3"}</definedName>
    <definedName name="Ambiencia1" hidden="1">{"'Total'!$A$1","'Total'!$A$3"}</definedName>
    <definedName name="AMV" hidden="1">{"'gráf jan00'!$A$1:$AK$41"}</definedName>
    <definedName name="AMV_1" hidden="1">{"'gráf jan00'!$A$1:$AK$41"}</definedName>
    <definedName name="Anexo" hidden="1">{#N/A,#N/A,FALSE,"GERAL";#N/A,#N/A,FALSE,"012-96";#N/A,#N/A,FALSE,"018-96";#N/A,#N/A,FALSE,"027-96";#N/A,#N/A,FALSE,"059-96";#N/A,#N/A,FALSE,"076-96";#N/A,#N/A,FALSE,"019-97";#N/A,#N/A,FALSE,"021-97";#N/A,#N/A,FALSE,"022-97";#N/A,#N/A,FALSE,"028-97"}</definedName>
    <definedName name="ANEXO1" hidden="1">{"'teste'!$B$2:$R$49"}</definedName>
    <definedName name="ANEXO1_1" hidden="1">{"'teste'!$B$2:$R$49"}</definedName>
    <definedName name="ANEXO2" hidden="1">{"'teste'!$B$2:$R$49"}</definedName>
    <definedName name="ANEXO2_1" hidden="1">{"'teste'!$B$2:$R$49"}</definedName>
    <definedName name="ans" hidden="1">{#N/A,#N/A,FALSE,"PCOL"}</definedName>
    <definedName name="ans_1" hidden="1">{#N/A,#N/A,FALSE,"PCOL"}</definedName>
    <definedName name="anscount" hidden="1">1</definedName>
    <definedName name="aoishaiuhdf" hidden="1">#REF!</definedName>
    <definedName name="aos"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pi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POIO" hidden="1">{"APOIO",#N/A,FALSE,"Obras"}</definedName>
    <definedName name="apri"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pro"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psf" hidden="1">{#N/A,#N/A,FALSE,"GERAL";#N/A,#N/A,FALSE,"012-96";#N/A,#N/A,FALSE,"018-96";#N/A,#N/A,FALSE,"027-96";#N/A,#N/A,FALSE,"059-96";#N/A,#N/A,FALSE,"076-96";#N/A,#N/A,FALSE,"019-97";#N/A,#N/A,FALSE,"021-97";#N/A,#N/A,FALSE,"022-97";#N/A,#N/A,FALSE,"028-97"}</definedName>
    <definedName name="AR" hidden="1">{"'Quadro'!$A$4:$BG$78"}</definedName>
    <definedName name="AR_1" hidden="1">{"'Quadro'!$A$4:$BG$78"}</definedName>
    <definedName name="Aramis" hidden="1">{"'CptDifn'!$AA$32:$AG$32"}</definedName>
    <definedName name="Arara" hidden="1">{#N/A,#N/A,FALSE,"PCOL"}</definedName>
    <definedName name="Arara_1" hidden="1">{#N/A,#N/A,FALSE,"PCOL"}</definedName>
    <definedName name="AREEWR" hidden="1">{"'Quadro'!$A$4:$BG$78"}</definedName>
    <definedName name="AREEWR_1" hidden="1">{"'Quadro'!$A$4:$BG$78"}</definedName>
    <definedName name="arrrrr" hidden="1">{#N/A,#N/A,FALSE,"GERAL";#N/A,#N/A,FALSE,"012-96";#N/A,#N/A,FALSE,"018-96";#N/A,#N/A,FALSE,"027-96";#N/A,#N/A,FALSE,"059-96";#N/A,#N/A,FALSE,"076-96";#N/A,#N/A,FALSE,"019-97";#N/A,#N/A,FALSE,"021-97";#N/A,#N/A,FALSE,"022-97";#N/A,#N/A,FALSE,"028-97"}</definedName>
    <definedName name="as" hidden="1">{"'IndicadoresRH'!$AA$50:$AP$67"}</definedName>
    <definedName name="as_1" hidden="1">{"'IndicadoresRH'!$AA$50:$AP$67"}</definedName>
    <definedName name="AS_2" hidden="1">{#N/A,#N/A,FALSE,"GERAL";#N/A,#N/A,FALSE,"012-96";#N/A,#N/A,FALSE,"018-96";#N/A,#N/A,FALSE,"027-96";#N/A,#N/A,FALSE,"059-96";#N/A,#N/A,FALSE,"076-96";#N/A,#N/A,FALSE,"019-97";#N/A,#N/A,FALSE,"021-97";#N/A,#N/A,FALSE,"022-97";#N/A,#N/A,FALSE,"028-97"}</definedName>
    <definedName name="AS_3" hidden="1">{#N/A,#N/A,FALSE,"GERAL";#N/A,#N/A,FALSE,"012-96";#N/A,#N/A,FALSE,"018-96";#N/A,#N/A,FALSE,"027-96";#N/A,#N/A,FALSE,"059-96";#N/A,#N/A,FALSE,"076-96";#N/A,#N/A,FALSE,"019-97";#N/A,#N/A,FALSE,"021-97";#N/A,#N/A,FALSE,"022-97";#N/A,#N/A,FALSE,"028-97"}</definedName>
    <definedName name="AS_4" hidden="1">{#N/A,#N/A,FALSE,"GERAL";#N/A,#N/A,FALSE,"012-96";#N/A,#N/A,FALSE,"018-96";#N/A,#N/A,FALSE,"027-96";#N/A,#N/A,FALSE,"059-96";#N/A,#N/A,FALSE,"076-96";#N/A,#N/A,FALSE,"019-97";#N/A,#N/A,FALSE,"021-97";#N/A,#N/A,FALSE,"022-97";#N/A,#N/A,FALSE,"028-97"}</definedName>
    <definedName name="AS2DocOpenMode" hidden="1">"AS2DocumentEdit"</definedName>
    <definedName name="AS2NamedRange" hidden="1">18</definedName>
    <definedName name="asa" hidden="1">{#N/A,#N/A,FALSE,"GERAL";#N/A,#N/A,FALSE,"012-96";#N/A,#N/A,FALSE,"018-96";#N/A,#N/A,FALSE,"027-96";#N/A,#N/A,FALSE,"059-96";#N/A,#N/A,FALSE,"076-96";#N/A,#N/A,FALSE,"019-97";#N/A,#N/A,FALSE,"021-97";#N/A,#N/A,FALSE,"022-97";#N/A,#N/A,FALSE,"028-97"}</definedName>
    <definedName name="asaasaas" hidden="1">{#N/A,#N/A,TRUE,"indice";#N/A,#N/A,TRUE,"indicadores";#N/A,#N/A,TRUE,"comentarios"}</definedName>
    <definedName name="asaasaas_1" hidden="1">{#N/A,#N/A,TRUE,"indice";#N/A,#N/A,TRUE,"indicadores";#N/A,#N/A,TRUE,"comentarios"}</definedName>
    <definedName name="asaasas"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asaasas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asaq" hidden="1">#REF!</definedName>
    <definedName name="asas" hidden="1">{#N/A,#N/A,FALSE,"GERAL";#N/A,#N/A,FALSE,"012-96";#N/A,#N/A,FALSE,"018-96";#N/A,#N/A,FALSE,"027-96";#N/A,#N/A,FALSE,"059-96";#N/A,#N/A,FALSE,"076-96";#N/A,#N/A,FALSE,"019-97";#N/A,#N/A,FALSE,"021-97";#N/A,#N/A,FALSE,"022-97";#N/A,#N/A,FALSE,"028-97"}</definedName>
    <definedName name="asasa" hidden="1">{#N/A,#N/A,FALSE,"GERAL";#N/A,#N/A,FALSE,"012-96";#N/A,#N/A,FALSE,"018-96";#N/A,#N/A,FALSE,"027-96";#N/A,#N/A,FALSE,"059-96";#N/A,#N/A,FALSE,"076-96";#N/A,#N/A,FALSE,"019-97";#N/A,#N/A,FALSE,"021-97";#N/A,#N/A,FALSE,"022-97";#N/A,#N/A,FALSE,"028-97"}</definedName>
    <definedName name="asasas" hidden="1">{#N/A,#N/A,FALSE,"GERAL";#N/A,#N/A,FALSE,"012-96";#N/A,#N/A,FALSE,"018-96";#N/A,#N/A,FALSE,"027-96";#N/A,#N/A,FALSE,"059-96";#N/A,#N/A,FALSE,"076-96";#N/A,#N/A,FALSE,"019-97";#N/A,#N/A,FALSE,"021-97";#N/A,#N/A,FALSE,"022-97";#N/A,#N/A,FALSE,"028-97"}</definedName>
    <definedName name="asasasa" hidden="1">{#N/A,#N/A,FALSE,"GERAL";#N/A,#N/A,FALSE,"012-96";#N/A,#N/A,FALSE,"018-96";#N/A,#N/A,FALSE,"027-96";#N/A,#N/A,FALSE,"059-96";#N/A,#N/A,FALSE,"076-96";#N/A,#N/A,FALSE,"019-97";#N/A,#N/A,FALSE,"021-97";#N/A,#N/A,FALSE,"022-97";#N/A,#N/A,FALSE,"028-97"}</definedName>
    <definedName name="asasasas" hidden="1">{#N/A,#N/A,FALSE,"GERAL";#N/A,#N/A,FALSE,"012-96";#N/A,#N/A,FALSE,"018-96";#N/A,#N/A,FALSE,"027-96";#N/A,#N/A,FALSE,"059-96";#N/A,#N/A,FALSE,"076-96";#N/A,#N/A,FALSE,"019-97";#N/A,#N/A,FALSE,"021-97";#N/A,#N/A,FALSE,"022-97";#N/A,#N/A,FALSE,"028-97"}</definedName>
    <definedName name="asasasasa" hidden="1">{#N/A,#N/A,FALSE,"GERAL";#N/A,#N/A,FALSE,"012-96";#N/A,#N/A,FALSE,"018-96";#N/A,#N/A,FALSE,"027-96";#N/A,#N/A,FALSE,"059-96";#N/A,#N/A,FALSE,"076-96";#N/A,#N/A,FALSE,"019-97";#N/A,#N/A,FALSE,"021-97";#N/A,#N/A,FALSE,"022-97";#N/A,#N/A,FALSE,"028-97"}</definedName>
    <definedName name="asasasass" hidden="1">{#N/A,#N/A,FALSE,"GERAL";#N/A,#N/A,FALSE,"012-96";#N/A,#N/A,FALSE,"018-96";#N/A,#N/A,FALSE,"027-96";#N/A,#N/A,FALSE,"059-96";#N/A,#N/A,FALSE,"076-96";#N/A,#N/A,FALSE,"019-97";#N/A,#N/A,FALSE,"021-97";#N/A,#N/A,FALSE,"022-97";#N/A,#N/A,FALSE,"028-97"}</definedName>
    <definedName name="asassaas" hidden="1">{#N/A,#N/A,FALSE,"GERAL";#N/A,#N/A,FALSE,"012-96";#N/A,#N/A,FALSE,"018-96";#N/A,#N/A,FALSE,"027-96";#N/A,#N/A,FALSE,"059-96";#N/A,#N/A,FALSE,"076-96";#N/A,#N/A,FALSE,"019-97";#N/A,#N/A,FALSE,"021-97";#N/A,#N/A,FALSE,"022-97";#N/A,#N/A,FALSE,"028-97"}</definedName>
    <definedName name="asassasa" hidden="1">{#N/A,#N/A,FALSE,"GERAL";#N/A,#N/A,FALSE,"012-96";#N/A,#N/A,FALSE,"018-96";#N/A,#N/A,FALSE,"027-96";#N/A,#N/A,FALSE,"059-96";#N/A,#N/A,FALSE,"076-96";#N/A,#N/A,FALSE,"019-97";#N/A,#N/A,FALSE,"021-97";#N/A,#N/A,FALSE,"022-97";#N/A,#N/A,FALSE,"028-97"}</definedName>
    <definedName name="asawe3" hidden="1">{#N/A,#N/A,FALSE,"Plan1";#N/A,#N/A,FALSE,"Plan2"}</definedName>
    <definedName name="ascv"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d" hidden="1">{"'gráf jan00'!$A$1:$AK$41"}</definedName>
    <definedName name="ASDA" hidden="1">{#N/A,#N/A,FALSE,"Plan1";#N/A,#N/A,FALSE,"Plan2"}</definedName>
    <definedName name="asdad" hidden="1">{"'gráf jan00'!$A$1:$AK$41"}</definedName>
    <definedName name="asdad_1" hidden="1">{"'gráf jan00'!$A$1:$AK$41"}</definedName>
    <definedName name="asdadadad" hidden="1">{"'gráf jan00'!$A$1:$AK$41"}</definedName>
    <definedName name="asdadadad_1" hidden="1">{"'gráf jan00'!$A$1:$AK$41"}</definedName>
    <definedName name="asdade" hidden="1">{#N/A,#N/A,FALSE,"Plan1";#N/A,#N/A,FALSE,"Plan2"}</definedName>
    <definedName name="asdas" hidden="1">{#N/A,#N/A,FALSE,"Plan1";#N/A,#N/A,FALSE,"Plan2"}</definedName>
    <definedName name="asdasdas" hidden="1">{#N/A,#N/A,FALSE,"GERAL";#N/A,#N/A,FALSE,"012-96";#N/A,#N/A,FALSE,"018-96";#N/A,#N/A,FALSE,"027-96";#N/A,#N/A,FALSE,"059-96";#N/A,#N/A,FALSE,"076-96";#N/A,#N/A,FALSE,"019-97";#N/A,#N/A,FALSE,"021-97";#N/A,#N/A,FALSE,"022-97";#N/A,#N/A,FALSE,"028-97"}</definedName>
    <definedName name="asdasdasdas" hidden="1">{"'gráf jan00'!$A$1:$AK$41"}</definedName>
    <definedName name="asdasdasdas_1" hidden="1">{"'gráf jan00'!$A$1:$AK$41"}</definedName>
    <definedName name="asdawed" hidden="1">{#N/A,#N/A,FALSE,"Plan1";#N/A,#N/A,FALSE,"Plan2"}</definedName>
    <definedName name="ASDER" hidden="1">{#N/A,#N/A,FALSE,"Plan1";#N/A,#N/A,FALSE,"Plan2"}</definedName>
    <definedName name="asderr" hidden="1">{#N/A,#N/A,FALSE,"Plan1";#N/A,#N/A,FALSE,"Plan2"}</definedName>
    <definedName name="asdesre" hidden="1">{#N/A,#N/A,FALSE,"Plan1";#N/A,#N/A,FALSE,"Plan2"}</definedName>
    <definedName name="asdewr" hidden="1">{#N/A,#N/A,FALSE,"Plan1";#N/A,#N/A,FALSE,"Plan2"}</definedName>
    <definedName name="asdf" hidden="1">{"'Quadro'!$A$4:$BG$78"}</definedName>
    <definedName name="asdf_1" hidden="1">{"'Quadro'!$A$4:$BG$78"}</definedName>
    <definedName name="asdfas" hidden="1">#REF!</definedName>
    <definedName name="asdfasfsafasf" hidden="1">{"'CptDifn'!$AA$32:$AG$32"}</definedName>
    <definedName name="asdfrrtr" hidden="1">{TRUE,TRUE,-1.25,-15.5,604.5,366.75,FALSE,FALSE,TRUE,TRUE,0,1,#N/A,1,#N/A,9.0125,24.4117647058824,1,FALSE,FALSE,3,TRUE,1,FALSE,100,"Swvu.PLANILHA2.","ACwvu.PLANILHA2.",#N/A,FALSE,FALSE,0.787401575,0.34,0.46,0.5,1,"","",FALSE,FALSE,FALSE,FALSE,1,#N/A,1,1,FALSE,FALSE,#N/A,#N/A,FALSE,FALSE,FALSE,9,65532,65532,FALSE,FALSE,TRUE,TRUE,TRUE}</definedName>
    <definedName name="asdfs" hidden="1">{#N/A,#N/A,FALSE,"Plan1";#N/A,#N/A,FALSE,"Plan2"}</definedName>
    <definedName name="asdg" hidden="1">{"'gráf jan00'!$A$1:$AK$41"}</definedName>
    <definedName name="asdg_1" hidden="1">{"'gráf jan00'!$A$1:$AK$41"}</definedName>
    <definedName name="asdgahsgj"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dgwet" hidden="1">{#N/A,#N/A,FALSE,"GERAL";#N/A,#N/A,FALSE,"012-96";#N/A,#N/A,FALSE,"018-96";#N/A,#N/A,FALSE,"027-96";#N/A,#N/A,FALSE,"059-96";#N/A,#N/A,FALSE,"076-96";#N/A,#N/A,FALSE,"019-97";#N/A,#N/A,FALSE,"021-97";#N/A,#N/A,FALSE,"022-97";#N/A,#N/A,FALSE,"028-97"}</definedName>
    <definedName name="asdjksej" hidden="1">#REF!</definedName>
    <definedName name="asdked" hidden="1">{TRUE,TRUE,-1.25,-15.5,604.5,366.75,FALSE,FALSE,TRUE,TRUE,0,1,#N/A,1,#N/A,9.0125,24.4117647058824,1,FALSE,FALSE,3,TRUE,1,FALSE,100,"Swvu.PLANILHA2.","ACwvu.PLANILHA2.",#N/A,FALSE,FALSE,0.787401575,0.34,0.46,0.5,1,"","",FALSE,FALSE,FALSE,FALSE,1,#N/A,1,1,FALSE,FALSE,#N/A,#N/A,FALSE,FALSE,FALSE,9,65532,65532,FALSE,FALSE,TRUE,TRUE,TRUE}</definedName>
    <definedName name="asdlas" hidden="1">{#N/A,#N/A,FALSE,"Plan1";#N/A,#N/A,FALSE,"Plan2"}</definedName>
    <definedName name="asdqwe" hidden="1">{#N/A,#N/A,FALSE,"Plan1";#N/A,#N/A,FALSE,"Plan2"}</definedName>
    <definedName name="asdryhsdfh"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asdryhsdfh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asdsa" hidden="1">{#N/A,#N/A,FALSE,"Plan1";#N/A,#N/A,FALSE,"Plan2"}</definedName>
    <definedName name="ASDSD" hidden="1">{"'Quadro'!$A$4:$BG$78"}</definedName>
    <definedName name="ASDSD_1" hidden="1">{"'Quadro'!$A$4:$BG$78"}</definedName>
    <definedName name="asdsdfagfa" hidden="1">{#N/A,#N/A,FALSE,"GERAL";#N/A,#N/A,FALSE,"012-96";#N/A,#N/A,FALSE,"018-96";#N/A,#N/A,FALSE,"027-96";#N/A,#N/A,FALSE,"059-96";#N/A,#N/A,FALSE,"076-96";#N/A,#N/A,FALSE,"019-97";#N/A,#N/A,FALSE,"021-97";#N/A,#N/A,FALSE,"022-97";#N/A,#N/A,FALSE,"028-97"}</definedName>
    <definedName name="ASDSEFSERFRGR"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dser" hidden="1">{#N/A,#N/A,FALSE,"Plan1";#N/A,#N/A,FALSE,"Plan2"}</definedName>
    <definedName name="asdwef" hidden="1">{#N/A,#N/A,FALSE,"Plan1";#N/A,#N/A,FALSE,"Plan2"}</definedName>
    <definedName name="asdwefrergfergerger"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dwegergtgr" hidden="1">{#N/A,#N/A,FALSE,"DEF1";#N/A,#N/A,FALSE,"DEF2";#N/A,#N/A,FALSE,"DEF3"}</definedName>
    <definedName name="aseiuw" hidden="1">#REF!</definedName>
    <definedName name="aser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ET" hidden="1">{#N/A,#N/A,FALSE,"Plan1";#N/A,#N/A,FALSE,"Plan2"}</definedName>
    <definedName name="asetr"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f" hidden="1">{#N/A,#N/A,FALSE,"GERAL";#N/A,#N/A,FALSE,"012-96";#N/A,#N/A,FALSE,"018-96";#N/A,#N/A,FALSE,"027-96";#N/A,#N/A,FALSE,"059-96";#N/A,#N/A,FALSE,"076-96";#N/A,#N/A,FALSE,"019-97";#N/A,#N/A,FALSE,"021-97";#N/A,#N/A,FALSE,"022-97";#N/A,#N/A,FALSE,"028-97"}</definedName>
    <definedName name="asfa" hidden="1">{#N/A,#N/A,FALSE,"GERAL";#N/A,#N/A,FALSE,"012-96";#N/A,#N/A,FALSE,"018-96";#N/A,#N/A,FALSE,"027-96";#N/A,#N/A,FALSE,"059-96";#N/A,#N/A,FALSE,"076-96";#N/A,#N/A,FALSE,"019-97";#N/A,#N/A,FALSE,"021-97";#N/A,#N/A,FALSE,"022-97";#N/A,#N/A,FALSE,"028-97"}</definedName>
    <definedName name="asfasf" hidden="1">#REF!</definedName>
    <definedName name="asfDSF" hidden="1">{#N/A,#N/A,FALSE,"Plan1";#N/A,#N/A,FALSE,"Plan2"}</definedName>
    <definedName name="ASFERTE" hidden="1">{#N/A,#N/A,FALSE,"Plan1";#N/A,#N/A,FALSE,"Plan2"}</definedName>
    <definedName name="asfl" hidden="1">{#N/A,#N/A,FALSE,"Plan1";#N/A,#N/A,FALSE,"Plan2"}</definedName>
    <definedName name="asfseergtrgt"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fsz" hidden="1">{#N/A,#N/A,FALSE,"Plan1";#N/A,#N/A,FALSE,"Plan2"}</definedName>
    <definedName name="asgwt"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kadlakdla" hidden="1">{"AVÓS",#N/A,FALSE,"Obras"}</definedName>
    <definedName name="askserf" hidden="1">{#N/A,#N/A,FALSE,"Plan1";#N/A,#N/A,FALSE,"Plan2"}</definedName>
    <definedName name="ASLDFJK"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okdhua" hidden="1">{"MATRIZES",#N/A,FALSE,"Obras"}</definedName>
    <definedName name="asppdfo"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rgadg"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asrgadg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ass" hidden="1">{#N/A,#N/A,FALSE,"GERAL";#N/A,#N/A,FALSE,"012-96";#N/A,#N/A,FALSE,"018-96";#N/A,#N/A,FALSE,"027-96";#N/A,#N/A,FALSE,"059-96";#N/A,#N/A,FALSE,"076-96";#N/A,#N/A,FALSE,"019-97";#N/A,#N/A,FALSE,"021-97";#N/A,#N/A,FALSE,"022-97";#N/A,#N/A,FALSE,"028-97"}</definedName>
    <definedName name="assaassa" hidden="1">{#N/A,#N/A,FALSE,"GERAL";#N/A,#N/A,FALSE,"012-96";#N/A,#N/A,FALSE,"018-96";#N/A,#N/A,FALSE,"027-96";#N/A,#N/A,FALSE,"059-96";#N/A,#N/A,FALSE,"076-96";#N/A,#N/A,FALSE,"019-97";#N/A,#N/A,FALSE,"021-97";#N/A,#N/A,FALSE,"022-97";#N/A,#N/A,FALSE,"028-97"}</definedName>
    <definedName name="assaassasa" hidden="1">{#N/A,#N/A,FALSE,"GERAL";#N/A,#N/A,FALSE,"012-96";#N/A,#N/A,FALSE,"018-96";#N/A,#N/A,FALSE,"027-96";#N/A,#N/A,FALSE,"059-96";#N/A,#N/A,FALSE,"076-96";#N/A,#N/A,FALSE,"019-97";#N/A,#N/A,FALSE,"021-97";#N/A,#N/A,FALSE,"022-97";#N/A,#N/A,FALSE,"028-97"}</definedName>
    <definedName name="assas" hidden="1">{#N/A,#N/A,FALSE,"GERAL";#N/A,#N/A,FALSE,"012-96";#N/A,#N/A,FALSE,"018-96";#N/A,#N/A,FALSE,"027-96";#N/A,#N/A,FALSE,"059-96";#N/A,#N/A,FALSE,"076-96";#N/A,#N/A,FALSE,"019-97";#N/A,#N/A,FALSE,"021-97";#N/A,#N/A,FALSE,"022-97";#N/A,#N/A,FALSE,"028-97"}</definedName>
    <definedName name="assasa" hidden="1">{#N/A,#N/A,FALSE,"GERAL";#N/A,#N/A,FALSE,"012-96";#N/A,#N/A,FALSE,"018-96";#N/A,#N/A,FALSE,"027-96";#N/A,#N/A,FALSE,"059-96";#N/A,#N/A,FALSE,"076-96";#N/A,#N/A,FALSE,"019-97";#N/A,#N/A,FALSE,"021-97";#N/A,#N/A,FALSE,"022-97";#N/A,#N/A,FALSE,"028-97"}</definedName>
    <definedName name="ASSFSDF" hidden="1">{#N/A,#N/A,FALSE,"Plan1";#N/A,#N/A,FALSE,"Plan2"}</definedName>
    <definedName name="asss"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SsqswqswSWQ"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t"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tr"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sw" hidden="1">{#N/A,#N/A,FALSE,"Plan1";#N/A,#N/A,FALSE,"Plan2"}</definedName>
    <definedName name="aswedas" hidden="1">#REF!</definedName>
    <definedName name="ASWEFGQ3" hidden="1">{"'gráf jan00'!$A$1:$AK$41"}</definedName>
    <definedName name="ASWEFGQ3_1" hidden="1">{"'gráf jan00'!$A$1:$AK$41"}</definedName>
    <definedName name="ASwewadasdefefs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AT" hidden="1">{"'Quadro'!$A$4:$BG$78"}</definedName>
    <definedName name="AT_1" hidden="1">{"'Quadro'!$A$4:$BG$78"}</definedName>
    <definedName name="atgqrwr" hidden="1">{#N/A,#N/A,FALSE,"CAPA";#N/A,#N/A,FALSE,"CUSTOTOT";#N/A,#N/A,FALSE,"ORCEXEC";#N/A,#N/A,FALSE,"CUSTO";#N/A,#N/A,FALSE,"MINCC";#N/A,#N/A,FALSE,"MINCCUNI";#N/A,#N/A,FALSE,"MINNAT";#N/A,#N/A,FALSE,"MINNATUN";#N/A,#N/A,FALSE,"TRACC";#N/A,#N/A,FALSE,"TRACCUNI";#N/A,#N/A,FALSE,"TRANAT";#N/A,#N/A,FALSE,"TRANATUN";#N/A,#N/A,FALSE,"MOICC";#N/A,#N/A,FALSE,"MOICCUNI";#N/A,#N/A,FALSE,"MOINAT";#N/A,#N/A,FALSE,"MOINATUN";#N/A,#N/A,FALSE,"MPCC";#N/A,#N/A,FALSE,"MPCCUNIT";#N/A,#N/A,FALSE,"MPNATTOT";#N/A,#N/A,FALSE,"MPNATUNI"}</definedName>
    <definedName name="automatico" hidden="1">{"MULTIPLICAÇÃO",#N/A,FALSE,"Obras"}</definedName>
    <definedName name="aVANÇO"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AW" hidden="1">{"'Quadro'!$A$4:$BG$78"}</definedName>
    <definedName name="AW_1" hidden="1">{"'Quadro'!$A$4:$BG$78"}</definedName>
    <definedName name="awdasda"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awdasda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awdjw" hidden="1">{#N/A,#N/A,FALSE,"Plan1";#N/A,#N/A,FALSE,"Plan2"}</definedName>
    <definedName name="aweqw4" hidden="1">{#N/A,#N/A,FALSE,"Plan1";#N/A,#N/A,FALSE,"Plan2"}</definedName>
    <definedName name="awssdwaer" hidden="1">{#N/A,#N/A,FALSE,"Plan1";#N/A,#N/A,FALSE,"Plan2"}</definedName>
    <definedName name="az" hidden="1">{"MULTIPLICAÇÃO",#N/A,FALSE,"Obras"}</definedName>
    <definedName name="b" hidden="1">{"'CptDifn'!$AA$32:$AG$32"}</definedName>
    <definedName name="BACKUP"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BALANCAS1" hidden="1">{"AVÓS",#N/A,FALSE,"Obras"}</definedName>
    <definedName name="balancas2" hidden="1">{"AVÓS",#N/A,FALSE,"Obras"}</definedName>
    <definedName name="BALANÇAS2" hidden="1">{"MATRIZES",#N/A,FALSE,"Obras"}</definedName>
    <definedName name="bar" hidden="1">{#N/A,#N/A,FALSE,"GERAL";#N/A,#N/A,FALSE,"012-96";#N/A,#N/A,FALSE,"018-96";#N/A,#N/A,FALSE,"027-96";#N/A,#N/A,FALSE,"059-96";#N/A,#N/A,FALSE,"076-96";#N/A,#N/A,FALSE,"019-97";#N/A,#N/A,FALSE,"021-97";#N/A,#N/A,FALSE,"022-97";#N/A,#N/A,FALSE,"028-97"}</definedName>
    <definedName name="Barragem"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Bazi" hidden="1">{"MULTIPLICAÇÃO",#N/A,FALSE,"Obras"}</definedName>
    <definedName name="bb"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bbbb" hidden="1">{#N/A,#N/A,FALSE,"PCOL"}</definedName>
    <definedName name="bbbb_1" hidden="1">{#N/A,#N/A,FALSE,"GERAL";#N/A,#N/A,FALSE,"012-96";#N/A,#N/A,FALSE,"018-96";#N/A,#N/A,FALSE,"027-96";#N/A,#N/A,FALSE,"059-96";#N/A,#N/A,FALSE,"076-96";#N/A,#N/A,FALSE,"019-97";#N/A,#N/A,FALSE,"021-97";#N/A,#N/A,FALSE,"022-97";#N/A,#N/A,FALSE,"028-97"}</definedName>
    <definedName name="bbbb_2" hidden="1">{#N/A,#N/A,FALSE,"GERAL";#N/A,#N/A,FALSE,"012-96";#N/A,#N/A,FALSE,"018-96";#N/A,#N/A,FALSE,"027-96";#N/A,#N/A,FALSE,"059-96";#N/A,#N/A,FALSE,"076-96";#N/A,#N/A,FALSE,"019-97";#N/A,#N/A,FALSE,"021-97";#N/A,#N/A,FALSE,"022-97";#N/A,#N/A,FALSE,"028-97"}</definedName>
    <definedName name="bbbb_3" hidden="1">{#N/A,#N/A,FALSE,"GERAL";#N/A,#N/A,FALSE,"012-96";#N/A,#N/A,FALSE,"018-96";#N/A,#N/A,FALSE,"027-96";#N/A,#N/A,FALSE,"059-96";#N/A,#N/A,FALSE,"076-96";#N/A,#N/A,FALSE,"019-97";#N/A,#N/A,FALSE,"021-97";#N/A,#N/A,FALSE,"022-97";#N/A,#N/A,FALSE,"028-97"}</definedName>
    <definedName name="bbbb_4" hidden="1">{#N/A,#N/A,FALSE,"GERAL";#N/A,#N/A,FALSE,"012-96";#N/A,#N/A,FALSE,"018-96";#N/A,#N/A,FALSE,"027-96";#N/A,#N/A,FALSE,"059-96";#N/A,#N/A,FALSE,"076-96";#N/A,#N/A,FALSE,"019-97";#N/A,#N/A,FALSE,"021-97";#N/A,#N/A,FALSE,"022-97";#N/A,#N/A,FALSE,"028-97"}</definedName>
    <definedName name="bbbbb" hidden="1">{"'gráf jan00'!$A$1:$AK$41"}</definedName>
    <definedName name="bbbbbbb"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bbbbbbbbbbbbbbbbbbbbbbbbbbbbbbbb" hidden="1">{"'REL CUSTODIF'!$B$1:$H$72"}</definedName>
    <definedName name="Bbn" hidden="1">{"'IndicadoresRH'!$AA$50:$AP$67"}</definedName>
    <definedName name="Bbn_1" hidden="1">{"'IndicadoresRH'!$AA$50:$AP$67"}</definedName>
    <definedName name="bchar10" hidden="1">#REF!</definedName>
    <definedName name="bchart1" hidden="1">#REF!</definedName>
    <definedName name="bchart11" hidden="1">#REF!</definedName>
    <definedName name="bchart12" hidden="1">#REF!</definedName>
    <definedName name="bchart13" hidden="1">#REF!</definedName>
    <definedName name="bchart14" hidden="1">#REF!</definedName>
    <definedName name="bchart15" hidden="1">#REF!</definedName>
    <definedName name="bchart16" hidden="1">#REF!</definedName>
    <definedName name="bchart17" hidden="1">#REF!</definedName>
    <definedName name="bchart18" hidden="1">#REF!</definedName>
    <definedName name="bchart19" hidden="1">#REF!</definedName>
    <definedName name="bchart2" hidden="1">#REF!</definedName>
    <definedName name="bchart20" hidden="1">#REF!</definedName>
    <definedName name="bchart21" hidden="1">#REF!</definedName>
    <definedName name="bchart22" hidden="1">#REF!</definedName>
    <definedName name="bchart23" hidden="1">#REF!</definedName>
    <definedName name="bchart24" hidden="1">#REF!</definedName>
    <definedName name="bchart25" hidden="1">#REF!</definedName>
    <definedName name="bchart26" hidden="1">#REF!</definedName>
    <definedName name="bchart27" hidden="1">#REF!</definedName>
    <definedName name="bchart28" hidden="1">#REF!</definedName>
    <definedName name="bchart29" hidden="1">#REF!</definedName>
    <definedName name="bchart3" hidden="1">#REF!</definedName>
    <definedName name="bchart30" hidden="1">#REF!</definedName>
    <definedName name="bchart31" hidden="1">#REF!</definedName>
    <definedName name="bchart32" hidden="1">#REF!</definedName>
    <definedName name="bchart4" hidden="1">#REF!</definedName>
    <definedName name="bchart5" hidden="1">#REF!</definedName>
    <definedName name="bchart6" hidden="1">#REF!</definedName>
    <definedName name="bchart7" hidden="1">#REF!</definedName>
    <definedName name="bchart8" hidden="1">#REF!</definedName>
    <definedName name="bchart9" hidden="1">#REF!</definedName>
    <definedName name="bd" hidden="1">{"'IndicadoresRH'!$AA$50:$AP$67"}</definedName>
    <definedName name="bd_1" hidden="1">{"'IndicadoresRH'!$AA$50:$AP$67"}</definedName>
    <definedName name="bdfgtrdhfgbd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bdfjghf" hidden="1">{#N/A,#N/A,FALSE,"Plan1";#N/A,#N/A,FALSE,"Plan2"}</definedName>
    <definedName name="bdzbfbdr" hidden="1">{#N/A,#N/A,FALSE,"Plan1";#N/A,#N/A,FALSE,"Plan2"}</definedName>
    <definedName name="beta" hidden="1">{"'Total'!$A$1","'Total'!$A$3"}</definedName>
    <definedName name="bgfhfgthththt"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BGG" hidden="1">{#N/A,#N/A,FALSE,"Plan1";#N/A,#N/A,FALSE,"Plan2"}</definedName>
    <definedName name="BGGGIUS5" hidden="1">{#N/A,#N/A,FALSE,"RECEBIDO (%)";#N/A,#N/A,FALSE,"RECEBIDO (t)"}</definedName>
    <definedName name="bh" hidden="1">{"MATRIZES",#N/A,FALSE,"Obras"}</definedName>
    <definedName name="bhjgfhfhg" hidden="1">{TRUE,TRUE,-1.25,-15.5,604.5,366.75,FALSE,FALSE,TRUE,TRUE,0,1,#N/A,1,#N/A,9.0125,24.4117647058824,1,FALSE,FALSE,3,TRUE,1,FALSE,100,"Swvu.PLANILHA2.","ACwvu.PLANILHA2.",#N/A,FALSE,FALSE,0.787401575,0.34,0.46,0.5,1,"","",FALSE,FALSE,FALSE,FALSE,1,#N/A,1,1,FALSE,FALSE,#N/A,#N/A,FALSE,FALSE,FALSE,9,65532,65532,FALSE,FALSE,TRUE,TRUE,TRUE}</definedName>
    <definedName name="BJGO" hidden="1">{TRUE,TRUE,-1.25,-15.5,604.5,366.75,FALSE,FALSE,TRUE,TRUE,0,1,#N/A,1,#N/A,9.0125,24.4117647058824,1,FALSE,FALSE,3,TRUE,1,FALSE,100,"Swvu.PLANILHA2.","ACwvu.PLANILHA2.",#N/A,FALSE,FALSE,0.787401575,0.34,0.46,0.5,1,"","",FALSE,FALSE,FALSE,FALSE,1,#N/A,1,1,FALSE,FALSE,#N/A,#N/A,FALSE,FALSE,FALSE,9,65532,65532,FALSE,FALSE,TRUE,TRUE,TRUE}</definedName>
    <definedName name="BJSDKHFE" hidden="1">{#N/A,#N/A,FALSE,"Plan1";#N/A,#N/A,FALSE,"Plan2"}</definedName>
    <definedName name="BLPH1" hidden="1">#REF!</definedName>
    <definedName name="BLPH10" hidden="1">#REF!</definedName>
    <definedName name="BLPH200001" hidden="1">#REF!</definedName>
    <definedName name="BLPH23" hidden="1">#REF!</definedName>
    <definedName name="BLPH24" hidden="1">#REF!</definedName>
    <definedName name="BLPH25" hidden="1">#REF!</definedName>
    <definedName name="BLPH3" hidden="1">#REF!</definedName>
    <definedName name="BLPH6" hidden="1">#REF!</definedName>
    <definedName name="BLPH7" hidden="1">#REF!</definedName>
    <definedName name="bmdgghrtfde" hidden="1">{#N/A,#N/A,FALSE,"Plan1";#N/A,#N/A,FALSE,"Plan2"}</definedName>
    <definedName name="bn" hidden="1">{"MULTIPLICAÇÃO",#N/A,FALSE,"Obras"}</definedName>
    <definedName name="bnkjhjhdfxgt" hidden="1">{#N/A,#N/A,FALSE,"Plan1";#N/A,#N/A,FALSE,"Plan2"}</definedName>
    <definedName name="bombacloroproj08" hidden="1">{"MULTIPLICAÇÃO",#N/A,FALSE,"Obras"}</definedName>
    <definedName name="bosta" hidden="1">{#N/A,#N/A,FALSE,"Cronograma";#N/A,#N/A,FALSE,"Cronogr. 2"}</definedName>
    <definedName name="britage" hidden="1">{#N/A,#N/A,FALSE,"GERAL";#N/A,#N/A,FALSE,"012-96";#N/A,#N/A,FALSE,"018-96";#N/A,#N/A,FALSE,"027-96";#N/A,#N/A,FALSE,"059-96";#N/A,#N/A,FALSE,"076-96";#N/A,#N/A,FALSE,"019-97";#N/A,#N/A,FALSE,"021-97";#N/A,#N/A,FALSE,"022-97";#N/A,#N/A,FALSE,"028-97"}</definedName>
    <definedName name="britage_1" hidden="1">{#N/A,#N/A,FALSE,"GERAL";#N/A,#N/A,FALSE,"012-96";#N/A,#N/A,FALSE,"018-96";#N/A,#N/A,FALSE,"027-96";#N/A,#N/A,FALSE,"059-96";#N/A,#N/A,FALSE,"076-96";#N/A,#N/A,FALSE,"019-97";#N/A,#N/A,FALSE,"021-97";#N/A,#N/A,FALSE,"022-97";#N/A,#N/A,FALSE,"028-97"}</definedName>
    <definedName name="britage_2" hidden="1">{#N/A,#N/A,FALSE,"GERAL";#N/A,#N/A,FALSE,"012-96";#N/A,#N/A,FALSE,"018-96";#N/A,#N/A,FALSE,"027-96";#N/A,#N/A,FALSE,"059-96";#N/A,#N/A,FALSE,"076-96";#N/A,#N/A,FALSE,"019-97";#N/A,#N/A,FALSE,"021-97";#N/A,#N/A,FALSE,"022-97";#N/A,#N/A,FALSE,"028-97"}</definedName>
    <definedName name="britage_3" hidden="1">{#N/A,#N/A,FALSE,"GERAL";#N/A,#N/A,FALSE,"012-96";#N/A,#N/A,FALSE,"018-96";#N/A,#N/A,FALSE,"027-96";#N/A,#N/A,FALSE,"059-96";#N/A,#N/A,FALSE,"076-96";#N/A,#N/A,FALSE,"019-97";#N/A,#N/A,FALSE,"021-97";#N/A,#N/A,FALSE,"022-97";#N/A,#N/A,FALSE,"028-97"}</definedName>
    <definedName name="britage_4" hidden="1">{#N/A,#N/A,FALSE,"GERAL";#N/A,#N/A,FALSE,"012-96";#N/A,#N/A,FALSE,"018-96";#N/A,#N/A,FALSE,"027-96";#N/A,#N/A,FALSE,"059-96";#N/A,#N/A,FALSE,"076-96";#N/A,#N/A,FALSE,"019-97";#N/A,#N/A,FALSE,"021-97";#N/A,#N/A,FALSE,"022-97";#N/A,#N/A,FALSE,"028-97"}</definedName>
    <definedName name="BRITAGEM" localSheetId="1" hidden="1">{#N/A,#N/A,FALSE,"GERAL";#N/A,#N/A,FALSE,"012-96";#N/A,#N/A,FALSE,"018-96";#N/A,#N/A,FALSE,"027-96";#N/A,#N/A,FALSE,"059-96";#N/A,#N/A,FALSE,"076-96";#N/A,#N/A,FALSE,"019-97";#N/A,#N/A,FALSE,"021-97";#N/A,#N/A,FALSE,"022-97";#N/A,#N/A,FALSE,"028-97"}</definedName>
    <definedName name="BRITAGEM" hidden="1">{#N/A,#N/A,FALSE,"GERAL";#N/A,#N/A,FALSE,"012-96";#N/A,#N/A,FALSE,"018-96";#N/A,#N/A,FALSE,"027-96";#N/A,#N/A,FALSE,"059-96";#N/A,#N/A,FALSE,"076-96";#N/A,#N/A,FALSE,"019-97";#N/A,#N/A,FALSE,"021-97";#N/A,#N/A,FALSE,"022-97";#N/A,#N/A,FALSE,"028-97"}</definedName>
    <definedName name="BRITAGEM_1" hidden="1">{#N/A,#N/A,FALSE,"GERAL";#N/A,#N/A,FALSE,"012-96";#N/A,#N/A,FALSE,"018-96";#N/A,#N/A,FALSE,"027-96";#N/A,#N/A,FALSE,"059-96";#N/A,#N/A,FALSE,"076-96";#N/A,#N/A,FALSE,"019-97";#N/A,#N/A,FALSE,"021-97";#N/A,#N/A,FALSE,"022-97";#N/A,#N/A,FALSE,"028-97"}</definedName>
    <definedName name="BRITAGEM_2" hidden="1">{#N/A,#N/A,FALSE,"GERAL";#N/A,#N/A,FALSE,"012-96";#N/A,#N/A,FALSE,"018-96";#N/A,#N/A,FALSE,"027-96";#N/A,#N/A,FALSE,"059-96";#N/A,#N/A,FALSE,"076-96";#N/A,#N/A,FALSE,"019-97";#N/A,#N/A,FALSE,"021-97";#N/A,#N/A,FALSE,"022-97";#N/A,#N/A,FALSE,"028-97"}</definedName>
    <definedName name="BRITAGEM_3" hidden="1">{#N/A,#N/A,FALSE,"GERAL";#N/A,#N/A,FALSE,"012-96";#N/A,#N/A,FALSE,"018-96";#N/A,#N/A,FALSE,"027-96";#N/A,#N/A,FALSE,"059-96";#N/A,#N/A,FALSE,"076-96";#N/A,#N/A,FALSE,"019-97";#N/A,#N/A,FALSE,"021-97";#N/A,#N/A,FALSE,"022-97";#N/A,#N/A,FALSE,"028-97"}</definedName>
    <definedName name="BRITAGEM_4" hidden="1">{#N/A,#N/A,FALSE,"GERAL";#N/A,#N/A,FALSE,"012-96";#N/A,#N/A,FALSE,"018-96";#N/A,#N/A,FALSE,"027-96";#N/A,#N/A,FALSE,"059-96";#N/A,#N/A,FALSE,"076-96";#N/A,#N/A,FALSE,"019-97";#N/A,#N/A,FALSE,"021-97";#N/A,#N/A,FALSE,"022-97";#N/A,#N/A,FALSE,"028-97"}</definedName>
    <definedName name="BRITAGEMFL1" hidden="1">{#N/A,#N/A,FALSE,"GERAL";#N/A,#N/A,FALSE,"012-96";#N/A,#N/A,FALSE,"018-96";#N/A,#N/A,FALSE,"027-96";#N/A,#N/A,FALSE,"059-96";#N/A,#N/A,FALSE,"076-96";#N/A,#N/A,FALSE,"019-97";#N/A,#N/A,FALSE,"021-97";#N/A,#N/A,FALSE,"022-97";#N/A,#N/A,FALSE,"028-97"}</definedName>
    <definedName name="BRITAGEMFL1_1" hidden="1">{#N/A,#N/A,FALSE,"GERAL";#N/A,#N/A,FALSE,"012-96";#N/A,#N/A,FALSE,"018-96";#N/A,#N/A,FALSE,"027-96";#N/A,#N/A,FALSE,"059-96";#N/A,#N/A,FALSE,"076-96";#N/A,#N/A,FALSE,"019-97";#N/A,#N/A,FALSE,"021-97";#N/A,#N/A,FALSE,"022-97";#N/A,#N/A,FALSE,"028-97"}</definedName>
    <definedName name="BRITAGEMFL1_2" hidden="1">{#N/A,#N/A,FALSE,"GERAL";#N/A,#N/A,FALSE,"012-96";#N/A,#N/A,FALSE,"018-96";#N/A,#N/A,FALSE,"027-96";#N/A,#N/A,FALSE,"059-96";#N/A,#N/A,FALSE,"076-96";#N/A,#N/A,FALSE,"019-97";#N/A,#N/A,FALSE,"021-97";#N/A,#N/A,FALSE,"022-97";#N/A,#N/A,FALSE,"028-97"}</definedName>
    <definedName name="BRITAGEMFL1_3" hidden="1">{#N/A,#N/A,FALSE,"GERAL";#N/A,#N/A,FALSE,"012-96";#N/A,#N/A,FALSE,"018-96";#N/A,#N/A,FALSE,"027-96";#N/A,#N/A,FALSE,"059-96";#N/A,#N/A,FALSE,"076-96";#N/A,#N/A,FALSE,"019-97";#N/A,#N/A,FALSE,"021-97";#N/A,#N/A,FALSE,"022-97";#N/A,#N/A,FALSE,"028-97"}</definedName>
    <definedName name="BRITAGEMFL1_4" hidden="1">{#N/A,#N/A,FALSE,"GERAL";#N/A,#N/A,FALSE,"012-96";#N/A,#N/A,FALSE,"018-96";#N/A,#N/A,FALSE,"027-96";#N/A,#N/A,FALSE,"059-96";#N/A,#N/A,FALSE,"076-96";#N/A,#N/A,FALSE,"019-97";#N/A,#N/A,FALSE,"021-97";#N/A,#N/A,FALSE,"022-97";#N/A,#N/A,FALSE,"028-97"}</definedName>
    <definedName name="btghtgbttyytyt"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buil" hidden="1">{"'Quadro'!$A$4:$BG$78"}</definedName>
    <definedName name="BVC" hidden="1">{"'CptDifn'!$AA$32:$AG$32"}</definedName>
    <definedName name="BVZ" hidden="1">{#N/A,#N/A,FALSE,"GERAL";#N/A,#N/A,FALSE,"012-96";#N/A,#N/A,FALSE,"018-96";#N/A,#N/A,FALSE,"027-96";#N/A,#N/A,FALSE,"059-96";#N/A,#N/A,FALSE,"076-96";#N/A,#N/A,FALSE,"019-97";#N/A,#N/A,FALSE,"021-97";#N/A,#N/A,FALSE,"022-97";#N/A,#N/A,FALSE,"028-97"}</definedName>
    <definedName name="BVZB" hidden="1">{#N/A,#N/A,FALSE,"GERAL";#N/A,#N/A,FALSE,"012-96";#N/A,#N/A,FALSE,"018-96";#N/A,#N/A,FALSE,"027-96";#N/A,#N/A,FALSE,"059-96";#N/A,#N/A,FALSE,"076-96";#N/A,#N/A,FALSE,"019-97";#N/A,#N/A,FALSE,"021-97";#N/A,#N/A,FALSE,"022-97";#N/A,#N/A,FALSE,"028-97"}</definedName>
    <definedName name="BXF" hidden="1">{"'Quadro'!$A$4:$BG$78"}</definedName>
    <definedName name="BXF_1" hidden="1">{"'Quadro'!$A$4:$BG$78"}</definedName>
    <definedName name="bxnzfmkzxbhdf" hidden="1">{#N/A,#N/A,FALSE,"Plan1";#N/A,#N/A,FALSE,"Plan2"}</definedName>
    <definedName name="by"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BZCZC" hidden="1">{#N/A,#N/A,FALSE,"GERAL";#N/A,#N/A,FALSE,"012-96";#N/A,#N/A,FALSE,"018-96";#N/A,#N/A,FALSE,"027-96";#N/A,#N/A,FALSE,"059-96";#N/A,#N/A,FALSE,"076-96";#N/A,#N/A,FALSE,"019-97";#N/A,#N/A,FALSE,"021-97";#N/A,#N/A,FALSE,"022-97";#N/A,#N/A,FALSE,"028-97"}</definedName>
    <definedName name="ç" hidden="1">{"'gráf jan00'!$A$1:$AK$41"}</definedName>
    <definedName name="ç\piv"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ç_1" hidden="1">{"'gráf jan00'!$A$1:$AK$41"}</definedName>
    <definedName name="c_c" hidden="1">{"'REL CUSTODIF'!$B$1:$H$72"}</definedName>
    <definedName name="c_c_1" hidden="1">{"'REL CUSTODIF'!$B$1:$H$72"}</definedName>
    <definedName name="ca" hidden="1">{"'REL CUSTODIF'!$B$1:$H$72"}</definedName>
    <definedName name="CA´L" hidden="1">{#N/A,#N/A,FALSE,"Cronograma";#N/A,#N/A,FALSE,"Cronogr. 2"}</definedName>
    <definedName name="caixa" hidden="1">{#N/A,#N/A,FALSE,"GERAL";#N/A,#N/A,FALSE,"012-96";#N/A,#N/A,FALSE,"018-96";#N/A,#N/A,FALSE,"027-96";#N/A,#N/A,FALSE,"059-96";#N/A,#N/A,FALSE,"076-96";#N/A,#N/A,FALSE,"019-97";#N/A,#N/A,FALSE,"021-97";#N/A,#N/A,FALSE,"022-97";#N/A,#N/A,FALSE,"028-97"}</definedName>
    <definedName name="caixa_1" hidden="1">{#N/A,#N/A,FALSE,"GERAL";#N/A,#N/A,FALSE,"012-96";#N/A,#N/A,FALSE,"018-96";#N/A,#N/A,FALSE,"027-96";#N/A,#N/A,FALSE,"059-96";#N/A,#N/A,FALSE,"076-96";#N/A,#N/A,FALSE,"019-97";#N/A,#N/A,FALSE,"021-97";#N/A,#N/A,FALSE,"022-97";#N/A,#N/A,FALSE,"028-97"}</definedName>
    <definedName name="caixa_2" hidden="1">{#N/A,#N/A,FALSE,"GERAL";#N/A,#N/A,FALSE,"012-96";#N/A,#N/A,FALSE,"018-96";#N/A,#N/A,FALSE,"027-96";#N/A,#N/A,FALSE,"059-96";#N/A,#N/A,FALSE,"076-96";#N/A,#N/A,FALSE,"019-97";#N/A,#N/A,FALSE,"021-97";#N/A,#N/A,FALSE,"022-97";#N/A,#N/A,FALSE,"028-97"}</definedName>
    <definedName name="caixa_3" hidden="1">{#N/A,#N/A,FALSE,"GERAL";#N/A,#N/A,FALSE,"012-96";#N/A,#N/A,FALSE,"018-96";#N/A,#N/A,FALSE,"027-96";#N/A,#N/A,FALSE,"059-96";#N/A,#N/A,FALSE,"076-96";#N/A,#N/A,FALSE,"019-97";#N/A,#N/A,FALSE,"021-97";#N/A,#N/A,FALSE,"022-97";#N/A,#N/A,FALSE,"028-97"}</definedName>
    <definedName name="caixa_4" hidden="1">{#N/A,#N/A,FALSE,"GERAL";#N/A,#N/A,FALSE,"012-96";#N/A,#N/A,FALSE,"018-96";#N/A,#N/A,FALSE,"027-96";#N/A,#N/A,FALSE,"059-96";#N/A,#N/A,FALSE,"076-96";#N/A,#N/A,FALSE,"019-97";#N/A,#N/A,FALSE,"021-97";#N/A,#N/A,FALSE,"022-97";#N/A,#N/A,FALSE,"028-97"}</definedName>
    <definedName name="caixas" hidden="1">{#N/A,#N/A,FALSE,"GERAL";#N/A,#N/A,FALSE,"012-96";#N/A,#N/A,FALSE,"018-96";#N/A,#N/A,FALSE,"027-96";#N/A,#N/A,FALSE,"059-96";#N/A,#N/A,FALSE,"076-96";#N/A,#N/A,FALSE,"019-97";#N/A,#N/A,FALSE,"021-97";#N/A,#N/A,FALSE,"022-97";#N/A,#N/A,FALSE,"028-97"}</definedName>
    <definedName name="caixas_1" hidden="1">{#N/A,#N/A,FALSE,"GERAL";#N/A,#N/A,FALSE,"012-96";#N/A,#N/A,FALSE,"018-96";#N/A,#N/A,FALSE,"027-96";#N/A,#N/A,FALSE,"059-96";#N/A,#N/A,FALSE,"076-96";#N/A,#N/A,FALSE,"019-97";#N/A,#N/A,FALSE,"021-97";#N/A,#N/A,FALSE,"022-97";#N/A,#N/A,FALSE,"028-97"}</definedName>
    <definedName name="caixas_2" hidden="1">{#N/A,#N/A,FALSE,"GERAL";#N/A,#N/A,FALSE,"012-96";#N/A,#N/A,FALSE,"018-96";#N/A,#N/A,FALSE,"027-96";#N/A,#N/A,FALSE,"059-96";#N/A,#N/A,FALSE,"076-96";#N/A,#N/A,FALSE,"019-97";#N/A,#N/A,FALSE,"021-97";#N/A,#N/A,FALSE,"022-97";#N/A,#N/A,FALSE,"028-97"}</definedName>
    <definedName name="caixas_3" hidden="1">{#N/A,#N/A,FALSE,"GERAL";#N/A,#N/A,FALSE,"012-96";#N/A,#N/A,FALSE,"018-96";#N/A,#N/A,FALSE,"027-96";#N/A,#N/A,FALSE,"059-96";#N/A,#N/A,FALSE,"076-96";#N/A,#N/A,FALSE,"019-97";#N/A,#N/A,FALSE,"021-97";#N/A,#N/A,FALSE,"022-97";#N/A,#N/A,FALSE,"028-97"}</definedName>
    <definedName name="caixas_4" hidden="1">{#N/A,#N/A,FALSE,"GERAL";#N/A,#N/A,FALSE,"012-96";#N/A,#N/A,FALSE,"018-96";#N/A,#N/A,FALSE,"027-96";#N/A,#N/A,FALSE,"059-96";#N/A,#N/A,FALSE,"076-96";#N/A,#N/A,FALSE,"019-97";#N/A,#N/A,FALSE,"021-97";#N/A,#N/A,FALSE,"022-97";#N/A,#N/A,FALSE,"028-97"}</definedName>
    <definedName name="Calhas" hidden="1">{#N/A,#N/A,FALSE,"GERAL";#N/A,#N/A,FALSE,"012-96";#N/A,#N/A,FALSE,"018-96";#N/A,#N/A,FALSE,"027-96";#N/A,#N/A,FALSE,"059-96";#N/A,#N/A,FALSE,"076-96";#N/A,#N/A,FALSE,"019-97";#N/A,#N/A,FALSE,"021-97";#N/A,#N/A,FALSE,"022-97";#N/A,#N/A,FALSE,"028-97"}</definedName>
    <definedName name="çaos\ewapo" hidden="1">{#N/A,#N/A,FALSE,"Plan1";#N/A,#N/A,FALSE,"Plan2"}</definedName>
    <definedName name="CAPA" localSheetId="1" hidden="1">{#N/A,#N/A,FALSE,"GERAL";#N/A,#N/A,FALSE,"012-96";#N/A,#N/A,FALSE,"018-96";#N/A,#N/A,FALSE,"027-96";#N/A,#N/A,FALSE,"059-96";#N/A,#N/A,FALSE,"076-96";#N/A,#N/A,FALSE,"019-97";#N/A,#N/A,FALSE,"021-97";#N/A,#N/A,FALSE,"022-97";#N/A,#N/A,FALSE,"028-97"}</definedName>
    <definedName name="CAPA" hidden="1">{#N/A,#N/A,FALSE,"GERAL";#N/A,#N/A,FALSE,"012-96";#N/A,#N/A,FALSE,"018-96";#N/A,#N/A,FALSE,"027-96";#N/A,#N/A,FALSE,"059-96";#N/A,#N/A,FALSE,"076-96";#N/A,#N/A,FALSE,"019-97";#N/A,#N/A,FALSE,"021-97";#N/A,#N/A,FALSE,"022-97";#N/A,#N/A,FALSE,"028-97"}</definedName>
    <definedName name="capacitação" hidden="1">{"'gráf jan00'!$A$1:$AK$41"}</definedName>
    <definedName name="capacitação_1" hidden="1">{"'gráf jan00'!$A$1:$AK$41"}</definedName>
    <definedName name="CAPTAÇÃO" hidden="1">{#N/A,#N/A,FALSE,"GERAL";#N/A,#N/A,FALSE,"012-96";#N/A,#N/A,FALSE,"018-96";#N/A,#N/A,FALSE,"027-96";#N/A,#N/A,FALSE,"059-96";#N/A,#N/A,FALSE,"076-96";#N/A,#N/A,FALSE,"019-97";#N/A,#N/A,FALSE,"021-97";#N/A,#N/A,FALSE,"022-97";#N/A,#N/A,FALSE,"028-97"}</definedName>
    <definedName name="car" hidden="1">{#N/A,#N/A,FALSE,"PCOL"}</definedName>
    <definedName name="CARLA" hidden="1">#REF!</definedName>
    <definedName name="Carreg" hidden="1">{#N/A,#N/A,FALSE,"PCOL"}</definedName>
    <definedName name="CBWorkbookPriority" hidden="1">-568686334</definedName>
    <definedName name="cc" hidden="1">{"'Total'!$A$1","'Total'!$A$3"}</definedName>
    <definedName name="çç" hidden="1">{"'REL CUSTODIF'!$B$1:$H$72"}</definedName>
    <definedName name="ccc" hidden="1">{"AVÓS",#N/A,FALSE,"Obras"}</definedName>
    <definedName name="ççç" hidden="1">{#N/A,#N/A,FALSE,"GERAL";#N/A,#N/A,FALSE,"012-96";#N/A,#N/A,FALSE,"018-96";#N/A,#N/A,FALSE,"027-96";#N/A,#N/A,FALSE,"059-96";#N/A,#N/A,FALSE,"076-96";#N/A,#N/A,FALSE,"019-97";#N/A,#N/A,FALSE,"021-97";#N/A,#N/A,FALSE,"022-97";#N/A,#N/A,FALSE,"028-97"}</definedName>
    <definedName name="cccc" hidden="1">{"'REL CUSTODIF'!$B$1:$H$72"}</definedName>
    <definedName name="çççç" hidden="1">{#N/A,#N/A,FALSE,"GERAL";#N/A,#N/A,FALSE,"012-96";#N/A,#N/A,FALSE,"018-96";#N/A,#N/A,FALSE,"027-96";#N/A,#N/A,FALSE,"059-96";#N/A,#N/A,FALSE,"076-96";#N/A,#N/A,FALSE,"019-97";#N/A,#N/A,FALSE,"021-97";#N/A,#N/A,FALSE,"022-97";#N/A,#N/A,FALSE,"028-97"}</definedName>
    <definedName name="ççççççç" hidden="1">{TRUE,TRUE,-1.25,-15.5,604.5,366.75,FALSE,FALSE,TRUE,TRUE,0,1,#N/A,1,#N/A,9.0125,24.4117647058824,1,FALSE,FALSE,3,TRUE,1,FALSE,100,"Swvu.PLANILHA2.","ACwvu.PLANILHA2.",#N/A,FALSE,FALSE,0.787401575,0.34,0.46,0.5,1,"","",FALSE,FALSE,FALSE,FALSE,1,#N/A,1,1,FALSE,FALSE,#N/A,#N/A,FALSE,FALSE,FALSE,9,65532,65532,FALSE,FALSE,TRUE,TRUE,TRUE}</definedName>
    <definedName name="cccccccc" hidden="1">{TRUE,TRUE,-1.25,-15.5,604.5,366.75,FALSE,FALSE,TRUE,TRUE,0,1,#N/A,1,#N/A,9.0125,24.4117647058824,1,FALSE,FALSE,3,TRUE,1,FALSE,100,"Swvu.PLANILHA2.","ACwvu.PLANILHA2.",#N/A,FALSE,FALSE,0.787401575,0.34,0.46,0.5,1,"","",FALSE,FALSE,FALSE,FALSE,1,#N/A,1,1,FALSE,FALSE,#N/A,#N/A,FALSE,FALSE,FALSE,9,65532,65532,FALSE,FALSE,TRUE,TRUE,TRUE}</definedName>
    <definedName name="ccccccccc"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ccccccccc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çççççççççç"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cchart1" hidden="1">#REF!</definedName>
    <definedName name="cchart10" hidden="1">#REF!</definedName>
    <definedName name="cchart11" hidden="1">#REF!</definedName>
    <definedName name="cchart12" hidden="1">#REF!</definedName>
    <definedName name="cchart13" hidden="1">#REF!</definedName>
    <definedName name="cchart14" hidden="1">#REF!</definedName>
    <definedName name="cchart15" hidden="1">#REF!</definedName>
    <definedName name="cchart16" hidden="1">#REF!</definedName>
    <definedName name="cchart17" hidden="1">#REF!</definedName>
    <definedName name="cchart18" hidden="1">#REF!</definedName>
    <definedName name="cchart19" hidden="1">#REF!</definedName>
    <definedName name="cchart2" hidden="1">#REF!</definedName>
    <definedName name="cchart20" hidden="1">#REF!</definedName>
    <definedName name="cchart21" hidden="1">#REF!</definedName>
    <definedName name="cchart22" hidden="1">#REF!</definedName>
    <definedName name="cchart23" hidden="1">#REF!</definedName>
    <definedName name="cchart24" hidden="1">#REF!</definedName>
    <definedName name="cchart25" hidden="1">#REF!</definedName>
    <definedName name="cchart26" hidden="1">#REF!</definedName>
    <definedName name="cchart27" hidden="1">#REF!</definedName>
    <definedName name="cchart28" hidden="1">#REF!</definedName>
    <definedName name="cchart29" hidden="1">#REF!</definedName>
    <definedName name="cchart3" hidden="1">#REF!</definedName>
    <definedName name="cchart31" hidden="1">#REF!</definedName>
    <definedName name="cchart32" hidden="1">#REF!</definedName>
    <definedName name="cchart4" hidden="1">#REF!</definedName>
    <definedName name="cchart5" hidden="1">#REF!</definedName>
    <definedName name="cchart6" hidden="1">#REF!</definedName>
    <definedName name="cchart7" hidden="1">#REF!</definedName>
    <definedName name="cchart8" hidden="1">#REF!</definedName>
    <definedName name="cchart9" hidden="1">#REF!</definedName>
    <definedName name="çcklfjk" hidden="1">{TRUE,TRUE,-1.25,-15.5,604.5,366.75,FALSE,FALSE,TRUE,TRUE,0,1,#N/A,1,#N/A,9.0125,24.4117647058824,1,FALSE,FALSE,3,TRUE,1,FALSE,100,"Swvu.PLANILHA2.","ACwvu.PLANILHA2.",#N/A,FALSE,FALSE,0.787401575,0.34,0.46,0.5,1,"","",FALSE,FALSE,FALSE,FALSE,1,#N/A,1,1,FALSE,FALSE,#N/A,#N/A,FALSE,FALSE,FALSE,9,65532,65532,FALSE,FALSE,TRUE,TRUE,TRUE}</definedName>
    <definedName name="cdcd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çdfmerf" hidden="1">{#N/A,#N/A,FALSE,"Plan1";#N/A,#N/A,FALSE,"Plan2"}</definedName>
    <definedName name="CDSGHE" hidden="1">{#N/A,#N/A,FALSE,"Plan1";#N/A,#N/A,FALSE,"Plan2"}</definedName>
    <definedName name="celta" hidden="1">{"'Total'!$A$1","'Total'!$A$3"}</definedName>
    <definedName name="cfartaetfE" hidden="1">{"'REL CUSTODIF'!$B$1:$H$72"}</definedName>
    <definedName name="çfhjglkjhkljyhj" hidden="1">{TRUE,TRUE,-1.25,-15.5,604.5,366.75,FALSE,FALSE,TRUE,TRUE,0,1,#N/A,1,#N/A,9.0125,24.4117647058824,1,FALSE,FALSE,3,TRUE,1,FALSE,100,"Swvu.PLANILHA2.","ACwvu.PLANILHA2.",#N/A,FALSE,FALSE,0.787401575,0.34,0.46,0.5,1,"","",FALSE,FALSE,FALSE,FALSE,1,#N/A,1,1,FALSE,FALSE,#N/A,#N/A,FALSE,FALSE,FALSE,9,65532,65532,FALSE,FALSE,TRUE,TRUE,TRUE}</definedName>
    <definedName name="çflçf" hidden="1">{#N/A,#N/A,FALSE,"Plan1";#N/A,#N/A,FALSE,"Plan2"}</definedName>
    <definedName name="charles" hidden="1">{"'gráf jan00'!$A$1:$AK$41"}</definedName>
    <definedName name="charles_1" hidden="1">{"'gráf jan00'!$A$1:$AK$41"}</definedName>
    <definedName name="CHECKSSO_OUT" hidden="1">{"'Quadro'!$A$4:$BG$78"}</definedName>
    <definedName name="CHECKSSO_OUT_1" hidden="1">{"'Quadro'!$A$4:$BG$78"}</definedName>
    <definedName name="chfch" hidden="1">{#N/A,#N/A,FALSE,"Plan1";#N/A,#N/A,FALSE,"Plan2"}</definedName>
    <definedName name="CICLONE_" hidden="1">{#N/A,#N/A,FALSE,"GERAL";#N/A,#N/A,FALSE,"012-96";#N/A,#N/A,FALSE,"018-96";#N/A,#N/A,FALSE,"027-96";#N/A,#N/A,FALSE,"059-96";#N/A,#N/A,FALSE,"076-96";#N/A,#N/A,FALSE,"019-97";#N/A,#N/A,FALSE,"021-97";#N/A,#N/A,FALSE,"022-97";#N/A,#N/A,FALSE,"028-97"}</definedName>
    <definedName name="ciclones" hidden="1">{#N/A,#N/A,FALSE,"GERAL";#N/A,#N/A,FALSE,"012-96";#N/A,#N/A,FALSE,"018-96";#N/A,#N/A,FALSE,"027-96";#N/A,#N/A,FALSE,"059-96";#N/A,#N/A,FALSE,"076-96";#N/A,#N/A,FALSE,"019-97";#N/A,#N/A,FALSE,"021-97";#N/A,#N/A,FALSE,"022-97";#N/A,#N/A,FALSE,"028-97"}</definedName>
    <definedName name="ciclos" hidden="1">{"'RR'!$A$2:$E$81"}</definedName>
    <definedName name="ciclos_1" hidden="1">{"'RR'!$A$2:$E$81"}</definedName>
    <definedName name="cida" hidden="1">{#N/A,#N/A,FALSE,"PCOL"}</definedName>
    <definedName name="cida_1" hidden="1">{#N/A,#N/A,FALSE,"PCOL"}</definedName>
    <definedName name="ÇJKRÇLFS" hidden="1">{"Econ Consolidado",#N/A,FALSE,"Econ Consol";"Fluxo de Caixa",#N/A,FALSE,"Fluxo Caixa";"Investimentos",#N/A,FALSE,"Investimentos"}</definedName>
    <definedName name="ÇJsrejtçe" hidden="1">{#N/A,#N/A,FALSE,"Plan1";#N/A,#N/A,FALSE,"Plan2"}</definedName>
    <definedName name="çkaçekow" hidden="1">{#N/A,#N/A,FALSE,"Plan1";#N/A,#N/A,FALSE,"Plan2"}</definedName>
    <definedName name="ÇKSDOEKR" hidden="1">{#N/A,#N/A,FALSE,"Plan1";#N/A,#N/A,FALSE,"Plan2"}</definedName>
    <definedName name="ÇL" hidden="1">{"'Quadro'!$A$4:$BG$78"}</definedName>
    <definedName name="ÇL_1" hidden="1">{"'Quadro'!$A$4:$BG$78"}</definedName>
    <definedName name="çlassde" hidden="1">{#N/A,#N/A,FALSE,"Plan1";#N/A,#N/A,FALSE,"Plan2"}</definedName>
    <definedName name="classificação2" hidden="1">{#N/A,#N/A,FALSE,"GERAL";#N/A,#N/A,FALSE,"012-96";#N/A,#N/A,FALSE,"018-96";#N/A,#N/A,FALSE,"027-96";#N/A,#N/A,FALSE,"059-96";#N/A,#N/A,FALSE,"076-96";#N/A,#N/A,FALSE,"019-97";#N/A,#N/A,FALSE,"021-97";#N/A,#N/A,FALSE,"022-97";#N/A,#N/A,FALSE,"028-97"}</definedName>
    <definedName name="claudio" hidden="1">{"'gráf jan00'!$A$1:$AK$41"}</definedName>
    <definedName name="çlçl" hidden="1">{"'Quadro'!$A$4:$BG$78"}</definedName>
    <definedName name="çlçl_1" hidden="1">{"'Quadro'!$A$4:$BG$78"}</definedName>
    <definedName name="çlçlç" hidden="1">{#N/A,#N/A,FALSE,"Plan1";#N/A,#N/A,FALSE,"Plan2"}</definedName>
    <definedName name="çld" hidden="1">{#N/A,#N/A,FALSE,"Plan1";#N/A,#N/A,FALSE,"Plan2"}</definedName>
    <definedName name="çlererr" hidden="1">{#N/A,#N/A,FALSE,"Plan1";#N/A,#N/A,FALSE,"Plan2"}</definedName>
    <definedName name="çlertert" hidden="1">{#N/A,#N/A,FALSE,"Plan1";#N/A,#N/A,FALSE,"Plan2"}</definedName>
    <definedName name="çlkdflçkrlr" hidden="1">#REF!</definedName>
    <definedName name="çll" hidden="1">{#N/A,#N/A,FALSE,"Plan1";#N/A,#N/A,FALSE,"Plan2"}</definedName>
    <definedName name="CMC" hidden="1">{"'Quadro'!$A$4:$BG$78"}</definedName>
    <definedName name="CMC_1" hidden="1">{"'Quadro'!$A$4:$BG$78"}</definedName>
    <definedName name="CMC_2" hidden="1">{#N/A,#N/A,FALSE,"GERAL";#N/A,#N/A,FALSE,"012-96";#N/A,#N/A,FALSE,"018-96";#N/A,#N/A,FALSE,"027-96";#N/A,#N/A,FALSE,"059-96";#N/A,#N/A,FALSE,"076-96";#N/A,#N/A,FALSE,"019-97";#N/A,#N/A,FALSE,"021-97";#N/A,#N/A,FALSE,"022-97";#N/A,#N/A,FALSE,"028-97"}</definedName>
    <definedName name="CMC_3" hidden="1">{#N/A,#N/A,FALSE,"GERAL";#N/A,#N/A,FALSE,"012-96";#N/A,#N/A,FALSE,"018-96";#N/A,#N/A,FALSE,"027-96";#N/A,#N/A,FALSE,"059-96";#N/A,#N/A,FALSE,"076-96";#N/A,#N/A,FALSE,"019-97";#N/A,#N/A,FALSE,"021-97";#N/A,#N/A,FALSE,"022-97";#N/A,#N/A,FALSE,"028-97"}</definedName>
    <definedName name="CMC_4" hidden="1">{#N/A,#N/A,FALSE,"GERAL";#N/A,#N/A,FALSE,"012-96";#N/A,#N/A,FALSE,"018-96";#N/A,#N/A,FALSE,"027-96";#N/A,#N/A,FALSE,"059-96";#N/A,#N/A,FALSE,"076-96";#N/A,#N/A,FALSE,"019-97";#N/A,#N/A,FALSE,"021-97";#N/A,#N/A,FALSE,"022-97";#N/A,#N/A,FALSE,"028-97"}</definedName>
    <definedName name="cmdlvmsdçlvs" hidden="1">#REF!</definedName>
    <definedName name="Cobra" hidden="1">{#N/A,#N/A,FALSE,"PCOL"}</definedName>
    <definedName name="Cobra_1" hidden="1">{#N/A,#N/A,FALSE,"PCOL"}</definedName>
    <definedName name="Cobre" hidden="1">{"'CptDifn'!$AA$32:$AG$32"}</definedName>
    <definedName name="CODENOME1" hidden="1">#N/A</definedName>
    <definedName name="COMAN" hidden="1">{"'REL CUSTODIF'!$B$1:$H$72"}</definedName>
    <definedName name="comed" hidden="1">{"MULTIPLICAÇÃO",#N/A,FALSE,"Obras"}</definedName>
    <definedName name="COMEDOURO" hidden="1">{"MULTIPLICAÇÃO",#N/A,FALSE,"Obras"}</definedName>
    <definedName name="comedouros" hidden="1">{"MULTIPLICAÇÃO",#N/A,FALSE,"Obras"}</definedName>
    <definedName name="CONCEL" hidden="1">{#N/A,#N/A,FALSE,"GERAL";#N/A,#N/A,FALSE,"012-96";#N/A,#N/A,FALSE,"018-96";#N/A,#N/A,FALSE,"027-96";#N/A,#N/A,FALSE,"059-96";#N/A,#N/A,FALSE,"076-96";#N/A,#N/A,FALSE,"019-97";#N/A,#N/A,FALSE,"021-97";#N/A,#N/A,FALSE,"022-97";#N/A,#N/A,FALSE,"028-97"}</definedName>
    <definedName name="Concentrado_Cobre" hidden="1">{"'CptDifn'!$AA$32:$AG$32"}</definedName>
    <definedName name="concorrentes" hidden="1">{#N/A,#N/A,FALSE,"Cronograma";#N/A,#N/A,FALSE,"Cronogr. 2"}</definedName>
    <definedName name="CONFIRMAR" hidden="1">{#N/A,#N/A,TRUE,"Quinzena 01 à 15-04-98 "}</definedName>
    <definedName name="cont" hidden="1">{#N/A,#N/A,FALSE,"Plan1";#N/A,#N/A,FALSE,"Plan2"}</definedName>
    <definedName name="Copia" hidden="1">{#N/A,#N/A,FALSE,"PCOL"}</definedName>
    <definedName name="Copia_1" hidden="1">{#N/A,#N/A,FALSE,"PCOL"}</definedName>
    <definedName name="copiaranch"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copiaranch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cor" hidden="1">{"'gráf jan00'!$A$1:$AK$41"}</definedName>
    <definedName name="çpçp"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crcr"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cronograma" hidden="1">{"MULTIPLICAÇÃO",#N/A,FALSE,"Obras"}</definedName>
    <definedName name="Cronograma2" hidden="1">{#N/A,#N/A,TRUE,"indice";#N/A,#N/A,TRUE,"indicadores";#N/A,#N/A,TRUE,"comentarios"}</definedName>
    <definedName name="Cronograma2_1" hidden="1">{#N/A,#N/A,TRUE,"indice";#N/A,#N/A,TRUE,"indicadores";#N/A,#N/A,TRUE,"comentarios"}</definedName>
    <definedName name="ÇSAÇDFW" hidden="1">{TRUE,TRUE,-1.25,-15.5,604.5,366.75,FALSE,FALSE,TRUE,TRUE,0,1,#N/A,1,#N/A,9.0125,24.4117647058824,1,FALSE,FALSE,3,TRUE,1,FALSE,100,"Swvu.PLANILHA2.","ACwvu.PLANILHA2.",#N/A,FALSE,FALSE,0.787401575,0.34,0.46,0.5,1,"","",FALSE,FALSE,FALSE,FALSE,1,#N/A,1,1,FALSE,FALSE,#N/A,#N/A,FALSE,FALSE,FALSE,9,65532,65532,FALSE,FALSE,TRUE,TRUE,TRUE}</definedName>
    <definedName name="çsdkfçdrkt" hidden="1">#REF!</definedName>
    <definedName name="CSER" hidden="1">{TRUE,TRUE,-1.25,-15.5,604.5,366.75,FALSE,FALSE,TRUE,TRUE,0,1,#N/A,1,#N/A,9.0125,24.4117647058824,1,FALSE,FALSE,3,TRUE,1,FALSE,100,"Swvu.PLANILHA2.","ACwvu.PLANILHA2.",#N/A,FALSE,FALSE,0.787401575,0.34,0.46,0.5,1,"","",FALSE,FALSE,FALSE,FALSE,1,#N/A,1,1,FALSE,FALSE,#N/A,#N/A,FALSE,FALSE,FALSE,9,65532,65532,FALSE,FALSE,TRUE,TRUE,TRUE}</definedName>
    <definedName name="ÇSLÇDLFKD" hidden="1">{#N/A,#N/A,FALSE,"Plan1";#N/A,#N/A,FALSE,"Plan2"}</definedName>
    <definedName name="CTH" hidden="1">{#N/A,#N/A,FALSE,"GERAL";#N/A,#N/A,FALSE,"012-96";#N/A,#N/A,FALSE,"018-96";#N/A,#N/A,FALSE,"027-96";#N/A,#N/A,FALSE,"059-96";#N/A,#N/A,FALSE,"076-96";#N/A,#N/A,FALSE,"019-97";#N/A,#N/A,FALSE,"021-97";#N/A,#N/A,FALSE,"022-97";#N/A,#N/A,FALSE,"028-97"}</definedName>
    <definedName name="CTH_1" hidden="1">{#N/A,#N/A,FALSE,"GERAL";#N/A,#N/A,FALSE,"012-96";#N/A,#N/A,FALSE,"018-96";#N/A,#N/A,FALSE,"027-96";#N/A,#N/A,FALSE,"059-96";#N/A,#N/A,FALSE,"076-96";#N/A,#N/A,FALSE,"019-97";#N/A,#N/A,FALSE,"021-97";#N/A,#N/A,FALSE,"022-97";#N/A,#N/A,FALSE,"028-97"}</definedName>
    <definedName name="CTH_2" hidden="1">{#N/A,#N/A,FALSE,"GERAL";#N/A,#N/A,FALSE,"012-96";#N/A,#N/A,FALSE,"018-96";#N/A,#N/A,FALSE,"027-96";#N/A,#N/A,FALSE,"059-96";#N/A,#N/A,FALSE,"076-96";#N/A,#N/A,FALSE,"019-97";#N/A,#N/A,FALSE,"021-97";#N/A,#N/A,FALSE,"022-97";#N/A,#N/A,FALSE,"028-97"}</definedName>
    <definedName name="CTH_3" hidden="1">{#N/A,#N/A,FALSE,"GERAL";#N/A,#N/A,FALSE,"012-96";#N/A,#N/A,FALSE,"018-96";#N/A,#N/A,FALSE,"027-96";#N/A,#N/A,FALSE,"059-96";#N/A,#N/A,FALSE,"076-96";#N/A,#N/A,FALSE,"019-97";#N/A,#N/A,FALSE,"021-97";#N/A,#N/A,FALSE,"022-97";#N/A,#N/A,FALSE,"028-97"}</definedName>
    <definedName name="CTH_4" hidden="1">{#N/A,#N/A,FALSE,"GERAL";#N/A,#N/A,FALSE,"012-96";#N/A,#N/A,FALSE,"018-96";#N/A,#N/A,FALSE,"027-96";#N/A,#N/A,FALSE,"059-96";#N/A,#N/A,FALSE,"076-96";#N/A,#N/A,FALSE,"019-97";#N/A,#N/A,FALSE,"021-97";#N/A,#N/A,FALSE,"022-97";#N/A,#N/A,FALSE,"028-97"}</definedName>
    <definedName name="cv" hidden="1">{"AVÓS",#N/A,FALSE,"Obras"}</definedName>
    <definedName name="cvagf" hidden="1">{"'REL CUSTODIF'!$B$1:$H$72"}</definedName>
    <definedName name="cxacsacascas" hidden="1">#REF!</definedName>
    <definedName name="cxz" hidden="1">{"'gráf jan00'!$A$1:$AK$41"}</definedName>
    <definedName name="cxz_1" hidden="1">{"'gráf jan00'!$A$1:$AK$41"}</definedName>
    <definedName name="d" hidden="1">{#N/A,#N/A,FALSE,"PCOL"}</definedName>
    <definedName name="d_1" hidden="1">{#N/A,#N/A,FALSE,"PCOL"}</definedName>
    <definedName name="dad" hidden="1">{"AVÓS",#N/A,FALSE,"Obras"}</definedName>
    <definedName name="dada"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dada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dadaa"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dadaa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dadadada"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dadadada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Dados__Acumulado" hidden="1">{"'Ocorrência_que_Impactaram'!$A$1:$Q$43"}</definedName>
    <definedName name="Dados_Acumulado" hidden="1">{"'Ocorrência_que_Impactaram'!$A$1:$Q$43"}</definedName>
    <definedName name="das" hidden="1">#REF!</definedName>
    <definedName name="das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dasfdastgds" hidden="1">{#N/A,#N/A,FALSE,"GERAL";#N/A,#N/A,FALSE,"012-96";#N/A,#N/A,FALSE,"018-96";#N/A,#N/A,FALSE,"027-96";#N/A,#N/A,FALSE,"059-96";#N/A,#N/A,FALSE,"076-96";#N/A,#N/A,FALSE,"019-97";#N/A,#N/A,FALSE,"021-97";#N/A,#N/A,FALSE,"022-97";#N/A,#N/A,FALSE,"028-97"}</definedName>
    <definedName name="dasfrt" hidden="1">{#N/A,#N/A,FALSE,"Plan1";#N/A,#N/A,FALSE,"Plan2"}</definedName>
    <definedName name="DATA_01" localSheetId="1" hidden="1">#REF!</definedName>
    <definedName name="DATA_01" hidden="1">#REF!</definedName>
    <definedName name="DATA_02" localSheetId="1" hidden="1">#REF!</definedName>
    <definedName name="DATA_02" hidden="1">#REF!</definedName>
    <definedName name="DATA_03" localSheetId="1" hidden="1">#REF!</definedName>
    <definedName name="DATA_03" hidden="1">#REF!</definedName>
    <definedName name="DATA_04" hidden="1">#REF!</definedName>
    <definedName name="DATA_05" hidden="1">#REF!</definedName>
    <definedName name="DATA_06" hidden="1">#REF!</definedName>
    <definedName name="DATA_07" hidden="1">#REF!</definedName>
    <definedName name="DATA_08" hidden="1">#REF!</definedName>
    <definedName name="DATA_09" hidden="1">#REF!</definedName>
    <definedName name="david" hidden="1">{"'gráf jan00'!$A$1:$AK$41"}</definedName>
    <definedName name="david_1" hidden="1">{"'gráf jan00'!$A$1:$AK$41"}</definedName>
    <definedName name="david1" hidden="1">{"'gráf jan00'!$A$1:$AK$41"}</definedName>
    <definedName name="david1_1" hidden="1">{"'gráf jan00'!$A$1:$AK$41"}</definedName>
    <definedName name="dcDCEDSDFV" hidden="1">{"'REL CUSTODIF'!$B$1:$H$72"}</definedName>
    <definedName name="DÇDL" hidden="1">{#N/A,#N/A,FALSE,"Plan1";#N/A,#N/A,FALSE,"Plan2"}</definedName>
    <definedName name="dchart26" hidden="1">#REF!</definedName>
    <definedName name="dchart31" hidden="1">#REF!</definedName>
    <definedName name="dcnsfgdjkgb" hidden="1">{#N/A,#N/A,FALSE,"Plan1";#N/A,#N/A,FALSE,"Plan2"}</definedName>
    <definedName name="DÇWK" hidden="1">{#N/A,#N/A,FALSE,"Plan1";#N/A,#N/A,FALSE,"Plan2"}</definedName>
    <definedName name="DD" localSheetId="1" hidden="1">{#N/A,#N/A,FALSE,"GERAL";#N/A,#N/A,FALSE,"012-96";#N/A,#N/A,FALSE,"018-96";#N/A,#N/A,FALSE,"027-96";#N/A,#N/A,FALSE,"059-96";#N/A,#N/A,FALSE,"076-96";#N/A,#N/A,FALSE,"019-97";#N/A,#N/A,FALSE,"021-97";#N/A,#N/A,FALSE,"022-97";#N/A,#N/A,FALSE,"028-97"}</definedName>
    <definedName name="DD" hidden="1">{#N/A,#N/A,FALSE,"GERAL";#N/A,#N/A,FALSE,"012-96";#N/A,#N/A,FALSE,"018-96";#N/A,#N/A,FALSE,"027-96";#N/A,#N/A,FALSE,"059-96";#N/A,#N/A,FALSE,"076-96";#N/A,#N/A,FALSE,"019-97";#N/A,#N/A,FALSE,"021-97";#N/A,#N/A,FALSE,"022-97";#N/A,#N/A,FALSE,"028-97"}</definedName>
    <definedName name="dd_1" hidden="1">{"'RR'!$A$2:$E$81"}</definedName>
    <definedName name="ddd" hidden="1">#REF!</definedName>
    <definedName name="DDD_1" hidden="1">{#N/A,#N/A,FALSE,"GERAL";#N/A,#N/A,FALSE,"012-96";#N/A,#N/A,FALSE,"018-96";#N/A,#N/A,FALSE,"027-96";#N/A,#N/A,FALSE,"059-96";#N/A,#N/A,FALSE,"076-96";#N/A,#N/A,FALSE,"019-97";#N/A,#N/A,FALSE,"021-97";#N/A,#N/A,FALSE,"022-97";#N/A,#N/A,FALSE,"028-97"}</definedName>
    <definedName name="DDD_2" hidden="1">{#N/A,#N/A,FALSE,"GERAL";#N/A,#N/A,FALSE,"012-96";#N/A,#N/A,FALSE,"018-96";#N/A,#N/A,FALSE,"027-96";#N/A,#N/A,FALSE,"059-96";#N/A,#N/A,FALSE,"076-96";#N/A,#N/A,FALSE,"019-97";#N/A,#N/A,FALSE,"021-97";#N/A,#N/A,FALSE,"022-97";#N/A,#N/A,FALSE,"028-97"}</definedName>
    <definedName name="DDD_3" hidden="1">{#N/A,#N/A,FALSE,"GERAL";#N/A,#N/A,FALSE,"012-96";#N/A,#N/A,FALSE,"018-96";#N/A,#N/A,FALSE,"027-96";#N/A,#N/A,FALSE,"059-96";#N/A,#N/A,FALSE,"076-96";#N/A,#N/A,FALSE,"019-97";#N/A,#N/A,FALSE,"021-97";#N/A,#N/A,FALSE,"022-97";#N/A,#N/A,FALSE,"028-97"}</definedName>
    <definedName name="DDD_4" hidden="1">{#N/A,#N/A,FALSE,"GERAL";#N/A,#N/A,FALSE,"012-96";#N/A,#N/A,FALSE,"018-96";#N/A,#N/A,FALSE,"027-96";#N/A,#N/A,FALSE,"059-96";#N/A,#N/A,FALSE,"076-96";#N/A,#N/A,FALSE,"019-97";#N/A,#N/A,FALSE,"021-97";#N/A,#N/A,FALSE,"022-97";#N/A,#N/A,FALSE,"028-97"}</definedName>
    <definedName name="dddd" localSheetId="1" hidden="1">{#N/A,#N/A,FALSE,"GERAL";#N/A,#N/A,FALSE,"012-96";#N/A,#N/A,FALSE,"018-96";#N/A,#N/A,FALSE,"027-96";#N/A,#N/A,FALSE,"059-96";#N/A,#N/A,FALSE,"076-96";#N/A,#N/A,FALSE,"019-97";#N/A,#N/A,FALSE,"021-97";#N/A,#N/A,FALSE,"022-97";#N/A,#N/A,FALSE,"028-97"}</definedName>
    <definedName name="dddd" hidden="1">{#N/A,#N/A,FALSE,"GERAL";#N/A,#N/A,FALSE,"012-96";#N/A,#N/A,FALSE,"018-96";#N/A,#N/A,FALSE,"027-96";#N/A,#N/A,FALSE,"059-96";#N/A,#N/A,FALSE,"076-96";#N/A,#N/A,FALSE,"019-97";#N/A,#N/A,FALSE,"021-97";#N/A,#N/A,FALSE,"022-97";#N/A,#N/A,FALSE,"028-97"}</definedName>
    <definedName name="dddd_1" hidden="1">{#N/A,#N/A,FALSE,"PCOL"}</definedName>
    <definedName name="ddddd"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ddddd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dddddddddddddddd"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DDDDDDDDDDDDDDDDD"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DDDDDDDDDDDDDDDDD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ddddddddddddddddddddddddd" hidden="1">#REF!</definedName>
    <definedName name="dddddddddddddddddddddddddddddddddd" hidden="1">#REF!</definedName>
    <definedName name="DDEEERE" hidden="1">{"'gráf jan00'!$A$1:$AK$41"}</definedName>
    <definedName name="DDEEERE_1" hidden="1">{"'gráf jan00'!$A$1:$AK$41"}</definedName>
    <definedName name="ddfd" hidden="1">{#N/A,#N/A,FALSE,"GERAL";#N/A,#N/A,FALSE,"012-96";#N/A,#N/A,FALSE,"018-96";#N/A,#N/A,FALSE,"027-96";#N/A,#N/A,FALSE,"059-96";#N/A,#N/A,FALSE,"076-96";#N/A,#N/A,FALSE,"019-97";#N/A,#N/A,FALSE,"021-97";#N/A,#N/A,FALSE,"022-97";#N/A,#N/A,FALSE,"028-97"}</definedName>
    <definedName name="ddfs" hidden="1">#REF!</definedName>
    <definedName name="ddgfdvgdg" hidden="1">{TRUE,TRUE,-1.25,-15.5,604.5,366.75,FALSE,FALSE,TRUE,TRUE,0,1,#N/A,1,#N/A,9.0125,24.4117647058824,1,FALSE,FALSE,3,TRUE,1,FALSE,100,"Swvu.PLANILHA2.","ACwvu.PLANILHA2.",#N/A,FALSE,FALSE,0.787401575,0.34,0.46,0.5,1,"","",FALSE,FALSE,FALSE,FALSE,1,#N/A,1,1,FALSE,FALSE,#N/A,#N/A,FALSE,FALSE,FALSE,9,65532,65532,FALSE,FALSE,TRUE,TRUE,TRUE}</definedName>
    <definedName name="DDGSFG" hidden="1">{#N/A,#N/A,FALSE,"Plan1";#N/A,#N/A,FALSE,"Plan2"}</definedName>
    <definedName name="DE" hidden="1">{#N/A,#N/A,FALSE,"GERAL";#N/A,#N/A,FALSE,"012-96";#N/A,#N/A,FALSE,"018-96";#N/A,#N/A,FALSE,"027-96";#N/A,#N/A,FALSE,"059-96";#N/A,#N/A,FALSE,"076-96";#N/A,#N/A,FALSE,"019-97";#N/A,#N/A,FALSE,"021-97";#N/A,#N/A,FALSE,"022-97";#N/A,#N/A,FALSE,"028-97"}</definedName>
    <definedName name="DEAM" hidden="1">{"'CptDifn'!$AA$32:$AG$32"}</definedName>
    <definedName name="DEAS" hidden="1">{"'CptDifn'!$AA$32:$AG$32"}</definedName>
    <definedName name="DECG" hidden="1">{"'CptDifn'!$AA$32:$AG$32"}</definedName>
    <definedName name="DECG1" hidden="1">{"'CptDifn'!$AA$32:$AG$32"}</definedName>
    <definedName name="ded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DEF2_1" hidden="1">{#N/A,#N/A,FALSE,"DEF1";#N/A,#N/A,FALSE,"DEF2";#N/A,#N/A,FALSE,"DEF3"}</definedName>
    <definedName name="DEF3_1" hidden="1">{#N/A,#N/A,FALSE,"DEF1";#N/A,#N/A,FALSE,"DEF2";#N/A,#N/A,FALSE,"DEF3"}</definedName>
    <definedName name="DEFef" hidden="1">{#N/A,#N/A,FALSE,"GERAL";#N/A,#N/A,FALSE,"012-96";#N/A,#N/A,FALSE,"018-96";#N/A,#N/A,FALSE,"027-96";#N/A,#N/A,FALSE,"059-96";#N/A,#N/A,FALSE,"076-96";#N/A,#N/A,FALSE,"019-97";#N/A,#N/A,FALSE,"021-97";#N/A,#N/A,FALSE,"022-97";#N/A,#N/A,FALSE,"028-97"}</definedName>
    <definedName name="defwe" hidden="1">{"'Quadro'!$A$4:$BG$78"}</definedName>
    <definedName name="defwe_1" hidden="1">{"'Quadro'!$A$4:$BG$78"}</definedName>
    <definedName name="DEGL" hidden="1">{"'CptDifn'!$AA$32:$AG$32"}</definedName>
    <definedName name="deletar" hidden="1">#REF!</definedName>
    <definedName name="delete" hidden="1">{#N/A,#N/A,FALSE,"GERAL";#N/A,#N/A,FALSE,"012-96";#N/A,#N/A,FALSE,"018-96";#N/A,#N/A,FALSE,"027-96";#N/A,#N/A,FALSE,"059-96";#N/A,#N/A,FALSE,"076-96";#N/A,#N/A,FALSE,"019-97";#N/A,#N/A,FALSE,"021-97";#N/A,#N/A,FALSE,"022-97";#N/A,#N/A,FALSE,"028-97"}</definedName>
    <definedName name="deqwrfqe" hidden="1">{"'REL CUSTODIF'!$B$1:$H$72"}</definedName>
    <definedName name="des" hidden="1">{#N/A,#N/A,FALSE,"GERAL";#N/A,#N/A,FALSE,"012-96";#N/A,#N/A,FALSE,"018-96";#N/A,#N/A,FALSE,"027-96";#N/A,#N/A,FALSE,"059-96";#N/A,#N/A,FALSE,"076-96";#N/A,#N/A,FALSE,"019-97";#N/A,#N/A,FALSE,"021-97";#N/A,#N/A,FALSE,"022-97";#N/A,#N/A,FALSE,"028-97"}</definedName>
    <definedName name="desc" hidden="1">{#N/A,#N/A,FALSE,"Plan1";#N/A,#N/A,FALSE,"Plan2"}</definedName>
    <definedName name="DESCOR" hidden="1">{"'gráf jan00'!$A$1:$AK$41"}</definedName>
    <definedName name="DESCOR_1" hidden="1">{"'gráf jan00'!$A$1:$AK$41"}</definedName>
    <definedName name="DESCRIÇÃO_1" hidden="1">{#N/A,#N/A,FALSE,"GERAL";#N/A,#N/A,FALSE,"012-96";#N/A,#N/A,FALSE,"018-96";#N/A,#N/A,FALSE,"027-96";#N/A,#N/A,FALSE,"059-96";#N/A,#N/A,FALSE,"076-96";#N/A,#N/A,FALSE,"019-97";#N/A,#N/A,FALSE,"021-97";#N/A,#N/A,FALSE,"022-97";#N/A,#N/A,FALSE,"028-97"}</definedName>
    <definedName name="DESCRIÇÃO_1_1" hidden="1">{#N/A,#N/A,FALSE,"GERAL";#N/A,#N/A,FALSE,"012-96";#N/A,#N/A,FALSE,"018-96";#N/A,#N/A,FALSE,"027-96";#N/A,#N/A,FALSE,"059-96";#N/A,#N/A,FALSE,"076-96";#N/A,#N/A,FALSE,"019-97";#N/A,#N/A,FALSE,"021-97";#N/A,#N/A,FALSE,"022-97";#N/A,#N/A,FALSE,"028-97"}</definedName>
    <definedName name="DESCRIÇÃO_1_2" hidden="1">{#N/A,#N/A,FALSE,"GERAL";#N/A,#N/A,FALSE,"012-96";#N/A,#N/A,FALSE,"018-96";#N/A,#N/A,FALSE,"027-96";#N/A,#N/A,FALSE,"059-96";#N/A,#N/A,FALSE,"076-96";#N/A,#N/A,FALSE,"019-97";#N/A,#N/A,FALSE,"021-97";#N/A,#N/A,FALSE,"022-97";#N/A,#N/A,FALSE,"028-97"}</definedName>
    <definedName name="DESCRIÇÃO_1_3" hidden="1">{#N/A,#N/A,FALSE,"GERAL";#N/A,#N/A,FALSE,"012-96";#N/A,#N/A,FALSE,"018-96";#N/A,#N/A,FALSE,"027-96";#N/A,#N/A,FALSE,"059-96";#N/A,#N/A,FALSE,"076-96";#N/A,#N/A,FALSE,"019-97";#N/A,#N/A,FALSE,"021-97";#N/A,#N/A,FALSE,"022-97";#N/A,#N/A,FALSE,"028-97"}</definedName>
    <definedName name="descricao1" hidden="1">{#N/A,#N/A,FALSE,"GERAL";#N/A,#N/A,FALSE,"012-96";#N/A,#N/A,FALSE,"018-96";#N/A,#N/A,FALSE,"027-96";#N/A,#N/A,FALSE,"059-96";#N/A,#N/A,FALSE,"076-96";#N/A,#N/A,FALSE,"019-97";#N/A,#N/A,FALSE,"021-97";#N/A,#N/A,FALSE,"022-97";#N/A,#N/A,FALSE,"028-97"}</definedName>
    <definedName name="descrisão" hidden="1">{"'gráf jan00'!$A$1:$AK$41"}</definedName>
    <definedName name="descrisão_1" hidden="1">{"'gráf jan00'!$A$1:$AK$41"}</definedName>
    <definedName name="Detalhe" hidden="1">{"'Resumo'!$A$4:$N$60"}</definedName>
    <definedName name="Detalhe_1" hidden="1">{"'Resumo'!$A$4:$N$60"}</definedName>
    <definedName name="DEWD" hidden="1">{"'REL CUSTODIF'!$B$1:$H$72"}</definedName>
    <definedName name="Dezembro" hidden="1">{"'Quadro'!$A$4:$BG$78"}</definedName>
    <definedName name="DF" hidden="1">{#N/A,#N/A,FALSE,"GERAL";#N/A,#N/A,FALSE,"012-96";#N/A,#N/A,FALSE,"018-96";#N/A,#N/A,FALSE,"027-96";#N/A,#N/A,FALSE,"059-96";#N/A,#N/A,FALSE,"076-96";#N/A,#N/A,FALSE,"019-97";#N/A,#N/A,FALSE,"021-97";#N/A,#N/A,FALSE,"022-97";#N/A,#N/A,FALSE,"028-97"}</definedName>
    <definedName name="DFADFD" hidden="1">{"'REL CUSTODIF'!$B$1:$H$72"}</definedName>
    <definedName name="dfadsfsadf" hidden="1">{"'gráf jan00'!$A$1:$AK$41"}</definedName>
    <definedName name="dfadsfsadf_1" hidden="1">{"'gráf jan00'!$A$1:$AK$41"}</definedName>
    <definedName name="dfawefe" hidden="1">{#N/A,#N/A,FALSE,"GERAL";#N/A,#N/A,FALSE,"012-96";#N/A,#N/A,FALSE,"018-96";#N/A,#N/A,FALSE,"027-96";#N/A,#N/A,FALSE,"059-96";#N/A,#N/A,FALSE,"076-96";#N/A,#N/A,FALSE,"019-97";#N/A,#N/A,FALSE,"021-97";#N/A,#N/A,FALSE,"022-97";#N/A,#N/A,FALSE,"028-97"}</definedName>
    <definedName name="dfd" hidden="1">{"'gráf jan00'!$A$1:$AK$41"}</definedName>
    <definedName name="dfd_1" hidden="1">{"'gráf jan00'!$A$1:$AK$41"}</definedName>
    <definedName name="dfdafdsf" hidden="1">{"'REL CUSTODIF'!$B$1:$H$72"}</definedName>
    <definedName name="dfdef" hidden="1">{#N/A,#N/A,FALSE,"GERAL";#N/A,#N/A,FALSE,"012-96";#N/A,#N/A,FALSE,"018-96";#N/A,#N/A,FALSE,"027-96";#N/A,#N/A,FALSE,"059-96";#N/A,#N/A,FALSE,"076-96";#N/A,#N/A,FALSE,"019-97";#N/A,#N/A,FALSE,"021-97";#N/A,#N/A,FALSE,"022-97";#N/A,#N/A,FALSE,"028-97"}</definedName>
    <definedName name="dfd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dfdfa" hidden="1">{"'REL CUSTODIF'!$B$1:$H$72"}</definedName>
    <definedName name="DFDFDF" hidden="1">{"'gráf jan00'!$A$1:$AK$41"}</definedName>
    <definedName name="DFDFDF_1" hidden="1">{"'gráf jan00'!$A$1:$AK$41"}</definedName>
    <definedName name="dfdfdfd" hidden="1">{"'gráf jan00'!$A$1:$AK$41"}</definedName>
    <definedName name="DFDFSSDF" hidden="1">{#N/A,#N/A,FALSE,"GERAL";#N/A,#N/A,FALSE,"012-96";#N/A,#N/A,FALSE,"018-96";#N/A,#N/A,FALSE,"027-96";#N/A,#N/A,FALSE,"059-96";#N/A,#N/A,FALSE,"076-96";#N/A,#N/A,FALSE,"019-97";#N/A,#N/A,FALSE,"021-97";#N/A,#N/A,FALSE,"022-97";#N/A,#N/A,FALSE,"028-97"}</definedName>
    <definedName name="dfdftyr" hidden="1">{TRUE,TRUE,-1.25,-15.5,604.5,366.75,FALSE,FALSE,TRUE,TRUE,0,1,#N/A,1,#N/A,9.0125,24.4117647058824,1,FALSE,FALSE,3,TRUE,1,FALSE,100,"Swvu.PLANILHA2.","ACwvu.PLANILHA2.",#N/A,FALSE,FALSE,0.787401575,0.34,0.46,0.5,1,"","",FALSE,FALSE,FALSE,FALSE,1,#N/A,1,1,FALSE,FALSE,#N/A,#N/A,FALSE,FALSE,FALSE,9,65532,65532,FALSE,FALSE,TRUE,TRUE,TRUE}</definedName>
    <definedName name="dfdjgfdfgdf" hidden="1">{#N/A,#N/A,FALSE,"Plan1";#N/A,#N/A,FALSE,"Plan2"}</definedName>
    <definedName name="dfdrtrr" hidden="1">{#N/A,#N/A,FALSE,"Plan1";#N/A,#N/A,FALSE,"Plan2"}</definedName>
    <definedName name="DFDSG" hidden="1">{#N/A,#N/A,FALSE,"Plan1";#N/A,#N/A,FALSE,"Plan2"}</definedName>
    <definedName name="df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DFEDFE" hidden="1">{"'REL CUSTODIF'!$B$1:$H$72"}</definedName>
    <definedName name="DFEFE" hidden="1">{"'REL CUSTODIF'!$B$1:$H$72"}</definedName>
    <definedName name="DFefEFGREQT" hidden="1">{#N/A,#N/A,FALSE,"GERAL";#N/A,#N/A,FALSE,"012-96";#N/A,#N/A,FALSE,"018-96";#N/A,#N/A,FALSE,"027-96";#N/A,#N/A,FALSE,"059-96";#N/A,#N/A,FALSE,"076-96";#N/A,#N/A,FALSE,"019-97";#N/A,#N/A,FALSE,"021-97";#N/A,#N/A,FALSE,"022-97";#N/A,#N/A,FALSE,"028-97"}</definedName>
    <definedName name="dfer" hidden="1">{#N/A,#N/A,FALSE,"Plan1";#N/A,#N/A,FALSE,"Plan2"}</definedName>
    <definedName name="dferf" hidden="1">{"'REL CUSTODIF'!$B$1:$H$72"}</definedName>
    <definedName name="dferfewf" hidden="1">{"'REL CUSTODIF'!$B$1:$H$72"}</definedName>
    <definedName name="DFEWFEW" hidden="1">{"'REL CUSTODIF'!$B$1:$H$72"}</definedName>
    <definedName name="DFF" hidden="1">{#N/A,#N/A,FALSE,"GQGEMPRE"}</definedName>
    <definedName name="dffasf" hidden="1">{#N/A,#N/A,TRUE,"indice";#N/A,#N/A,TRUE,"indicadores";#N/A,#N/A,TRUE,"comentarios"}</definedName>
    <definedName name="dffasf_1" hidden="1">{#N/A,#N/A,TRUE,"indice";#N/A,#N/A,TRUE,"indicadores";#N/A,#N/A,TRUE,"comentarios"}</definedName>
    <definedName name="dffbty" hidden="1">{#N/A,#N/A,FALSE,"Plan1";#N/A,#N/A,FALSE,"Plan2"}</definedName>
    <definedName name="dffgk" hidden="1">{TRUE,TRUE,-1.25,-15.5,604.5,366.75,FALSE,FALSE,TRUE,TRUE,0,1,#N/A,1,#N/A,9.0125,24.4117647058824,1,FALSE,FALSE,3,TRUE,1,FALSE,100,"Swvu.PLANILHA2.","ACwvu.PLANILHA2.",#N/A,FALSE,FALSE,0.787401575,0.34,0.46,0.5,1,"","",FALSE,FALSE,FALSE,FALSE,1,#N/A,1,1,FALSE,FALSE,#N/A,#N/A,FALSE,FALSE,FALSE,9,65532,65532,FALSE,FALSE,TRUE,TRUE,TRUE}</definedName>
    <definedName name="dffhg" hidden="1">{#N/A,#N/A,FALSE,"Plan1";#N/A,#N/A,FALSE,"Plan2"}</definedName>
    <definedName name="dfg" hidden="1">{#N/A,#N/A,FALSE,"Plan1";#N/A,#N/A,FALSE,"Plan2"}</definedName>
    <definedName name="DFGADET" hidden="1">{"'gráf jan00'!$A$1:$AK$41"}</definedName>
    <definedName name="DFGADET_1" hidden="1">{"'gráf jan00'!$A$1:$AK$41"}</definedName>
    <definedName name="dfgdf" hidden="1">{#N/A,#N/A,FALSE,"Plan1";#N/A,#N/A,FALSE,"Plan2"}</definedName>
    <definedName name="DFGDFGD" hidden="1">{"'Quadro'!$A$4:$BG$78"}</definedName>
    <definedName name="DFGDFGD_1" hidden="1">{"'Quadro'!$A$4:$BG$78"}</definedName>
    <definedName name="dfgdfgdfgrtrtr"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dfgdytygr" hidden="1">{#N/A,#N/A,FALSE,"Plan1";#N/A,#N/A,FALSE,"Plan2"}</definedName>
    <definedName name="dfgftrrdt5" hidden="1">{#N/A,#N/A,FALSE,"Plan1";#N/A,#N/A,FALSE,"Plan2"}</definedName>
    <definedName name="dfghjfhsg" hidden="1">{#N/A,#N/A,FALSE,"Plan1";#N/A,#N/A,FALSE,"Plan2"}</definedName>
    <definedName name="dfgj" hidden="1">{#N/A,#N/A,FALSE,"Plan1";#N/A,#N/A,FALSE,"Plan2"}</definedName>
    <definedName name="dfgjfttyd" hidden="1">{#N/A,#N/A,FALSE,"Plan1";#N/A,#N/A,FALSE,"Plan2"}</definedName>
    <definedName name="dfgjjtdrtg" hidden="1">{#N/A,#N/A,FALSE,"Plan1";#N/A,#N/A,FALSE,"Plan2"}</definedName>
    <definedName name="dfgt" hidden="1">{#N/A,#N/A,FALSE,"Plan1";#N/A,#N/A,FALSE,"Plan2"}</definedName>
    <definedName name="dfgtrkjhk" hidden="1">{#N/A,#N/A,FALSE,"Plan1";#N/A,#N/A,FALSE,"Plan2"}</definedName>
    <definedName name="dfgty" hidden="1">{#N/A,#N/A,FALSE,"Plan1";#N/A,#N/A,FALSE,"Plan2"}</definedName>
    <definedName name="dfhdgfdgf" hidden="1">{#N/A,#N/A,FALSE,"Plan1";#N/A,#N/A,FALSE,"Plan2"}</definedName>
    <definedName name="DFHDJGJFHJGF" hidden="1">{#N/A,#N/A,FALSE,"Plan1";#N/A,#N/A,FALSE,"Plan2"}</definedName>
    <definedName name="dfhdyg" hidden="1">{#N/A,#N/A,FALSE,"Plan1";#N/A,#N/A,FALSE,"Plan2"}</definedName>
    <definedName name="dfhgdf" hidden="1">{#N/A,#N/A,TRUE,"indice";#N/A,#N/A,TRUE,"indicadores";#N/A,#N/A,TRUE,"comentarios"}</definedName>
    <definedName name="dfhgdf_1" hidden="1">{#N/A,#N/A,TRUE,"indice";#N/A,#N/A,TRUE,"indicadores";#N/A,#N/A,TRUE,"comentarios"}</definedName>
    <definedName name="DFHGDHUR" hidden="1">{#N/A,#N/A,FALSE,"Plan1";#N/A,#N/A,FALSE,"Plan2"}</definedName>
    <definedName name="dfhgjfgdhfjdrf" hidden="1">{#N/A,#N/A,FALSE,"Plan1";#N/A,#N/A,FALSE,"Plan2"}</definedName>
    <definedName name="dfhgkhfut" hidden="1">{#N/A,#N/A,FALSE,"Plan1";#N/A,#N/A,FALSE,"Plan2"}</definedName>
    <definedName name="dfhgkjdhkjghjd" hidden="1">#REF!</definedName>
    <definedName name="dfhguitrhfg" hidden="1">{#N/A,#N/A,FALSE,"Plan1";#N/A,#N/A,FALSE,"Plan2"}</definedName>
    <definedName name="DFHKHDGKJHDKS" hidden="1">{#N/A,#N/A,FALSE,"Plan1";#N/A,#N/A,FALSE,"Plan2"}</definedName>
    <definedName name="dfjgjfhykjt" hidden="1">{TRUE,TRUE,-1.25,-15.5,604.5,366.75,FALSE,FALSE,TRUE,TRUE,0,1,#N/A,1,#N/A,9.0125,24.4117647058824,1,FALSE,FALSE,3,TRUE,1,FALSE,100,"Swvu.PLANILHA2.","ACwvu.PLANILHA2.",#N/A,FALSE,FALSE,0.787401575,0.34,0.46,0.5,1,"","",FALSE,FALSE,FALSE,FALSE,1,#N/A,1,1,FALSE,FALSE,#N/A,#N/A,FALSE,FALSE,FALSE,9,65532,65532,FALSE,FALSE,TRUE,TRUE,TRUE}</definedName>
    <definedName name="dfjkgtdftr" hidden="1">{#N/A,#N/A,FALSE,"Plan1";#N/A,#N/A,FALSE,"Plan2"}</definedName>
    <definedName name="dfkhgfgf" hidden="1">{TRUE,TRUE,-1.25,-15.5,604.5,366.75,FALSE,FALSE,TRUE,TRUE,0,1,#N/A,1,#N/A,9.0125,24.4117647058824,1,FALSE,FALSE,3,TRUE,1,FALSE,100,"Swvu.PLANILHA2.","ACwvu.PLANILHA2.",#N/A,FALSE,FALSE,0.787401575,0.34,0.46,0.5,1,"","",FALSE,FALSE,FALSE,FALSE,1,#N/A,1,1,FALSE,FALSE,#N/A,#N/A,FALSE,FALSE,FALSE,9,65532,65532,FALSE,FALSE,TRUE,TRUE,TRUE}</definedName>
    <definedName name="dfkj" hidden="1">{TRUE,TRUE,-1.25,-15.5,604.5,366.75,FALSE,FALSE,TRUE,TRUE,0,1,#N/A,1,#N/A,9.0125,24.4117647058824,1,FALSE,FALSE,3,TRUE,1,FALSE,100,"Swvu.PLANILHA2.","ACwvu.PLANILHA2.",#N/A,FALSE,FALSE,0.787401575,0.34,0.46,0.5,1,"","",FALSE,FALSE,FALSE,FALSE,1,#N/A,1,1,FALSE,FALSE,#N/A,#N/A,FALSE,FALSE,FALSE,9,65532,65532,FALSE,FALSE,TRUE,TRUE,TRUE}</definedName>
    <definedName name="dfknfhkdrj" hidden="1">{#N/A,#N/A,FALSE,"Plan1";#N/A,#N/A,FALSE,"Plan2"}</definedName>
    <definedName name="dfnert" hidden="1">{#N/A,#N/A,FALSE,"Plan1";#N/A,#N/A,FALSE,"Plan2"}</definedName>
    <definedName name="dfpk"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dfqefefqef" hidden="1">{"'REL CUSTODIF'!$B$1:$H$72"}</definedName>
    <definedName name="DFQEFEWFE" hidden="1">{"'REL CUSTODIF'!$B$1:$H$72"}</definedName>
    <definedName name="DFQFEWF" hidden="1">{"'REL CUSTODIF'!$B$1:$H$72"}</definedName>
    <definedName name="dfrt" hidden="1">{#N/A,#N/A,FALSE,"Plan1";#N/A,#N/A,FALSE,"Plan2"}</definedName>
    <definedName name="DFS" hidden="1">{"'REL CUSTODIF'!$B$1:$H$72"}</definedName>
    <definedName name="dfsdr5tt" hidden="1">{#N/A,#N/A,FALSE,"Plan1";#N/A,#N/A,FALSE,"Plan2"}</definedName>
    <definedName name="dfsdt" hidden="1">{TRUE,TRUE,-1.25,-15.5,604.5,366.75,FALSE,FALSE,TRUE,TRUE,0,1,#N/A,1,#N/A,9.0125,24.4117647058824,1,FALSE,FALSE,3,TRUE,1,FALSE,100,"Swvu.PLANILHA2.","ACwvu.PLANILHA2.",#N/A,FALSE,FALSE,0.787401575,0.34,0.46,0.5,1,"","",FALSE,FALSE,FALSE,FALSE,1,#N/A,1,1,FALSE,FALSE,#N/A,#N/A,FALSE,FALSE,FALSE,9,65532,65532,FALSE,FALSE,TRUE,TRUE,TRUE}</definedName>
    <definedName name="dfsdtr" hidden="1">{#N/A,#N/A,FALSE,"Plan1";#N/A,#N/A,FALSE,"Plan2"}</definedName>
    <definedName name="dfsf" hidden="1">{#N/A,#N/A,FALSE,"Plan1";#N/A,#N/A,FALSE,"Plan2"}</definedName>
    <definedName name="DFT" hidden="1">{#N/A,#N/A,FALSE,"Plan1";#N/A,#N/A,FALSE,"Plan2"}</definedName>
    <definedName name="DFTRTTY" hidden="1">{#N/A,#N/A,FALSE,"Plan1";#N/A,#N/A,FALSE,"Plan2"}</definedName>
    <definedName name="dfuil" hidden="1">{"'RR'!$A$2:$E$81"}</definedName>
    <definedName name="dfuil_1" hidden="1">{"'RR'!$A$2:$E$81"}</definedName>
    <definedName name="dfurghifdjyhits" hidden="1">{#N/A,#N/A,FALSE,"Plan1";#N/A,#N/A,FALSE,"Plan2"}</definedName>
    <definedName name="dfv" hidden="1">{#N/A,#N/A,FALSE,"GERAL";#N/A,#N/A,FALSE,"012-96";#N/A,#N/A,FALSE,"018-96";#N/A,#N/A,FALSE,"027-96";#N/A,#N/A,FALSE,"059-96";#N/A,#N/A,FALSE,"076-96";#N/A,#N/A,FALSE,"019-97";#N/A,#N/A,FALSE,"021-97";#N/A,#N/A,FALSE,"022-97";#N/A,#N/A,FALSE,"028-97"}</definedName>
    <definedName name="dfxgdrged" hidden="1">{#N/A,#N/A,FALSE,"Plan1";#N/A,#N/A,FALSE,"Plan2"}</definedName>
    <definedName name="dgdfg"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DGFAERFE" hidden="1">{"'REL CUSTODIF'!$B$1:$H$72"}</definedName>
    <definedName name="dgfrtyt" hidden="1">{#N/A,#N/A,FALSE,"Plan1";#N/A,#N/A,FALSE,"Plan2"}</definedName>
    <definedName name="dggfdg" hidden="1">{#N/A,#N/A,FALSE,"Plan1";#N/A,#N/A,FALSE,"Plan2"}</definedName>
    <definedName name="dgldfhgkljslh" hidden="1">{#N/A,#N/A,FALSE,"Plan1";#N/A,#N/A,FALSE,"Plan2"}</definedName>
    <definedName name="dhfgdhrehrwe" hidden="1">{#N/A,#N/A,FALSE,"Plan1";#N/A,#N/A,FALSE,"Plan2"}</definedName>
    <definedName name="dhgfdgrfgdfgd" hidden="1">{#N/A,#N/A,FALSE,"Plan1";#N/A,#N/A,FALSE,"Plan2"}</definedName>
    <definedName name="dhkjfhdhfjdh" hidden="1">{#N/A,#N/A,FALSE,"Plan1";#N/A,#N/A,FALSE,"Plan2"}</definedName>
    <definedName name="DHTJRT" hidden="1">{#N/A,#N/A,FALSE,"Plan1";#N/A,#N/A,FALSE,"Plan2"}</definedName>
    <definedName name="dijghdhks" hidden="1">{#N/A,#N/A,FALSE,"Plan1";#N/A,#N/A,FALSE,"Plan2"}</definedName>
    <definedName name="DILO_Ferrovia" hidden="1">{"'Quadro'!$A$4:$BG$78"}</definedName>
    <definedName name="DILO_Ferrovia_1" hidden="1">{"'Quadro'!$A$4:$BG$78"}</definedName>
    <definedName name="disdjo" hidden="1">{#N/A,#N/A,FALSE,"GERAL";#N/A,#N/A,FALSE,"012-96";#N/A,#N/A,FALSE,"018-96";#N/A,#N/A,FALSE,"027-96";#N/A,#N/A,FALSE,"059-96";#N/A,#N/A,FALSE,"076-96";#N/A,#N/A,FALSE,"019-97";#N/A,#N/A,FALSE,"021-97";#N/A,#N/A,FALSE,"022-97";#N/A,#N/A,FALSE,"028-97"}</definedName>
    <definedName name="disdjo_1" hidden="1">{#N/A,#N/A,FALSE,"GERAL";#N/A,#N/A,FALSE,"012-96";#N/A,#N/A,FALSE,"018-96";#N/A,#N/A,FALSE,"027-96";#N/A,#N/A,FALSE,"059-96";#N/A,#N/A,FALSE,"076-96";#N/A,#N/A,FALSE,"019-97";#N/A,#N/A,FALSE,"021-97";#N/A,#N/A,FALSE,"022-97";#N/A,#N/A,FALSE,"028-97"}</definedName>
    <definedName name="disdjo_2" hidden="1">{#N/A,#N/A,FALSE,"GERAL";#N/A,#N/A,FALSE,"012-96";#N/A,#N/A,FALSE,"018-96";#N/A,#N/A,FALSE,"027-96";#N/A,#N/A,FALSE,"059-96";#N/A,#N/A,FALSE,"076-96";#N/A,#N/A,FALSE,"019-97";#N/A,#N/A,FALSE,"021-97";#N/A,#N/A,FALSE,"022-97";#N/A,#N/A,FALSE,"028-97"}</definedName>
    <definedName name="disdjo_3" hidden="1">{#N/A,#N/A,FALSE,"GERAL";#N/A,#N/A,FALSE,"012-96";#N/A,#N/A,FALSE,"018-96";#N/A,#N/A,FALSE,"027-96";#N/A,#N/A,FALSE,"059-96";#N/A,#N/A,FALSE,"076-96";#N/A,#N/A,FALSE,"019-97";#N/A,#N/A,FALSE,"021-97";#N/A,#N/A,FALSE,"022-97";#N/A,#N/A,FALSE,"028-97"}</definedName>
    <definedName name="disdjo_4" hidden="1">{#N/A,#N/A,FALSE,"GERAL";#N/A,#N/A,FALSE,"012-96";#N/A,#N/A,FALSE,"018-96";#N/A,#N/A,FALSE,"027-96";#N/A,#N/A,FALSE,"059-96";#N/A,#N/A,FALSE,"076-96";#N/A,#N/A,FALSE,"019-97";#N/A,#N/A,FALSE,"021-97";#N/A,#N/A,FALSE,"022-97";#N/A,#N/A,FALSE,"028-97"}</definedName>
    <definedName name="disp1" hidden="1">{"'RR'!$A$2:$E$81"}</definedName>
    <definedName name="disp1_1" hidden="1">{"'RR'!$A$2:$E$81"}</definedName>
    <definedName name="Displocopaul1" hidden="1">{"'gráf jan00'!$A$1:$AK$41"}</definedName>
    <definedName name="Displocopaul1_1" hidden="1">{"'gráf jan00'!$A$1:$AK$41"}</definedName>
    <definedName name="disppaul" hidden="1">{"'gráf jan00'!$A$1:$AK$41"}</definedName>
    <definedName name="disppaul_1" hidden="1">{"'gráf jan00'!$A$1:$AK$41"}</definedName>
    <definedName name="Disppaul1" hidden="1">{"'gráf jan00'!$A$1:$AK$41"}</definedName>
    <definedName name="Disppaul1_1" hidden="1">{"'gráf jan00'!$A$1:$AK$41"}</definedName>
    <definedName name="disppaul10" hidden="1">{"'gráf jan00'!$A$1:$AK$41"}</definedName>
    <definedName name="disppaul10_1" hidden="1">{"'gráf jan00'!$A$1:$AK$41"}</definedName>
    <definedName name="disppaul100" hidden="1">{"'gráf jan00'!$A$1:$AK$41"}</definedName>
    <definedName name="disppaul100_1" hidden="1">{"'gráf jan00'!$A$1:$AK$41"}</definedName>
    <definedName name="disppaul11" hidden="1">{"'Quadro'!$A$4:$BG$78"}</definedName>
    <definedName name="disppaul11_1" hidden="1">{"'Quadro'!$A$4:$BG$78"}</definedName>
    <definedName name="disppaul12" hidden="1">{"'gráf jan00'!$A$1:$AK$41"}</definedName>
    <definedName name="disppaul12_1" hidden="1">{"'gráf jan00'!$A$1:$AK$41"}</definedName>
    <definedName name="disppaul13" hidden="1">{"'gráf jan00'!$A$1:$AK$41"}</definedName>
    <definedName name="disppaul13_1" hidden="1">{"'gráf jan00'!$A$1:$AK$41"}</definedName>
    <definedName name="disppaul14" hidden="1">{"'gráf jan00'!$A$1:$AK$41"}</definedName>
    <definedName name="disppaul14_1" hidden="1">{"'gráf jan00'!$A$1:$AK$41"}</definedName>
    <definedName name="disppaul15" hidden="1">{"'gráf jan00'!$A$1:$AK$41"}</definedName>
    <definedName name="disppaul15_1" hidden="1">{"'gráf jan00'!$A$1:$AK$41"}</definedName>
    <definedName name="disppaul2" hidden="1">{"'gráf jan00'!$A$1:$AK$41"}</definedName>
    <definedName name="disppaul2_1" hidden="1">{"'gráf jan00'!$A$1:$AK$41"}</definedName>
    <definedName name="disppaul4" hidden="1">{"'gráf jan00'!$A$1:$AK$41"}</definedName>
    <definedName name="disppaul4_1" hidden="1">{"'gráf jan00'!$A$1:$AK$41"}</definedName>
    <definedName name="DispTelGASAG" hidden="1">{"'teste'!$B$2:$R$49"}</definedName>
    <definedName name="DispTelGASAG_1" hidden="1">{"'teste'!$B$2:$R$49"}</definedName>
    <definedName name="ditf" hidden="1">{"'CptDifn'!$AA$32:$AG$32"}</definedName>
    <definedName name="djasdrjas" hidden="1">{#N/A,#N/A,FALSE,"Plan1";#N/A,#N/A,FALSE,"Plan2"}</definedName>
    <definedName name="djf" hidden="1">{TRUE,TRUE,-1.25,-15.5,604.5,366.75,FALSE,FALSE,TRUE,TRUE,0,1,#N/A,1,#N/A,9.0125,24.4117647058824,1,FALSE,FALSE,3,TRUE,1,FALSE,100,"Swvu.PLANILHA2.","ACwvu.PLANILHA2.",#N/A,FALSE,FALSE,0.787401575,0.34,0.46,0.5,1,"","",FALSE,FALSE,FALSE,FALSE,1,#N/A,1,1,FALSE,FALSE,#N/A,#N/A,FALSE,FALSE,FALSE,9,65532,65532,FALSE,FALSE,TRUE,TRUE,TRUE}</definedName>
    <definedName name="djfkhjhfgrgdfh" hidden="1">{#N/A,#N/A,FALSE,"Plan1";#N/A,#N/A,FALSE,"Plan2"}</definedName>
    <definedName name="djfkhsdkjhf" hidden="1">{#N/A,#N/A,FALSE,"Plan1";#N/A,#N/A,FALSE,"Plan2"}</definedName>
    <definedName name="djfldjsgljslkjtg" hidden="1">{#N/A,#N/A,FALSE,"Plan1";#N/A,#N/A,FALSE,"Plan2"}</definedName>
    <definedName name="djflkdjgdth" hidden="1">{#N/A,#N/A,FALSE,"Plan1";#N/A,#N/A,FALSE,"Plan2"}</definedName>
    <definedName name="DJFLKDJGKTJYJT" hidden="1">{#N/A,#N/A,FALSE,"Plan1";#N/A,#N/A,FALSE,"Plan2"}</definedName>
    <definedName name="djgkfjgtiyty" hidden="1">{#N/A,#N/A,FALSE,"Plan1";#N/A,#N/A,FALSE,"Plan2"}</definedName>
    <definedName name="djrkehrjfhng" hidden="1">{#N/A,#N/A,FALSE,"Plan1";#N/A,#N/A,FALSE,"Plan2"}</definedName>
    <definedName name="djswfr" hidden="1">#REF!</definedName>
    <definedName name="djtkjldfr" hidden="1">{#N/A,#N/A,FALSE,"Plan1";#N/A,#N/A,FALSE,"Plan2"}</definedName>
    <definedName name="DJXDLFGDFG" hidden="1">{#N/A,#N/A,FALSE,"Plan1";#N/A,#N/A,FALSE,"Plan2"}</definedName>
    <definedName name="dkfhskgf" hidden="1">{#N/A,#N/A,FALSE,"Plan1";#N/A,#N/A,FALSE,"Plan2"}</definedName>
    <definedName name="dkjfk" hidden="1">{#N/A,#N/A,FALSE,"Plan1";#N/A,#N/A,FALSE,"Plan2"}</definedName>
    <definedName name="DKLD" hidden="1">{#N/A,#N/A,FALSE,"Plan1";#N/A,#N/A,FALSE,"Plan2"}</definedName>
    <definedName name="DKLFJDKFD" hidden="1">{#N/A,#N/A,FALSE,"Plan1";#N/A,#N/A,FALSE,"Plan2"}</definedName>
    <definedName name="dklfjgirtgid" hidden="1">{#N/A,#N/A,FALSE,"Plan1";#N/A,#N/A,FALSE,"Plan2"}</definedName>
    <definedName name="dklfm" hidden="1">{TRUE,TRUE,-1.25,-15.5,604.5,366.75,FALSE,FALSE,TRUE,TRUE,0,1,#N/A,1,#N/A,9.0125,24.4117647058824,1,FALSE,FALSE,3,TRUE,1,FALSE,100,"Swvu.PLANILHA2.","ACwvu.PLANILHA2.",#N/A,FALSE,FALSE,0.787401575,0.34,0.46,0.5,1,"","",FALSE,FALSE,FALSE,FALSE,1,#N/A,1,1,FALSE,FALSE,#N/A,#N/A,FALSE,FALSE,FALSE,9,65532,65532,FALSE,FALSE,TRUE,TRUE,TRUE}</definedName>
    <definedName name="dksojd" hidden="1">{#N/A,#N/A,FALSE,"PCOL"}</definedName>
    <definedName name="dksojd_1" hidden="1">{#N/A,#N/A,FALSE,"PCOL"}</definedName>
    <definedName name="dm" hidden="1">{"APOIO",#N/A,FALSE,"Obras"}</definedName>
    <definedName name="dmbfmndbmtrhed" hidden="1">{#N/A,#N/A,FALSE,"Plan1";#N/A,#N/A,FALSE,"Plan2"}</definedName>
    <definedName name="DNFJKDHTKRE" hidden="1">{#N/A,#N/A,FALSE,"Plan1";#N/A,#N/A,FALSE,"Plan2"}</definedName>
    <definedName name="drdf" hidden="1">{#N/A,#N/A,FALSE,"GERAL";#N/A,#N/A,FALSE,"012-96";#N/A,#N/A,FALSE,"018-96";#N/A,#N/A,FALSE,"027-96";#N/A,#N/A,FALSE,"059-96";#N/A,#N/A,FALSE,"076-96";#N/A,#N/A,FALSE,"019-97";#N/A,#N/A,FALSE,"021-97";#N/A,#N/A,FALSE,"022-97";#N/A,#N/A,FALSE,"028-97"}</definedName>
    <definedName name="drewr" hidden="1">{#N/A,#N/A,FALSE,"Plan1";#N/A,#N/A,FALSE,"Plan2"}</definedName>
    <definedName name="DRRJR" hidden="1">{#N/A,#N/A,FALSE,"Plan1";#N/A,#N/A,FALSE,"Plan2"}</definedName>
    <definedName name="DS" hidden="1">{"'Quadro'!$A$4:$BG$78"}</definedName>
    <definedName name="DS_1" hidden="1">{"'Quadro'!$A$4:$BG$78"}</definedName>
    <definedName name="dsa" hidden="1">{"MULTIPLICAÇÃO",#N/A,FALSE,"Obras"}</definedName>
    <definedName name="DSAD" hidden="1">{"'REL CUSTODIF'!$B$1:$H$72"}</definedName>
    <definedName name="dsadswd" hidden="1">{"'REL CUSTODIF'!$B$1:$H$72"}</definedName>
    <definedName name="dsaf" hidden="1">{"'Quadro'!$A$4:$BG$78"}</definedName>
    <definedName name="dsafsad" hidden="1">{"'Quadro'!$A$4:$BG$78"}</definedName>
    <definedName name="dsalkjdkjsad" hidden="1">#REF!</definedName>
    <definedName name="dsb" hidden="1">{"MULTIPLICAÇÃO",#N/A,FALSE,"Obras"}</definedName>
    <definedName name="dsda" hidden="1">{#N/A,#N/A,TRUE,"indice";#N/A,#N/A,TRUE,"indicadores";#N/A,#N/A,TRUE,"comentarios"}</definedName>
    <definedName name="dsda_1" hidden="1">{#N/A,#N/A,TRUE,"indice";#N/A,#N/A,TRUE,"indicadores";#N/A,#N/A,TRUE,"comentarios"}</definedName>
    <definedName name="dsdrf" hidden="1">{#N/A,#N/A,FALSE,"Plan1";#N/A,#N/A,FALSE,"Plan2"}</definedName>
    <definedName name="DSDS" hidden="1">{#N/A,#N/A,FALSE,"GERAL";#N/A,#N/A,FALSE,"012-96";#N/A,#N/A,FALSE,"018-96";#N/A,#N/A,FALSE,"027-96";#N/A,#N/A,FALSE,"059-96";#N/A,#N/A,FALSE,"076-96";#N/A,#N/A,FALSE,"019-97";#N/A,#N/A,FALSE,"021-97";#N/A,#N/A,FALSE,"022-97";#N/A,#N/A,FALSE,"028-97"}</definedName>
    <definedName name="dsfadf" hidden="1">{#N/A,#N/A,FALSE,"GERAL";#N/A,#N/A,FALSE,"012-96";#N/A,#N/A,FALSE,"018-96";#N/A,#N/A,FALSE,"027-96";#N/A,#N/A,FALSE,"059-96";#N/A,#N/A,FALSE,"076-96";#N/A,#N/A,FALSE,"019-97";#N/A,#N/A,FALSE,"021-97";#N/A,#N/A,FALSE,"022-97";#N/A,#N/A,FALSE,"028-97"}</definedName>
    <definedName name="DSFASDFDasf" hidden="1">{"'REL CUSTODIF'!$B$1:$H$72"}</definedName>
    <definedName name="dsfdf" hidden="1">{#N/A,#N/A,FALSE,"Plan1";#N/A,#N/A,FALSE,"Plan2"}</definedName>
    <definedName name="dsfed" hidden="1">{"'REL CUSTODIF'!$B$1:$H$72"}</definedName>
    <definedName name="dsfg" hidden="1">{#N/A,#N/A,FALSE,"Plan1";#N/A,#N/A,FALSE,"Plan2"}</definedName>
    <definedName name="DSFKDSKH" hidden="1">{#N/A,#N/A,FALSE,"Plan1";#N/A,#N/A,FALSE,"Plan2"}</definedName>
    <definedName name="DSFRT" hidden="1">{TRUE,TRUE,-1.25,-15.5,604.5,366.75,FALSE,FALSE,TRUE,TRUE,0,1,#N/A,1,#N/A,9.0125,24.4117647058824,1,FALSE,FALSE,3,TRUE,1,FALSE,100,"Swvu.PLANILHA2.","ACwvu.PLANILHA2.",#N/A,FALSE,FALSE,0.787401575,0.34,0.46,0.5,1,"","",FALSE,FALSE,FALSE,FALSE,1,#N/A,1,1,FALSE,FALSE,#N/A,#N/A,FALSE,FALSE,FALSE,9,65532,65532,FALSE,FALSE,TRUE,TRUE,TRUE}</definedName>
    <definedName name="dsfrtyy" hidden="1">{#N/A,#N/A,FALSE,"Plan1";#N/A,#N/A,FALSE,"Plan2"}</definedName>
    <definedName name="dsfs" hidden="1">{#N/A,#N/A,FALSE,"GERAL";#N/A,#N/A,FALSE,"012-96";#N/A,#N/A,FALSE,"018-96";#N/A,#N/A,FALSE,"027-96";#N/A,#N/A,FALSE,"059-96";#N/A,#N/A,FALSE,"076-96";#N/A,#N/A,FALSE,"019-97";#N/A,#N/A,FALSE,"021-97";#N/A,#N/A,FALSE,"022-97";#N/A,#N/A,FALSE,"028-97"}</definedName>
    <definedName name="DSFSAD" hidden="1">{#N/A,#N/A,FALSE,"Plan1";#N/A,#N/A,FALSE,"Plan2"}</definedName>
    <definedName name="dsfsdf" hidden="1">{#N/A,#N/A,FALSE,"Plan1";#N/A,#N/A,FALSE,"Plan2"}</definedName>
    <definedName name="dsfsdgfb" hidden="1">{#N/A,#N/A,FALSE,"Plan1";#N/A,#N/A,FALSE,"Plan2"}</definedName>
    <definedName name="dsgfr" hidden="1">{#N/A,#N/A,FALSE,"Plan1";#N/A,#N/A,FALSE,"Plan2"}</definedName>
    <definedName name="dshfkhkrhesru" hidden="1">{#N/A,#N/A,FALSE,"Plan1";#N/A,#N/A,FALSE,"Plan2"}</definedName>
    <definedName name="dsipaul" hidden="1">{"'gráf jan00'!$A$1:$AK$41"}</definedName>
    <definedName name="dsipaul_1" hidden="1">{"'gráf jan00'!$A$1:$AK$41"}</definedName>
    <definedName name="dsjkthkr" hidden="1">{#N/A,#N/A,FALSE,"Plan1";#N/A,#N/A,FALSE,"Plan2"}</definedName>
    <definedName name="dskfdhksdfh" hidden="1">4</definedName>
    <definedName name="DSLFJSLFJ" hidden="1">{#N/A,#N/A,FALSE,"Plan1";#N/A,#N/A,FALSE,"Plan2"}</definedName>
    <definedName name="dslfkf" hidden="1">4</definedName>
    <definedName name="dsrffg" hidden="1">{TRUE,TRUE,-1.25,-15.5,604.5,366.75,FALSE,FALSE,TRUE,TRUE,0,1,#N/A,1,#N/A,9.0125,24.4117647058824,1,FALSE,FALSE,3,TRUE,1,FALSE,100,"Swvu.PLANILHA2.","ACwvu.PLANILHA2.",#N/A,FALSE,FALSE,0.787401575,0.34,0.46,0.5,1,"","",FALSE,FALSE,FALSE,FALSE,1,#N/A,1,1,FALSE,FALSE,#N/A,#N/A,FALSE,FALSE,FALSE,9,65532,65532,FALSE,FALSE,TRUE,TRUE,TRUE}</definedName>
    <definedName name="dsrgdergdrg" hidden="1">{#N/A,#N/A,FALSE,"GERAL";#N/A,#N/A,FALSE,"012-96";#N/A,#N/A,FALSE,"018-96";#N/A,#N/A,FALSE,"027-96";#N/A,#N/A,FALSE,"059-96";#N/A,#N/A,FALSE,"076-96";#N/A,#N/A,FALSE,"019-97";#N/A,#N/A,FALSE,"021-97";#N/A,#N/A,FALSE,"022-97";#N/A,#N/A,FALSE,"028-97"}</definedName>
    <definedName name="dssssss" hidden="1">{"'gráf jan00'!$A$1:$AK$41"}</definedName>
    <definedName name="dssssss_1" hidden="1">{"'gráf jan00'!$A$1:$AK$41"}</definedName>
    <definedName name="dtgsrytt" hidden="1">{#N/A,#N/A,FALSE,"Plan1";#N/A,#N/A,FALSE,"Plan2"}</definedName>
    <definedName name="dtrjkhtrgkfh" hidden="1">{#N/A,#N/A,FALSE,"Plan1";#N/A,#N/A,FALSE,"Plan2"}</definedName>
    <definedName name="dttjuk" hidden="1">{#N/A,#N/A,FALSE,"Plan1";#N/A,#N/A,FALSE,"Plan2"}</definedName>
    <definedName name="DV" hidden="1">{"'Quadro'!$A$4:$BG$78"}</definedName>
    <definedName name="DV_1" hidden="1">{"'Quadro'!$A$4:$BG$78"}</definedName>
    <definedName name="DVASDV" hidden="1">{"'REL CUSTODIF'!$B$1:$H$72"}</definedName>
    <definedName name="DVGFAZD" hidden="1">{"'REL CUSTODIF'!$B$1:$H$72"}</definedName>
    <definedName name="dvtry" hidden="1">{TRUE,TRUE,-1.25,-15.5,604.5,366.75,FALSE,FALSE,TRUE,TRUE,0,1,#N/A,1,#N/A,9.0125,24.4117647058824,1,FALSE,FALSE,3,TRUE,1,FALSE,100,"Swvu.PLANILHA2.","ACwvu.PLANILHA2.",#N/A,FALSE,FALSE,0.787401575,0.34,0.46,0.5,1,"","",FALSE,FALSE,FALSE,FALSE,1,#N/A,1,1,FALSE,FALSE,#N/A,#N/A,FALSE,FALSE,FALSE,9,65532,65532,FALSE,FALSE,TRUE,TRUE,TRUE}</definedName>
    <definedName name="dwd" hidden="1">{"'Quadro'!$A$4:$BG$78"}</definedName>
    <definedName name="dwd_1" hidden="1">{"'Quadro'!$A$4:$BG$78"}</definedName>
    <definedName name="dwetrt" hidden="1">{#N/A,#N/A,FALSE,"Plan1";#N/A,#N/A,FALSE,"Plan2"}</definedName>
    <definedName name="dwsdad" hidden="1">{"'ReceitaLiquidaME'!$AA$25:$AN$32"}</definedName>
    <definedName name="dwsdad_1" hidden="1">{"'ReceitaLiquidaME'!$AA$25:$AN$32"}</definedName>
    <definedName name="dxdxdx" hidden="1">{"'RR'!$A$2:$E$81"}</definedName>
    <definedName name="DYHYGJDHZKGF" hidden="1">{#N/A,#N/A,FALSE,"Plan1";#N/A,#N/A,FALSE,"Plan2"}</definedName>
    <definedName name="dzdfr" hidden="1">{#N/A,#N/A,FALSE,"Plan1";#N/A,#N/A,FALSE,"Plan2"}</definedName>
    <definedName name="E" hidden="1">{#N/A,#N/A,FALSE,"GERAL";#N/A,#N/A,FALSE,"012-96";#N/A,#N/A,FALSE,"018-96";#N/A,#N/A,FALSE,"027-96";#N/A,#N/A,FALSE,"059-96";#N/A,#N/A,FALSE,"076-96";#N/A,#N/A,FALSE,"019-97";#N/A,#N/A,FALSE,"021-97";#N/A,#N/A,FALSE,"022-97";#N/A,#N/A,FALSE,"028-97"}</definedName>
    <definedName name="e_1" hidden="1">{#N/A,#N/A,FALSE,"PCOL"}</definedName>
    <definedName name="ea" hidden="1">{"AVÓS",#N/A,FALSE,"Obras"}</definedName>
    <definedName name="echart31" hidden="1">#REF!</definedName>
    <definedName name="ecm" hidden="1">{#N/A,#N/A,FALSE,"GERAL";#N/A,#N/A,FALSE,"012-96";#N/A,#N/A,FALSE,"018-96";#N/A,#N/A,FALSE,"027-96";#N/A,#N/A,FALSE,"059-96";#N/A,#N/A,FALSE,"076-96";#N/A,#N/A,FALSE,"019-97";#N/A,#N/A,FALSE,"021-97";#N/A,#N/A,FALSE,"022-97";#N/A,#N/A,FALSE,"028-97"}</definedName>
    <definedName name="ed" hidden="1">{#N/A,#N/A,FALSE,"Cronograma";#N/A,#N/A,FALSE,"Cronogr. 2"}</definedName>
    <definedName name="EDC"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EDD"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EDE" hidden="1">{#N/A,#N/A,FALSE,"Plan1";#N/A,#N/A,FALSE,"Plan2"}</definedName>
    <definedName name="EDFREWRF" hidden="1">{"'REL CUSTODIF'!$B$1:$H$72"}</definedName>
    <definedName name="ee" hidden="1">#REF!</definedName>
    <definedName name="EEE" hidden="1">{"'gráf jan00'!$A$1:$AK$41"}</definedName>
    <definedName name="EEE_1" hidden="1">{"'gráf jan00'!$A$1:$AK$41"}</definedName>
    <definedName name="eeee" hidden="1">{#N/A,#N/A,FALSE,"EXPORTAC";#N/A,#N/A,FALSE,"SUPEL94"}</definedName>
    <definedName name="EEEEE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eeeeeeeeeeeeeee" hidden="1">{"'REL CUSTODIF'!$B$1:$H$72"}</definedName>
    <definedName name="eesdd" hidden="1">{#N/A,#N/A,TRUE,"indice";#N/A,#N/A,TRUE,"indicadores";#N/A,#N/A,TRUE,"comentarios"}</definedName>
    <definedName name="EFC" hidden="1">{"'RR'!$A$2:$E$81"}</definedName>
    <definedName name="EFC_1" hidden="1">{"'RR'!$A$2:$E$81"}</definedName>
    <definedName name="efc10_1" hidden="1">{"'RR'!$A$2:$E$81"}</definedName>
    <definedName name="EFC2_1" hidden="1">{"'RR'!$A$2:$E$81"}</definedName>
    <definedName name="EFC3_1" hidden="1">{"'RR'!$A$2:$E$81"}</definedName>
    <definedName name="EFC4_1" hidden="1">{"'RR'!$A$2:$E$81"}</definedName>
    <definedName name="EFCEletron" hidden="1">{"'RR'!$A$2:$E$81"}</definedName>
    <definedName name="EFCEletron_1" hidden="1">{"'RR'!$A$2:$E$81"}</definedName>
    <definedName name="ef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EFEQF" hidden="1">{"'REL CUSTODIF'!$B$1:$H$72"}</definedName>
    <definedName name="efestfr" hidden="1">{#N/A,#N/A,FALSE,"Plan1";#N/A,#N/A,FALSE,"Plan2"}</definedName>
    <definedName name="efrdrt" hidden="1">{#N/A,#N/A,FALSE,"Plan1";#N/A,#N/A,FALSE,"Plan2"}</definedName>
    <definedName name="efrg" hidden="1">{#N/A,#N/A,FALSE,"Plan1";#N/A,#N/A,FALSE,"Plan2"}</definedName>
    <definedName name="efsgfr" hidden="1">{#N/A,#N/A,FALSE,"Plan1";#N/A,#N/A,FALSE,"Plan2"}</definedName>
    <definedName name="EFVM" hidden="1">{"'RR'!$A$2:$E$81"}</definedName>
    <definedName name="EFVM_1" hidden="1">{"'RR'!$A$2:$E$81"}</definedName>
    <definedName name="EFVM2" hidden="1">{"'RR'!$A$2:$E$81"}</definedName>
    <definedName name="EFVM2_1" hidden="1">{"'RR'!$A$2:$E$81"}</definedName>
    <definedName name="EFVM3" hidden="1">{"'RR'!$A$2:$E$81"}</definedName>
    <definedName name="EFVM3_1" hidden="1">{"'RR'!$A$2:$E$81"}</definedName>
    <definedName name="EJI" hidden="1">{"'Quadro'!$A$4:$BG$78"}</definedName>
    <definedName name="EJI_1" hidden="1">{"'Quadro'!$A$4:$BG$78"}</definedName>
    <definedName name="Eletrica" hidden="1">{#N/A,#N/A,FALSE,"GERAL";#N/A,#N/A,FALSE,"012-96";#N/A,#N/A,FALSE,"018-96";#N/A,#N/A,FALSE,"027-96";#N/A,#N/A,FALSE,"059-96";#N/A,#N/A,FALSE,"076-96";#N/A,#N/A,FALSE,"019-97";#N/A,#N/A,FALSE,"021-97";#N/A,#N/A,FALSE,"022-97";#N/A,#N/A,FALSE,"028-97"}</definedName>
    <definedName name="Eletrica_1" hidden="1">{#N/A,#N/A,FALSE,"GERAL";#N/A,#N/A,FALSE,"012-96";#N/A,#N/A,FALSE,"018-96";#N/A,#N/A,FALSE,"027-96";#N/A,#N/A,FALSE,"059-96";#N/A,#N/A,FALSE,"076-96";#N/A,#N/A,FALSE,"019-97";#N/A,#N/A,FALSE,"021-97";#N/A,#N/A,FALSE,"022-97";#N/A,#N/A,FALSE,"028-97"}</definedName>
    <definedName name="Eletrica_2" hidden="1">{#N/A,#N/A,FALSE,"GERAL";#N/A,#N/A,FALSE,"012-96";#N/A,#N/A,FALSE,"018-96";#N/A,#N/A,FALSE,"027-96";#N/A,#N/A,FALSE,"059-96";#N/A,#N/A,FALSE,"076-96";#N/A,#N/A,FALSE,"019-97";#N/A,#N/A,FALSE,"021-97";#N/A,#N/A,FALSE,"022-97";#N/A,#N/A,FALSE,"028-97"}</definedName>
    <definedName name="Eletrica_3" hidden="1">{#N/A,#N/A,FALSE,"GERAL";#N/A,#N/A,FALSE,"012-96";#N/A,#N/A,FALSE,"018-96";#N/A,#N/A,FALSE,"027-96";#N/A,#N/A,FALSE,"059-96";#N/A,#N/A,FALSE,"076-96";#N/A,#N/A,FALSE,"019-97";#N/A,#N/A,FALSE,"021-97";#N/A,#N/A,FALSE,"022-97";#N/A,#N/A,FALSE,"028-97"}</definedName>
    <definedName name="Eletrica_4" hidden="1">{#N/A,#N/A,FALSE,"GERAL";#N/A,#N/A,FALSE,"012-96";#N/A,#N/A,FALSE,"018-96";#N/A,#N/A,FALSE,"027-96";#N/A,#N/A,FALSE,"059-96";#N/A,#N/A,FALSE,"076-96";#N/A,#N/A,FALSE,"019-97";#N/A,#N/A,FALSE,"021-97";#N/A,#N/A,FALSE,"022-97";#N/A,#N/A,FALSE,"028-97"}</definedName>
    <definedName name="Elicoide" hidden="1">{"MULTIPLICAÇÃO",#N/A,FALSE,"Obras"}</definedName>
    <definedName name="Elton" hidden="1">{"'RR'!$A$2:$E$81"}</definedName>
    <definedName name="EMBALAGEM" hidden="1">{"MULTIPLICAÇÃO",#N/A,FALSE,"Obras"}</definedName>
    <definedName name="EmpMn"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Energia" hidden="1">{#N/A,#N/A,FALSE,"Suprimentos";#N/A,#N/A,FALSE,"Medicina e Segurança";#N/A,#N/A,FALSE,"Administração";#N/A,#N/A,FALSE,"Meio Ambiente";#N/A,#N/A,FALSE,"Operação (Mina)";#N/A,#N/A,FALSE,"Operação (Porto)"}</definedName>
    <definedName name="eoju" hidden="1">{#N/A,#N/A,FALSE,"GERAL";#N/A,#N/A,FALSE,"012-96";#N/A,#N/A,FALSE,"018-96";#N/A,#N/A,FALSE,"027-96";#N/A,#N/A,FALSE,"059-96";#N/A,#N/A,FALSE,"076-96";#N/A,#N/A,FALSE,"019-97";#N/A,#N/A,FALSE,"021-97";#N/A,#N/A,FALSE,"022-97";#N/A,#N/A,FALSE,"028-97"}</definedName>
    <definedName name="eoju_1" hidden="1">{#N/A,#N/A,FALSE,"GERAL";#N/A,#N/A,FALSE,"012-96";#N/A,#N/A,FALSE,"018-96";#N/A,#N/A,FALSE,"027-96";#N/A,#N/A,FALSE,"059-96";#N/A,#N/A,FALSE,"076-96";#N/A,#N/A,FALSE,"019-97";#N/A,#N/A,FALSE,"021-97";#N/A,#N/A,FALSE,"022-97";#N/A,#N/A,FALSE,"028-97"}</definedName>
    <definedName name="eoju_2" hidden="1">{#N/A,#N/A,FALSE,"GERAL";#N/A,#N/A,FALSE,"012-96";#N/A,#N/A,FALSE,"018-96";#N/A,#N/A,FALSE,"027-96";#N/A,#N/A,FALSE,"059-96";#N/A,#N/A,FALSE,"076-96";#N/A,#N/A,FALSE,"019-97";#N/A,#N/A,FALSE,"021-97";#N/A,#N/A,FALSE,"022-97";#N/A,#N/A,FALSE,"028-97"}</definedName>
    <definedName name="eoju_3" hidden="1">{#N/A,#N/A,FALSE,"GERAL";#N/A,#N/A,FALSE,"012-96";#N/A,#N/A,FALSE,"018-96";#N/A,#N/A,FALSE,"027-96";#N/A,#N/A,FALSE,"059-96";#N/A,#N/A,FALSE,"076-96";#N/A,#N/A,FALSE,"019-97";#N/A,#N/A,FALSE,"021-97";#N/A,#N/A,FALSE,"022-97";#N/A,#N/A,FALSE,"028-97"}</definedName>
    <definedName name="eoju_4" hidden="1">{#N/A,#N/A,FALSE,"GERAL";#N/A,#N/A,FALSE,"012-96";#N/A,#N/A,FALSE,"018-96";#N/A,#N/A,FALSE,"027-96";#N/A,#N/A,FALSE,"059-96";#N/A,#N/A,FALSE,"076-96";#N/A,#N/A,FALSE,"019-97";#N/A,#N/A,FALSE,"021-97";#N/A,#N/A,FALSE,"022-97";#N/A,#N/A,FALSE,"028-97"}</definedName>
    <definedName name="Equatorial" hidden="1">{#N/A,#N/A,FALSE,"TOTAL"}</definedName>
    <definedName name="EQUIPAMENTOS" hidden="1">{#N/A,#N/A,FALSE,"GERAL";#N/A,#N/A,FALSE,"012-96";#N/A,#N/A,FALSE,"018-96";#N/A,#N/A,FALSE,"027-96";#N/A,#N/A,FALSE,"059-96";#N/A,#N/A,FALSE,"076-96";#N/A,#N/A,FALSE,"019-97";#N/A,#N/A,FALSE,"021-97";#N/A,#N/A,FALSE,"022-97";#N/A,#N/A,FALSE,"028-97"}</definedName>
    <definedName name="er"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erb" hidden="1">{"'Quadro'!$A$4:$BG$78"}</definedName>
    <definedName name="erb_1" hidden="1">{"'Quadro'!$A$4:$BG$78"}</definedName>
    <definedName name="erc" hidden="1">{"'RR'!$A$2:$E$81"}</definedName>
    <definedName name="erc_1" hidden="1">{"'RR'!$A$2:$E$81"}</definedName>
    <definedName name="erd"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ERDQWD" hidden="1">{"'REL CUSTODIF'!$B$1:$H$72"}</definedName>
    <definedName name="erefefe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ergfhyu" hidden="1">{#N/A,#N/A,FALSE,"Plan1";#N/A,#N/A,FALSE,"Plan2"}</definedName>
    <definedName name="ERQ4TRWER" hidden="1">{"'REL CUSTODIF'!$B$1:$H$72"}</definedName>
    <definedName name="ERQEER" hidden="1">{"'REL CUSTODIF'!$B$1:$H$72"}</definedName>
    <definedName name="ERRO" hidden="1">{"'CptDifn'!$AA$32:$AG$32"}</definedName>
    <definedName name="ERRO1" hidden="1">{"'CptDifn'!$AA$32:$AG$32"}</definedName>
    <definedName name="ERRO3" hidden="1">{"'CptDifn'!$AA$32:$AG$32"}</definedName>
    <definedName name="ERRO4" hidden="1">{"'CptDifn'!$AA$32:$AG$32"}</definedName>
    <definedName name="ERRO5" hidden="1">{"'CptDifn'!$AA$32:$AG$32"}</definedName>
    <definedName name="ERRO6" hidden="1">{"'CptDifn'!$AA$32:$AG$32"}</definedName>
    <definedName name="ERRRRRRRRRRRRRRRO" hidden="1">{"'CptDifn'!$AA$32:$AG$32"}</definedName>
    <definedName name="ertret"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ERWGF2R3GF" hidden="1">{"'REL CUSTODIF'!$B$1:$H$72"}</definedName>
    <definedName name="ESGFDSFD" hidden="1">{#N/A,#N/A,FALSE,"Plan1";#N/A,#N/A,FALSE,"Plan2"}</definedName>
    <definedName name="ESP" hidden="1">{#N/A,#N/A,FALSE,"GERAL";#N/A,#N/A,FALSE,"012-96";#N/A,#N/A,FALSE,"018-96";#N/A,#N/A,FALSE,"027-96";#N/A,#N/A,FALSE,"059-96";#N/A,#N/A,FALSE,"076-96";#N/A,#N/A,FALSE,"019-97";#N/A,#N/A,FALSE,"021-97";#N/A,#N/A,FALSE,"022-97";#N/A,#N/A,FALSE,"028-97"}</definedName>
    <definedName name="ESP_1" hidden="1">{#N/A,#N/A,FALSE,"GERAL";#N/A,#N/A,FALSE,"012-96";#N/A,#N/A,FALSE,"018-96";#N/A,#N/A,FALSE,"027-96";#N/A,#N/A,FALSE,"059-96";#N/A,#N/A,FALSE,"076-96";#N/A,#N/A,FALSE,"019-97";#N/A,#N/A,FALSE,"021-97";#N/A,#N/A,FALSE,"022-97";#N/A,#N/A,FALSE,"028-97"}</definedName>
    <definedName name="ESP_2" hidden="1">{#N/A,#N/A,FALSE,"GERAL";#N/A,#N/A,FALSE,"012-96";#N/A,#N/A,FALSE,"018-96";#N/A,#N/A,FALSE,"027-96";#N/A,#N/A,FALSE,"059-96";#N/A,#N/A,FALSE,"076-96";#N/A,#N/A,FALSE,"019-97";#N/A,#N/A,FALSE,"021-97";#N/A,#N/A,FALSE,"022-97";#N/A,#N/A,FALSE,"028-97"}</definedName>
    <definedName name="ESP_3" hidden="1">{#N/A,#N/A,FALSE,"GERAL";#N/A,#N/A,FALSE,"012-96";#N/A,#N/A,FALSE,"018-96";#N/A,#N/A,FALSE,"027-96";#N/A,#N/A,FALSE,"059-96";#N/A,#N/A,FALSE,"076-96";#N/A,#N/A,FALSE,"019-97";#N/A,#N/A,FALSE,"021-97";#N/A,#N/A,FALSE,"022-97";#N/A,#N/A,FALSE,"028-97"}</definedName>
    <definedName name="ESP_4" hidden="1">{#N/A,#N/A,FALSE,"GERAL";#N/A,#N/A,FALSE,"012-96";#N/A,#N/A,FALSE,"018-96";#N/A,#N/A,FALSE,"027-96";#N/A,#N/A,FALSE,"059-96";#N/A,#N/A,FALSE,"076-96";#N/A,#N/A,FALSE,"019-97";#N/A,#N/A,FALSE,"021-97";#N/A,#N/A,FALSE,"022-97";#N/A,#N/A,FALSE,"028-97"}</definedName>
    <definedName name="ESPCON" hidden="1">{#N/A,#N/A,FALSE,"GERAL";#N/A,#N/A,FALSE,"012-96";#N/A,#N/A,FALSE,"018-96";#N/A,#N/A,FALSE,"027-96";#N/A,#N/A,FALSE,"059-96";#N/A,#N/A,FALSE,"076-96";#N/A,#N/A,FALSE,"019-97";#N/A,#N/A,FALSE,"021-97";#N/A,#N/A,FALSE,"022-97";#N/A,#N/A,FALSE,"028-97"}</definedName>
    <definedName name="ESPCON_1" hidden="1">{#N/A,#N/A,FALSE,"GERAL";#N/A,#N/A,FALSE,"012-96";#N/A,#N/A,FALSE,"018-96";#N/A,#N/A,FALSE,"027-96";#N/A,#N/A,FALSE,"059-96";#N/A,#N/A,FALSE,"076-96";#N/A,#N/A,FALSE,"019-97";#N/A,#N/A,FALSE,"021-97";#N/A,#N/A,FALSE,"022-97";#N/A,#N/A,FALSE,"028-97"}</definedName>
    <definedName name="ESPCON_2" hidden="1">{#N/A,#N/A,FALSE,"GERAL";#N/A,#N/A,FALSE,"012-96";#N/A,#N/A,FALSE,"018-96";#N/A,#N/A,FALSE,"027-96";#N/A,#N/A,FALSE,"059-96";#N/A,#N/A,FALSE,"076-96";#N/A,#N/A,FALSE,"019-97";#N/A,#N/A,FALSE,"021-97";#N/A,#N/A,FALSE,"022-97";#N/A,#N/A,FALSE,"028-97"}</definedName>
    <definedName name="ESPCON_3" hidden="1">{#N/A,#N/A,FALSE,"GERAL";#N/A,#N/A,FALSE,"012-96";#N/A,#N/A,FALSE,"018-96";#N/A,#N/A,FALSE,"027-96";#N/A,#N/A,FALSE,"059-96";#N/A,#N/A,FALSE,"076-96";#N/A,#N/A,FALSE,"019-97";#N/A,#N/A,FALSE,"021-97";#N/A,#N/A,FALSE,"022-97";#N/A,#N/A,FALSE,"028-97"}</definedName>
    <definedName name="ESPCON_4" hidden="1">{#N/A,#N/A,FALSE,"GERAL";#N/A,#N/A,FALSE,"012-96";#N/A,#N/A,FALSE,"018-96";#N/A,#N/A,FALSE,"027-96";#N/A,#N/A,FALSE,"059-96";#N/A,#N/A,FALSE,"076-96";#N/A,#N/A,FALSE,"019-97";#N/A,#N/A,FALSE,"021-97";#N/A,#N/A,FALSE,"022-97";#N/A,#N/A,FALSE,"028-97"}</definedName>
    <definedName name="ESPESSAMENTO" localSheetId="1" hidden="1">{#N/A,#N/A,FALSE,"GERAL";#N/A,#N/A,FALSE,"012-96";#N/A,#N/A,FALSE,"018-96";#N/A,#N/A,FALSE,"027-96";#N/A,#N/A,FALSE,"059-96";#N/A,#N/A,FALSE,"076-96";#N/A,#N/A,FALSE,"019-97";#N/A,#N/A,FALSE,"021-97";#N/A,#N/A,FALSE,"022-97";#N/A,#N/A,FALSE,"028-97"}</definedName>
    <definedName name="ESPESSAMENTO" hidden="1">{#N/A,#N/A,FALSE,"GERAL";#N/A,#N/A,FALSE,"012-96";#N/A,#N/A,FALSE,"018-96";#N/A,#N/A,FALSE,"027-96";#N/A,#N/A,FALSE,"059-96";#N/A,#N/A,FALSE,"076-96";#N/A,#N/A,FALSE,"019-97";#N/A,#N/A,FALSE,"021-97";#N/A,#N/A,FALSE,"022-97";#N/A,#N/A,FALSE,"028-97"}</definedName>
    <definedName name="ESPESSAMENTO_1" hidden="1">{#N/A,#N/A,FALSE,"GERAL";#N/A,#N/A,FALSE,"012-96";#N/A,#N/A,FALSE,"018-96";#N/A,#N/A,FALSE,"027-96";#N/A,#N/A,FALSE,"059-96";#N/A,#N/A,FALSE,"076-96";#N/A,#N/A,FALSE,"019-97";#N/A,#N/A,FALSE,"021-97";#N/A,#N/A,FALSE,"022-97";#N/A,#N/A,FALSE,"028-97"}</definedName>
    <definedName name="ESPESSAMENTO_2" hidden="1">{#N/A,#N/A,FALSE,"GERAL";#N/A,#N/A,FALSE,"012-96";#N/A,#N/A,FALSE,"018-96";#N/A,#N/A,FALSE,"027-96";#N/A,#N/A,FALSE,"059-96";#N/A,#N/A,FALSE,"076-96";#N/A,#N/A,FALSE,"019-97";#N/A,#N/A,FALSE,"021-97";#N/A,#N/A,FALSE,"022-97";#N/A,#N/A,FALSE,"028-97"}</definedName>
    <definedName name="ESPESSAMENTO_3" hidden="1">{#N/A,#N/A,FALSE,"GERAL";#N/A,#N/A,FALSE,"012-96";#N/A,#N/A,FALSE,"018-96";#N/A,#N/A,FALSE,"027-96";#N/A,#N/A,FALSE,"059-96";#N/A,#N/A,FALSE,"076-96";#N/A,#N/A,FALSE,"019-97";#N/A,#N/A,FALSE,"021-97";#N/A,#N/A,FALSE,"022-97";#N/A,#N/A,FALSE,"028-97"}</definedName>
    <definedName name="ESPESSAMENTO_4" hidden="1">{#N/A,#N/A,FALSE,"GERAL";#N/A,#N/A,FALSE,"012-96";#N/A,#N/A,FALSE,"018-96";#N/A,#N/A,FALSE,"027-96";#N/A,#N/A,FALSE,"059-96";#N/A,#N/A,FALSE,"076-96";#N/A,#N/A,FALSE,"019-97";#N/A,#N/A,FALSE,"021-97";#N/A,#N/A,FALSE,"022-97";#N/A,#N/A,FALSE,"028-97"}</definedName>
    <definedName name="est" hidden="1">{"'teste'!$B$2:$R$49"}</definedName>
    <definedName name="est_B" hidden="1">{#N/A,#N/A,FALSE,"PCOL"}</definedName>
    <definedName name="est_B_1" hidden="1">{#N/A,#N/A,FALSE,"PCOL"}</definedName>
    <definedName name="ESTEI01" hidden="1">{"MULTIPLICAÇÃO",#N/A,FALSE,"Obras"}</definedName>
    <definedName name="ESTEI02" hidden="1">{"AVÓS",#N/A,FALSE,"Obras"}</definedName>
    <definedName name="ESTEIR02" hidden="1">{"MULTIPLICAÇÃO",#N/A,FALSE,"Obras"}</definedName>
    <definedName name="ESTEIRA" hidden="1">{"MULTIPLICAÇÃO",#N/A,FALSE,"Obras"}</definedName>
    <definedName name="ESTEIRA01" hidden="1">{"MELHORAMENTO GENÉTICO",#N/A,FALSE,"Obras"}</definedName>
    <definedName name="esteira02" hidden="1">{"MELHORAMENTO GENÉTICO",#N/A,FALSE,"Obras"}</definedName>
    <definedName name="ESTEIRA1" hidden="1">{"AVÓS",#N/A,FALSE,"Obras"}</definedName>
    <definedName name="et" hidden="1">{"'teste'!$B$2:$R$49"}</definedName>
    <definedName name="etertr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eU" hidden="1">{#N/A,#N/A,FALSE,"PCOL"}</definedName>
    <definedName name="eU_1" hidden="1">{#N/A,#N/A,FALSE,"PCOL"}</definedName>
    <definedName name="Euip" hidden="1">{#N/A,#N/A,FALSE,"ET-CAPA";#N/A,#N/A,FALSE,"ET-PAG1";#N/A,#N/A,FALSE,"ET-PAG2";#N/A,#N/A,FALSE,"ET-PAG3";#N/A,#N/A,FALSE,"ET-PAG4";#N/A,#N/A,FALSE,"ET-PAG5"}</definedName>
    <definedName name="EVL" hidden="1">{"Econ Consolidado",#N/A,FALSE,"Econ Consol";"Fluxo de Caixa",#N/A,FALSE,"Fluxo Caixa";"Investimentos",#N/A,FALSE,"Investimentos"}</definedName>
    <definedName name="Evol." hidden="1">{"Econ Consolidado",#N/A,FALSE,"Econ Consol";"Fluxo de Caixa",#N/A,FALSE,"Fluxo Caixa";"Investimentos",#N/A,FALSE,"Investimentos"}</definedName>
    <definedName name="ew" hidden="1">{"MULTIPLICAÇÃO",#N/A,FALSE,"Obras"}</definedName>
    <definedName name="ewfr" hidden="1">{#N/A,#N/A,FALSE,"Plan1";#N/A,#N/A,FALSE,"Plan2"}</definedName>
    <definedName name="ewrewghtr" hidden="1">{#N/A,#N/A,TRUE,"indice";#N/A,#N/A,TRUE,"indicadores";#N/A,#N/A,TRUE,"comentarios"}</definedName>
    <definedName name="ExecFerro"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ExecPess"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ExecPess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expansao" hidden="1">{"'CptDifn'!$AA$32:$AG$32"}</definedName>
    <definedName name="EXPLOSIVOS" localSheetId="1" hidden="1">{#N/A,#N/A,FALSE,"GERAL";#N/A,#N/A,FALSE,"012-96";#N/A,#N/A,FALSE,"018-96";#N/A,#N/A,FALSE,"027-96";#N/A,#N/A,FALSE,"059-96";#N/A,#N/A,FALSE,"076-96";#N/A,#N/A,FALSE,"019-97";#N/A,#N/A,FALSE,"021-97";#N/A,#N/A,FALSE,"022-97";#N/A,#N/A,FALSE,"028-97"}</definedName>
    <definedName name="EXPLOSIVOS" hidden="1">{#N/A,#N/A,FALSE,"GERAL";#N/A,#N/A,FALSE,"012-96";#N/A,#N/A,FALSE,"018-96";#N/A,#N/A,FALSE,"027-96";#N/A,#N/A,FALSE,"059-96";#N/A,#N/A,FALSE,"076-96";#N/A,#N/A,FALSE,"019-97";#N/A,#N/A,FALSE,"021-97";#N/A,#N/A,FALSE,"022-97";#N/A,#N/A,FALSE,"028-97"}</definedName>
    <definedName name="EXPLOSIVOS_1" hidden="1">{#N/A,#N/A,FALSE,"GERAL";#N/A,#N/A,FALSE,"012-96";#N/A,#N/A,FALSE,"018-96";#N/A,#N/A,FALSE,"027-96";#N/A,#N/A,FALSE,"059-96";#N/A,#N/A,FALSE,"076-96";#N/A,#N/A,FALSE,"019-97";#N/A,#N/A,FALSE,"021-97";#N/A,#N/A,FALSE,"022-97";#N/A,#N/A,FALSE,"028-97"}</definedName>
    <definedName name="EXPLOSIVOS_2" hidden="1">{#N/A,#N/A,FALSE,"GERAL";#N/A,#N/A,FALSE,"012-96";#N/A,#N/A,FALSE,"018-96";#N/A,#N/A,FALSE,"027-96";#N/A,#N/A,FALSE,"059-96";#N/A,#N/A,FALSE,"076-96";#N/A,#N/A,FALSE,"019-97";#N/A,#N/A,FALSE,"021-97";#N/A,#N/A,FALSE,"022-97";#N/A,#N/A,FALSE,"028-97"}</definedName>
    <definedName name="EXPLOSIVOS_3" hidden="1">{#N/A,#N/A,FALSE,"GERAL";#N/A,#N/A,FALSE,"012-96";#N/A,#N/A,FALSE,"018-96";#N/A,#N/A,FALSE,"027-96";#N/A,#N/A,FALSE,"059-96";#N/A,#N/A,FALSE,"076-96";#N/A,#N/A,FALSE,"019-97";#N/A,#N/A,FALSE,"021-97";#N/A,#N/A,FALSE,"022-97";#N/A,#N/A,FALSE,"028-97"}</definedName>
    <definedName name="EXPLOSIVOS_4" hidden="1">{#N/A,#N/A,FALSE,"GERAL";#N/A,#N/A,FALSE,"012-96";#N/A,#N/A,FALSE,"018-96";#N/A,#N/A,FALSE,"027-96";#N/A,#N/A,FALSE,"059-96";#N/A,#N/A,FALSE,"076-96";#N/A,#N/A,FALSE,"019-97";#N/A,#N/A,FALSE,"021-97";#N/A,#N/A,FALSE,"022-97";#N/A,#N/A,FALSE,"028-97"}</definedName>
    <definedName name="eyruieyteta" hidden="1">{#N/A,#N/A,FALSE,"Plan1";#N/A,#N/A,FALSE,"Plan2"}</definedName>
    <definedName name="eytuetyueyueytu" hidden="1">{#N/A,#N/A,FALSE,"GERAL";#N/A,#N/A,FALSE,"012-96";#N/A,#N/A,FALSE,"018-96";#N/A,#N/A,FALSE,"027-96";#N/A,#N/A,FALSE,"059-96";#N/A,#N/A,FALSE,"076-96";#N/A,#N/A,FALSE,"019-97";#N/A,#N/A,FALSE,"021-97";#N/A,#N/A,FALSE,"022-97";#N/A,#N/A,FALSE,"028-97"}</definedName>
    <definedName name="f" hidden="1">{"'gráf jan00'!$A$1:$AK$41"}</definedName>
    <definedName name="f_1" hidden="1">{"'gráf jan00'!$A$1:$AK$41"}</definedName>
    <definedName name="FA"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fabricia"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fabricia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FADSFDS" hidden="1">{"'REL CUSTODIF'!$B$1:$H$72"}</definedName>
    <definedName name="FAEFRQERF" hidden="1">{#N/A,#N/A,FALSE,"GERAL";#N/A,#N/A,FALSE,"012-96";#N/A,#N/A,FALSE,"018-96";#N/A,#N/A,FALSE,"027-96";#N/A,#N/A,FALSE,"059-96";#N/A,#N/A,FALSE,"076-96";#N/A,#N/A,FALSE,"019-97";#N/A,#N/A,FALSE,"021-97";#N/A,#N/A,FALSE,"022-97";#N/A,#N/A,FALSE,"028-97"}</definedName>
    <definedName name="FAROL_2" hidden="1">{"'gráf jan00'!$A$1:$AK$41"}</definedName>
    <definedName name="FAROL_2_1" hidden="1">{"'gráf jan00'!$A$1:$AK$41"}</definedName>
    <definedName name="FarolAno" hidden="1">{"'Quadro'!$A$4:$BG$78"}</definedName>
    <definedName name="fasd" hidden="1">{#N/A,#N/A,FALSE,"ET-CAPA";#N/A,#N/A,FALSE,"ET-PAG1";#N/A,#N/A,FALSE,"ET-PAG2";#N/A,#N/A,FALSE,"ET-PAG3";#N/A,#N/A,FALSE,"ET-PAG4";#N/A,#N/A,FALSE,"ET-PAG5"}</definedName>
    <definedName name="fasdfasfdadsf" hidden="1">{"'gráf jan00'!$A$1:$AK$41"}</definedName>
    <definedName name="fasdfasfdadsf_1" hidden="1">{"'gráf jan00'!$A$1:$AK$41"}</definedName>
    <definedName name="fasfasf" hidden="1">{#N/A,#N/A,TRUE,"Quinzena 01 à 15-04-98 "}</definedName>
    <definedName name="FCA" hidden="1">{"'Quadro'!$A$4:$BG$78"}</definedName>
    <definedName name="fchart31" hidden="1">#REF!</definedName>
    <definedName name="fd" hidden="1">{"'Quadro'!$A$4:$BG$78"}</definedName>
    <definedName name="fd_1" hidden="1">{"'Quadro'!$A$4:$BG$78"}</definedName>
    <definedName name="fdafd" hidden="1">{#N/A,#N/A,FALSE,"GERAL";#N/A,#N/A,FALSE,"012-96";#N/A,#N/A,FALSE,"018-96";#N/A,#N/A,FALSE,"027-96";#N/A,#N/A,FALSE,"059-96";#N/A,#N/A,FALSE,"076-96";#N/A,#N/A,FALSE,"019-97";#N/A,#N/A,FALSE,"021-97";#N/A,#N/A,FALSE,"022-97";#N/A,#N/A,FALSE,"028-97"}</definedName>
    <definedName name="FDDFDF" hidden="1">{#N/A,#N/A,FALSE,"GERAL";#N/A,#N/A,FALSE,"012-96";#N/A,#N/A,FALSE,"018-96";#N/A,#N/A,FALSE,"027-96";#N/A,#N/A,FALSE,"059-96";#N/A,#N/A,FALSE,"076-96";#N/A,#N/A,FALSE,"019-97";#N/A,#N/A,FALSE,"021-97";#N/A,#N/A,FALSE,"022-97";#N/A,#N/A,FALSE,"028-97"}</definedName>
    <definedName name="fddhght" hidden="1">{#N/A,#N/A,FALSE,"Plan1";#N/A,#N/A,FALSE,"Plan2"}</definedName>
    <definedName name="FDeded" hidden="1">{"'REL CUSTODIF'!$B$1:$H$72"}</definedName>
    <definedName name="FDEFDSF" hidden="1">{"'REL CUSTODIF'!$B$1:$H$72"}</definedName>
    <definedName name="fdf" hidden="1">{#N/A,#N/A,FALSE,"GERAL";#N/A,#N/A,FALSE,"012-96";#N/A,#N/A,FALSE,"018-96";#N/A,#N/A,FALSE,"027-96";#N/A,#N/A,FALSE,"059-96";#N/A,#N/A,FALSE,"076-96";#N/A,#N/A,FALSE,"019-97";#N/A,#N/A,FALSE,"021-97";#N/A,#N/A,FALSE,"022-97";#N/A,#N/A,FALSE,"028-97"}</definedName>
    <definedName name="FDFDFDFDF" hidden="1">{"'gráf jan00'!$A$1:$AK$41"}</definedName>
    <definedName name="FDFDFDFDF_1" hidden="1">{"'gráf jan00'!$A$1:$AK$41"}</definedName>
    <definedName name="FDFFFDFDFFEFF" hidden="1">#REF!</definedName>
    <definedName name="fdfgd" hidden="1">{#N/A,#N/A,FALSE,"Plan1";#N/A,#N/A,FALSE,"Plan2"}</definedName>
    <definedName name="fdgaf" hidden="1">{#N/A,#N/A,FALSE,"Plan1";#N/A,#N/A,FALSE,"Plan2"}</definedName>
    <definedName name="fdgdfg" hidden="1">{TRUE,TRUE,-1.25,-15.5,604.5,366.75,FALSE,FALSE,TRUE,TRUE,0,1,#N/A,1,#N/A,9.0125,24.4117647058824,1,FALSE,FALSE,3,TRUE,1,FALSE,100,"Swvu.PLANILHA2.","ACwvu.PLANILHA2.",#N/A,FALSE,FALSE,0.787401575,0.34,0.46,0.5,1,"","",FALSE,FALSE,FALSE,FALSE,1,#N/A,1,1,FALSE,FALSE,#N/A,#N/A,FALSE,FALSE,FALSE,9,65532,65532,FALSE,FALSE,TRUE,TRUE,TRUE}</definedName>
    <definedName name="FDGFDJHGZEDR" hidden="1">{#N/A,#N/A,FALSE,"Plan1";#N/A,#N/A,FALSE,"Plan2"}</definedName>
    <definedName name="fdgfyhygfuj" hidden="1">{#N/A,#N/A,FALSE,"Plan1";#N/A,#N/A,FALSE,"Plan2"}</definedName>
    <definedName name="fdhgfdf" hidden="1">{#N/A,#N/A,FALSE,"Plan1";#N/A,#N/A,FALSE,"Plan2"}</definedName>
    <definedName name="fdjfgdfjg" hidden="1">{#N/A,#N/A,FALSE,"Plan1";#N/A,#N/A,FALSE,"Plan2"}</definedName>
    <definedName name="fdjghkshtygt" hidden="1">{#N/A,#N/A,FALSE,"Plan1";#N/A,#N/A,FALSE,"Plan2"}</definedName>
    <definedName name="fds" hidden="1">{"'gráf jan00'!$A$1:$AK$41"}</definedName>
    <definedName name="fds_1" hidden="1">{"'gráf jan00'!$A$1:$AK$41"}</definedName>
    <definedName name="FDSAFDSAF" hidden="1">{#N/A,#N/A,FALSE,"GERAL";#N/A,#N/A,FALSE,"012-96";#N/A,#N/A,FALSE,"018-96";#N/A,#N/A,FALSE,"027-96";#N/A,#N/A,FALSE,"059-96";#N/A,#N/A,FALSE,"076-96";#N/A,#N/A,FALSE,"019-97";#N/A,#N/A,FALSE,"021-97";#N/A,#N/A,FALSE,"022-97";#N/A,#N/A,FALSE,"028-97"}</definedName>
    <definedName name="fdsf" hidden="1">{#N/A,#N/A,FALSE,"Plan1";#N/A,#N/A,FALSE,"Plan2"}</definedName>
    <definedName name="FdsfdF" hidden="1">{"'REL CUSTODIF'!$B$1:$H$72"}</definedName>
    <definedName name="FDSFSD" hidden="1">{"'gráf jan00'!$A$1:$AK$41"}</definedName>
    <definedName name="FDSFSD_1" hidden="1">{"'gráf jan00'!$A$1:$AK$41"}</definedName>
    <definedName name="fefergftegwfw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FEFRQEFEFD" hidden="1">{"'REL CUSTODIF'!$B$1:$H$72"}</definedName>
    <definedName name="fegregtrtg"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fegregtrtg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felipe" hidden="1">{"'CptDifn'!$AA$32:$AG$32"}</definedName>
    <definedName name="Fer"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Fer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fern" hidden="1">{"'gráf jan00'!$A$1:$AK$41"}</definedName>
    <definedName name="fernananananana" hidden="1">{"'gráf jan00'!$A$1:$AK$41"}</definedName>
    <definedName name="Fernanda" hidden="1">{#N/A,#N/A,TRUE,"indice";#N/A,#N/A,TRUE,"indicadores";#N/A,#N/A,TRUE,"comentarios"}</definedName>
    <definedName name="Fernanda_1" hidden="1">{#N/A,#N/A,TRUE,"indice";#N/A,#N/A,TRUE,"indicadores";#N/A,#N/A,TRUE,"comentarios"}</definedName>
    <definedName name="fernanda_1_1" hidden="1">{#N/A,#N/A,FALSE,"GERAL";#N/A,#N/A,FALSE,"012-96";#N/A,#N/A,FALSE,"018-96";#N/A,#N/A,FALSE,"027-96";#N/A,#N/A,FALSE,"059-96";#N/A,#N/A,FALSE,"076-96";#N/A,#N/A,FALSE,"019-97";#N/A,#N/A,FALSE,"021-97";#N/A,#N/A,FALSE,"022-97";#N/A,#N/A,FALSE,"028-97"}</definedName>
    <definedName name="fernanda_1_1_1" hidden="1">{#N/A,#N/A,FALSE,"GERAL";#N/A,#N/A,FALSE,"012-96";#N/A,#N/A,FALSE,"018-96";#N/A,#N/A,FALSE,"027-96";#N/A,#N/A,FALSE,"059-96";#N/A,#N/A,FALSE,"076-96";#N/A,#N/A,FALSE,"019-97";#N/A,#N/A,FALSE,"021-97";#N/A,#N/A,FALSE,"022-97";#N/A,#N/A,FALSE,"028-97"}</definedName>
    <definedName name="fernanda_1_1_2" hidden="1">{#N/A,#N/A,FALSE,"GERAL";#N/A,#N/A,FALSE,"012-96";#N/A,#N/A,FALSE,"018-96";#N/A,#N/A,FALSE,"027-96";#N/A,#N/A,FALSE,"059-96";#N/A,#N/A,FALSE,"076-96";#N/A,#N/A,FALSE,"019-97";#N/A,#N/A,FALSE,"021-97";#N/A,#N/A,FALSE,"022-97";#N/A,#N/A,FALSE,"028-97"}</definedName>
    <definedName name="fernanda_1_1_3" hidden="1">{#N/A,#N/A,FALSE,"GERAL";#N/A,#N/A,FALSE,"012-96";#N/A,#N/A,FALSE,"018-96";#N/A,#N/A,FALSE,"027-96";#N/A,#N/A,FALSE,"059-96";#N/A,#N/A,FALSE,"076-96";#N/A,#N/A,FALSE,"019-97";#N/A,#N/A,FALSE,"021-97";#N/A,#N/A,FALSE,"022-97";#N/A,#N/A,FALSE,"028-97"}</definedName>
    <definedName name="fernanda_1_1_4" hidden="1">{#N/A,#N/A,FALSE,"GERAL";#N/A,#N/A,FALSE,"012-96";#N/A,#N/A,FALSE,"018-96";#N/A,#N/A,FALSE,"027-96";#N/A,#N/A,FALSE,"059-96";#N/A,#N/A,FALSE,"076-96";#N/A,#N/A,FALSE,"019-97";#N/A,#N/A,FALSE,"021-97";#N/A,#N/A,FALSE,"022-97";#N/A,#N/A,FALSE,"028-97"}</definedName>
    <definedName name="fernanda_1_2" hidden="1">{#N/A,#N/A,FALSE,"GERAL";#N/A,#N/A,FALSE,"012-96";#N/A,#N/A,FALSE,"018-96";#N/A,#N/A,FALSE,"027-96";#N/A,#N/A,FALSE,"059-96";#N/A,#N/A,FALSE,"076-96";#N/A,#N/A,FALSE,"019-97";#N/A,#N/A,FALSE,"021-97";#N/A,#N/A,FALSE,"022-97";#N/A,#N/A,FALSE,"028-97"}</definedName>
    <definedName name="fernanda_1_3" hidden="1">{#N/A,#N/A,FALSE,"GERAL";#N/A,#N/A,FALSE,"012-96";#N/A,#N/A,FALSE,"018-96";#N/A,#N/A,FALSE,"027-96";#N/A,#N/A,FALSE,"059-96";#N/A,#N/A,FALSE,"076-96";#N/A,#N/A,FALSE,"019-97";#N/A,#N/A,FALSE,"021-97";#N/A,#N/A,FALSE,"022-97";#N/A,#N/A,FALSE,"028-97"}</definedName>
    <definedName name="fernanda_1_4" hidden="1">{#N/A,#N/A,FALSE,"GERAL";#N/A,#N/A,FALSE,"012-96";#N/A,#N/A,FALSE,"018-96";#N/A,#N/A,FALSE,"027-96";#N/A,#N/A,FALSE,"059-96";#N/A,#N/A,FALSE,"076-96";#N/A,#N/A,FALSE,"019-97";#N/A,#N/A,FALSE,"021-97";#N/A,#N/A,FALSE,"022-97";#N/A,#N/A,FALSE,"028-97"}</definedName>
    <definedName name="fernanda_2" hidden="1">{#N/A,#N/A,FALSE,"GERAL";#N/A,#N/A,FALSE,"012-96";#N/A,#N/A,FALSE,"018-96";#N/A,#N/A,FALSE,"027-96";#N/A,#N/A,FALSE,"059-96";#N/A,#N/A,FALSE,"076-96";#N/A,#N/A,FALSE,"019-97";#N/A,#N/A,FALSE,"021-97";#N/A,#N/A,FALSE,"022-97";#N/A,#N/A,FALSE,"028-97"}</definedName>
    <definedName name="fernanda_2_1" hidden="1">{#N/A,#N/A,FALSE,"GERAL";#N/A,#N/A,FALSE,"012-96";#N/A,#N/A,FALSE,"018-96";#N/A,#N/A,FALSE,"027-96";#N/A,#N/A,FALSE,"059-96";#N/A,#N/A,FALSE,"076-96";#N/A,#N/A,FALSE,"019-97";#N/A,#N/A,FALSE,"021-97";#N/A,#N/A,FALSE,"022-97";#N/A,#N/A,FALSE,"028-97"}</definedName>
    <definedName name="fernanda_2_2" hidden="1">{#N/A,#N/A,FALSE,"GERAL";#N/A,#N/A,FALSE,"012-96";#N/A,#N/A,FALSE,"018-96";#N/A,#N/A,FALSE,"027-96";#N/A,#N/A,FALSE,"059-96";#N/A,#N/A,FALSE,"076-96";#N/A,#N/A,FALSE,"019-97";#N/A,#N/A,FALSE,"021-97";#N/A,#N/A,FALSE,"022-97";#N/A,#N/A,FALSE,"028-97"}</definedName>
    <definedName name="fernanda_2_3" hidden="1">{#N/A,#N/A,FALSE,"GERAL";#N/A,#N/A,FALSE,"012-96";#N/A,#N/A,FALSE,"018-96";#N/A,#N/A,FALSE,"027-96";#N/A,#N/A,FALSE,"059-96";#N/A,#N/A,FALSE,"076-96";#N/A,#N/A,FALSE,"019-97";#N/A,#N/A,FALSE,"021-97";#N/A,#N/A,FALSE,"022-97";#N/A,#N/A,FALSE,"028-97"}</definedName>
    <definedName name="fernanda_2_4" hidden="1">{#N/A,#N/A,FALSE,"GERAL";#N/A,#N/A,FALSE,"012-96";#N/A,#N/A,FALSE,"018-96";#N/A,#N/A,FALSE,"027-96";#N/A,#N/A,FALSE,"059-96";#N/A,#N/A,FALSE,"076-96";#N/A,#N/A,FALSE,"019-97";#N/A,#N/A,FALSE,"021-97";#N/A,#N/A,FALSE,"022-97";#N/A,#N/A,FALSE,"028-97"}</definedName>
    <definedName name="fernanda_3" hidden="1">{#N/A,#N/A,FALSE,"GERAL";#N/A,#N/A,FALSE,"012-96";#N/A,#N/A,FALSE,"018-96";#N/A,#N/A,FALSE,"027-96";#N/A,#N/A,FALSE,"059-96";#N/A,#N/A,FALSE,"076-96";#N/A,#N/A,FALSE,"019-97";#N/A,#N/A,FALSE,"021-97";#N/A,#N/A,FALSE,"022-97";#N/A,#N/A,FALSE,"028-97"}</definedName>
    <definedName name="fernanda_3_1" hidden="1">{#N/A,#N/A,FALSE,"GERAL";#N/A,#N/A,FALSE,"012-96";#N/A,#N/A,FALSE,"018-96";#N/A,#N/A,FALSE,"027-96";#N/A,#N/A,FALSE,"059-96";#N/A,#N/A,FALSE,"076-96";#N/A,#N/A,FALSE,"019-97";#N/A,#N/A,FALSE,"021-97";#N/A,#N/A,FALSE,"022-97";#N/A,#N/A,FALSE,"028-97"}</definedName>
    <definedName name="fernanda_3_2" hidden="1">{#N/A,#N/A,FALSE,"GERAL";#N/A,#N/A,FALSE,"012-96";#N/A,#N/A,FALSE,"018-96";#N/A,#N/A,FALSE,"027-96";#N/A,#N/A,FALSE,"059-96";#N/A,#N/A,FALSE,"076-96";#N/A,#N/A,FALSE,"019-97";#N/A,#N/A,FALSE,"021-97";#N/A,#N/A,FALSE,"022-97";#N/A,#N/A,FALSE,"028-97"}</definedName>
    <definedName name="fernanda_3_3" hidden="1">{#N/A,#N/A,FALSE,"GERAL";#N/A,#N/A,FALSE,"012-96";#N/A,#N/A,FALSE,"018-96";#N/A,#N/A,FALSE,"027-96";#N/A,#N/A,FALSE,"059-96";#N/A,#N/A,FALSE,"076-96";#N/A,#N/A,FALSE,"019-97";#N/A,#N/A,FALSE,"021-97";#N/A,#N/A,FALSE,"022-97";#N/A,#N/A,FALSE,"028-97"}</definedName>
    <definedName name="fernanda_3_4" hidden="1">{#N/A,#N/A,FALSE,"GERAL";#N/A,#N/A,FALSE,"012-96";#N/A,#N/A,FALSE,"018-96";#N/A,#N/A,FALSE,"027-96";#N/A,#N/A,FALSE,"059-96";#N/A,#N/A,FALSE,"076-96";#N/A,#N/A,FALSE,"019-97";#N/A,#N/A,FALSE,"021-97";#N/A,#N/A,FALSE,"022-97";#N/A,#N/A,FALSE,"028-97"}</definedName>
    <definedName name="fernanda_4" hidden="1">{#N/A,#N/A,FALSE,"GERAL";#N/A,#N/A,FALSE,"012-96";#N/A,#N/A,FALSE,"018-96";#N/A,#N/A,FALSE,"027-96";#N/A,#N/A,FALSE,"059-96";#N/A,#N/A,FALSE,"076-96";#N/A,#N/A,FALSE,"019-97";#N/A,#N/A,FALSE,"021-97";#N/A,#N/A,FALSE,"022-97";#N/A,#N/A,FALSE,"028-97"}</definedName>
    <definedName name="fernanda_4_1" hidden="1">{#N/A,#N/A,FALSE,"GERAL";#N/A,#N/A,FALSE,"012-96";#N/A,#N/A,FALSE,"018-96";#N/A,#N/A,FALSE,"027-96";#N/A,#N/A,FALSE,"059-96";#N/A,#N/A,FALSE,"076-96";#N/A,#N/A,FALSE,"019-97";#N/A,#N/A,FALSE,"021-97";#N/A,#N/A,FALSE,"022-97";#N/A,#N/A,FALSE,"028-97"}</definedName>
    <definedName name="fernanda_4_2" hidden="1">{#N/A,#N/A,FALSE,"GERAL";#N/A,#N/A,FALSE,"012-96";#N/A,#N/A,FALSE,"018-96";#N/A,#N/A,FALSE,"027-96";#N/A,#N/A,FALSE,"059-96";#N/A,#N/A,FALSE,"076-96";#N/A,#N/A,FALSE,"019-97";#N/A,#N/A,FALSE,"021-97";#N/A,#N/A,FALSE,"022-97";#N/A,#N/A,FALSE,"028-97"}</definedName>
    <definedName name="fernanda_4_3" hidden="1">{#N/A,#N/A,FALSE,"GERAL";#N/A,#N/A,FALSE,"012-96";#N/A,#N/A,FALSE,"018-96";#N/A,#N/A,FALSE,"027-96";#N/A,#N/A,FALSE,"059-96";#N/A,#N/A,FALSE,"076-96";#N/A,#N/A,FALSE,"019-97";#N/A,#N/A,FALSE,"021-97";#N/A,#N/A,FALSE,"022-97";#N/A,#N/A,FALSE,"028-97"}</definedName>
    <definedName name="fernanda_4_4" hidden="1">{#N/A,#N/A,FALSE,"GERAL";#N/A,#N/A,FALSE,"012-96";#N/A,#N/A,FALSE,"018-96";#N/A,#N/A,FALSE,"027-96";#N/A,#N/A,FALSE,"059-96";#N/A,#N/A,FALSE,"076-96";#N/A,#N/A,FALSE,"019-97";#N/A,#N/A,FALSE,"021-97";#N/A,#N/A,FALSE,"022-97";#N/A,#N/A,FALSE,"028-97"}</definedName>
    <definedName name="fernanda_5" hidden="1">{#N/A,#N/A,FALSE,"GERAL";#N/A,#N/A,FALSE,"012-96";#N/A,#N/A,FALSE,"018-96";#N/A,#N/A,FALSE,"027-96";#N/A,#N/A,FALSE,"059-96";#N/A,#N/A,FALSE,"076-96";#N/A,#N/A,FALSE,"019-97";#N/A,#N/A,FALSE,"021-97";#N/A,#N/A,FALSE,"022-97";#N/A,#N/A,FALSE,"028-97"}</definedName>
    <definedName name="fernanda_5_1" hidden="1">{#N/A,#N/A,FALSE,"GERAL";#N/A,#N/A,FALSE,"012-96";#N/A,#N/A,FALSE,"018-96";#N/A,#N/A,FALSE,"027-96";#N/A,#N/A,FALSE,"059-96";#N/A,#N/A,FALSE,"076-96";#N/A,#N/A,FALSE,"019-97";#N/A,#N/A,FALSE,"021-97";#N/A,#N/A,FALSE,"022-97";#N/A,#N/A,FALSE,"028-97"}</definedName>
    <definedName name="fernanda_5_2" hidden="1">{#N/A,#N/A,FALSE,"GERAL";#N/A,#N/A,FALSE,"012-96";#N/A,#N/A,FALSE,"018-96";#N/A,#N/A,FALSE,"027-96";#N/A,#N/A,FALSE,"059-96";#N/A,#N/A,FALSE,"076-96";#N/A,#N/A,FALSE,"019-97";#N/A,#N/A,FALSE,"021-97";#N/A,#N/A,FALSE,"022-97";#N/A,#N/A,FALSE,"028-97"}</definedName>
    <definedName name="fernanda_5_3" hidden="1">{#N/A,#N/A,FALSE,"GERAL";#N/A,#N/A,FALSE,"012-96";#N/A,#N/A,FALSE,"018-96";#N/A,#N/A,FALSE,"027-96";#N/A,#N/A,FALSE,"059-96";#N/A,#N/A,FALSE,"076-96";#N/A,#N/A,FALSE,"019-97";#N/A,#N/A,FALSE,"021-97";#N/A,#N/A,FALSE,"022-97";#N/A,#N/A,FALSE,"028-97"}</definedName>
    <definedName name="fernanda_5_4" hidden="1">{#N/A,#N/A,FALSE,"GERAL";#N/A,#N/A,FALSE,"012-96";#N/A,#N/A,FALSE,"018-96";#N/A,#N/A,FALSE,"027-96";#N/A,#N/A,FALSE,"059-96";#N/A,#N/A,FALSE,"076-96";#N/A,#N/A,FALSE,"019-97";#N/A,#N/A,FALSE,"021-97";#N/A,#N/A,FALSE,"022-97";#N/A,#N/A,FALSE,"028-97"}</definedName>
    <definedName name="fernando" hidden="1">{"'gráf jan00'!$A$1:$AK$41"}</definedName>
    <definedName name="FERRAROP" hidden="1">{"MELHORAMENTO GENÉTICO",#N/A,FALSE,"Obras"}</definedName>
    <definedName name="Fevereiro" hidden="1">{"'Quadro'!$A$4:$BG$78"}</definedName>
    <definedName name="Fevereiro_1" hidden="1">{"'Quadro'!$A$4:$BG$78"}</definedName>
    <definedName name="ff" hidden="1">{"'gráf jan00'!$A$1:$AK$41"}</definedName>
    <definedName name="ff_1" hidden="1">{"'gráf jan00'!$A$1:$AK$41"}</definedName>
    <definedName name="ffds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FFF" hidden="1">{#N/A,#N/A,FALSE,"GERAL";#N/A,#N/A,FALSE,"012-96";#N/A,#N/A,FALSE,"018-96";#N/A,#N/A,FALSE,"027-96";#N/A,#N/A,FALSE,"059-96";#N/A,#N/A,FALSE,"076-96";#N/A,#N/A,FALSE,"019-97";#N/A,#N/A,FALSE,"021-97";#N/A,#N/A,FALSE,"022-97";#N/A,#N/A,FALSE,"028-97"}</definedName>
    <definedName name="ffff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FFFFFF" hidden="1">#REF!</definedName>
    <definedName name="fffffffffffff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ffp16_1" hidden="1">{"'gráf jan00'!$A$1:$AK$41"}</definedName>
    <definedName name="ffp4589_1" hidden="1">{"'gráf jan00'!$A$1:$AK$41"}</definedName>
    <definedName name="FFTY" hidden="1">{#N/A,#N/A,FALSE,"GERAL";#N/A,#N/A,FALSE,"012-96";#N/A,#N/A,FALSE,"018-96";#N/A,#N/A,FALSE,"027-96";#N/A,#N/A,FALSE,"059-96";#N/A,#N/A,FALSE,"076-96";#N/A,#N/A,FALSE,"019-97";#N/A,#N/A,FALSE,"021-97";#N/A,#N/A,FALSE,"022-97";#N/A,#N/A,FALSE,"028-97"}</definedName>
    <definedName name="FFTY_1" hidden="1">{#N/A,#N/A,FALSE,"GERAL";#N/A,#N/A,FALSE,"012-96";#N/A,#N/A,FALSE,"018-96";#N/A,#N/A,FALSE,"027-96";#N/A,#N/A,FALSE,"059-96";#N/A,#N/A,FALSE,"076-96";#N/A,#N/A,FALSE,"019-97";#N/A,#N/A,FALSE,"021-97";#N/A,#N/A,FALSE,"022-97";#N/A,#N/A,FALSE,"028-97"}</definedName>
    <definedName name="FFTY_2" hidden="1">{#N/A,#N/A,FALSE,"GERAL";#N/A,#N/A,FALSE,"012-96";#N/A,#N/A,FALSE,"018-96";#N/A,#N/A,FALSE,"027-96";#N/A,#N/A,FALSE,"059-96";#N/A,#N/A,FALSE,"076-96";#N/A,#N/A,FALSE,"019-97";#N/A,#N/A,FALSE,"021-97";#N/A,#N/A,FALSE,"022-97";#N/A,#N/A,FALSE,"028-97"}</definedName>
    <definedName name="FFTY_3" hidden="1">{#N/A,#N/A,FALSE,"GERAL";#N/A,#N/A,FALSE,"012-96";#N/A,#N/A,FALSE,"018-96";#N/A,#N/A,FALSE,"027-96";#N/A,#N/A,FALSE,"059-96";#N/A,#N/A,FALSE,"076-96";#N/A,#N/A,FALSE,"019-97";#N/A,#N/A,FALSE,"021-97";#N/A,#N/A,FALSE,"022-97";#N/A,#N/A,FALSE,"028-97"}</definedName>
    <definedName name="FFTY_4" hidden="1">{#N/A,#N/A,FALSE,"GERAL";#N/A,#N/A,FALSE,"012-96";#N/A,#N/A,FALSE,"018-96";#N/A,#N/A,FALSE,"027-96";#N/A,#N/A,FALSE,"059-96";#N/A,#N/A,FALSE,"076-96";#N/A,#N/A,FALSE,"019-97";#N/A,#N/A,FALSE,"021-97";#N/A,#N/A,FALSE,"022-97";#N/A,#N/A,FALSE,"028-97"}</definedName>
    <definedName name="ffv" hidden="1">{"'Total'!$A$1","'Total'!$A$3"}</definedName>
    <definedName name="FFVP" hidden="1">{"'gráf jan00'!$A$1:$AK$41"}</definedName>
    <definedName name="FFVP_1" hidden="1">{"'gráf jan00'!$A$1:$AK$41"}</definedName>
    <definedName name="FFVP1" hidden="1">{"'gráf jan00'!$A$1:$AK$41"}</definedName>
    <definedName name="FFVP1_1" hidden="1">{"'gráf jan00'!$A$1:$AK$41"}</definedName>
    <definedName name="FFVP10" hidden="1">{"'gráf jan00'!$A$1:$AK$41"}</definedName>
    <definedName name="FFVP10_1" hidden="1">{"'gráf jan00'!$A$1:$AK$41"}</definedName>
    <definedName name="FFVP11" hidden="1">{"'gráf jan00'!$A$1:$AK$41"}</definedName>
    <definedName name="FFVP11_1" hidden="1">{"'gráf jan00'!$A$1:$AK$41"}</definedName>
    <definedName name="FFVP12" hidden="1">{"'gráf jan00'!$A$1:$AK$41"}</definedName>
    <definedName name="FFVP12_1" hidden="1">{"'gráf jan00'!$A$1:$AK$41"}</definedName>
    <definedName name="FFVP13" hidden="1">{"'gráf jan00'!$A$1:$AK$41"}</definedName>
    <definedName name="FFVP13_1" hidden="1">{"'gráf jan00'!$A$1:$AK$41"}</definedName>
    <definedName name="FFVP14" hidden="1">{"'gráf jan00'!$A$1:$AK$41"}</definedName>
    <definedName name="FFVP14_1" hidden="1">{"'gráf jan00'!$A$1:$AK$41"}</definedName>
    <definedName name="FFVP15" hidden="1">{"'gráf jan00'!$A$1:$AK$41"}</definedName>
    <definedName name="FFVP15_1" hidden="1">{"'gráf jan00'!$A$1:$AK$41"}</definedName>
    <definedName name="FFVP16" hidden="1">{"'gráf jan00'!$A$1:$AK$41"}</definedName>
    <definedName name="FFVP16_1" hidden="1">{"'gráf jan00'!$A$1:$AK$41"}</definedName>
    <definedName name="FFVP2" hidden="1">{"'gráf jan00'!$A$1:$AK$41"}</definedName>
    <definedName name="FFVP2_1" hidden="1">{"'gráf jan00'!$A$1:$AK$41"}</definedName>
    <definedName name="FFVP3" hidden="1">{"'gráf jan00'!$A$1:$AK$41"}</definedName>
    <definedName name="FFVP3_1" hidden="1">{"'gráf jan00'!$A$1:$AK$41"}</definedName>
    <definedName name="FFVP4" hidden="1">{"'gráf jan00'!$A$1:$AK$41"}</definedName>
    <definedName name="FFVP4_1" hidden="1">{"'gráf jan00'!$A$1:$AK$41"}</definedName>
    <definedName name="ffvp43" hidden="1">{"'gráf jan00'!$A$1:$AK$41"}</definedName>
    <definedName name="ffvp43_1" hidden="1">{"'gráf jan00'!$A$1:$AK$41"}</definedName>
    <definedName name="FFVP5" hidden="1">{"'gráf jan00'!$A$1:$AK$41"}</definedName>
    <definedName name="FFVP5_1" hidden="1">{"'gráf jan00'!$A$1:$AK$41"}</definedName>
    <definedName name="FFVP6" hidden="1">{"'gráf jan00'!$A$1:$AK$41"}</definedName>
    <definedName name="FFVP6_1" hidden="1">{"'gráf jan00'!$A$1:$AK$41"}</definedName>
    <definedName name="FFVP7" hidden="1">{"'gráf jan00'!$A$1:$AK$41"}</definedName>
    <definedName name="FFVP7_1" hidden="1">{"'gráf jan00'!$A$1:$AK$41"}</definedName>
    <definedName name="FFVP8" hidden="1">{"'gráf jan00'!$A$1:$AK$41"}</definedName>
    <definedName name="FFVP8_1" hidden="1">{"'gráf jan00'!$A$1:$AK$41"}</definedName>
    <definedName name="FFVP9" hidden="1">{"'gráf jan00'!$A$1:$AK$41"}</definedName>
    <definedName name="FFVP9_1" hidden="1">{"'gráf jan00'!$A$1:$AK$41"}</definedName>
    <definedName name="fg"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fgd"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fgdsgsdfgsdgsg" hidden="1">{"AVÓS",#N/A,FALSE,"Obras"}</definedName>
    <definedName name="fgfsgrgq" hidden="1">{"'REL CUSTODIF'!$B$1:$H$72"}</definedName>
    <definedName name="fghgfh" hidden="1">{#N/A,#N/A,FALSE,"Plan1";#N/A,#N/A,FALSE,"Plan2"}</definedName>
    <definedName name="fghjl"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FGJHFGK" hidden="1">{#N/A,#N/A,FALSE,"Plan1";#N/A,#N/A,FALSE,"Plan2"}</definedName>
    <definedName name="fgktyhdft" hidden="1">{TRUE,TRUE,-1.25,-15.5,604.5,366.75,FALSE,FALSE,TRUE,TRUE,0,1,#N/A,1,#N/A,9.0125,24.4117647058824,1,FALSE,FALSE,3,TRUE,1,FALSE,100,"Swvu.PLANILHA2.","ACwvu.PLANILHA2.",#N/A,FALSE,FALSE,0.787401575,0.34,0.46,0.5,1,"","",FALSE,FALSE,FALSE,FALSE,1,#N/A,1,1,FALSE,FALSE,#N/A,#N/A,FALSE,FALSE,FALSE,9,65532,65532,FALSE,FALSE,TRUE,TRUE,TRUE}</definedName>
    <definedName name="fgs" hidden="1">{"'gráf jan00'!$A$1:$AK$41"}</definedName>
    <definedName name="fgs_1" hidden="1">{"'gráf jan00'!$A$1:$AK$41"}</definedName>
    <definedName name="fgtrgty" hidden="1">{#N/A,#N/A,FALSE,"Plan1";#N/A,#N/A,FALSE,"Plan2"}</definedName>
    <definedName name="fgty" hidden="1">#REF!</definedName>
    <definedName name="fgwgA" hidden="1">{#N/A,#N/A,FALSE,"GERAL";#N/A,#N/A,FALSE,"012-96";#N/A,#N/A,FALSE,"018-96";#N/A,#N/A,FALSE,"027-96";#N/A,#N/A,FALSE,"059-96";#N/A,#N/A,FALSE,"076-96";#N/A,#N/A,FALSE,"019-97";#N/A,#N/A,FALSE,"021-97";#N/A,#N/A,FALSE,"022-97";#N/A,#N/A,FALSE,"028-97"}</definedName>
    <definedName name="FHDZ" hidden="1">{"'gráf jan00'!$A$1:$AK$41"}</definedName>
    <definedName name="FHDZ_1" hidden="1">{"'gráf jan00'!$A$1:$AK$41"}</definedName>
    <definedName name="fhgjfgyt" hidden="1">{#N/A,#N/A,FALSE,"Plan1";#N/A,#N/A,FALSE,"Plan2"}</definedName>
    <definedName name="fhgjkhtrfg" hidden="1">{#N/A,#N/A,FALSE,"Plan1";#N/A,#N/A,FALSE,"Plan2"}</definedName>
    <definedName name="FHGTGSRSG" hidden="1">{#N/A,#N/A,FALSE,"Plan1";#N/A,#N/A,FALSE,"Plan2"}</definedName>
    <definedName name="fill" hidden="1">#REF!</definedName>
    <definedName name="filtragem" localSheetId="1" hidden="1">{#N/A,#N/A,FALSE,"GERAL";#N/A,#N/A,FALSE,"012-96";#N/A,#N/A,FALSE,"018-96";#N/A,#N/A,FALSE,"027-96";#N/A,#N/A,FALSE,"059-96";#N/A,#N/A,FALSE,"076-96";#N/A,#N/A,FALSE,"019-97";#N/A,#N/A,FALSE,"021-97";#N/A,#N/A,FALSE,"022-97";#N/A,#N/A,FALSE,"028-97"}</definedName>
    <definedName name="filtragem" hidden="1">{#N/A,#N/A,FALSE,"GERAL";#N/A,#N/A,FALSE,"012-96";#N/A,#N/A,FALSE,"018-96";#N/A,#N/A,FALSE,"027-96";#N/A,#N/A,FALSE,"059-96";#N/A,#N/A,FALSE,"076-96";#N/A,#N/A,FALSE,"019-97";#N/A,#N/A,FALSE,"021-97";#N/A,#N/A,FALSE,"022-97";#N/A,#N/A,FALSE,"028-97"}</definedName>
    <definedName name="FILTRAGEM_1" hidden="1">{#N/A,#N/A,FALSE,"GERAL";#N/A,#N/A,FALSE,"012-96";#N/A,#N/A,FALSE,"018-96";#N/A,#N/A,FALSE,"027-96";#N/A,#N/A,FALSE,"059-96";#N/A,#N/A,FALSE,"076-96";#N/A,#N/A,FALSE,"019-97";#N/A,#N/A,FALSE,"021-97";#N/A,#N/A,FALSE,"022-97";#N/A,#N/A,FALSE,"028-97"}</definedName>
    <definedName name="FILTRAGEM_2" hidden="1">{#N/A,#N/A,FALSE,"GERAL";#N/A,#N/A,FALSE,"012-96";#N/A,#N/A,FALSE,"018-96";#N/A,#N/A,FALSE,"027-96";#N/A,#N/A,FALSE,"059-96";#N/A,#N/A,FALSE,"076-96";#N/A,#N/A,FALSE,"019-97";#N/A,#N/A,FALSE,"021-97";#N/A,#N/A,FALSE,"022-97";#N/A,#N/A,FALSE,"028-97"}</definedName>
    <definedName name="FILTRAGEM_3" hidden="1">{#N/A,#N/A,FALSE,"GERAL";#N/A,#N/A,FALSE,"012-96";#N/A,#N/A,FALSE,"018-96";#N/A,#N/A,FALSE,"027-96";#N/A,#N/A,FALSE,"059-96";#N/A,#N/A,FALSE,"076-96";#N/A,#N/A,FALSE,"019-97";#N/A,#N/A,FALSE,"021-97";#N/A,#N/A,FALSE,"022-97";#N/A,#N/A,FALSE,"028-97"}</definedName>
    <definedName name="FILTRAGEM_4" hidden="1">{#N/A,#N/A,FALSE,"GERAL";#N/A,#N/A,FALSE,"012-96";#N/A,#N/A,FALSE,"018-96";#N/A,#N/A,FALSE,"027-96";#N/A,#N/A,FALSE,"059-96";#N/A,#N/A,FALSE,"076-96";#N/A,#N/A,FALSE,"019-97";#N/A,#N/A,FALSE,"021-97";#N/A,#N/A,FALSE,"022-97";#N/A,#N/A,FALSE,"028-97"}</definedName>
    <definedName name="FILTRO" hidden="1">{#N/A,#N/A,TRUE,"Quinzena 01 à 15-04-98 "}</definedName>
    <definedName name="Filtros" hidden="1">{#N/A,#N/A,FALSE,"GERAL";#N/A,#N/A,FALSE,"012-96";#N/A,#N/A,FALSE,"018-96";#N/A,#N/A,FALSE,"027-96";#N/A,#N/A,FALSE,"059-96";#N/A,#N/A,FALSE,"076-96";#N/A,#N/A,FALSE,"019-97";#N/A,#N/A,FALSE,"021-97";#N/A,#N/A,FALSE,"022-97";#N/A,#N/A,FALSE,"028-97"}</definedName>
    <definedName name="fisica" hidden="1">{#N/A,#N/A,FALSE,"GERAL";#N/A,#N/A,FALSE,"012-96";#N/A,#N/A,FALSE,"018-96";#N/A,#N/A,FALSE,"027-96";#N/A,#N/A,FALSE,"059-96";#N/A,#N/A,FALSE,"076-96";#N/A,#N/A,FALSE,"019-97";#N/A,#N/A,FALSE,"021-97";#N/A,#N/A,FALSE,"022-97";#N/A,#N/A,FALSE,"028-97"}</definedName>
    <definedName name="FJASLJFIL" hidden="1">{"'gráf jan00'!$A$1:$AK$41"}</definedName>
    <definedName name="FJASLJFIL_1" hidden="1">{"'gráf jan00'!$A$1:$AK$41"}</definedName>
    <definedName name="fjdhfgjdhtgu" hidden="1">{#N/A,#N/A,FALSE,"Plan1";#N/A,#N/A,FALSE,"Plan2"}</definedName>
    <definedName name="FJGHJ" hidden="1">{TRUE,TRUE,-1.25,-15.5,604.5,366.75,FALSE,FALSE,TRUE,TRUE,0,1,#N/A,1,#N/A,9.0125,24.4117647058824,1,FALSE,FALSE,3,TRUE,1,FALSE,100,"Swvu.PLANILHA2.","ACwvu.PLANILHA2.",#N/A,FALSE,FALSE,0.787401575,0.34,0.46,0.5,1,"","",FALSE,FALSE,FALSE,FALSE,1,#N/A,1,1,FALSE,FALSE,#N/A,#N/A,FALSE,FALSE,FALSE,9,65532,65532,FALSE,FALSE,TRUE,TRUE,TRUE}</definedName>
    <definedName name="FJHJHG" hidden="1">{#N/A,#N/A,FALSE,"Plan1";#N/A,#N/A,FALSE,"Plan2"}</definedName>
    <definedName name="fjrjrjrtj"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fjrjrjrtj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fjtgfhf" hidden="1">{TRUE,TRUE,-1.25,-15.5,604.5,366.75,FALSE,FALSE,TRUE,TRUE,0,1,#N/A,1,#N/A,9.0125,24.4117647058824,1,FALSE,FALSE,3,TRUE,1,FALSE,100,"Swvu.PLANILHA2.","ACwvu.PLANILHA2.",#N/A,FALSE,FALSE,0.787401575,0.34,0.46,0.5,1,"","",FALSE,FALSE,FALSE,FALSE,1,#N/A,1,1,FALSE,FALSE,#N/A,#N/A,FALSE,FALSE,FALSE,9,65532,65532,FALSE,FALSE,TRUE,TRUE,TRUE}</definedName>
    <definedName name="fkfw" hidden="1">{#N/A,#N/A,FALSE,"Plan1";#N/A,#N/A,FALSE,"Plan2"}</definedName>
    <definedName name="FLOT" localSheetId="1" hidden="1">{#N/A,#N/A,FALSE,"GERAL";#N/A,#N/A,FALSE,"012-96";#N/A,#N/A,FALSE,"018-96";#N/A,#N/A,FALSE,"027-96";#N/A,#N/A,FALSE,"059-96";#N/A,#N/A,FALSE,"076-96";#N/A,#N/A,FALSE,"019-97";#N/A,#N/A,FALSE,"021-97";#N/A,#N/A,FALSE,"022-97";#N/A,#N/A,FALSE,"028-97"}</definedName>
    <definedName name="FLOT" hidden="1">{#N/A,#N/A,FALSE,"GERAL";#N/A,#N/A,FALSE,"012-96";#N/A,#N/A,FALSE,"018-96";#N/A,#N/A,FALSE,"027-96";#N/A,#N/A,FALSE,"059-96";#N/A,#N/A,FALSE,"076-96";#N/A,#N/A,FALSE,"019-97";#N/A,#N/A,FALSE,"021-97";#N/A,#N/A,FALSE,"022-97";#N/A,#N/A,FALSE,"028-97"}</definedName>
    <definedName name="FLOT_1" hidden="1">{#N/A,#N/A,FALSE,"GERAL";#N/A,#N/A,FALSE,"012-96";#N/A,#N/A,FALSE,"018-96";#N/A,#N/A,FALSE,"027-96";#N/A,#N/A,FALSE,"059-96";#N/A,#N/A,FALSE,"076-96";#N/A,#N/A,FALSE,"019-97";#N/A,#N/A,FALSE,"021-97";#N/A,#N/A,FALSE,"022-97";#N/A,#N/A,FALSE,"028-97"}</definedName>
    <definedName name="FLOT_2" hidden="1">{#N/A,#N/A,FALSE,"GERAL";#N/A,#N/A,FALSE,"012-96";#N/A,#N/A,FALSE,"018-96";#N/A,#N/A,FALSE,"027-96";#N/A,#N/A,FALSE,"059-96";#N/A,#N/A,FALSE,"076-96";#N/A,#N/A,FALSE,"019-97";#N/A,#N/A,FALSE,"021-97";#N/A,#N/A,FALSE,"022-97";#N/A,#N/A,FALSE,"028-97"}</definedName>
    <definedName name="FLOT_3" hidden="1">{#N/A,#N/A,FALSE,"GERAL";#N/A,#N/A,FALSE,"012-96";#N/A,#N/A,FALSE,"018-96";#N/A,#N/A,FALSE,"027-96";#N/A,#N/A,FALSE,"059-96";#N/A,#N/A,FALSE,"076-96";#N/A,#N/A,FALSE,"019-97";#N/A,#N/A,FALSE,"021-97";#N/A,#N/A,FALSE,"022-97";#N/A,#N/A,FALSE,"028-97"}</definedName>
    <definedName name="FLOT_4" hidden="1">{#N/A,#N/A,FALSE,"GERAL";#N/A,#N/A,FALSE,"012-96";#N/A,#N/A,FALSE,"018-96";#N/A,#N/A,FALSE,"027-96";#N/A,#N/A,FALSE,"059-96";#N/A,#N/A,FALSE,"076-96";#N/A,#N/A,FALSE,"019-97";#N/A,#N/A,FALSE,"021-97";#N/A,#N/A,FALSE,"022-97";#N/A,#N/A,FALSE,"028-97"}</definedName>
    <definedName name="FLOTAÇÃO" hidden="1">{#N/A,#N/A,FALSE,"GERAL";#N/A,#N/A,FALSE,"012-96";#N/A,#N/A,FALSE,"018-96";#N/A,#N/A,FALSE,"027-96";#N/A,#N/A,FALSE,"059-96";#N/A,#N/A,FALSE,"076-96";#N/A,#N/A,FALSE,"019-97";#N/A,#N/A,FALSE,"021-97";#N/A,#N/A,FALSE,"022-97";#N/A,#N/A,FALSE,"028-97"}</definedName>
    <definedName name="FLOTAÇÃO_1" hidden="1">{#N/A,#N/A,FALSE,"GERAL";#N/A,#N/A,FALSE,"012-96";#N/A,#N/A,FALSE,"018-96";#N/A,#N/A,FALSE,"027-96";#N/A,#N/A,FALSE,"059-96";#N/A,#N/A,FALSE,"076-96";#N/A,#N/A,FALSE,"019-97";#N/A,#N/A,FALSE,"021-97";#N/A,#N/A,FALSE,"022-97";#N/A,#N/A,FALSE,"028-97"}</definedName>
    <definedName name="FLOTAÇÃO_2" hidden="1">{#N/A,#N/A,FALSE,"GERAL";#N/A,#N/A,FALSE,"012-96";#N/A,#N/A,FALSE,"018-96";#N/A,#N/A,FALSE,"027-96";#N/A,#N/A,FALSE,"059-96";#N/A,#N/A,FALSE,"076-96";#N/A,#N/A,FALSE,"019-97";#N/A,#N/A,FALSE,"021-97";#N/A,#N/A,FALSE,"022-97";#N/A,#N/A,FALSE,"028-97"}</definedName>
    <definedName name="FLOTAÇÃO_3" hidden="1">{#N/A,#N/A,FALSE,"GERAL";#N/A,#N/A,FALSE,"012-96";#N/A,#N/A,FALSE,"018-96";#N/A,#N/A,FALSE,"027-96";#N/A,#N/A,FALSE,"059-96";#N/A,#N/A,FALSE,"076-96";#N/A,#N/A,FALSE,"019-97";#N/A,#N/A,FALSE,"021-97";#N/A,#N/A,FALSE,"022-97";#N/A,#N/A,FALSE,"028-97"}</definedName>
    <definedName name="FLOTAÇÃO_4" hidden="1">{#N/A,#N/A,FALSE,"GERAL";#N/A,#N/A,FALSE,"012-96";#N/A,#N/A,FALSE,"018-96";#N/A,#N/A,FALSE,"027-96";#N/A,#N/A,FALSE,"059-96";#N/A,#N/A,FALSE,"076-96";#N/A,#N/A,FALSE,"019-97";#N/A,#N/A,FALSE,"021-97";#N/A,#N/A,FALSE,"022-97";#N/A,#N/A,FALSE,"028-97"}</definedName>
    <definedName name="FLUTUANTE2" hidden="1">{#N/A,#N/A,FALSE,"GERAL";#N/A,#N/A,FALSE,"012-96";#N/A,#N/A,FALSE,"018-96";#N/A,#N/A,FALSE,"027-96";#N/A,#N/A,FALSE,"059-96";#N/A,#N/A,FALSE,"076-96";#N/A,#N/A,FALSE,"019-97";#N/A,#N/A,FALSE,"021-97";#N/A,#N/A,FALSE,"022-97";#N/A,#N/A,FALSE,"028-97"}</definedName>
    <definedName name="Fluxo" hidden="1">{"'RR'!$A$2:$E$81"}</definedName>
    <definedName name="Fluxo1" hidden="1">{"'RR'!$A$2:$E$81"}</definedName>
    <definedName name="fluxo22" hidden="1">{"'RR'!$A$2:$E$81"}</definedName>
    <definedName name="fluxoatual" hidden="1">{"'RR'!$A$2:$E$81"}</definedName>
    <definedName name="Fluxogram" hidden="1">{#N/A,#N/A,FALSE,"GERAL";#N/A,#N/A,FALSE,"012-96";#N/A,#N/A,FALSE,"018-96";#N/A,#N/A,FALSE,"027-96";#N/A,#N/A,FALSE,"059-96";#N/A,#N/A,FALSE,"076-96";#N/A,#N/A,FALSE,"019-97";#N/A,#N/A,FALSE,"021-97";#N/A,#N/A,FALSE,"022-97";#N/A,#N/A,FALSE,"028-97"}</definedName>
    <definedName name="fol" hidden="1">{#N/A,#N/A,FALSE,"GERAL";#N/A,#N/A,FALSE,"012-96";#N/A,#N/A,FALSE,"018-96";#N/A,#N/A,FALSE,"027-96";#N/A,#N/A,FALSE,"059-96";#N/A,#N/A,FALSE,"076-96";#N/A,#N/A,FALSE,"019-97";#N/A,#N/A,FALSE,"021-97";#N/A,#N/A,FALSE,"022-97";#N/A,#N/A,FALSE,"028-97"}</definedName>
    <definedName name="fol_1" hidden="1">{#N/A,#N/A,FALSE,"GERAL";#N/A,#N/A,FALSE,"012-96";#N/A,#N/A,FALSE,"018-96";#N/A,#N/A,FALSE,"027-96";#N/A,#N/A,FALSE,"059-96";#N/A,#N/A,FALSE,"076-96";#N/A,#N/A,FALSE,"019-97";#N/A,#N/A,FALSE,"021-97";#N/A,#N/A,FALSE,"022-97";#N/A,#N/A,FALSE,"028-97"}</definedName>
    <definedName name="fol_2" hidden="1">{#N/A,#N/A,FALSE,"GERAL";#N/A,#N/A,FALSE,"012-96";#N/A,#N/A,FALSE,"018-96";#N/A,#N/A,FALSE,"027-96";#N/A,#N/A,FALSE,"059-96";#N/A,#N/A,FALSE,"076-96";#N/A,#N/A,FALSE,"019-97";#N/A,#N/A,FALSE,"021-97";#N/A,#N/A,FALSE,"022-97";#N/A,#N/A,FALSE,"028-97"}</definedName>
    <definedName name="fol_3" hidden="1">{#N/A,#N/A,FALSE,"GERAL";#N/A,#N/A,FALSE,"012-96";#N/A,#N/A,FALSE,"018-96";#N/A,#N/A,FALSE,"027-96";#N/A,#N/A,FALSE,"059-96";#N/A,#N/A,FALSE,"076-96";#N/A,#N/A,FALSE,"019-97";#N/A,#N/A,FALSE,"021-97";#N/A,#N/A,FALSE,"022-97";#N/A,#N/A,FALSE,"028-97"}</definedName>
    <definedName name="fol_4" hidden="1">{#N/A,#N/A,FALSE,"GERAL";#N/A,#N/A,FALSE,"012-96";#N/A,#N/A,FALSE,"018-96";#N/A,#N/A,FALSE,"027-96";#N/A,#N/A,FALSE,"059-96";#N/A,#N/A,FALSE,"076-96";#N/A,#N/A,FALSE,"019-97";#N/A,#N/A,FALSE,"021-97";#N/A,#N/A,FALSE,"022-97";#N/A,#N/A,FALSE,"028-97"}</definedName>
    <definedName name="FolResumoFlorestas" hidden="1">{"'REL CUSTODIF'!$B$1:$H$72"}</definedName>
    <definedName name="FolResumoFlorestas_1" hidden="1">{"'REL CUSTODIF'!$B$1:$H$72"}</definedName>
    <definedName name="FornosBOZ"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FQEWRFEWF" hidden="1">{"'REL CUSTODIF'!$B$1:$H$72"}</definedName>
    <definedName name="frçt4r" hidden="1">{#N/A,#N/A,FALSE,"Plan1";#N/A,#N/A,FALSE,"Plan2"}</definedName>
    <definedName name="frdtty" hidden="1">{#N/A,#N/A,FALSE,"Plan1";#N/A,#N/A,FALSE,"Plan2"}</definedName>
    <definedName name="frfr"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FRWAESR" hidden="1">{"'Quadro'!$A$4:$BG$78"}</definedName>
    <definedName name="FRWAESR_1" hidden="1">{"'Quadro'!$A$4:$BG$78"}</definedName>
    <definedName name="FRWER" hidden="1">{"'REL CUSTODIF'!$B$1:$H$72"}</definedName>
    <definedName name="fs" hidden="1">{#N/A,#N/A,FALSE,"GERAL";#N/A,#N/A,FALSE,"012-96";#N/A,#N/A,FALSE,"018-96";#N/A,#N/A,FALSE,"027-96";#N/A,#N/A,FALSE,"059-96";#N/A,#N/A,FALSE,"076-96";#N/A,#N/A,FALSE,"019-97";#N/A,#N/A,FALSE,"021-97";#N/A,#N/A,FALSE,"022-97";#N/A,#N/A,FALSE,"028-97"}</definedName>
    <definedName name="FSA" hidden="1">{"'Quadro'!$A$4:$BG$78"}</definedName>
    <definedName name="FSA_1" hidden="1">{"'Quadro'!$A$4:$BG$78"}</definedName>
    <definedName name="fsadfasd"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fsadfasd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fsd" hidden="1">{"'gráf jan00'!$A$1:$AK$41"}</definedName>
    <definedName name="fsd_1" hidden="1">{"'gráf jan00'!$A$1:$AK$41"}</definedName>
    <definedName name="FSDF" hidden="1">{"'Quadro'!$A$4:$BG$78"}</definedName>
    <definedName name="FSDF_1" hidden="1">{"'Quadro'!$A$4:$BG$78"}</definedName>
    <definedName name="fsdfsf" hidden="1">{#N/A,#N/A,FALSE,"GERAL";#N/A,#N/A,FALSE,"012-96";#N/A,#N/A,FALSE,"018-96";#N/A,#N/A,FALSE,"027-96";#N/A,#N/A,FALSE,"059-96";#N/A,#N/A,FALSE,"076-96";#N/A,#N/A,FALSE,"019-97";#N/A,#N/A,FALSE,"021-97";#N/A,#N/A,FALSE,"022-97";#N/A,#N/A,FALSE,"028-97"}</definedName>
    <definedName name="FSDS" hidden="1">{"'gráf jan00'!$A$1:$AK$41"}</definedName>
    <definedName name="FSDS_1" hidden="1">{"'gráf jan00'!$A$1:$AK$41"}</definedName>
    <definedName name="FSFFF" hidden="1">#REF!</definedName>
    <definedName name="FTU" hidden="1">{"'Quadro'!$A$4:$BG$78"}</definedName>
    <definedName name="FTU_1" hidden="1">{"'Quadro'!$A$4:$BG$78"}</definedName>
    <definedName name="fuihgjk" hidden="1">{#N/A,#N/A,FALSE,"Plan1";#N/A,#N/A,FALSE,"Plan2"}</definedName>
    <definedName name="fx" hidden="1">{#N/A,#N/A,FALSE,"GERAL";#N/A,#N/A,FALSE,"012-96";#N/A,#N/A,FALSE,"018-96";#N/A,#N/A,FALSE,"027-96";#N/A,#N/A,FALSE,"059-96";#N/A,#N/A,FALSE,"076-96";#N/A,#N/A,FALSE,"019-97";#N/A,#N/A,FALSE,"021-97";#N/A,#N/A,FALSE,"022-97";#N/A,#N/A,FALSE,"028-97"}</definedName>
    <definedName name="Fx_manut2" hidden="1">{"AVÓS",#N/A,FALSE,"Obras"}</definedName>
    <definedName name="fxgjgcjyfcgg" hidden="1">#REF!</definedName>
    <definedName name="fxjghkfg" hidden="1">{#N/A,#N/A,FALSE,"Plan1";#N/A,#N/A,FALSE,"Plan2"}</definedName>
    <definedName name="G" hidden="1">{"'gráf jan00'!$A$1:$AK$41"}</definedName>
    <definedName name="G_1" hidden="1">{"'gráf jan00'!$A$1:$AK$41"}</definedName>
    <definedName name="gafdgad" hidden="1">{#N/A,#N/A,FALSE,"GERAL";#N/A,#N/A,FALSE,"012-96";#N/A,#N/A,FALSE,"018-96";#N/A,#N/A,FALSE,"027-96";#N/A,#N/A,FALSE,"059-96";#N/A,#N/A,FALSE,"076-96";#N/A,#N/A,FALSE,"019-97";#N/A,#N/A,FALSE,"021-97";#N/A,#N/A,FALSE,"022-97";#N/A,#N/A,FALSE,"028-97"}</definedName>
    <definedName name="gagadgffga" hidden="1">{#N/A,#N/A,FALSE,"GERAL";#N/A,#N/A,FALSE,"012-96";#N/A,#N/A,FALSE,"018-96";#N/A,#N/A,FALSE,"027-96";#N/A,#N/A,FALSE,"059-96";#N/A,#N/A,FALSE,"076-96";#N/A,#N/A,FALSE,"019-97";#N/A,#N/A,FALSE,"021-97";#N/A,#N/A,FALSE,"022-97";#N/A,#N/A,FALSE,"028-97"}</definedName>
    <definedName name="gagagd" hidden="1">{#N/A,#N/A,FALSE,"GERAL";#N/A,#N/A,FALSE,"012-96";#N/A,#N/A,FALSE,"018-96";#N/A,#N/A,FALSE,"027-96";#N/A,#N/A,FALSE,"059-96";#N/A,#N/A,FALSE,"076-96";#N/A,#N/A,FALSE,"019-97";#N/A,#N/A,FALSE,"021-97";#N/A,#N/A,FALSE,"022-97";#N/A,#N/A,FALSE,"028-97"}</definedName>
    <definedName name="galo" hidden="1">{#N/A,#N/A,FALSE,"GERAL";#N/A,#N/A,FALSE,"012-96";#N/A,#N/A,FALSE,"018-96";#N/A,#N/A,FALSE,"027-96";#N/A,#N/A,FALSE,"059-96";#N/A,#N/A,FALSE,"076-96";#N/A,#N/A,FALSE,"019-97";#N/A,#N/A,FALSE,"021-97";#N/A,#N/A,FALSE,"022-97";#N/A,#N/A,FALSE,"028-97"}</definedName>
    <definedName name="galo_1" hidden="1">{#N/A,#N/A,FALSE,"GERAL";#N/A,#N/A,FALSE,"012-96";#N/A,#N/A,FALSE,"018-96";#N/A,#N/A,FALSE,"027-96";#N/A,#N/A,FALSE,"059-96";#N/A,#N/A,FALSE,"076-96";#N/A,#N/A,FALSE,"019-97";#N/A,#N/A,FALSE,"021-97";#N/A,#N/A,FALSE,"022-97";#N/A,#N/A,FALSE,"028-97"}</definedName>
    <definedName name="galo_2" hidden="1">{#N/A,#N/A,FALSE,"GERAL";#N/A,#N/A,FALSE,"012-96";#N/A,#N/A,FALSE,"018-96";#N/A,#N/A,FALSE,"027-96";#N/A,#N/A,FALSE,"059-96";#N/A,#N/A,FALSE,"076-96";#N/A,#N/A,FALSE,"019-97";#N/A,#N/A,FALSE,"021-97";#N/A,#N/A,FALSE,"022-97";#N/A,#N/A,FALSE,"028-97"}</definedName>
    <definedName name="galo_3" hidden="1">{#N/A,#N/A,FALSE,"GERAL";#N/A,#N/A,FALSE,"012-96";#N/A,#N/A,FALSE,"018-96";#N/A,#N/A,FALSE,"027-96";#N/A,#N/A,FALSE,"059-96";#N/A,#N/A,FALSE,"076-96";#N/A,#N/A,FALSE,"019-97";#N/A,#N/A,FALSE,"021-97";#N/A,#N/A,FALSE,"022-97";#N/A,#N/A,FALSE,"028-97"}</definedName>
    <definedName name="galo_4" hidden="1">{#N/A,#N/A,FALSE,"GERAL";#N/A,#N/A,FALSE,"012-96";#N/A,#N/A,FALSE,"018-96";#N/A,#N/A,FALSE,"027-96";#N/A,#N/A,FALSE,"059-96";#N/A,#N/A,FALSE,"076-96";#N/A,#N/A,FALSE,"019-97";#N/A,#N/A,FALSE,"021-97";#N/A,#N/A,FALSE,"022-97";#N/A,#N/A,FALSE,"028-97"}</definedName>
    <definedName name="GAMAN" hidden="1">{#N/A,#N/A,FALSE,"PCOL"}</definedName>
    <definedName name="GAMAN_1" hidden="1">{#N/A,#N/A,FALSE,"PCOL"}</definedName>
    <definedName name="GAMAR" hidden="1">{"'CptDifn'!$AA$32:$AG$32"}</definedName>
    <definedName name="GAMAR1" hidden="1">{"'CptDifn'!$AA$32:$AG$32"}</definedName>
    <definedName name="gamen" hidden="1">{#N/A,#N/A,FALSE,"PCOL"}</definedName>
    <definedName name="gamen_1" hidden="1">{#N/A,#N/A,FALSE,"PCOL"}</definedName>
    <definedName name="GAMON" hidden="1">{#N/A,#N/A,FALSE,"PCOL"}</definedName>
    <definedName name="GAPMG" hidden="1">{"'Quadro'!$A$4:$BG$78"}</definedName>
    <definedName name="garug01" hidden="1">{"'REL CUSTODIF'!$B$1:$H$72"}</definedName>
    <definedName name="garug01_1" hidden="1">{"'REL CUSTODIF'!$B$1:$H$72"}</definedName>
    <definedName name="garug1" hidden="1">{#N/A,#N/A,FALSE,"PCOL"}</definedName>
    <definedName name="garug1_1" hidden="1">{#N/A,#N/A,FALSE,"PCOL"}</definedName>
    <definedName name="GASEG" hidden="1">{"'Quadro'!$A$4:$BG$78"}</definedName>
    <definedName name="GASEG_1" hidden="1">{"'Quadro'!$A$4:$BG$78"}</definedName>
    <definedName name="GASGEMIS"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Gasgepos"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GAVTG" hidden="1">{"'gráf jan00'!$A$1:$AK$41"}</definedName>
    <definedName name="GAVTG_1" hidden="1">{"'gráf jan00'!$A$1:$AK$41"}</definedName>
    <definedName name="gb" hidden="1">{"MULTIPLICAÇÃO",#N/A,FALSE,"Obras"}</definedName>
    <definedName name="gbdjkvhgd" hidden="1">{#N/A,#N/A,FALSE,"Plan1";#N/A,#N/A,FALSE,"Plan2"}</definedName>
    <definedName name="gbdsjgsjfdgj" hidden="1">{#N/A,#N/A,FALSE,"Plan1";#N/A,#N/A,FALSE,"Plan2"}</definedName>
    <definedName name="gbgb"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gbv" hidden="1">{#N/A,#N/A,FALSE,"DEF1";#N/A,#N/A,FALSE,"DEF2";#N/A,#N/A,FALSE,"DEF3"}</definedName>
    <definedName name="gdf" hidden="1">{#N/A,#N/A,FALSE,"GERAL";#N/A,#N/A,FALSE,"012-96";#N/A,#N/A,FALSE,"018-96";#N/A,#N/A,FALSE,"027-96";#N/A,#N/A,FALSE,"059-96";#N/A,#N/A,FALSE,"076-96";#N/A,#N/A,FALSE,"019-97";#N/A,#N/A,FALSE,"021-97";#N/A,#N/A,FALSE,"022-97";#N/A,#N/A,FALSE,"028-97"}</definedName>
    <definedName name="gdfdhgfjgj" hidden="1">{#N/A,#N/A,FALSE,"Plan1";#N/A,#N/A,FALSE,"Plan2"}</definedName>
    <definedName name="gdfg" hidden="1">{"'gráf jan00'!$A$1:$AK$41"}</definedName>
    <definedName name="gdfg_1" hidden="1">{"'gráf jan00'!$A$1:$AK$41"}</definedName>
    <definedName name="gdfgdstggt" hidden="1">{#N/A,#N/A,FALSE,"Plan1";#N/A,#N/A,FALSE,"Plan2"}</definedName>
    <definedName name="GDFHGRJGFJDRF" hidden="1">{"Econ Consolidado",#N/A,FALSE,"Econ Consol";"Fluxo de Caixa",#N/A,FALSE,"Fluxo Caixa";"Investimentos",#N/A,FALSE,"Investimentos"}</definedName>
    <definedName name="gdfigfhuyuy" hidden="1">{#N/A,#N/A,FALSE,"Plan1";#N/A,#N/A,FALSE,"Plan2"}</definedName>
    <definedName name="gdfsgfew" hidden="1">{#N/A,#N/A,FALSE,"Plan1";#N/A,#N/A,FALSE,"Plan2"}</definedName>
    <definedName name="gdhfgdhfgf" hidden="1">{#N/A,#N/A,FALSE,"Plan1";#N/A,#N/A,FALSE,"Plan2"}</definedName>
    <definedName name="GDS" hidden="1">{"'Quadro'!$A$4:$BG$78"}</definedName>
    <definedName name="GDS_1" hidden="1">{"'Quadro'!$A$4:$BG$78"}</definedName>
    <definedName name="gdsfhefrwrw" hidden="1">{#N/A,#N/A,FALSE,"Plan1";#N/A,#N/A,FALSE,"Plan2"}</definedName>
    <definedName name="ge" hidden="1">{"MULTIPLICAÇÃO",#N/A,FALSE,"Obras"}</definedName>
    <definedName name="gemin" hidden="1">{#N/A,#N/A,FALSE,"PCOL"}</definedName>
    <definedName name="gemin_1" hidden="1">{#N/A,#N/A,FALSE,"PCOL"}</definedName>
    <definedName name="Gemop" hidden="1">{#N/A,#N/A,TRUE,"indice";#N/A,#N/A,TRUE,"indicadores";#N/A,#N/A,TRUE,"comentarios"}</definedName>
    <definedName name="Gemop_1" hidden="1">{#N/A,#N/A,TRUE,"indice";#N/A,#N/A,TRUE,"indicadores";#N/A,#N/A,TRUE,"comentarios"}</definedName>
    <definedName name="gerenciador" hidden="1">{"AVÓS",#N/A,FALSE,"Obras"}</definedName>
    <definedName name="Gerrot" hidden="1">{"'Quadro'!$A$4:$BG$78"}</definedName>
    <definedName name="gertrudes" hidden="1">{#N/A,#N/A,FALSE,"GERAL";#N/A,#N/A,FALSE,"012-96";#N/A,#N/A,FALSE,"018-96";#N/A,#N/A,FALSE,"027-96";#N/A,#N/A,FALSE,"059-96";#N/A,#N/A,FALSE,"076-96";#N/A,#N/A,FALSE,"019-97";#N/A,#N/A,FALSE,"021-97";#N/A,#N/A,FALSE,"022-97";#N/A,#N/A,FALSE,"028-97"}</definedName>
    <definedName name="geshrjhed" hidden="1">{#N/A,#N/A,FALSE,"Plan1";#N/A,#N/A,FALSE,"Plan2"}</definedName>
    <definedName name="getep" hidden="1">{#N/A,#N/A,TRUE,"indice";#N/A,#N/A,TRUE,"indicadores";#N/A,#N/A,TRUE,"comentarios"}</definedName>
    <definedName name="getep_1" hidden="1">{#N/A,#N/A,TRUE,"indice";#N/A,#N/A,TRUE,"indicadores";#N/A,#N/A,TRUE,"comentarios"}</definedName>
    <definedName name="GF" hidden="1">{"'gráf jan00'!$A$1:$AK$41"}</definedName>
    <definedName name="GFD" hidden="1">{"'gráf jan00'!$A$1:$AK$41"}</definedName>
    <definedName name="GFD_1" hidden="1">{"'gráf jan00'!$A$1:$AK$41"}</definedName>
    <definedName name="gfdcgnkf" hidden="1">{#N/A,#N/A,FALSE,"Plan1";#N/A,#N/A,FALSE,"Plan2"}</definedName>
    <definedName name="gfdddf" hidden="1">{"'CptDifn'!$AA$32:$AG$32"}</definedName>
    <definedName name="gfdgd" hidden="1">{#N/A,#N/A,FALSE,"PAG16";#N/A,#N/A,FALSE,"PAG15";#N/A,#N/A,FALSE,"PAG14";#N/A,#N/A,FALSE,"PAG13";#N/A,#N/A,FALSE,"PAG12";#N/A,#N/A,FALSE,"PAG11";#N/A,#N/A,FALSE,"PAG10";#N/A,#N/A,FALSE,"PAG09";#N/A,#N/A,FALSE,"PAG08";#N/A,#N/A,FALSE,"PAG07";#N/A,#N/A,FALSE,"PAG06";#N/A,#N/A,FALSE,"PAG05";#N/A,#N/A,FALSE,"PAG04";#N/A,#N/A,FALSE,"PAG03";#N/A,#N/A,FALSE,"PAG02";#N/A,#N/A,FALSE,"PAG01";#N/A,#N/A,FALSE,"Índice";#N/A,#N/A,FALSE,"CAPA"}</definedName>
    <definedName name="gfdjtgur" hidden="1">{#N/A,#N/A,FALSE,"Plan1";#N/A,#N/A,FALSE,"Plan2"}</definedName>
    <definedName name="gfdrtg" hidden="1">#REF!</definedName>
    <definedName name="gfgdhxgfdhf" hidden="1">{#N/A,#N/A,FALSE,"Plan1";#N/A,#N/A,FALSE,"Plan2"}</definedName>
    <definedName name="gfghdhadeh" hidden="1">{#N/A,#N/A,FALSE,"GERAL";#N/A,#N/A,FALSE,"012-96";#N/A,#N/A,FALSE,"018-96";#N/A,#N/A,FALSE,"027-96";#N/A,#N/A,FALSE,"059-96";#N/A,#N/A,FALSE,"076-96";#N/A,#N/A,FALSE,"019-97";#N/A,#N/A,FALSE,"021-97";#N/A,#N/A,FALSE,"022-97";#N/A,#N/A,FALSE,"028-97"}</definedName>
    <definedName name="gfghsfhaf" hidden="1">{#N/A,#N/A,FALSE,"GERAL";#N/A,#N/A,FALSE,"012-96";#N/A,#N/A,FALSE,"018-96";#N/A,#N/A,FALSE,"027-96";#N/A,#N/A,FALSE,"059-96";#N/A,#N/A,FALSE,"076-96";#N/A,#N/A,FALSE,"019-97";#N/A,#N/A,FALSE,"021-97";#N/A,#N/A,FALSE,"022-97";#N/A,#N/A,FALSE,"028-97"}</definedName>
    <definedName name="gfhfdtgjb" hidden="1">{#N/A,#N/A,FALSE,"Plan1";#N/A,#N/A,FALSE,"Plan2"}</definedName>
    <definedName name="gfjdshrtjhtged" hidden="1">{#N/A,#N/A,FALSE,"Plan1";#N/A,#N/A,FALSE,"Plan2"}</definedName>
    <definedName name="gfjgkddgfd" hidden="1">{#N/A,#N/A,FALSE,"Plan1";#N/A,#N/A,FALSE,"Plan2"}</definedName>
    <definedName name="gfjhfghj" hidden="1">#REF!</definedName>
    <definedName name="gfsghjdgygr" hidden="1">{#N/A,#N/A,FALSE,"Plan1";#N/A,#N/A,FALSE,"Plan2"}</definedName>
    <definedName name="gftfy" hidden="1">{#N/A,#N/A,FALSE,"Plan1";#N/A,#N/A,FALSE,"Plan2"}</definedName>
    <definedName name="gfty" hidden="1">{#N/A,#N/A,FALSE,"Plan1";#N/A,#N/A,FALSE,"Plan2"}</definedName>
    <definedName name="GFUJU9" hidden="1">{#N/A,#N/A,FALSE,"Plan1";#N/A,#N/A,FALSE,"Plan2"}</definedName>
    <definedName name="gg" hidden="1">#N/A</definedName>
    <definedName name="gg_1" hidden="1">{#N/A,#N/A,FALSE,"GERAL";#N/A,#N/A,FALSE,"012-96";#N/A,#N/A,FALSE,"018-96";#N/A,#N/A,FALSE,"027-96";#N/A,#N/A,FALSE,"059-96";#N/A,#N/A,FALSE,"076-96";#N/A,#N/A,FALSE,"019-97";#N/A,#N/A,FALSE,"021-97";#N/A,#N/A,FALSE,"022-97";#N/A,#N/A,FALSE,"028-97"}</definedName>
    <definedName name="gg_2" hidden="1">{#N/A,#N/A,FALSE,"GERAL";#N/A,#N/A,FALSE,"012-96";#N/A,#N/A,FALSE,"018-96";#N/A,#N/A,FALSE,"027-96";#N/A,#N/A,FALSE,"059-96";#N/A,#N/A,FALSE,"076-96";#N/A,#N/A,FALSE,"019-97";#N/A,#N/A,FALSE,"021-97";#N/A,#N/A,FALSE,"022-97";#N/A,#N/A,FALSE,"028-97"}</definedName>
    <definedName name="gg_3" hidden="1">{#N/A,#N/A,FALSE,"GERAL";#N/A,#N/A,FALSE,"012-96";#N/A,#N/A,FALSE,"018-96";#N/A,#N/A,FALSE,"027-96";#N/A,#N/A,FALSE,"059-96";#N/A,#N/A,FALSE,"076-96";#N/A,#N/A,FALSE,"019-97";#N/A,#N/A,FALSE,"021-97";#N/A,#N/A,FALSE,"022-97";#N/A,#N/A,FALSE,"028-97"}</definedName>
    <definedName name="gg_4" hidden="1">{#N/A,#N/A,FALSE,"GERAL";#N/A,#N/A,FALSE,"012-96";#N/A,#N/A,FALSE,"018-96";#N/A,#N/A,FALSE,"027-96";#N/A,#N/A,FALSE,"059-96";#N/A,#N/A,FALSE,"076-96";#N/A,#N/A,FALSE,"019-97";#N/A,#N/A,FALSE,"021-97";#N/A,#N/A,FALSE,"022-97";#N/A,#N/A,FALSE,"028-97"}</definedName>
    <definedName name="ggad" hidden="1">{#N/A,#N/A,FALSE,"GERAL";#N/A,#N/A,FALSE,"012-96";#N/A,#N/A,FALSE,"018-96";#N/A,#N/A,FALSE,"027-96";#N/A,#N/A,FALSE,"059-96";#N/A,#N/A,FALSE,"076-96";#N/A,#N/A,FALSE,"019-97";#N/A,#N/A,FALSE,"021-97";#N/A,#N/A,FALSE,"022-97";#N/A,#N/A,FALSE,"028-97"}</definedName>
    <definedName name="ggg" hidden="1">{"'Total'!$A$1","'Total'!$A$3"}</definedName>
    <definedName name="GGGG" hidden="1">{#N/A,#N/A,FALSE,"Plan1";#N/A,#N/A,FALSE,"Plan2"}</definedName>
    <definedName name="gggggg" hidden="1">{"'ReceitaLiquidaME'!$AA$25:$AN$32"}</definedName>
    <definedName name="gggggggggg" hidden="1">{TRUE,TRUE,-1.25,-15.5,604.5,366.75,FALSE,FALSE,TRUE,TRUE,0,1,#N/A,1,#N/A,9.0125,24.4117647058824,1,FALSE,FALSE,3,TRUE,1,FALSE,100,"Swvu.PLANILHA2.","ACwvu.PLANILHA2.",#N/A,FALSE,FALSE,0.787401575,0.34,0.46,0.5,1,"","",FALSE,FALSE,FALSE,FALSE,1,#N/A,1,1,FALSE,FALSE,#N/A,#N/A,FALSE,FALSE,FALSE,9,65532,65532,FALSE,FALSE,TRUE,TRUE,TRUE}</definedName>
    <definedName name="ggggggggggggg" hidden="1">{"'Quadro'!$A$4:$BG$78"}</definedName>
    <definedName name="ggggggggggggggggggggggggg"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ggtggg" hidden="1">{#N/A,#N/A,FALSE,"DEF1";#N/A,#N/A,FALSE,"DEF2";#N/A,#N/A,FALSE,"DEF3"}</definedName>
    <definedName name="ggtggg_1" hidden="1">{#N/A,#N/A,FALSE,"DEF1";#N/A,#N/A,FALSE,"DEF2";#N/A,#N/A,FALSE,"DEF3"}</definedName>
    <definedName name="GHFG" hidden="1">{"'RR'!$A$2:$E$81"}</definedName>
    <definedName name="ghfgdfrtert" hidden="1">{#N/A,#N/A,FALSE,"Plan1";#N/A,#N/A,FALSE,"Plan2"}</definedName>
    <definedName name="ghfhghft" hidden="1">{#N/A,#N/A,FALSE,"Plan1";#N/A,#N/A,FALSE,"Plan2"}</definedName>
    <definedName name="GHJJKGK" hidden="1">{"'gráf jan00'!$A$1:$AK$41"}</definedName>
    <definedName name="GHJJKGK_1" hidden="1">{"'gráf jan00'!$A$1:$AK$41"}</definedName>
    <definedName name="ghju" hidden="1">{"'Total'!$A$1","'Total'!$A$3"}</definedName>
    <definedName name="ghkfhgh" hidden="1">{#N/A,#N/A,FALSE,"Plan1";#N/A,#N/A,FALSE,"Plan2"}</definedName>
    <definedName name="ghsdhsd" hidden="1">{"MULTIPLICAÇÃO",#N/A,FALSE,"Obras"}</definedName>
    <definedName name="GJ" hidden="1">{#N/A,#N/A,FALSE,"GERAL";#N/A,#N/A,FALSE,"012-96";#N/A,#N/A,FALSE,"018-96";#N/A,#N/A,FALSE,"027-96";#N/A,#N/A,FALSE,"059-96";#N/A,#N/A,FALSE,"076-96";#N/A,#N/A,FALSE,"019-97";#N/A,#N/A,FALSE,"021-97";#N/A,#N/A,FALSE,"022-97";#N/A,#N/A,FALSE,"028-97"}</definedName>
    <definedName name="GJ_1" hidden="1">{#N/A,#N/A,FALSE,"GERAL";#N/A,#N/A,FALSE,"012-96";#N/A,#N/A,FALSE,"018-96";#N/A,#N/A,FALSE,"027-96";#N/A,#N/A,FALSE,"059-96";#N/A,#N/A,FALSE,"076-96";#N/A,#N/A,FALSE,"019-97";#N/A,#N/A,FALSE,"021-97";#N/A,#N/A,FALSE,"022-97";#N/A,#N/A,FALSE,"028-97"}</definedName>
    <definedName name="GJ_2" hidden="1">{#N/A,#N/A,FALSE,"GERAL";#N/A,#N/A,FALSE,"012-96";#N/A,#N/A,FALSE,"018-96";#N/A,#N/A,FALSE,"027-96";#N/A,#N/A,FALSE,"059-96";#N/A,#N/A,FALSE,"076-96";#N/A,#N/A,FALSE,"019-97";#N/A,#N/A,FALSE,"021-97";#N/A,#N/A,FALSE,"022-97";#N/A,#N/A,FALSE,"028-97"}</definedName>
    <definedName name="GJ_3" hidden="1">{#N/A,#N/A,FALSE,"GERAL";#N/A,#N/A,FALSE,"012-96";#N/A,#N/A,FALSE,"018-96";#N/A,#N/A,FALSE,"027-96";#N/A,#N/A,FALSE,"059-96";#N/A,#N/A,FALSE,"076-96";#N/A,#N/A,FALSE,"019-97";#N/A,#N/A,FALSE,"021-97";#N/A,#N/A,FALSE,"022-97";#N/A,#N/A,FALSE,"028-97"}</definedName>
    <definedName name="GJ_4" hidden="1">{#N/A,#N/A,FALSE,"GERAL";#N/A,#N/A,FALSE,"012-96";#N/A,#N/A,FALSE,"018-96";#N/A,#N/A,FALSE,"027-96";#N/A,#N/A,FALSE,"059-96";#N/A,#N/A,FALSE,"076-96";#N/A,#N/A,FALSE,"019-97";#N/A,#N/A,FALSE,"021-97";#N/A,#N/A,FALSE,"022-97";#N/A,#N/A,FALSE,"028-97"}</definedName>
    <definedName name="gjfhjktgcf" hidden="1">{#N/A,#N/A,FALSE,"Plan1";#N/A,#N/A,FALSE,"Plan2"}</definedName>
    <definedName name="GJG" hidden="1">{TRUE,TRUE,-1.25,-15.5,604.5,366.75,FALSE,FALSE,TRUE,TRUE,0,1,#N/A,1,#N/A,9.0125,24.4117647058824,1,FALSE,FALSE,3,TRUE,1,FALSE,100,"Swvu.PLANILHA2.","ACwvu.PLANILHA2.",#N/A,FALSE,FALSE,0.787401575,0.34,0.46,0.5,1,"","",FALSE,FALSE,FALSE,FALSE,1,#N/A,1,1,FALSE,FALSE,#N/A,#N/A,FALSE,FALSE,FALSE,9,65532,65532,FALSE,FALSE,TRUE,TRUE,TRUE}</definedName>
    <definedName name="GJK" hidden="1">{#N/A,#N/A,FALSE,"GERAL";#N/A,#N/A,FALSE,"012-96";#N/A,#N/A,FALSE,"018-96";#N/A,#N/A,FALSE,"027-96";#N/A,#N/A,FALSE,"059-96";#N/A,#N/A,FALSE,"076-96";#N/A,#N/A,FALSE,"019-97";#N/A,#N/A,FALSE,"021-97";#N/A,#N/A,FALSE,"022-97";#N/A,#N/A,FALSE,"028-97"}</definedName>
    <definedName name="GJK_1" hidden="1">{#N/A,#N/A,FALSE,"GERAL";#N/A,#N/A,FALSE,"012-96";#N/A,#N/A,FALSE,"018-96";#N/A,#N/A,FALSE,"027-96";#N/A,#N/A,FALSE,"059-96";#N/A,#N/A,FALSE,"076-96";#N/A,#N/A,FALSE,"019-97";#N/A,#N/A,FALSE,"021-97";#N/A,#N/A,FALSE,"022-97";#N/A,#N/A,FALSE,"028-97"}</definedName>
    <definedName name="GJK_2" hidden="1">{#N/A,#N/A,FALSE,"GERAL";#N/A,#N/A,FALSE,"012-96";#N/A,#N/A,FALSE,"018-96";#N/A,#N/A,FALSE,"027-96";#N/A,#N/A,FALSE,"059-96";#N/A,#N/A,FALSE,"076-96";#N/A,#N/A,FALSE,"019-97";#N/A,#N/A,FALSE,"021-97";#N/A,#N/A,FALSE,"022-97";#N/A,#N/A,FALSE,"028-97"}</definedName>
    <definedName name="GJK_3" hidden="1">{#N/A,#N/A,FALSE,"GERAL";#N/A,#N/A,FALSE,"012-96";#N/A,#N/A,FALSE,"018-96";#N/A,#N/A,FALSE,"027-96";#N/A,#N/A,FALSE,"059-96";#N/A,#N/A,FALSE,"076-96";#N/A,#N/A,FALSE,"019-97";#N/A,#N/A,FALSE,"021-97";#N/A,#N/A,FALSE,"022-97";#N/A,#N/A,FALSE,"028-97"}</definedName>
    <definedName name="GJK_4" hidden="1">{#N/A,#N/A,FALSE,"GERAL";#N/A,#N/A,FALSE,"012-96";#N/A,#N/A,FALSE,"018-96";#N/A,#N/A,FALSE,"027-96";#N/A,#N/A,FALSE,"059-96";#N/A,#N/A,FALSE,"076-96";#N/A,#N/A,FALSE,"019-97";#N/A,#N/A,FALSE,"021-97";#N/A,#N/A,FALSE,"022-97";#N/A,#N/A,FALSE,"028-97"}</definedName>
    <definedName name="gjkhgjhjfggfjhfg" hidden="1">{#N/A,#N/A,FALSE,"Plan1";#N/A,#N/A,FALSE,"Plan2"}</definedName>
    <definedName name="glgl" hidden="1">{#N/A,#N/A,FALSE,"Plan1";#N/A,#N/A,FALSE,"Plan2"}</definedName>
    <definedName name="gnfrth" hidden="1">{TRUE,TRUE,-1.25,-15.5,604.5,366.75,FALSE,FALSE,TRUE,TRUE,0,1,#N/A,1,#N/A,9.0125,24.4117647058824,1,FALSE,FALSE,3,TRUE,1,FALSE,100,"Swvu.PLANILHA2.","ACwvu.PLANILHA2.",#N/A,FALSE,FALSE,0.787401575,0.34,0.46,0.5,1,"","",FALSE,FALSE,FALSE,FALSE,1,#N/A,1,1,FALSE,FALSE,#N/A,#N/A,FALSE,FALSE,FALSE,9,65532,65532,FALSE,FALSE,TRUE,TRUE,TRUE}</definedName>
    <definedName name="GRA" hidden="1">{"'Total'!$A$1","'Total'!$A$3"}</definedName>
    <definedName name="GRAF_10A" hidden="1">{#N/A,#N/A,FALSE,"SITUAÇÃO DIÁRIA ";#N/A,#N/A,FALSE,"7 à 7"}</definedName>
    <definedName name="GRAF_10A_1" hidden="1">{#N/A,#N/A,FALSE,"SITUAÇÃO DIÁRIA ";#N/A,#N/A,FALSE,"7 à 7"}</definedName>
    <definedName name="GRAF_11A" hidden="1">{#N/A,#N/A,FALSE,"SITUAÇÃO DIÁRIA ";#N/A,#N/A,FALSE,"7 à 7"}</definedName>
    <definedName name="GRAF_11A_1" hidden="1">{#N/A,#N/A,FALSE,"SITUAÇÃO DIÁRIA ";#N/A,#N/A,FALSE,"7 à 7"}</definedName>
    <definedName name="GRAF_12A" hidden="1">{#N/A,#N/A,FALSE,"SITUAÇÃO DIÁRIA ";#N/A,#N/A,FALSE,"7 à 7"}</definedName>
    <definedName name="GRAF_12A_1" hidden="1">{#N/A,#N/A,FALSE,"SITUAÇÃO DIÁRIA ";#N/A,#N/A,FALSE,"7 à 7"}</definedName>
    <definedName name="GRAF_21" hidden="1">{#N/A,#N/A,FALSE,"SITUAÇÃO DIÁRIA ";#N/A,#N/A,FALSE,"7 à 7"}</definedName>
    <definedName name="GRAF_21_1" hidden="1">{#N/A,#N/A,FALSE,"SITUAÇÃO DIÁRIA ";#N/A,#N/A,FALSE,"7 à 7"}</definedName>
    <definedName name="graf_3" hidden="1">{#N/A,#N/A,FALSE,"SITUAÇÃO DIÁRIA ";#N/A,#N/A,FALSE,"7 à 7"}</definedName>
    <definedName name="graf_3_1" hidden="1">{#N/A,#N/A,FALSE,"SITUAÇÃO DIÁRIA ";#N/A,#N/A,FALSE,"7 à 7"}</definedName>
    <definedName name="GráficoICD" hidden="1">#N/A</definedName>
    <definedName name="grav" hidden="1">{#N/A,#N/A,FALSE,"GERAL";#N/A,#N/A,FALSE,"012-96";#N/A,#N/A,FALSE,"018-96";#N/A,#N/A,FALSE,"027-96";#N/A,#N/A,FALSE,"059-96";#N/A,#N/A,FALSE,"076-96";#N/A,#N/A,FALSE,"019-97";#N/A,#N/A,FALSE,"021-97";#N/A,#N/A,FALSE,"022-97";#N/A,#N/A,FALSE,"028-97"}</definedName>
    <definedName name="grav_1" hidden="1">{#N/A,#N/A,FALSE,"GERAL";#N/A,#N/A,FALSE,"012-96";#N/A,#N/A,FALSE,"018-96";#N/A,#N/A,FALSE,"027-96";#N/A,#N/A,FALSE,"059-96";#N/A,#N/A,FALSE,"076-96";#N/A,#N/A,FALSE,"019-97";#N/A,#N/A,FALSE,"021-97";#N/A,#N/A,FALSE,"022-97";#N/A,#N/A,FALSE,"028-97"}</definedName>
    <definedName name="grav_2" hidden="1">{#N/A,#N/A,FALSE,"GERAL";#N/A,#N/A,FALSE,"012-96";#N/A,#N/A,FALSE,"018-96";#N/A,#N/A,FALSE,"027-96";#N/A,#N/A,FALSE,"059-96";#N/A,#N/A,FALSE,"076-96";#N/A,#N/A,FALSE,"019-97";#N/A,#N/A,FALSE,"021-97";#N/A,#N/A,FALSE,"022-97";#N/A,#N/A,FALSE,"028-97"}</definedName>
    <definedName name="grav_3" hidden="1">{#N/A,#N/A,FALSE,"GERAL";#N/A,#N/A,FALSE,"012-96";#N/A,#N/A,FALSE,"018-96";#N/A,#N/A,FALSE,"027-96";#N/A,#N/A,FALSE,"059-96";#N/A,#N/A,FALSE,"076-96";#N/A,#N/A,FALSE,"019-97";#N/A,#N/A,FALSE,"021-97";#N/A,#N/A,FALSE,"022-97";#N/A,#N/A,FALSE,"028-97"}</definedName>
    <definedName name="grav_4" hidden="1">{#N/A,#N/A,FALSE,"GERAL";#N/A,#N/A,FALSE,"012-96";#N/A,#N/A,FALSE,"018-96";#N/A,#N/A,FALSE,"027-96";#N/A,#N/A,FALSE,"059-96";#N/A,#N/A,FALSE,"076-96";#N/A,#N/A,FALSE,"019-97";#N/A,#N/A,FALSE,"021-97";#N/A,#N/A,FALSE,"022-97";#N/A,#N/A,FALSE,"028-97"}</definedName>
    <definedName name="grelha" hidden="1">{#N/A,#N/A,FALSE,"GERAL";#N/A,#N/A,FALSE,"012-96";#N/A,#N/A,FALSE,"018-96";#N/A,#N/A,FALSE,"027-96";#N/A,#N/A,FALSE,"059-96";#N/A,#N/A,FALSE,"076-96";#N/A,#N/A,FALSE,"019-97";#N/A,#N/A,FALSE,"021-97";#N/A,#N/A,FALSE,"022-97";#N/A,#N/A,FALSE,"028-97"}</definedName>
    <definedName name="grtgert" hidden="1">{#N/A,#N/A,TRUE,"indice";#N/A,#N/A,TRUE,"indicadores";#N/A,#N/A,TRUE,"comentarios"}</definedName>
    <definedName name="grtgert_1" hidden="1">{#N/A,#N/A,TRUE,"indice";#N/A,#N/A,TRUE,"indicadores";#N/A,#N/A,TRUE,"comentarios"}</definedName>
    <definedName name="gsdaga" hidden="1">{#N/A,#N/A,FALSE,"GERAL";#N/A,#N/A,FALSE,"012-96";#N/A,#N/A,FALSE,"018-96";#N/A,#N/A,FALSE,"027-96";#N/A,#N/A,FALSE,"059-96";#N/A,#N/A,FALSE,"076-96";#N/A,#N/A,FALSE,"019-97";#N/A,#N/A,FALSE,"021-97";#N/A,#N/A,FALSE,"022-97";#N/A,#N/A,FALSE,"028-97"}</definedName>
    <definedName name="GSDWJSTGE" hidden="1">{TRUE,TRUE,-1.25,-15.5,604.5,366.75,FALSE,FALSE,TRUE,TRUE,0,1,#N/A,1,#N/A,9.0125,24.4117647058824,1,FALSE,FALSE,3,TRUE,1,FALSE,100,"Swvu.PLANILHA2.","ACwvu.PLANILHA2.",#N/A,FALSE,FALSE,0.787401575,0.34,0.46,0.5,1,"","",FALSE,FALSE,FALSE,FALSE,1,#N/A,1,1,FALSE,FALSE,#N/A,#N/A,FALSE,FALSE,FALSE,9,65532,65532,FALSE,FALSE,TRUE,TRUE,TRUE}</definedName>
    <definedName name="GT" hidden="1">{#N/A,#N/A,FALSE,"GERAL";#N/A,#N/A,FALSE,"012-96";#N/A,#N/A,FALSE,"018-96";#N/A,#N/A,FALSE,"027-96";#N/A,#N/A,FALSE,"059-96";#N/A,#N/A,FALSE,"076-96";#N/A,#N/A,FALSE,"019-97";#N/A,#N/A,FALSE,"021-97";#N/A,#N/A,FALSE,"022-97";#N/A,#N/A,FALSE,"028-97"}</definedName>
    <definedName name="GTFHST" hidden="1">{#N/A,#N/A,FALSE,"GERAL";#N/A,#N/A,FALSE,"012-96";#N/A,#N/A,FALSE,"018-96";#N/A,#N/A,FALSE,"027-96";#N/A,#N/A,FALSE,"059-96";#N/A,#N/A,FALSE,"076-96";#N/A,#N/A,FALSE,"019-97";#N/A,#N/A,FALSE,"021-97";#N/A,#N/A,FALSE,"022-97";#N/A,#N/A,FALSE,"028-97"}</definedName>
    <definedName name="gtgt"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gtuigsdyugsdf" hidden="1">{#N/A,#N/A,FALSE,"Plan1";#N/A,#N/A,FALSE,"Plan2"}</definedName>
    <definedName name="Guerra" hidden="1">{"'Quadro'!$A$4:$BG$78"}</definedName>
    <definedName name="GUI" hidden="1">{#N/A,#N/A,FALSE,"GERAL";#N/A,#N/A,FALSE,"012-96";#N/A,#N/A,FALSE,"018-96";#N/A,#N/A,FALSE,"027-96";#N/A,#N/A,FALSE,"059-96";#N/A,#N/A,FALSE,"076-96";#N/A,#N/A,FALSE,"019-97";#N/A,#N/A,FALSE,"021-97";#N/A,#N/A,FALSE,"022-97";#N/A,#N/A,FALSE,"028-97"}</definedName>
    <definedName name="GUI_1" hidden="1">{#N/A,#N/A,FALSE,"GERAL";#N/A,#N/A,FALSE,"012-96";#N/A,#N/A,FALSE,"018-96";#N/A,#N/A,FALSE,"027-96";#N/A,#N/A,FALSE,"059-96";#N/A,#N/A,FALSE,"076-96";#N/A,#N/A,FALSE,"019-97";#N/A,#N/A,FALSE,"021-97";#N/A,#N/A,FALSE,"022-97";#N/A,#N/A,FALSE,"028-97"}</definedName>
    <definedName name="GUI_2" hidden="1">{#N/A,#N/A,FALSE,"GERAL";#N/A,#N/A,FALSE,"012-96";#N/A,#N/A,FALSE,"018-96";#N/A,#N/A,FALSE,"027-96";#N/A,#N/A,FALSE,"059-96";#N/A,#N/A,FALSE,"076-96";#N/A,#N/A,FALSE,"019-97";#N/A,#N/A,FALSE,"021-97";#N/A,#N/A,FALSE,"022-97";#N/A,#N/A,FALSE,"028-97"}</definedName>
    <definedName name="GUI_3" hidden="1">{#N/A,#N/A,FALSE,"GERAL";#N/A,#N/A,FALSE,"012-96";#N/A,#N/A,FALSE,"018-96";#N/A,#N/A,FALSE,"027-96";#N/A,#N/A,FALSE,"059-96";#N/A,#N/A,FALSE,"076-96";#N/A,#N/A,FALSE,"019-97";#N/A,#N/A,FALSE,"021-97";#N/A,#N/A,FALSE,"022-97";#N/A,#N/A,FALSE,"028-97"}</definedName>
    <definedName name="GUI_4" hidden="1">{#N/A,#N/A,FALSE,"GERAL";#N/A,#N/A,FALSE,"012-96";#N/A,#N/A,FALSE,"018-96";#N/A,#N/A,FALSE,"027-96";#N/A,#N/A,FALSE,"059-96";#N/A,#N/A,FALSE,"076-96";#N/A,#N/A,FALSE,"019-97";#N/A,#N/A,FALSE,"021-97";#N/A,#N/A,FALSE,"022-97";#N/A,#N/A,FALSE,"028-97"}</definedName>
    <definedName name="Gupob01Real" hidden="1">{#N/A,#N/A,FALSE,"Suprimentos";#N/A,#N/A,FALSE,"Medicina e Segurança";#N/A,#N/A,FALSE,"Administração";#N/A,#N/A,FALSE,"Meio Ambiente";#N/A,#N/A,FALSE,"Operação (Mina)";#N/A,#N/A,FALSE,"Operação (Porto)"}</definedName>
    <definedName name="Gupob01Real_1" hidden="1">{#N/A,#N/A,FALSE,"Suprimentos";#N/A,#N/A,FALSE,"Medicina e Segurança";#N/A,#N/A,FALSE,"Administração";#N/A,#N/A,FALSE,"Meio Ambiente";#N/A,#N/A,FALSE,"Operação (Mina)";#N/A,#N/A,FALSE,"Operação (Porto)"}</definedName>
    <definedName name="Gurjão" hidden="1">{"'gráf jan00'!$A$1:$AK$41"}</definedName>
    <definedName name="gvgg"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gvgg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GYU" hidden="1">{"'ReceitaLiquidaME'!$AA$25:$AN$32"}</definedName>
    <definedName name="H" hidden="1">{#N/A,#N/A,FALSE,"GERAL";#N/A,#N/A,FALSE,"012-96";#N/A,#N/A,FALSE,"018-96";#N/A,#N/A,FALSE,"027-96";#N/A,#N/A,FALSE,"059-96";#N/A,#N/A,FALSE,"076-96";#N/A,#N/A,FALSE,"019-97";#N/A,#N/A,FALSE,"021-97";#N/A,#N/A,FALSE,"022-97";#N/A,#N/A,FALSE,"028-97"}</definedName>
    <definedName name="hbfghfgh"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hbfghfgh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hcjfkhdghfktg" hidden="1">{#N/A,#N/A,FALSE,"Plan1";#N/A,#N/A,FALSE,"Plan2"}</definedName>
    <definedName name="hckhjfdkgfdg" hidden="1">#REF!</definedName>
    <definedName name="hddfndgdfgf" hidden="1">{TRUE,TRUE,-1.25,-15.5,604.5,366.75,FALSE,FALSE,TRUE,TRUE,0,1,#N/A,1,#N/A,9.0125,24.4117647058824,1,FALSE,FALSE,3,TRUE,1,FALSE,100,"Swvu.PLANILHA2.","ACwvu.PLANILHA2.",#N/A,FALSE,FALSE,0.787401575,0.34,0.46,0.5,1,"","",FALSE,FALSE,FALSE,FALSE,1,#N/A,1,1,FALSE,FALSE,#N/A,#N/A,FALSE,FALSE,FALSE,9,65532,65532,FALSE,FALSE,TRUE,TRUE,TRUE}</definedName>
    <definedName name="HDFGHGST" hidden="1">{#N/A,#N/A,FALSE,"Plan1";#N/A,#N/A,FALSE,"Plan2"}</definedName>
    <definedName name="HDFGJKHKFDHTY" hidden="1">{#N/A,#N/A,FALSE,"Plan1";#N/A,#N/A,FALSE,"Plan2"}</definedName>
    <definedName name="hdfhdhrtgd" hidden="1">{#N/A,#N/A,FALSE,"Plan1";#N/A,#N/A,FALSE,"Plan2"}</definedName>
    <definedName name="hdfhftde" hidden="1">{#N/A,#N/A,FALSE,"Plan1";#N/A,#N/A,FALSE,"Plan2"}</definedName>
    <definedName name="hdfhgkdhgtrf" hidden="1">{#N/A,#N/A,FALSE,"Plan1";#N/A,#N/A,FALSE,"Plan2"}</definedName>
    <definedName name="hdfjhdkzhgdr" hidden="1">{#N/A,#N/A,FALSE,"Plan1";#N/A,#N/A,FALSE,"Plan2"}</definedName>
    <definedName name="hdfjkgvjgtd" hidden="1">{#N/A,#N/A,FALSE,"Plan1";#N/A,#N/A,FALSE,"Plan2"}</definedName>
    <definedName name="hdfjkhdhrute" hidden="1">{#N/A,#N/A,FALSE,"Plan1";#N/A,#N/A,FALSE,"Plan2"}</definedName>
    <definedName name="HDFKGVF" hidden="1">{#N/A,#N/A,FALSE,"Plan1";#N/A,#N/A,FALSE,"Plan2"}</definedName>
    <definedName name="hdgfhdgtdrt" hidden="1">{#N/A,#N/A,FALSE,"Plan1";#N/A,#N/A,FALSE,"Plan2"}</definedName>
    <definedName name="hdghgtgtrgd" hidden="1">{#N/A,#N/A,FALSE,"Plan1";#N/A,#N/A,FALSE,"Plan2"}</definedName>
    <definedName name="HDHDGD" hidden="1">{#N/A,#N/A,FALSE,"GERAL";#N/A,#N/A,FALSE,"012-96";#N/A,#N/A,FALSE,"018-96";#N/A,#N/A,FALSE,"027-96";#N/A,#N/A,FALSE,"059-96";#N/A,#N/A,FALSE,"076-96";#N/A,#N/A,FALSE,"019-97";#N/A,#N/A,FALSE,"021-97";#N/A,#N/A,FALSE,"022-97";#N/A,#N/A,FALSE,"028-97"}</definedName>
    <definedName name="HDHDGHTUHDTG" hidden="1">{#N/A,#N/A,FALSE,"Plan1";#N/A,#N/A,FALSE,"Plan2"}</definedName>
    <definedName name="hdhghfthrrhy" hidden="1">{#N/A,#N/A,FALSE,"Plan1";#N/A,#N/A,FALSE,"Plan2"}</definedName>
    <definedName name="hdkfjhydjh" hidden="1">{#N/A,#N/A,FALSE,"Plan1";#N/A,#N/A,FALSE,"Plan2"}</definedName>
    <definedName name="hdsgfgrrdgr" hidden="1">{#N/A,#N/A,FALSE,"Plan1";#N/A,#N/A,FALSE,"Plan2"}</definedName>
    <definedName name="hdtertkkdsa" hidden="1">{#N/A,#N/A,FALSE,"Plan1";#N/A,#N/A,FALSE,"Plan2"}</definedName>
    <definedName name="HEDHA" hidden="1">{#N/A,#N/A,FALSE,"Plan1";#N/A,#N/A,FALSE,"Plan2"}</definedName>
    <definedName name="heife" hidden="1">{TRUE,TRUE,-1.25,-15.5,604.5,366.75,FALSE,FALSE,TRUE,TRUE,0,1,#N/A,1,#N/A,9.0125,24.4117647058824,1,FALSE,FALSE,3,TRUE,1,FALSE,100,"Swvu.PLANILHA2.","ACwvu.PLANILHA2.",#N/A,FALSE,FALSE,0.787401575,0.34,0.46,0.5,1,"","",FALSE,FALSE,FALSE,FALSE,1,#N/A,1,1,FALSE,FALSE,#N/A,#N/A,FALSE,FALSE,FALSE,9,65532,65532,FALSE,FALSE,TRUE,TRUE,TRUE}</definedName>
    <definedName name="herkfdshfker" hidden="1">{#N/A,#N/A,FALSE,"Plan1";#N/A,#N/A,FALSE,"Plan2"}</definedName>
    <definedName name="hersdtretyt" hidden="1">{#N/A,#N/A,FALSE,"Plan1";#N/A,#N/A,FALSE,"Plan2"}</definedName>
    <definedName name="HFDJTHTRS" hidden="1">{TRUE,TRUE,-1.25,-15.5,604.5,366.75,FALSE,FALSE,TRUE,TRUE,0,1,#N/A,1,#N/A,9.0125,24.4117647058824,1,FALSE,FALSE,3,TRUE,1,FALSE,100,"Swvu.PLANILHA2.","ACwvu.PLANILHA2.",#N/A,FALSE,FALSE,0.787401575,0.34,0.46,0.5,1,"","",FALSE,FALSE,FALSE,FALSE,1,#N/A,1,1,FALSE,FALSE,#N/A,#N/A,FALSE,FALSE,FALSE,9,65532,65532,FALSE,FALSE,TRUE,TRUE,TRUE}</definedName>
    <definedName name="HFDKHGFR" hidden="1">{#N/A,#N/A,FALSE,"Plan1";#N/A,#N/A,FALSE,"Plan2"}</definedName>
    <definedName name="hfdkhgkfdhtj" hidden="1">{#N/A,#N/A,FALSE,"Plan1";#N/A,#N/A,FALSE,"Plan2"}</definedName>
    <definedName name="hfgfktgkhyt" hidden="1">{#N/A,#N/A,FALSE,"Plan1";#N/A,#N/A,FALSE,"Plan2"}</definedName>
    <definedName name="hfghdkhrgkjg" hidden="1">{#N/A,#N/A,FALSE,"Plan1";#N/A,#N/A,FALSE,"Plan2"}</definedName>
    <definedName name="hfighfth" hidden="1">{#N/A,#N/A,FALSE,"Plan1";#N/A,#N/A,FALSE,"Plan2"}</definedName>
    <definedName name="hfjghtfuyrf" hidden="1">{#N/A,#N/A,FALSE,"Plan1";#N/A,#N/A,FALSE,"Plan2"}</definedName>
    <definedName name="HFKJHDJGHFJ" hidden="1">{#N/A,#N/A,FALSE,"Plan1";#N/A,#N/A,FALSE,"Plan2"}</definedName>
    <definedName name="hfs" hidden="1">{"'gráf jan00'!$A$1:$AK$41"}</definedName>
    <definedName name="hfs_1" hidden="1">{"'gráf jan00'!$A$1:$AK$41"}</definedName>
    <definedName name="hg" hidden="1">{"'gráf jan00'!$A$1:$AK$41"}</definedName>
    <definedName name="hgdesgfgsj" hidden="1">{#N/A,#N/A,FALSE,"Plan1";#N/A,#N/A,FALSE,"Plan2"}</definedName>
    <definedName name="hgdgfd" hidden="1">{#N/A,#N/A,FALSE,"Plan1";#N/A,#N/A,FALSE,"Plan2"}</definedName>
    <definedName name="hgfhjkdfhj" hidden="1">{#N/A,#N/A,FALSE,"Plan1";#N/A,#N/A,FALSE,"Plan2"}</definedName>
    <definedName name="hgg" hidden="1">{#N/A,#N/A,FALSE,"Plan1";#N/A,#N/A,FALSE,"Plan2"}</definedName>
    <definedName name="HGH" hidden="1">{"'gráf jan00'!$A$1:$AK$41"}</definedName>
    <definedName name="HGH_1" hidden="1">{"'gráf jan00'!$A$1:$AK$41"}</definedName>
    <definedName name="HGHJ" hidden="1">{"'Quadro'!$A$4:$BG$78"}</definedName>
    <definedName name="HGHJ_1" hidden="1">{"'Quadro'!$A$4:$BG$78"}</definedName>
    <definedName name="hgjdfgghg" hidden="1">{#N/A,#N/A,FALSE,"Plan1";#N/A,#N/A,FALSE,"Plan2"}</definedName>
    <definedName name="hgjghjhj" hidden="1">{"'CptDifn'!$AA$32:$AG$32"}</definedName>
    <definedName name="hgjkfdhg" hidden="1">{#N/A,#N/A,FALSE,"Plan1";#N/A,#N/A,FALSE,"Plan2"}</definedName>
    <definedName name="hgkdfhkfk" hidden="1">{#N/A,#N/A,FALSE,"Plan1";#N/A,#N/A,FALSE,"Plan2"}</definedName>
    <definedName name="hgkjhdfhtrdyt" hidden="1">{#N/A,#N/A,FALSE,"Plan1";#N/A,#N/A,FALSE,"Plan2"}</definedName>
    <definedName name="hgkjhdfkhgtfhg" hidden="1">{#N/A,#N/A,FALSE,"Plan1";#N/A,#N/A,FALSE,"Plan2"}</definedName>
    <definedName name="hgkjhkfhsdkdhgk" hidden="1">{#N/A,#N/A,FALSE,"Plan1";#N/A,#N/A,FALSE,"Plan2"}</definedName>
    <definedName name="hgsufgdhghd" hidden="1">{#N/A,#N/A,FALSE,"Plan1";#N/A,#N/A,FALSE,"Plan2"}</definedName>
    <definedName name="hh" hidden="1">#REF!</definedName>
    <definedName name="hhgfgfg"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hhgfgfg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HHGFHTYUT" hidden="1">{#N/A,#N/A,FALSE,"Plan1";#N/A,#N/A,FALSE,"Plan2"}</definedName>
    <definedName name="HHHH"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hhhhhh" hidden="1">{"'ReceitaLiquidaME'!$AA$25:$AN$32"}</definedName>
    <definedName name="hhhhhhhhhhhhhh"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HHIHLK" hidden="1">#REF!</definedName>
    <definedName name="HISPANOBRAS"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HISPANOBRAS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hj"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HJBJBJ" hidden="1">{#N/A,#N/A,FALSE,"GERAL";#N/A,#N/A,FALSE,"012-96";#N/A,#N/A,FALSE,"018-96";#N/A,#N/A,FALSE,"027-96";#N/A,#N/A,FALSE,"059-96";#N/A,#N/A,FALSE,"076-96";#N/A,#N/A,FALSE,"019-97";#N/A,#N/A,FALSE,"021-97";#N/A,#N/A,FALSE,"022-97";#N/A,#N/A,FALSE,"028-97"}</definedName>
    <definedName name="hjdgtjdjxrfg" hidden="1">{#N/A,#N/A,FALSE,"Plan1";#N/A,#N/A,FALSE,"Plan2"}</definedName>
    <definedName name="hjdh" hidden="1">{"MATRIZES",#N/A,FALSE,"Obras"}</definedName>
    <definedName name="HJF" hidden="1">{"'RR'!$A$2:$E$81"}</definedName>
    <definedName name="HJFDGD" hidden="1">{#N/A,#N/A,FALSE,"Plan1";#N/A,#N/A,FALSE,"Plan2"}</definedName>
    <definedName name="HJGASD" hidden="1">{#N/A,#N/A,FALSE,"Plan1";#N/A,#N/A,FALSE,"Plan2"}</definedName>
    <definedName name="HJGFGTFDG" hidden="1">{#N/A,#N/A,FALSE,"Plan1";#N/A,#N/A,FALSE,"Plan2"}</definedName>
    <definedName name="hjgfhdsgfhsd" hidden="1">{#N/A,#N/A,FALSE,"Plan1";#N/A,#N/A,FALSE,"Plan2"}</definedName>
    <definedName name="hjgjhnghnghnh"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hjgxfjgdjyftr" hidden="1">{#N/A,#N/A,FALSE,"Plan1";#N/A,#N/A,FALSE,"Plan2"}</definedName>
    <definedName name="hjgyugasd" hidden="1">{#N/A,#N/A,FALSE,"Plan1";#N/A,#N/A,FALSE,"Plan2"}</definedName>
    <definedName name="hjjfyfy" hidden="1">{#N/A,#N/A,FALSE,"Plan1";#N/A,#N/A,FALSE,"Plan2"}</definedName>
    <definedName name="hjkchkvjhdjkgh" hidden="1">{#N/A,#N/A,FALSE,"Plan1";#N/A,#N/A,FALSE,"Plan2"}</definedName>
    <definedName name="hjkfjdyht" hidden="1">{#N/A,#N/A,FALSE,"Plan1";#N/A,#N/A,FALSE,"Plan2"}</definedName>
    <definedName name="hjsdffe" hidden="1">{TRUE,TRUE,-1.25,-15.5,604.5,366.75,FALSE,FALSE,TRUE,TRUE,0,1,#N/A,1,#N/A,9.0125,24.4117647058824,1,FALSE,FALSE,3,TRUE,1,FALSE,100,"Swvu.PLANILHA2.","ACwvu.PLANILHA2.",#N/A,FALSE,FALSE,0.787401575,0.34,0.46,0.5,1,"","",FALSE,FALSE,FALSE,FALSE,1,#N/A,1,1,FALSE,FALSE,#N/A,#N/A,FALSE,FALSE,FALSE,9,65532,65532,FALSE,FALSE,TRUE,TRUE,TRUE}</definedName>
    <definedName name="hjsdkhk" hidden="1">{#N/A,#N/A,FALSE,"Plan1";#N/A,#N/A,FALSE,"Plan2"}</definedName>
    <definedName name="hjsdsdrjfrh" hidden="1">2</definedName>
    <definedName name="hjsrdfre" hidden="1">{"Econ Consolidado",#N/A,FALSE,"Econ Consol";"Fluxo de Caixa",#N/A,FALSE,"Fluxo Caixa";"Investimentos",#N/A,FALSE,"Investimentos"}</definedName>
    <definedName name="HKewewsr" hidden="1">{#N/A,#N/A,FALSE,"Plan1";#N/A,#N/A,FALSE,"Plan2"}</definedName>
    <definedName name="hkhdskacd" hidden="1">{#N/A,#N/A,FALSE,"Plan1";#N/A,#N/A,FALSE,"Plan2"}</definedName>
    <definedName name="hkjfgfhgfh" hidden="1">{#N/A,#N/A,FALSE,"Plan1";#N/A,#N/A,FALSE,"Plan2"}</definedName>
    <definedName name="hkjfhgjkfhghfg" hidden="1">{#N/A,#N/A,FALSE,"Plan1";#N/A,#N/A,FALSE,"Plan2"}</definedName>
    <definedName name="HKLZHFRH" hidden="1">{#N/A,#N/A,FALSE,"Plan1";#N/A,#N/A,FALSE,"Plan2"}</definedName>
    <definedName name="hlç" hidden="1">{"'Quadro'!$A$4:$BG$78"}</definedName>
    <definedName name="hlç_1" hidden="1">{"'Quadro'!$A$4:$BG$78"}</definedName>
    <definedName name="hm" hidden="1">{"AVÓS",#N/A,FALSE,"Obras"}</definedName>
    <definedName name="hnhn"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hrfghre"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hrfghre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hrterte" hidden="1">{#N/A,#N/A,FALSE,"Plan1";#N/A,#N/A,FALSE,"Plan2"}</definedName>
    <definedName name="HS" hidden="1">{#N/A,#N/A,FALSE,"EXPORTAC";#N/A,#N/A,FALSE,"SUPEL94"}</definedName>
    <definedName name="hsdf" hidden="1">{#N/A,#N/A,FALSE,"Plan1";#N/A,#N/A,FALSE,"Plan2"}</definedName>
    <definedName name="hsdfgdgudrt" hidden="1">{#N/A,#N/A,FALSE,"Plan1";#N/A,#N/A,FALSE,"Plan2"}</definedName>
    <definedName name="hsdfjkdhur" hidden="1">{#N/A,#N/A,FALSE,"Plan1";#N/A,#N/A,FALSE,"Plan2"}</definedName>
    <definedName name="hsdgftdhtr" hidden="1">{TRUE,TRUE,-1.25,-15.5,604.5,366.75,FALSE,FALSE,TRUE,TRUE,0,1,#N/A,1,#N/A,9.0125,24.4117647058824,1,FALSE,FALSE,3,TRUE,1,FALSE,100,"Swvu.PLANILHA2.","ACwvu.PLANILHA2.",#N/A,FALSE,FALSE,0.787401575,0.34,0.46,0.5,1,"","",FALSE,FALSE,FALSE,FALSE,1,#N/A,1,1,FALSE,FALSE,#N/A,#N/A,FALSE,FALSE,FALSE,9,65532,65532,FALSE,FALSE,TRUE,TRUE,TRUE}</definedName>
    <definedName name="hsdjffd" hidden="1">{#N/A,#N/A,FALSE,"Plan1";#N/A,#N/A,FALSE,"Plan2"}</definedName>
    <definedName name="hsdjffe" hidden="1">{#N/A,#N/A,FALSE,"Plan1";#N/A,#N/A,FALSE,"Plan2"}</definedName>
    <definedName name="HSFIHDTR" hidden="1">{"Econ Consolidado",#N/A,FALSE,"Econ Consol";"Fluxo de Caixa",#N/A,FALSE,"Fluxo Caixa";"Investimentos",#N/A,FALSE,"Investimentos"}</definedName>
    <definedName name="hsfjkdshrgf" hidden="1">{#N/A,#N/A,FALSE,"Plan1";#N/A,#N/A,FALSE,"Plan2"}</definedName>
    <definedName name="hthhrtetdre" hidden="1">{#N/A,#N/A,FALSE,"Plan1";#N/A,#N/A,FALSE,"Plan2"}</definedName>
    <definedName name="htmal_control3" hidden="1">{"'RR'!$A$2:$E$81"}</definedName>
    <definedName name="htmal_control3_1" hidden="1">{"'RR'!$A$2:$E$81"}</definedName>
    <definedName name="htmal_control4" hidden="1">{"'RR'!$A$2:$E$81"}</definedName>
    <definedName name="htmal_control4_1" hidden="1">{"'RR'!$A$2:$E$81"}</definedName>
    <definedName name="htmal_control5" hidden="1">{"'RR'!$A$2:$E$81"}</definedName>
    <definedName name="htmal_control5_1" hidden="1">{"'RR'!$A$2:$E$81"}</definedName>
    <definedName name="htmal_control6" hidden="1">{"'RR'!$A$2:$E$81"}</definedName>
    <definedName name="htmal_control6_1" hidden="1">{"'RR'!$A$2:$E$81"}</definedName>
    <definedName name="htmal_control7" hidden="1">{"'RR'!$A$2:$E$81"}</definedName>
    <definedName name="htmal_control7_1" hidden="1">{"'RR'!$A$2:$E$81"}</definedName>
    <definedName name="htmal_control8" hidden="1">{"'RR'!$A$2:$E$81"}</definedName>
    <definedName name="htmal_control8_1" hidden="1">{"'RR'!$A$2:$E$81"}</definedName>
    <definedName name="HTML_C" hidden="1">{"'RR'!$A$2:$E$81"}</definedName>
    <definedName name="HTML_C_1" hidden="1">{"'RR'!$A$2:$E$81"}</definedName>
    <definedName name="HTML_CodePage" hidden="1">1252</definedName>
    <definedName name="HTML_Control" hidden="1">{"'Plan1 (2)'!$A$5:$F$63"}</definedName>
    <definedName name="HTML_Control_1" hidden="1">{"'GraficoOrcCust'!$BA$24:$BN$24","'GraficoOrcCust'!$BA$25:$BN$34","'GraficoOrcCust'!$BA$47:$BN$47","'GraficoOrcCust'!$BA$48:$BN$52"}</definedName>
    <definedName name="HTML_Control_2" hidden="1">{"'ReceitaLiquidaME'!$AA$25:$AN$32"}</definedName>
    <definedName name="HTML_Control1" hidden="1">{"'Placar Intranet'!$A$2:$K$24"}</definedName>
    <definedName name="html_control10" hidden="1">{"'RR'!$A$2:$E$81"}</definedName>
    <definedName name="html_control10_1" hidden="1">{"'RR'!$A$2:$E$81"}</definedName>
    <definedName name="html_control11" hidden="1">{"'RR'!$A$2:$E$81"}</definedName>
    <definedName name="html_control11_1" hidden="1">{"'RR'!$A$2:$E$81"}</definedName>
    <definedName name="html_control12" hidden="1">{"'RR'!$A$2:$E$81"}</definedName>
    <definedName name="html_control12_1" hidden="1">{"'RR'!$A$2:$E$81"}</definedName>
    <definedName name="html_control13" hidden="1">{"'RR'!$A$2:$E$81"}</definedName>
    <definedName name="html_control13_1" hidden="1">{"'RR'!$A$2:$E$81"}</definedName>
    <definedName name="html_control14" hidden="1">{"'RR'!$A$2:$E$81"}</definedName>
    <definedName name="html_control14_1" hidden="1">{"'RR'!$A$2:$E$81"}</definedName>
    <definedName name="html_control2" hidden="1">{"'RR'!$A$2:$E$81"}</definedName>
    <definedName name="html_control2_1" hidden="1">{"'RR'!$A$2:$E$81"}</definedName>
    <definedName name="HTML_CONTROL20" hidden="1">{"'RR'!$A$2:$E$81"}</definedName>
    <definedName name="HTML_CONTROL20_1" hidden="1">{"'RR'!$A$2:$E$81"}</definedName>
    <definedName name="HTML_CONTROL21" hidden="1">{"'RR'!$A$2:$E$81"}</definedName>
    <definedName name="HTML_CONTROL21_1" hidden="1">{"'RR'!$A$2:$E$81"}</definedName>
    <definedName name="HTML_Description" hidden="1">""</definedName>
    <definedName name="HTML_Email" hidden="1">""</definedName>
    <definedName name="HTML_Header" hidden="1">"Plan1 (2)"</definedName>
    <definedName name="HTML_LastUpdate" hidden="1">"04/03/1999"</definedName>
    <definedName name="HTML_LineAfter" hidden="1">FALSE</definedName>
    <definedName name="HTML_LineBefore" hidden="1">FALSE</definedName>
    <definedName name="HTML_Name" hidden="1">"Ana Tereza"</definedName>
    <definedName name="HTML_OBDlg2" hidden="1">TRUE</definedName>
    <definedName name="HTML_OBDlg4" hidden="1">TRUE</definedName>
    <definedName name="HTML_OS" hidden="1">0</definedName>
    <definedName name="HTML_PathFile" hidden="1">"V:\Operacao de Maquinas\INTERDIÇÕES NA VP\MeuHTML.htm"</definedName>
    <definedName name="HTML_PathFile_1" hidden="1">"C:\Performance_Intranet\custeio\graficoorccust.htm"</definedName>
    <definedName name="HTML_Title" hidden="1">"TabLoc"</definedName>
    <definedName name="HU" hidden="1">{"'gráf jan00'!$A$1:$AK$41"}</definedName>
    <definedName name="HU_1" hidden="1">{"'gráf jan00'!$A$1:$AK$41"}</definedName>
    <definedName name="hugo" hidden="1">{"'gráf jan00'!$A$1:$AK$41"}</definedName>
    <definedName name="HVJKHGKFXHFD" hidden="1">{#N/A,#N/A,FALSE,"Plan1";#N/A,#N/A,FALSE,"Plan2"}</definedName>
    <definedName name="hwekjhekhf" hidden="1">{#N/A,#N/A,FALSE,"Plan1";#N/A,#N/A,FALSE,"Plan2"}</definedName>
    <definedName name="HXFRE" hidden="1">{#N/A,#N/A,FALSE,"Plan1";#N/A,#N/A,FALSE,"Plan2"}</definedName>
    <definedName name="HXKJFGDKHG" hidden="1">{#N/A,#N/A,FALSE,"Plan1";#N/A,#N/A,FALSE,"Plan2"}</definedName>
    <definedName name="hy" hidden="1">{"MULTIPLICAÇÃO",#N/A,FALSE,"Obras"}</definedName>
    <definedName name="hyhy"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i"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icd" hidden="1">{"'CptDifn'!$AA$32:$AG$32"}</definedName>
    <definedName name="ICD_IR" hidden="1">{"'CptDifn'!$AA$32:$AG$32"}</definedName>
    <definedName name="Ident" hidden="1">{"'RR'!$A$2:$E$81"}</definedName>
    <definedName name="IdentCausas_pareto" hidden="1">{"'RR'!$A$2:$E$81"}</definedName>
    <definedName name="IDENTICAÇÃO2" hidden="1">{"'RR'!$A$2:$E$81"}</definedName>
    <definedName name="Identificação_EFVM" hidden="1">{"'RR'!$A$2:$E$81"}</definedName>
    <definedName name="idfhgkjhfkthy" hidden="1">{#N/A,#N/A,FALSE,"Plan1";#N/A,#N/A,FALSE,"Plan2"}</definedName>
    <definedName name="ieroweft" hidden="1">{#N/A,#N/A,FALSE,"Plan1";#N/A,#N/A,FALSE,"Plan2"}</definedName>
    <definedName name="iewpotqi5poejy" hidden="1">{#N/A,#N/A,FALSE,"Plan1";#N/A,#N/A,FALSE,"Plan2"}</definedName>
    <definedName name="ihdfifguhgfuiyh" hidden="1">{TRUE,TRUE,-1.25,-15.5,604.5,366.75,FALSE,FALSE,TRUE,TRUE,0,1,#N/A,1,#N/A,9.0125,24.4117647058824,1,FALSE,FALSE,3,TRUE,1,FALSE,100,"Swvu.PLANILHA2.","ACwvu.PLANILHA2.",#N/A,FALSE,FALSE,0.787401575,0.34,0.46,0.5,1,"","",FALSE,FALSE,FALSE,FALSE,1,#N/A,1,1,FALSE,FALSE,#N/A,#N/A,FALSE,FALSE,FALSE,9,65532,65532,FALSE,FALSE,TRUE,TRUE,TRUE}</definedName>
    <definedName name="ihdsitrrt" hidden="1">{TRUE,TRUE,-1.25,-15.5,604.5,366.75,FALSE,FALSE,TRUE,TRUE,0,1,#N/A,1,#N/A,9.0125,24.4117647058824,1,FALSE,FALSE,3,TRUE,1,FALSE,100,"Swvu.PLANILHA2.","ACwvu.PLANILHA2.",#N/A,FALSE,FALSE,0.787401575,0.34,0.46,0.5,1,"","",FALSE,FALSE,FALSE,FALSE,1,#N/A,1,1,FALSE,FALSE,#N/A,#N/A,FALSE,FALSE,FALSE,9,65532,65532,FALSE,FALSE,TRUE,TRUE,TRUE}</definedName>
    <definedName name="iheidhgufr" hidden="1">#REF!</definedName>
    <definedName name="ihfdkjhktgrd" hidden="1">{#N/A,#N/A,FALSE,"Plan1";#N/A,#N/A,FALSE,"Plan2"}</definedName>
    <definedName name="ihrtetw4r" hidden="1">{#N/A,#N/A,FALSE,"Plan1";#N/A,#N/A,FALSE,"Plan2"}</definedName>
    <definedName name="IIASDSAWE" hidden="1">{"Econ Consolidado",#N/A,FALSE,"Econ Consol";"Fluxo de Caixa",#N/A,FALSE,"Fluxo Caixa";"Investimentos",#N/A,FALSE,"Investimentos"}</definedName>
    <definedName name="iii" hidden="1">{#N/A,#N/A,FALSE,"GERAL";#N/A,#N/A,FALSE,"012-96";#N/A,#N/A,FALSE,"018-96";#N/A,#N/A,FALSE,"027-96";#N/A,#N/A,FALSE,"059-96";#N/A,#N/A,FALSE,"076-96";#N/A,#N/A,FALSE,"019-97";#N/A,#N/A,FALSE,"021-97";#N/A,#N/A,FALSE,"022-97";#N/A,#N/A,FALSE,"028-97"}</definedName>
    <definedName name="IIIII"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iiiiiiii"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ik" hidden="1">{"MULTIPLICAÇÃO",#N/A,FALSE,"Obras"}</definedName>
    <definedName name="ilhweilrji4e" hidden="1">{#N/A,#N/A,FALSE,"Plan1";#N/A,#N/A,FALSE,"Plan2"}</definedName>
    <definedName name="ilol"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ilsdr4wfr" hidden="1">{TRUE,TRUE,-1.25,-15.5,604.5,366.75,FALSE,FALSE,TRUE,TRUE,0,1,#N/A,1,#N/A,9.0125,24.4117647058824,1,FALSE,FALSE,3,TRUE,1,FALSE,100,"Swvu.PLANILHA2.","ACwvu.PLANILHA2.",#N/A,FALSE,FALSE,0.787401575,0.34,0.46,0.5,1,"","",FALSE,FALSE,FALSE,FALSE,1,#N/A,1,1,FALSE,FALSE,#N/A,#N/A,FALSE,FALSE,FALSE,9,65532,65532,FALSE,FALSE,TRUE,TRUE,TRUE}</definedName>
    <definedName name="immmm" hidden="1">{#N/A,#N/A,FALSE,"DEF1";#N/A,#N/A,FALSE,"DEF2";#N/A,#N/A,FALSE,"DEF3"}</definedName>
    <definedName name="in" hidden="1">{#N/A,#N/A,FALSE,"DEF1";#N/A,#N/A,FALSE,"DEF2";#N/A,#N/A,FALSE,"DEF3"}</definedName>
    <definedName name="int" hidden="1">{#N/A,#N/A,FALSE,"General";#N/A,#N/A,FALSE,"DMU";#N/A,#N/A,FALSE,"Breakdown";#N/A,#N/A,FALSE,"Traction";#N/A,#N/A,FALSE,"Bogie &amp; Carbody";#N/A,#N/A,FALSE,"Auxiliaries";#N/A,#N/A,FALSE,"Braking";#N/A,#N/A,FALSE,"Electric";#N/A,#N/A,FALSE,"Comfort";#N/A,#N/A,FALSE,"Interiors";#N/A,#N/A,FALSE,"Exterior"}</definedName>
    <definedName name="Intran" hidden="1">{"'teste'!$B$2:$R$49"}</definedName>
    <definedName name="Intran_1" hidden="1">{"'teste'!$B$2:$R$49"}</definedName>
    <definedName name="IntroPrintArea" localSheetId="1" hidden="1">#REF!</definedName>
    <definedName name="IntroPrintArea" hidden="1">#REF!</definedName>
    <definedName name="INV_ECON_MENSAL" hidden="1">{#N/A,#N/A,FALSE,"DEF1";#N/A,#N/A,FALSE,"DEF2";#N/A,#N/A,FALSE,"DEF3"}</definedName>
    <definedName name="INV_ECON_MENSAL_1" hidden="1">{#N/A,#N/A,FALSE,"DEF1";#N/A,#N/A,FALSE,"DEF2";#N/A,#N/A,FALSE,"DEF3"}</definedName>
    <definedName name="inv_financ_Mensal_desemb" hidden="1">{#N/A,#N/A,FALSE,"DEF1";#N/A,#N/A,FALSE,"DEF2";#N/A,#N/A,FALSE,"DEF3"}</definedName>
    <definedName name="inv_financ_Mensal_desemb_1" hidden="1">{#N/A,#N/A,FALSE,"DEF1";#N/A,#N/A,FALSE,"DEF2";#N/A,#N/A,FALSE,"DEF3"}</definedName>
    <definedName name="InvJustificativas6" hidden="1">{"'REL CUSTODIF'!$B$1:$H$72"}</definedName>
    <definedName name="InvJustificativas9" hidden="1">{"'REL CUSTODIF'!$B$1:$H$72"}</definedName>
    <definedName name="IO" hidden="1">{#N/A,#N/A,FALSE,"GERAL";#N/A,#N/A,FALSE,"012-96";#N/A,#N/A,FALSE,"018-96";#N/A,#N/A,FALSE,"027-96";#N/A,#N/A,FALSE,"059-96";#N/A,#N/A,FALSE,"076-96";#N/A,#N/A,FALSE,"019-97";#N/A,#N/A,FALSE,"021-97";#N/A,#N/A,FALSE,"022-97";#N/A,#N/A,FALSE,"028-97"}</definedName>
    <definedName name="ioeriotyt" hidden="1">{#N/A,#N/A,FALSE,"Plan1";#N/A,#N/A,FALSE,"Plan2"}</definedName>
    <definedName name="iohudtorh" hidden="1">{#N/A,#N/A,FALSE,"Plan1";#N/A,#N/A,FALSE,"Plan2"}</definedName>
    <definedName name="iojtkheayed" hidden="1">{#N/A,#N/A,FALSE,"Plan1";#N/A,#N/A,FALSE,"Plan2"}</definedName>
    <definedName name="iop"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iouweroieuw4" hidden="1">{#N/A,#N/A,FALSE,"Plan1";#N/A,#N/A,FALSE,"Plan2"}</definedName>
    <definedName name="iphifpgh" hidden="1">{#N/A,#N/A,FALSE,"Plan1";#N/A,#N/A,FALSE,"Plan2"}</definedName>
    <definedName name="ipodsifgpdsr" hidden="1">{TRUE,TRUE,-1.25,-15.5,604.5,366.75,FALSE,FALSE,TRUE,TRUE,0,1,#N/A,1,#N/A,9.0125,24.4117647058824,1,FALSE,FALSE,3,TRUE,1,FALSE,100,"Swvu.PLANILHA2.","ACwvu.PLANILHA2.",#N/A,FALSE,FALSE,0.787401575,0.34,0.46,0.5,1,"","",FALSE,FALSE,FALSE,FALSE,1,#N/A,1,1,FALSE,FALSE,#N/A,#N/A,FALSE,FALSE,FALSE,9,65532,65532,FALSE,FALSE,TRUE,TRUE,TRUE}</definedName>
    <definedName name="ipotjrjketjr" hidden="1">{#N/A,#N/A,FALSE,"Plan1";#N/A,#N/A,FALSE,"Plan2"}</definedName>
    <definedName name="IT"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IUGFGDFUYR" hidden="1">{TRUE,TRUE,-1.25,-15.5,604.5,366.75,FALSE,FALSE,TRUE,TRUE,0,1,#N/A,1,#N/A,9.0125,24.4117647058824,1,FALSE,FALSE,3,TRUE,1,FALSE,100,"Swvu.PLANILHA2.","ACwvu.PLANILHA2.",#N/A,FALSE,FALSE,0.787401575,0.34,0.46,0.5,1,"","",FALSE,FALSE,FALSE,FALSE,1,#N/A,1,1,FALSE,FALSE,#N/A,#N/A,FALSE,FALSE,FALSE,9,65532,65532,FALSE,FALSE,TRUE,TRUE,TRUE}</definedName>
    <definedName name="IUO" hidden="1">{"'Quadro'!$A$4:$BG$78"}</definedName>
    <definedName name="IUO_1" hidden="1">{"'Quadro'!$A$4:$BG$78"}</definedName>
    <definedName name="iyguygiyt" hidden="1">{#N/A,#N/A,FALSE,"Plan1";#N/A,#N/A,FALSE,"Plan2"}</definedName>
    <definedName name="iyuyheturtd" hidden="1">{#N/A,#N/A,FALSE,"Plan1";#N/A,#N/A,FALSE,"Plan2"}</definedName>
    <definedName name="j" hidden="1">{#N/A,#N/A,FALSE,"PCOL"}</definedName>
    <definedName name="j_1" hidden="1">{#N/A,#N/A,FALSE,"PCOL"}</definedName>
    <definedName name="JAIRO" hidden="1">{#N/A,#N/A,FALSE,"GERAL";#N/A,#N/A,FALSE,"012-96";#N/A,#N/A,FALSE,"018-96";#N/A,#N/A,FALSE,"027-96";#N/A,#N/A,FALSE,"059-96";#N/A,#N/A,FALSE,"076-96";#N/A,#N/A,FALSE,"019-97";#N/A,#N/A,FALSE,"021-97";#N/A,#N/A,FALSE,"022-97";#N/A,#N/A,FALSE,"028-97"}</definedName>
    <definedName name="jalejdasjf" hidden="1">{#N/A,#N/A,FALSE,"Plan1";#N/A,#N/A,FALSE,"Plan2"}</definedName>
    <definedName name="jane" hidden="1">{"'CptDifn'!$AA$32:$AG$32"}</definedName>
    <definedName name="JASDJS" hidden="1">{#N/A,#N/A,FALSE,"Plan1";#N/A,#N/A,FALSE,"Plan2"}</definedName>
    <definedName name="jaskldjlse" hidden="1">{#N/A,#N/A,FALSE,"Plan1";#N/A,#N/A,FALSE,"Plan2"}</definedName>
    <definedName name="JASLDKLD" hidden="1">{#N/A,#N/A,FALSE,"Plan1";#N/A,#N/A,FALSE,"Plan2"}</definedName>
    <definedName name="jasoe" hidden="1">#REF!</definedName>
    <definedName name="jbzxffcbgdhgft" hidden="1">#REF!</definedName>
    <definedName name="JÇDFHDF" hidden="1">{"Econ Consolidado",#N/A,FALSE,"Econ Consol";"Fluxo de Caixa",#N/A,FALSE,"Fluxo Caixa";"Investimentos",#N/A,FALSE,"Investimentos"}</definedName>
    <definedName name="jçkj" hidden="1">{"'CptDifn'!$AA$32:$AG$32"}</definedName>
    <definedName name="JD" hidden="1">{"'Total'!$A$1","'Total'!$A$3"}</definedName>
    <definedName name="jdbgftbhr" hidden="1">{#N/A,#N/A,FALSE,"Plan1";#N/A,#N/A,FALSE,"Plan2"}</definedName>
    <definedName name="jdfgkrhgft" hidden="1">#REF!</definedName>
    <definedName name="jdfgldfjgklh" hidden="1">{#N/A,#N/A,FALSE,"Plan1";#N/A,#N/A,FALSE,"Plan2"}</definedName>
    <definedName name="jdfhjkdrhjtkgr" hidden="1">{TRUE,TRUE,-1.25,-15.5,604.5,366.75,FALSE,FALSE,TRUE,TRUE,0,1,#N/A,1,#N/A,9.0125,24.4117647058824,1,FALSE,FALSE,3,TRUE,1,FALSE,100,"Swvu.PLANILHA2.","ACwvu.PLANILHA2.",#N/A,FALSE,FALSE,0.787401575,0.34,0.46,0.5,1,"","",FALSE,FALSE,FALSE,FALSE,1,#N/A,1,1,FALSE,FALSE,#N/A,#N/A,FALSE,FALSE,FALSE,9,65532,65532,FALSE,FALSE,TRUE,TRUE,TRUE}</definedName>
    <definedName name="jdfjdtrgt" hidden="1">{#N/A,#N/A,FALSE,"Plan1";#N/A,#N/A,FALSE,"Plan2"}</definedName>
    <definedName name="JDFJLDJR" hidden="1">{#N/A,#N/A,FALSE,"Plan1";#N/A,#N/A,FALSE,"Plan2"}</definedName>
    <definedName name="jdfkgitfgdrtt" hidden="1">{#N/A,#N/A,FALSE,"Plan1";#N/A,#N/A,FALSE,"Plan2"}</definedName>
    <definedName name="JDFKHFKJ" hidden="1">{#N/A,#N/A,FALSE,"Plan1";#N/A,#N/A,FALSE,"Plan2"}</definedName>
    <definedName name="jdfklgtdtr" hidden="1">{#N/A,#N/A,FALSE,"Plan1";#N/A,#N/A,FALSE,"Plan2"}</definedName>
    <definedName name="JDFKTHRT" hidden="1">{#N/A,#N/A,FALSE,"Plan1";#N/A,#N/A,FALSE,"Plan2"}</definedName>
    <definedName name="JDFLKJDRF" hidden="1">{#N/A,#N/A,FALSE,"Plan1";#N/A,#N/A,FALSE,"Plan2"}</definedName>
    <definedName name="jdfzlkjgfdht" hidden="1">{#N/A,#N/A,FALSE,"Plan1";#N/A,#N/A,FALSE,"Plan2"}</definedName>
    <definedName name="jdglhfghkt" hidden="1">{#N/A,#N/A,FALSE,"Plan1";#N/A,#N/A,FALSE,"Plan2"}</definedName>
    <definedName name="jdhfjdhgfd" hidden="1">{#N/A,#N/A,FALSE,"Plan1";#N/A,#N/A,FALSE,"Plan2"}</definedName>
    <definedName name="jdk" hidden="1">{"'Total'!$A$1","'Total'!$A$3"}</definedName>
    <definedName name="jdkfhgjhf" hidden="1">{#N/A,#N/A,FALSE,"Plan1";#N/A,#N/A,FALSE,"Plan2"}</definedName>
    <definedName name="jdkfjdtr" hidden="1">{#N/A,#N/A,FALSE,"Plan1";#N/A,#N/A,FALSE,"Plan2"}</definedName>
    <definedName name="jdklaSHDLKSHDLKA" hidden="1">{"MULTIPLICAÇÃO",#N/A,FALSE,"Obras"}</definedName>
    <definedName name="jdljgftldjti5r" hidden="1">{#N/A,#N/A,FALSE,"Plan1";#N/A,#N/A,FALSE,"Plan2"}</definedName>
    <definedName name="JDLKJDASGF" hidden="1">{#N/A,#N/A,FALSE,"Plan1";#N/A,#N/A,FALSE,"Plan2"}</definedName>
    <definedName name="jdrfkdjfghrtfjg" hidden="1">{#N/A,#N/A,FALSE,"Plan1";#N/A,#N/A,FALSE,"Plan2"}</definedName>
    <definedName name="jdskfhdk" hidden="1">{#N/A,#N/A,FALSE,"Plan1";#N/A,#N/A,FALSE,"Plan2"}</definedName>
    <definedName name="JDSKLGKDRHGGF" hidden="1">{#N/A,#N/A,FALSE,"Plan1";#N/A,#N/A,FALSE,"Plan2"}</definedName>
    <definedName name="jefsgfr" hidden="1">{#N/A,#N/A,FALSE,"Plan1";#N/A,#N/A,FALSE,"Plan2"}</definedName>
    <definedName name="JERHIEHYURE" hidden="1">{#N/A,#N/A,FALSE,"Plan1";#N/A,#N/A,FALSE,"Plan2"}</definedName>
    <definedName name="jfddlsrtyty" hidden="1">{#N/A,#N/A,FALSE,"Plan1";#N/A,#N/A,FALSE,"Plan2"}</definedName>
    <definedName name="jfdjtgdjghitfyh" hidden="1">{#N/A,#N/A,FALSE,"Plan1";#N/A,#N/A,FALSE,"Plan2"}</definedName>
    <definedName name="jfdkgkftftg" hidden="1">{#N/A,#N/A,FALSE,"Plan1";#N/A,#N/A,FALSE,"Plan2"}</definedName>
    <definedName name="jfghjkfdhtkyru" hidden="1">{TRUE,TRUE,-1.25,-15.5,604.5,366.75,FALSE,FALSE,TRUE,TRUE,0,1,#N/A,1,#N/A,9.0125,24.4117647058824,1,FALSE,FALSE,3,TRUE,1,FALSE,100,"Swvu.PLANILHA2.","ACwvu.PLANILHA2.",#N/A,FALSE,FALSE,0.787401575,0.34,0.46,0.5,1,"","",FALSE,FALSE,FALSE,FALSE,1,#N/A,1,1,FALSE,FALSE,#N/A,#N/A,FALSE,FALSE,FALSE,9,65532,65532,FALSE,FALSE,TRUE,TRUE,TRUE}</definedName>
    <definedName name="JFGJYHTY" hidden="1">{#N/A,#N/A,FALSE,"Plan1";#N/A,#N/A,FALSE,"Plan2"}</definedName>
    <definedName name="jfgkflcnjkglc" hidden="1">{#N/A,#N/A,FALSE,"Plan1";#N/A,#N/A,FALSE,"Plan2"}</definedName>
    <definedName name="JFHRE" hidden="1">{#N/A,#N/A,FALSE,"Plan1";#N/A,#N/A,FALSE,"Plan2"}</definedName>
    <definedName name="jfkdls5jtirjd" hidden="1">{#N/A,#N/A,FALSE,"Plan1";#N/A,#N/A,FALSE,"Plan2"}</definedName>
    <definedName name="jfkljdkfcj" hidden="1">{#N/A,#N/A,FALSE,"Plan1";#N/A,#N/A,FALSE,"Plan2"}</definedName>
    <definedName name="jfkrhdtghdut" hidden="1">{#N/A,#N/A,FALSE,"Plan1";#N/A,#N/A,FALSE,"Plan2"}</definedName>
    <definedName name="JFRESR" hidden="1">{#N/A,#N/A,FALSE,"Plan1";#N/A,#N/A,FALSE,"Plan2"}</definedName>
    <definedName name="jg" hidden="1">{"MATRIZES",#N/A,FALSE,"Obras"}</definedName>
    <definedName name="jgdfdgfjgdj" hidden="1">{#N/A,#N/A,FALSE,"Plan1";#N/A,#N/A,FALSE,"Plan2"}</definedName>
    <definedName name="jgdfght" hidden="1">{#N/A,#N/A,FALSE,"Plan1";#N/A,#N/A,FALSE,"Plan2"}</definedName>
    <definedName name="jgfgdsgfdhrf" hidden="1">{#N/A,#N/A,FALSE,"Plan1";#N/A,#N/A,FALSE,"Plan2"}</definedName>
    <definedName name="JGFJGTFT" hidden="1">{#N/A,#N/A,FALSE,"Plan1";#N/A,#N/A,FALSE,"Plan2"}</definedName>
    <definedName name="JGJSFJKSDGB" hidden="1">17</definedName>
    <definedName name="jgkjkhjuftgi" hidden="1">{#N/A,#N/A,FALSE,"Plan1";#N/A,#N/A,FALSE,"Plan2"}</definedName>
    <definedName name="jhd" hidden="1">{TRUE,TRUE,-1.25,-15.5,604.5,366.75,FALSE,FALSE,TRUE,TRUE,0,1,#N/A,1,#N/A,9.0125,24.4117647058824,1,FALSE,FALSE,3,TRUE,1,FALSE,100,"Swvu.PLANILHA2.","ACwvu.PLANILHA2.",#N/A,FALSE,FALSE,0.787401575,0.34,0.46,0.5,1,"","",FALSE,FALSE,FALSE,FALSE,1,#N/A,1,1,FALSE,FALSE,#N/A,#N/A,FALSE,FALSE,FALSE,9,65532,65532,FALSE,FALSE,TRUE,TRUE,TRUE}</definedName>
    <definedName name="jhdfjjhirft" hidden="1">{#N/A,#N/A,FALSE,"Plan1";#N/A,#N/A,FALSE,"Plan2"}</definedName>
    <definedName name="jhdfjkhtrdhf" hidden="1">{#N/A,#N/A,FALSE,"Plan1";#N/A,#N/A,FALSE,"Plan2"}</definedName>
    <definedName name="jhdfuthr" hidden="1">{#N/A,#N/A,FALSE,"Plan1";#N/A,#N/A,FALSE,"Plan2"}</definedName>
    <definedName name="JHDFZGRDHF" hidden="1">{"Econ Consolidado",#N/A,FALSE,"Econ Consol";"Fluxo de Caixa",#N/A,FALSE,"Fluxo Caixa";"Investimentos",#N/A,FALSE,"Investimentos"}</definedName>
    <definedName name="JHERKHKFGH" hidden="1">{#N/A,#N/A,FALSE,"Plan1";#N/A,#N/A,FALSE,"Plan2"}</definedName>
    <definedName name="jhfhhztfhe" hidden="1">#REF!</definedName>
    <definedName name="JHGKJFJFJGL" hidden="1">{#N/A,#N/A,FALSE,"Plan1";#N/A,#N/A,FALSE,"Plan2"}</definedName>
    <definedName name="jhsdjkhfuks" hidden="1">{#N/A,#N/A,FALSE,"Plan1";#N/A,#N/A,FALSE,"Plan2"}</definedName>
    <definedName name="jisdrkje" hidden="1">{#N/A,#N/A,FALSE,"Plan1";#N/A,#N/A,FALSE,"Plan2"}</definedName>
    <definedName name="jishfrieyhtau" hidden="1">{#N/A,#N/A,FALSE,"Plan1";#N/A,#N/A,FALSE,"Plan2"}</definedName>
    <definedName name="jiu" hidden="1">{TRUE,TRUE,-1.25,-15.5,604.5,366.75,FALSE,FALSE,TRUE,TRUE,0,1,#N/A,1,#N/A,9.0125,24.4117647058824,1,FALSE,FALSE,3,TRUE,1,FALSE,100,"Swvu.PLANILHA2.","ACwvu.PLANILHA2.",#N/A,FALSE,FALSE,0.787401575,0.34,0.46,0.5,1,"","",FALSE,FALSE,FALSE,FALSE,1,#N/A,1,1,FALSE,FALSE,#N/A,#N/A,FALSE,FALSE,FALSE,9,65532,65532,FALSE,FALSE,TRUE,TRUE,TRUE}</definedName>
    <definedName name="jj" hidden="1">{"MULTIPLICAÇÃO",#N/A,FALSE,"Obras"}</definedName>
    <definedName name="jjfdsktyhhy" hidden="1">{#N/A,#N/A,FALSE,"Plan1";#N/A,#N/A,FALSE,"Plan2"}</definedName>
    <definedName name="JJJJ"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jjjjjjjjjjjjj"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jjk" hidden="1">{"'Total'!$A$1","'Total'!$A$3"}</definedName>
    <definedName name="jjkjkjk" hidden="1">{#N/A,#N/A,FALSE,"Plan1";#N/A,#N/A,FALSE,"Plan2"}</definedName>
    <definedName name="jk"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JKDCK" hidden="1">{#N/A,#N/A,FALSE,"Plan1";#N/A,#N/A,FALSE,"Plan2"}</definedName>
    <definedName name="JKDFHKHFR" hidden="1">{#N/A,#N/A,FALSE,"Plan1";#N/A,#N/A,FALSE,"Plan2"}</definedName>
    <definedName name="JKDFTRDRJ" hidden="1">{#N/A,#N/A,FALSE,"Plan1";#N/A,#N/A,FALSE,"Plan2"}</definedName>
    <definedName name="jkdhfukhddf" hidden="1">{#N/A,#N/A,FALSE,"Plan1";#N/A,#N/A,FALSE,"Plan2"}</definedName>
    <definedName name="JKDRKGJHTDRF" hidden="1">{TRUE,TRUE,-1.25,-15.5,604.5,366.75,FALSE,FALSE,TRUE,TRUE,0,1,#N/A,1,#N/A,9.0125,24.4117647058824,1,FALSE,FALSE,3,TRUE,1,FALSE,100,"Swvu.PLANILHA2.","ACwvu.PLANILHA2.",#N/A,FALSE,FALSE,0.787401575,0.34,0.46,0.5,1,"","",FALSE,FALSE,FALSE,FALSE,1,#N/A,1,1,FALSE,FALSE,#N/A,#N/A,FALSE,FALSE,FALSE,9,65532,65532,FALSE,FALSE,TRUE,TRUE,TRUE}</definedName>
    <definedName name="jkelsjreja" hidden="1">{#N/A,#N/A,FALSE,"Plan1";#N/A,#N/A,FALSE,"Plan2"}</definedName>
    <definedName name="jkfhjgkfhghh" hidden="1">{#N/A,#N/A,FALSE,"Plan1";#N/A,#N/A,FALSE,"Plan2"}</definedName>
    <definedName name="jkhderjkhes" hidden="1">{#N/A,#N/A,FALSE,"Plan1";#N/A,#N/A,FALSE,"Plan2"}</definedName>
    <definedName name="jkhdfhfd" hidden="1">{#N/A,#N/A,FALSE,"Plan1";#N/A,#N/A,FALSE,"Plan2"}</definedName>
    <definedName name="jkhfhestr" hidden="1">{TRUE,TRUE,-1.25,-15.5,604.5,366.75,FALSE,FALSE,TRUE,TRUE,0,1,#N/A,1,#N/A,9.0125,24.4117647058824,1,FALSE,FALSE,3,TRUE,1,FALSE,100,"Swvu.PLANILHA2.","ACwvu.PLANILHA2.",#N/A,FALSE,FALSE,0.787401575,0.34,0.46,0.5,1,"","",FALSE,FALSE,FALSE,FALSE,1,#N/A,1,1,FALSE,FALSE,#N/A,#N/A,FALSE,FALSE,FALSE,9,65532,65532,FALSE,FALSE,TRUE,TRUE,TRUE}</definedName>
    <definedName name="JKHFKJHGKFTHUDET" hidden="1">{#N/A,#N/A,FALSE,"Plan1";#N/A,#N/A,FALSE,"Plan2"}</definedName>
    <definedName name="JKHGDHFUHTG" hidden="1">{#N/A,#N/A,FALSE,"Plan1";#N/A,#N/A,FALSE,"Plan2"}</definedName>
    <definedName name="jkhsdzjkfyiu" hidden="1">{#N/A,#N/A,FALSE,"Plan1";#N/A,#N/A,FALSE,"Plan2"}</definedName>
    <definedName name="jkjkk" hidden="1">{"'CptDifn'!$AA$32:$AG$32"}</definedName>
    <definedName name="jkjsdkhfdhrf" hidden="1">{#N/A,#N/A,FALSE,"Plan1";#N/A,#N/A,FALSE,"Plan2"}</definedName>
    <definedName name="jklç"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jklgfsjgtjtg" hidden="1">{#N/A,#N/A,FALSE,"Plan1";#N/A,#N/A,FALSE,"Plan2"}</definedName>
    <definedName name="jksldfjsdhf" hidden="1">{#N/A,#N/A,FALSE,"Plan1";#N/A,#N/A,FALSE,"Plan2"}</definedName>
    <definedName name="jkxhcjkhfr" hidden="1">{#N/A,#N/A,FALSE,"Plan1";#N/A,#N/A,FALSE,"Plan2"}</definedName>
    <definedName name="JNGCKFKJFGH" hidden="1">{#N/A,#N/A,FALSE,"Plan1";#N/A,#N/A,FALSE,"Plan2"}</definedName>
    <definedName name="JOAO" hidden="1">{"AVÓS",#N/A,FALSE,"Obras"}</definedName>
    <definedName name="JREJRW" hidden="1">{#N/A,#N/A,FALSE,"Plan1";#N/A,#N/A,FALSE,"Plan2"}</definedName>
    <definedName name="jryhjtry"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jryhjtry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JSADKAH" hidden="1">{"Econ Consolidado",#N/A,FALSE,"Econ Consol";"Fluxo de Caixa",#N/A,FALSE,"Fluxo Caixa";"Investimentos",#N/A,FALSE,"Investimentos"}</definedName>
    <definedName name="JSDAJRE" hidden="1">{#N/A,#N/A,FALSE,"Plan1";#N/A,#N/A,FALSE,"Plan2"}</definedName>
    <definedName name="jsdffsed" hidden="1">{TRUE,TRUE,-1.25,-15.5,604.5,366.75,FALSE,FALSE,TRUE,TRUE,0,1,#N/A,1,#N/A,9.0125,24.4117647058824,1,FALSE,FALSE,3,TRUE,1,FALSE,100,"Swvu.PLANILHA2.","ACwvu.PLANILHA2.",#N/A,FALSE,FALSE,0.787401575,0.34,0.46,0.5,1,"","",FALSE,FALSE,FALSE,FALSE,1,#N/A,1,1,FALSE,FALSE,#N/A,#N/A,FALSE,FALSE,FALSE,9,65532,65532,FALSE,FALSE,TRUE,TRUE,TRUE}</definedName>
    <definedName name="jsdfjgx" hidden="1">{#N/A,#N/A,FALSE,"Plan1";#N/A,#N/A,FALSE,"Plan2"}</definedName>
    <definedName name="jsdfkgnfr" hidden="1">#REF!</definedName>
    <definedName name="jsdfsdfd" hidden="1">{#N/A,#N/A,FALSE,"Plan1";#N/A,#N/A,FALSE,"Plan2"}</definedName>
    <definedName name="jsdljficd" hidden="1">{#N/A,#N/A,FALSE,"Plan1";#N/A,#N/A,FALSE,"Plan2"}</definedName>
    <definedName name="JSDTLFJDRG" hidden="1">{#N/A,#N/A,FALSE,"Plan1";#N/A,#N/A,FALSE,"Plan2"}</definedName>
    <definedName name="jsfjsjferwea" hidden="1">{#N/A,#N/A,FALSE,"Plan1";#N/A,#N/A,FALSE,"Plan2"}</definedName>
    <definedName name="jslrjer" hidden="1">{#N/A,#N/A,FALSE,"Plan1";#N/A,#N/A,FALSE,"Plan2"}</definedName>
    <definedName name="ju"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jujk" hidden="1">{#N/A,#N/A,FALSE,"PCOL"}</definedName>
    <definedName name="jujk_1" hidden="1">{#N/A,#N/A,FALSE,"PCOL"}</definedName>
    <definedName name="juju"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juklhkhdf" hidden="1">{#N/A,#N/A,FALSE,"Plan1";#N/A,#N/A,FALSE,"Plan2"}</definedName>
    <definedName name="JULHO99" hidden="1">{#N/A,#N/A,TRUE,"Quinzena 01 à 15-04-98 "}</definedName>
    <definedName name="Julio" hidden="1">{"'CptDifn'!$AA$32:$AG$32"}</definedName>
    <definedName name="jun04_1" hidden="1">{"'gráf jan00'!$A$1:$AK$41"}</definedName>
    <definedName name="junho" hidden="1">{"'gráf jan00'!$A$1:$AK$41"}</definedName>
    <definedName name="Just" hidden="1">{"'REL CUSTODIF'!$B$1:$H$72"}</definedName>
    <definedName name="jwekljd" hidden="1">{#N/A,#N/A,FALSE,"Plan1";#N/A,#N/A,FALSE,"Plan2"}</definedName>
    <definedName name="JWEOITORU5Y" hidden="1">{#N/A,#N/A,FALSE,"Plan1";#N/A,#N/A,FALSE,"Plan2"}</definedName>
    <definedName name="jxdfjsrf" hidden="1">{#N/A,#N/A,FALSE,"Plan1";#N/A,#N/A,FALSE,"Plan2"}</definedName>
    <definedName name="jxdklfjv" hidden="1">{TRUE,TRUE,-1.25,-15.5,604.5,366.75,FALSE,FALSE,TRUE,TRUE,0,1,#N/A,1,#N/A,9.0125,24.4117647058824,1,FALSE,FALSE,3,TRUE,1,FALSE,100,"Swvu.PLANILHA2.","ACwvu.PLANILHA2.",#N/A,FALSE,FALSE,0.787401575,0.34,0.46,0.5,1,"","",FALSE,FALSE,FALSE,FALSE,1,#N/A,1,1,FALSE,FALSE,#N/A,#N/A,FALSE,FALSE,FALSE,9,65532,65532,FALSE,FALSE,TRUE,TRUE,TRUE}</definedName>
    <definedName name="jythjty"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jythjty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jzsdjkszl" hidden="1">{#N/A,#N/A,FALSE,"Plan1";#N/A,#N/A,FALSE,"Plan2"}</definedName>
    <definedName name="JZXFKLJLDJF" hidden="1">{#N/A,#N/A,FALSE,"Plan1";#N/A,#N/A,FALSE,"Plan2"}</definedName>
    <definedName name="jzxklfdlvgfg" hidden="1">{#N/A,#N/A,FALSE,"Plan1";#N/A,#N/A,FALSE,"Plan2"}</definedName>
    <definedName name="k" hidden="1">{#N/A,#N/A,FALSE,"PCOL"}</definedName>
    <definedName name="k_1" hidden="1">{#N/A,#N/A,FALSE,"PCOL"}</definedName>
    <definedName name="ka" hidden="1">{"MATRIZES",#N/A,FALSE,"Obras"}</definedName>
    <definedName name="kaedkroswr" hidden="1">{"Econ Consolidado",#N/A,FALSE,"Econ Consol";"Fluxo de Caixa",#N/A,FALSE,"Fluxo Caixa";"Investimentos",#N/A,FALSE,"Investimentos"}</definedName>
    <definedName name="kasdfç"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kç\lKçaksdçaqew" hidden="1">{#N/A,#N/A,FALSE,"Plan1";#N/A,#N/A,FALSE,"Plan2"}</definedName>
    <definedName name="kçdasekr" hidden="1">{#N/A,#N/A,FALSE,"Plan1";#N/A,#N/A,FALSE,"Plan2"}</definedName>
    <definedName name="kçfdljtredr" hidden="1">{#N/A,#N/A,FALSE,"Plan1";#N/A,#N/A,FALSE,"Plan2"}</definedName>
    <definedName name="kclçkglf" hidden="1">{#N/A,#N/A,FALSE,"Plan1";#N/A,#N/A,FALSE,"Plan2"}</definedName>
    <definedName name="kçlkasçkere" hidden="1">{#N/A,#N/A,FALSE,"Plan1";#N/A,#N/A,FALSE,"Plan2"}</definedName>
    <definedName name="kdfbngtjkbf" hidden="1">{#N/A,#N/A,FALSE,"Plan1";#N/A,#N/A,FALSE,"Plan2"}</definedName>
    <definedName name="kdfhkghkrh" hidden="1">{#N/A,#N/A,FALSE,"Plan1";#N/A,#N/A,FALSE,"Plan2"}</definedName>
    <definedName name="kdfierer" hidden="1">{TRUE,TRUE,-1.25,-15.5,604.5,366.75,FALSE,FALSE,TRUE,TRUE,0,1,#N/A,1,#N/A,9.0125,24.4117647058824,1,FALSE,FALSE,3,TRUE,1,FALSE,100,"Swvu.PLANILHA2.","ACwvu.PLANILHA2.",#N/A,FALSE,FALSE,0.787401575,0.34,0.46,0.5,1,"","",FALSE,FALSE,FALSE,FALSE,1,#N/A,1,1,FALSE,FALSE,#N/A,#N/A,FALSE,FALSE,FALSE,9,65532,65532,FALSE,FALSE,TRUE,TRUE,TRUE}</definedName>
    <definedName name="kdfkçrkf" hidden="1">{#N/A,#N/A,FALSE,"Plan1";#N/A,#N/A,FALSE,"Plan2"}</definedName>
    <definedName name="kdfljlfr" hidden="1">{#N/A,#N/A,FALSE,"Plan1";#N/A,#N/A,FALSE,"Plan2"}</definedName>
    <definedName name="kdhfgkdfhytgu" hidden="1">{#N/A,#N/A,FALSE,"Plan1";#N/A,#N/A,FALSE,"Plan2"}</definedName>
    <definedName name="kdhgftfg" hidden="1">{#N/A,#N/A,FALSE,"Plan1";#N/A,#N/A,FALSE,"Plan2"}</definedName>
    <definedName name="KDHKFGKKHGF" hidden="1">{#N/A,#N/A,FALSE,"Plan1";#N/A,#N/A,FALSE,"Plan2"}</definedName>
    <definedName name="kdjfdr" hidden="1">#REF!</definedName>
    <definedName name="kdjgkfjgd" hidden="1">{#N/A,#N/A,FALSE,"Plan1";#N/A,#N/A,FALSE,"Plan2"}</definedName>
    <definedName name="kdjglkdlgjd" hidden="1">{#N/A,#N/A,FALSE,"Plan1";#N/A,#N/A,FALSE,"Plan2"}</definedName>
    <definedName name="kdjsfkldjgkty" hidden="1">{#N/A,#N/A,FALSE,"Plan1";#N/A,#N/A,FALSE,"Plan2"}</definedName>
    <definedName name="kdkjhgdkfhjk" hidden="1">{#N/A,#N/A,FALSE,"Plan1";#N/A,#N/A,FALSE,"Plan2"}</definedName>
    <definedName name="kdsf" hidden="1">{#N/A,#N/A,FALSE,"Plan1";#N/A,#N/A,FALSE,"Plan2"}</definedName>
    <definedName name="kdsr" hidden="1">{#N/A,#N/A,FALSE,"Plan1";#N/A,#N/A,FALSE,"Plan2"}</definedName>
    <definedName name="kergtfdstr" hidden="1">{#N/A,#N/A,FALSE,"Plan1";#N/A,#N/A,FALSE,"Plan2"}</definedName>
    <definedName name="KFDKTHGT" hidden="1">{#N/A,#N/A,FALSE,"Plan1";#N/A,#N/A,FALSE,"Plan2"}</definedName>
    <definedName name="kfdxlfdzs" hidden="1">{"Econ Consolidado",#N/A,FALSE,"Econ Consol";"Fluxo de Caixa",#N/A,FALSE,"Fluxo Caixa";"Investimentos",#N/A,FALSE,"Investimentos"}</definedName>
    <definedName name="kfgkhjkjhy" hidden="1">{#N/A,#N/A,FALSE,"Plan1";#N/A,#N/A,FALSE,"Plan2"}</definedName>
    <definedName name="KFJFDSDF" hidden="1">{#N/A,#N/A,FALSE,"Plan1";#N/A,#N/A,FALSE,"Plan2"}</definedName>
    <definedName name="kfnkeasd" hidden="1">{#N/A,#N/A,FALSE,"Plan1";#N/A,#N/A,FALSE,"Plan2"}</definedName>
    <definedName name="khdjkfkjhtg" hidden="1">{#N/A,#N/A,FALSE,"Plan1";#N/A,#N/A,FALSE,"Plan2"}</definedName>
    <definedName name="khdkfjhhfsdg" hidden="1">{#N/A,#N/A,FALSE,"Plan1";#N/A,#N/A,FALSE,"Plan2"}</definedName>
    <definedName name="khdkjfhgudytu" hidden="1">{#N/A,#N/A,FALSE,"Plan1";#N/A,#N/A,FALSE,"Plan2"}</definedName>
    <definedName name="khfdghhhgd" hidden="1">{#N/A,#N/A,FALSE,"Plan1";#N/A,#N/A,FALSE,"Plan2"}</definedName>
    <definedName name="khfdkjhsdjf" hidden="1">{#N/A,#N/A,FALSE,"Plan1";#N/A,#N/A,FALSE,"Plan2"}</definedName>
    <definedName name="khgdkftfy" hidden="1">{#N/A,#N/A,FALSE,"Plan1";#N/A,#N/A,FALSE,"Plan2"}</definedName>
    <definedName name="khgfhhtuhf" hidden="1">{#N/A,#N/A,FALSE,"Plan1";#N/A,#N/A,FALSE,"Plan2"}</definedName>
    <definedName name="khjkh" hidden="1">{TRUE,TRUE,-1.25,-15.5,604.5,366.75,FALSE,FALSE,TRUE,TRUE,0,1,#N/A,1,#N/A,9.0125,24.4117647058824,1,FALSE,FALSE,3,TRUE,1,FALSE,100,"Swvu.PLANILHA2.","ACwvu.PLANILHA2.",#N/A,FALSE,FALSE,0.787401575,0.34,0.46,0.5,1,"","",FALSE,FALSE,FALSE,FALSE,1,#N/A,1,1,FALSE,FALSE,#N/A,#N/A,FALSE,FALSE,FALSE,9,65532,65532,FALSE,FALSE,TRUE,TRUE,TRUE}</definedName>
    <definedName name="KHJKLSDF" hidden="1">{#N/A,#N/A,FALSE,"Plan1";#N/A,#N/A,FALSE,"Plan2"}</definedName>
    <definedName name="khtykfh"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khtykfh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KI" hidden="1">{#N/A,#N/A,FALSE,"GERAL";#N/A,#N/A,FALSE,"012-96";#N/A,#N/A,FALSE,"018-96";#N/A,#N/A,FALSE,"027-96";#N/A,#N/A,FALSE,"059-96";#N/A,#N/A,FALSE,"076-96";#N/A,#N/A,FALSE,"019-97";#N/A,#N/A,FALSE,"021-97";#N/A,#N/A,FALSE,"022-97";#N/A,#N/A,FALSE,"028-97"}</definedName>
    <definedName name="kieret" hidden="1">{#N/A,#N/A,FALSE,"Plan1";#N/A,#N/A,FALSE,"Plan2"}</definedName>
    <definedName name="kik"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kiki"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kiuki"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kiuy"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kiuy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kiweokwr" hidden="1">#REF!</definedName>
    <definedName name="kj" hidden="1">{"'CptDifn'!$AA$32:$AG$32"}</definedName>
    <definedName name="kjchkfhsezk" hidden="1">{#N/A,#N/A,FALSE,"Plan1";#N/A,#N/A,FALSE,"Plan2"}</definedName>
    <definedName name="kjdghksef" hidden="1">{#N/A,#N/A,FALSE,"Plan1";#N/A,#N/A,FALSE,"Plan2"}</definedName>
    <definedName name="kjdkftyhtert" hidden="1">{#N/A,#N/A,FALSE,"Plan1";#N/A,#N/A,FALSE,"Plan2"}</definedName>
    <definedName name="kjdlfkjds" hidden="1">{#N/A,#N/A,FALSE,"Plan1";#N/A,#N/A,FALSE,"Plan2"}</definedName>
    <definedName name="kjdzhfytrfy" hidden="1">{#N/A,#N/A,FALSE,"Plan1";#N/A,#N/A,FALSE,"Plan2"}</definedName>
    <definedName name="kjhdfgjthdft" hidden="1">{#N/A,#N/A,FALSE,"Plan1";#N/A,#N/A,FALSE,"Plan2"}</definedName>
    <definedName name="kjhgjk" hidden="1">{"'gráf jan00'!$A$1:$AK$41"}</definedName>
    <definedName name="kjhgjk_1" hidden="1">{"'gráf jan00'!$A$1:$AK$41"}</definedName>
    <definedName name="kjhlkjgljhg" hidden="1">#REF!</definedName>
    <definedName name="kjhsdfk" hidden="1">{TRUE,TRUE,-1.25,-15.5,604.5,366.75,FALSE,FALSE,TRUE,TRUE,0,1,#N/A,1,#N/A,9.0125,24.4117647058824,1,FALSE,FALSE,3,TRUE,1,FALSE,100,"Swvu.PLANILHA2.","ACwvu.PLANILHA2.",#N/A,FALSE,FALSE,0.787401575,0.34,0.46,0.5,1,"","",FALSE,FALSE,FALSE,FALSE,1,#N/A,1,1,FALSE,FALSE,#N/A,#N/A,FALSE,FALSE,FALSE,9,65532,65532,FALSE,FALSE,TRUE,TRUE,TRUE}</definedName>
    <definedName name="kjhsiorf" hidden="1">{#N/A,#N/A,FALSE,"Plan1";#N/A,#N/A,FALSE,"Plan2"}</definedName>
    <definedName name="KJJ" hidden="1">{TRUE,TRUE,-1.25,-15.5,604.5,366.75,FALSE,FALSE,TRUE,TRUE,0,1,#N/A,1,#N/A,9.0125,24.4117647058824,1,FALSE,FALSE,3,TRUE,1,FALSE,100,"Swvu.PLANILHA2.","ACwvu.PLANILHA2.",#N/A,FALSE,FALSE,0.787401575,0.34,0.46,0.5,1,"","",FALSE,FALSE,FALSE,FALSE,1,#N/A,1,1,FALSE,FALSE,#N/A,#N/A,FALSE,FALSE,FALSE,9,65532,65532,FALSE,FALSE,TRUE,TRUE,TRUE}</definedName>
    <definedName name="kjjwww" hidden="1">{#N/A,#N/A,FALSE,"Plan1";#N/A,#N/A,FALSE,"Plan2"}</definedName>
    <definedName name="kjl" hidden="1">#REF!</definedName>
    <definedName name="KJOI" hidden="1">{#N/A,#N/A,FALSE,"Plan1";#N/A,#N/A,FALSE,"Plan2"}</definedName>
    <definedName name="kjqwerw" hidden="1">{#N/A,#N/A,FALSE,"Plan1";#N/A,#N/A,FALSE,"Plan2"}</definedName>
    <definedName name="kjsfert" hidden="1">{#N/A,#N/A,FALSE,"Plan1";#N/A,#N/A,FALSE,"Plan2"}</definedName>
    <definedName name="KJXCFKR" hidden="1">{#N/A,#N/A,FALSE,"Plan1";#N/A,#N/A,FALSE,"Plan2"}</definedName>
    <definedName name="KJXDFD" hidden="1">{#N/A,#N/A,FALSE,"Plan1";#N/A,#N/A,FALSE,"Plan2"}</definedName>
    <definedName name="kjydhfkjghkjfh" hidden="1">#REF!</definedName>
    <definedName name="kk" hidden="1">{"'CptDifn'!$AA$32:$AG$32"}</definedName>
    <definedName name="kkf" hidden="1">{TRUE,TRUE,-1.25,-15.5,604.5,366.75,FALSE,FALSE,TRUE,TRUE,0,1,#N/A,1,#N/A,9.0125,24.4117647058824,1,FALSE,FALSE,3,TRUE,1,FALSE,100,"Swvu.PLANILHA2.","ACwvu.PLANILHA2.",#N/A,FALSE,FALSE,0.787401575,0.34,0.46,0.5,1,"","",FALSE,FALSE,FALSE,FALSE,1,#N/A,1,1,FALSE,FALSE,#N/A,#N/A,FALSE,FALSE,FALSE,9,65532,65532,FALSE,FALSE,TRUE,TRUE,TRUE}</definedName>
    <definedName name="kkkk" hidden="1">{#N/A,#N/A,FALSE,"PCOL"}</definedName>
    <definedName name="kkkkkk" hidden="1">{#N/A,#N/A,FALSE,"Plan1";#N/A,#N/A,FALSE,"Plan2"}</definedName>
    <definedName name="kkkkkkkkkkkk"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kko" hidden="1">{TRUE,TRUE,-1.25,-15.5,604.5,366.75,FALSE,FALSE,TRUE,TRUE,0,1,#N/A,1,#N/A,9.0125,24.4117647058824,1,FALSE,FALSE,3,TRUE,1,FALSE,100,"Swvu.PLANILHA2.","ACwvu.PLANILHA2.",#N/A,FALSE,FALSE,0.787401575,0.34,0.46,0.5,1,"","",FALSE,FALSE,FALSE,FALSE,1,#N/A,1,1,FALSE,FALSE,#N/A,#N/A,FALSE,FALSE,FALSE,9,65532,65532,FALSE,FALSE,TRUE,TRUE,TRUE}</definedName>
    <definedName name="kksaklçer" hidden="1">{#N/A,#N/A,FALSE,"Plan1";#N/A,#N/A,FALSE,"Plan2"}</definedName>
    <definedName name="kksarde" hidden="1">{#N/A,#N/A,FALSE,"Plan1";#N/A,#N/A,FALSE,"Plan2"}</definedName>
    <definedName name="kkukuk"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klaskldjsw" hidden="1">{#N/A,#N/A,FALSE,"Plan1";#N/A,#N/A,FALSE,"Plan2"}</definedName>
    <definedName name="klçkop" hidden="1">{#N/A,#N/A,FALSE,"Plan1";#N/A,#N/A,FALSE,"Plan2"}</definedName>
    <definedName name="KLDFNTRDT" hidden="1">{#N/A,#N/A,FALSE,"Plan1";#N/A,#N/A,FALSE,"Plan2"}</definedName>
    <definedName name="klhjsdklhdf" hidden="1">{#N/A,#N/A,FALSE,"Plan1";#N/A,#N/A,FALSE,"Plan2"}</definedName>
    <definedName name="KLHSKLRHWE" hidden="1">{#N/A,#N/A,FALSE,"Plan1";#N/A,#N/A,FALSE,"Plan2"}</definedName>
    <definedName name="KLJASKJD" hidden="1">{#N/A,#N/A,FALSE,"Plan1";#N/A,#N/A,FALSE,"Plan2"}</definedName>
    <definedName name="KLJDXLG" hidden="1">{TRUE,TRUE,-1.25,-15.5,604.5,366.75,FALSE,FALSE,TRUE,TRUE,0,1,#N/A,1,#N/A,9.0125,24.4117647058824,1,FALSE,FALSE,3,TRUE,1,FALSE,100,"Swvu.PLANILHA2.","ACwvu.PLANILHA2.",#N/A,FALSE,FALSE,0.787401575,0.34,0.46,0.5,1,"","",FALSE,FALSE,FALSE,FALSE,1,#N/A,1,1,FALSE,FALSE,#N/A,#N/A,FALSE,FALSE,FALSE,9,65532,65532,FALSE,FALSE,TRUE,TRUE,TRUE}</definedName>
    <definedName name="kljeflwr" hidden="1">{#N/A,#N/A,FALSE,"Plan1";#N/A,#N/A,FALSE,"Plan2"}</definedName>
    <definedName name="kljflgjrf" hidden="1">{#N/A,#N/A,FALSE,"Plan1";#N/A,#N/A,FALSE,"Plan2"}</definedName>
    <definedName name="kljgfdfr" hidden="1">{#N/A,#N/A,FALSE,"Plan1";#N/A,#N/A,FALSE,"Plan2"}</definedName>
    <definedName name="kljgfjrt" hidden="1">{#N/A,#N/A,FALSE,"Plan1";#N/A,#N/A,FALSE,"Plan2"}</definedName>
    <definedName name="kljlkdfj" hidden="1">{#N/A,#N/A,FALSE,"Plan1";#N/A,#N/A,FALSE,"Plan2"}</definedName>
    <definedName name="kljsakjfr" hidden="1">{#N/A,#N/A,FALSE,"Plan1";#N/A,#N/A,FALSE,"Plan2"}</definedName>
    <definedName name="kljsdje" hidden="1">{#N/A,#N/A,FALSE,"Plan1";#N/A,#N/A,FALSE,"Plan2"}</definedName>
    <definedName name="kljsfwe" hidden="1">{#N/A,#N/A,FALSE,"Plan1";#N/A,#N/A,FALSE,"Plan2"}</definedName>
    <definedName name="klk" hidden="1">{#N/A,#N/A,FALSE,"Plan1";#N/A,#N/A,FALSE,"Plan2"}</definedName>
    <definedName name="KLKKLKÇJÇ" hidden="1">{#N/A,#N/A,FALSE,"Plan1";#N/A,#N/A,FALSE,"Plan2"}</definedName>
    <definedName name="KLSDFT" hidden="1">{#N/A,#N/A,FALSE,"Plan1";#N/A,#N/A,FALSE,"Plan2"}</definedName>
    <definedName name="KLSDHSJKHF" hidden="1">{#N/A,#N/A,FALSE,"Plan1";#N/A,#N/A,FALSE,"Plan2"}</definedName>
    <definedName name="klsdkre" hidden="1">{#N/A,#N/A,FALSE,"Plan1";#N/A,#N/A,FALSE,"Plan2"}</definedName>
    <definedName name="KLSIDJE" hidden="1">{#N/A,#N/A,FALSE,"Plan1";#N/A,#N/A,FALSE,"Plan2"}</definedName>
    <definedName name="klsjarsf" hidden="1">{#N/A,#N/A,FALSE,"Plan1";#N/A,#N/A,FALSE,"Plan2"}</definedName>
    <definedName name="klsjdwe" hidden="1">#REF!</definedName>
    <definedName name="klxhjfdkhser" hidden="1">{#N/A,#N/A,FALSE,"Plan1";#N/A,#N/A,FALSE,"Plan2"}</definedName>
    <definedName name="ko" hidden="1">{#N/A,#N/A,FALSE,"PCOL"}</definedName>
    <definedName name="ko_1" hidden="1">{#N/A,#N/A,FALSE,"PCOL"}</definedName>
    <definedName name="kopipnsdfne" hidden="1">{#N/A,#N/A,FALSE,"Plan1";#N/A,#N/A,FALSE,"Plan2"}</definedName>
    <definedName name="kp" hidden="1">{TRUE,TRUE,-1.25,-15.5,604.5,366.75,FALSE,FALSE,TRUE,TRUE,0,1,#N/A,1,#N/A,9.0125,24.4117647058824,1,FALSE,FALSE,3,TRUE,1,FALSE,100,"Swvu.PLANILHA2.","ACwvu.PLANILHA2.",#N/A,FALSE,FALSE,0.787401575,0.34,0.46,0.5,1,"","",FALSE,FALSE,FALSE,FALSE,1,#N/A,1,1,FALSE,FALSE,#N/A,#N/A,FALSE,FALSE,FALSE,9,65532,65532,FALSE,FALSE,TRUE,TRUE,TRUE}</definedName>
    <definedName name="KSDLÇKSÇF" hidden="1">{TRUE,TRUE,-1.25,-15.5,604.5,366.75,FALSE,FALSE,TRUE,TRUE,0,1,#N/A,1,#N/A,9.0125,24.4117647058824,1,FALSE,FALSE,3,TRUE,1,FALSE,100,"Swvu.PLANILHA2.","ACwvu.PLANILHA2.",#N/A,FALSE,FALSE,0.787401575,0.34,0.46,0.5,1,"","",FALSE,FALSE,FALSE,FALSE,1,#N/A,1,1,FALSE,FALSE,#N/A,#N/A,FALSE,FALSE,FALSE,9,65532,65532,FALSE,FALSE,TRUE,TRUE,TRUE}</definedName>
    <definedName name="KSDLDF" hidden="1">{#N/A,#N/A,FALSE,"Plan1";#N/A,#N/A,FALSE,"Plan2"}</definedName>
    <definedName name="ksdlkfsçzd" hidden="1">{#N/A,#N/A,FALSE,"Plan1";#N/A,#N/A,FALSE,"Plan2"}</definedName>
    <definedName name="ksdoçierfe" hidden="1">{#N/A,#N/A,FALSE,"Plan1";#N/A,#N/A,FALSE,"Plan2"}</definedName>
    <definedName name="ksdtrdrkf" hidden="1">{#N/A,#N/A,FALSE,"Plan1";#N/A,#N/A,FALSE,"Plan2"}</definedName>
    <definedName name="KSFÇJDFJL" hidden="1">{#N/A,#N/A,FALSE,"Plan1";#N/A,#N/A,FALSE,"Plan2"}</definedName>
    <definedName name="ksfhse" hidden="1">{#N/A,#N/A,FALSE,"Plan1";#N/A,#N/A,FALSE,"Plan2"}</definedName>
    <definedName name="KSLAL" hidden="1">{"MELHORAMENTO GENÉTICO",#N/A,FALSE,"Obras"}</definedName>
    <definedName name="KSRKOE" hidden="1">{#N/A,#N/A,FALSE,"Plan1";#N/A,#N/A,FALSE,"Plan2"}</definedName>
    <definedName name="KSWKE" hidden="1">{#N/A,#N/A,FALSE,"Plan1";#N/A,#N/A,FALSE,"Plan2"}</definedName>
    <definedName name="kysdusf" hidden="1">{#N/A,#N/A,FALSE,"Plan1";#N/A,#N/A,FALSE,"Plan2"}</definedName>
    <definedName name="kzslçdkçle" hidden="1">{#N/A,#N/A,FALSE,"Plan1";#N/A,#N/A,FALSE,"Plan2"}</definedName>
    <definedName name="lab" hidden="1">{"'gráf jan00'!$A$1:$AK$41"}</definedName>
    <definedName name="lab_1" hidden="1">{"'gráf jan00'!$A$1:$AK$41"}</definedName>
    <definedName name="LAEKWRK" hidden="1">{#N/A,#N/A,FALSE,"Plan1";#N/A,#N/A,FALSE,"Plan2"}</definedName>
    <definedName name="laeqwep" hidden="1">#REF!</definedName>
    <definedName name="LAKDEWRF" hidden="1">{#N/A,#N/A,FALSE,"Plan1";#N/A,#N/A,FALSE,"Plan2"}</definedName>
    <definedName name="LAPEL" hidden="1">{"'RR'!$A$2:$E$81"}</definedName>
    <definedName name="LASÇDSRLF" hidden="1">{#N/A,#N/A,FALSE,"Plan1";#N/A,#N/A,FALSE,"Plan2"}</definedName>
    <definedName name="LASDAKWE" hidden="1">25</definedName>
    <definedName name="lasrlswer" hidden="1">{#N/A,#N/A,FALSE,"Plan1";#N/A,#N/A,FALSE,"Plan2"}</definedName>
    <definedName name="Laudo" hidden="1">{"APOIO",#N/A,FALSE,"Obras"}</definedName>
    <definedName name="lbla1" hidden="1">#REF!</definedName>
    <definedName name="lbla10" hidden="1">#REF!</definedName>
    <definedName name="lbla11" hidden="1">#REF!</definedName>
    <definedName name="lbla12" hidden="1">#REF!</definedName>
    <definedName name="lbla13" hidden="1">#REF!</definedName>
    <definedName name="lbla14" hidden="1">#REF!</definedName>
    <definedName name="lbla15" hidden="1">#REF!</definedName>
    <definedName name="lbla16" hidden="1">#REF!</definedName>
    <definedName name="lbla17" hidden="1">#REF!</definedName>
    <definedName name="lbla18" hidden="1">#REF!</definedName>
    <definedName name="lbla19" hidden="1">#REF!</definedName>
    <definedName name="lbla2" hidden="1">#REF!</definedName>
    <definedName name="lbla20" hidden="1">#REF!</definedName>
    <definedName name="lbla21" hidden="1">#REF!</definedName>
    <definedName name="lbla22" hidden="1">#REF!</definedName>
    <definedName name="lbla23" hidden="1">#REF!</definedName>
    <definedName name="lbla24" hidden="1">#REF!</definedName>
    <definedName name="lbla25" hidden="1">#REF!</definedName>
    <definedName name="lbla27" hidden="1">#REF!</definedName>
    <definedName name="lbla28" hidden="1">#REF!</definedName>
    <definedName name="lçadple4r" hidden="1">{#N/A,#N/A,FALSE,"Plan1";#N/A,#N/A,FALSE,"Plan2"}</definedName>
    <definedName name="lçasser" hidden="1">{#N/A,#N/A,FALSE,"Plan1";#N/A,#N/A,FALSE,"Plan2"}</definedName>
    <definedName name="lcdgjtklfrn" hidden="1">{#N/A,#N/A,FALSE,"Plan1";#N/A,#N/A,FALSE,"Plan2"}</definedName>
    <definedName name="lçfklsdkçaer" hidden="1">{#N/A,#N/A,FALSE,"Plan1";#N/A,#N/A,FALSE,"Plan2"}</definedName>
    <definedName name="lçjkgf" hidden="1">{#N/A,#N/A,FALSE,"Plan1";#N/A,#N/A,FALSE,"Plan2"}</definedName>
    <definedName name="LÇJSLDFJ" hidden="1">{#N/A,#N/A,FALSE,"Plan1";#N/A,#N/A,FALSE,"Plan2"}</definedName>
    <definedName name="LÇKÇSDRLK" hidden="1">{#N/A,#N/A,FALSE,"Plan1";#N/A,#N/A,FALSE,"Plan2"}</definedName>
    <definedName name="lçkdfkdstkre" hidden="1">25</definedName>
    <definedName name="lçkl" hidden="1">{TRUE,TRUE,-1.25,-15.5,604.5,366.75,FALSE,FALSE,TRUE,TRUE,0,1,#N/A,1,#N/A,9.0125,24.4117647058824,1,FALSE,FALSE,3,TRUE,1,FALSE,100,"Swvu.PLANILHA2.","ACwvu.PLANILHA2.",#N/A,FALSE,FALSE,0.787401575,0.34,0.46,0.5,1,"","",FALSE,FALSE,FALSE,FALSE,1,#N/A,1,1,FALSE,FALSE,#N/A,#N/A,FALSE,FALSE,FALSE,9,65532,65532,FALSE,FALSE,TRUE,TRUE,TRUE}</definedName>
    <definedName name="lçl" hidden="1">{TRUE,TRUE,-1.25,-15.5,604.5,366.75,FALSE,FALSE,TRUE,TRUE,0,1,#N/A,1,#N/A,9.0125,24.4117647058824,1,FALSE,FALSE,3,TRUE,1,FALSE,100,"Swvu.PLANILHA2.","ACwvu.PLANILHA2.",#N/A,FALSE,FALSE,0.787401575,0.34,0.46,0.5,1,"","",FALSE,FALSE,FALSE,FALSE,1,#N/A,1,1,FALSE,FALSE,#N/A,#N/A,FALSE,FALSE,FALSE,9,65532,65532,FALSE,FALSE,TRUE,TRUE,TRUE}</definedName>
    <definedName name="lçlfklçdglfdgt" hidden="1">{#N/A,#N/A,FALSE,"Plan1";#N/A,#N/A,FALSE,"Plan2"}</definedName>
    <definedName name="lçslrr4r" hidden="1">{#N/A,#N/A,FALSE,"Plan1";#N/A,#N/A,FALSE,"Plan2"}</definedName>
    <definedName name="ldfjgry" hidden="1">{#N/A,#N/A,FALSE,"Plan1";#N/A,#N/A,FALSE,"Plan2"}</definedName>
    <definedName name="ldfjgtilrf" hidden="1">{#N/A,#N/A,FALSE,"Plan1";#N/A,#N/A,FALSE,"Plan2"}</definedName>
    <definedName name="ldk" hidden="1">{#N/A,#N/A,FALSE,"Plan1";#N/A,#N/A,FALSE,"Plan2"}</definedName>
    <definedName name="ldkgkdfjgkh" hidden="1">{#N/A,#N/A,FALSE,"Plan1";#N/A,#N/A,FALSE,"Plan2"}</definedName>
    <definedName name="LDTJGR" hidden="1">{#N/A,#N/A,FALSE,"Plan1";#N/A,#N/A,FALSE,"Plan2"}</definedName>
    <definedName name="legal"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LEKGF" hidden="1">{TRUE,TRUE,-1.25,-15.5,604.5,366.75,FALSE,FALSE,TRUE,TRUE,0,1,#N/A,1,#N/A,9.0125,24.4117647058824,1,FALSE,FALSE,3,TRUE,1,FALSE,100,"Swvu.PLANILHA2.","ACwvu.PLANILHA2.",#N/A,FALSE,FALSE,0.787401575,0.34,0.46,0.5,1,"","",FALSE,FALSE,FALSE,FALSE,1,#N/A,1,1,FALSE,FALSE,#N/A,#N/A,FALSE,FALSE,FALSE,9,65532,65532,FALSE,FALSE,TRUE,TRUE,TRUE}</definedName>
    <definedName name="leo" hidden="1">{"'CptDifn'!$AA$32:$AG$32"}</definedName>
    <definedName name="leonardo" hidden="1">{"'gráf jan00'!$A$1:$AK$41"}</definedName>
    <definedName name="leonardo_1" hidden="1">{"'gráf jan00'!$A$1:$AK$41"}</definedName>
    <definedName name="let" hidden="1">"Quadro Logistico Maio"</definedName>
    <definedName name="lfjdjrt" hidden="1">{#N/A,#N/A,FALSE,"Plan1";#N/A,#N/A,FALSE,"Plan2"}</definedName>
    <definedName name="LI" hidden="1">#REF!</definedName>
    <definedName name="lidfjgklruf" hidden="1">{#N/A,#N/A,FALSE,"Plan1";#N/A,#N/A,FALSE,"Plan2"}</definedName>
    <definedName name="Liga"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Ligas"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limcount" hidden="1">3</definedName>
    <definedName name="lixo" localSheetId="1" hidden="1">{#N/A,#N/A,FALSE,"GERAL";#N/A,#N/A,FALSE,"012-96";#N/A,#N/A,FALSE,"018-96";#N/A,#N/A,FALSE,"027-96";#N/A,#N/A,FALSE,"059-96";#N/A,#N/A,FALSE,"076-96";#N/A,#N/A,FALSE,"019-97";#N/A,#N/A,FALSE,"021-97";#N/A,#N/A,FALSE,"022-97";#N/A,#N/A,FALSE,"028-97"}</definedName>
    <definedName name="lixo" hidden="1">{#N/A,#N/A,FALSE,"GERAL";#N/A,#N/A,FALSE,"012-96";#N/A,#N/A,FALSE,"018-96";#N/A,#N/A,FALSE,"027-96";#N/A,#N/A,FALSE,"059-96";#N/A,#N/A,FALSE,"076-96";#N/A,#N/A,FALSE,"019-97";#N/A,#N/A,FALSE,"021-97";#N/A,#N/A,FALSE,"022-97";#N/A,#N/A,FALSE,"028-97"}</definedName>
    <definedName name="ljdfkgyt" hidden="1">{#N/A,#N/A,FALSE,"Plan1";#N/A,#N/A,FALSE,"Plan2"}</definedName>
    <definedName name="LJDFLJRL" hidden="1">{#N/A,#N/A,FALSE,"Plan1";#N/A,#N/A,FALSE,"Plan2"}</definedName>
    <definedName name="ljsdfrd" hidden="1">{#N/A,#N/A,FALSE,"Plan1";#N/A,#N/A,FALSE,"Plan2"}</definedName>
    <definedName name="LJSFLDJDLKFJG" hidden="1">#REF!</definedName>
    <definedName name="LK" hidden="1">{#N/A,#N/A,TRUE,"Quinzena 01 à 15-04-98 "}</definedName>
    <definedName name="lkasdkeo" hidden="1">{#N/A,#N/A,FALSE,"Plan1";#N/A,#N/A,FALSE,"Plan2"}</definedName>
    <definedName name="lkdeasr" hidden="1">{TRUE,TRUE,-1.25,-15.5,604.5,366.75,FALSE,FALSE,TRUE,TRUE,0,1,#N/A,1,#N/A,9.0125,24.4117647058824,1,FALSE,FALSE,3,TRUE,1,FALSE,100,"Swvu.PLANILHA2.","ACwvu.PLANILHA2.",#N/A,FALSE,FALSE,0.787401575,0.34,0.46,0.5,1,"","",FALSE,FALSE,FALSE,FALSE,1,#N/A,1,1,FALSE,FALSE,#N/A,#N/A,FALSE,FALSE,FALSE,9,65532,65532,FALSE,FALSE,TRUE,TRUE,TRUE}</definedName>
    <definedName name="lkdzxfsdrf" hidden="1">{#N/A,#N/A,FALSE,"Plan1";#N/A,#N/A,FALSE,"Plan2"}</definedName>
    <definedName name="lkfdkçtktr" hidden="1">{#N/A,#N/A,FALSE,"Plan1";#N/A,#N/A,FALSE,"Plan2"}</definedName>
    <definedName name="LKJ" hidden="1">{"'Quadro'!$A$4:$BG$78"}</definedName>
    <definedName name="LKJ_1" hidden="1">{"'Quadro'!$A$4:$BG$78"}</definedName>
    <definedName name="lkjr4" hidden="1">17</definedName>
    <definedName name="LKSSDKÇ\E" hidden="1">{#N/A,#N/A,FALSE,"Plan1";#N/A,#N/A,FALSE,"Plan2"}</definedName>
    <definedName name="lkt" hidden="1">{#N/A,#N/A,FALSE,"Plan1";#N/A,#N/A,FALSE,"Plan2"}</definedName>
    <definedName name="lktlyklt" hidden="1">{#N/A,#N/A,FALSE,"Plan1";#N/A,#N/A,FALSE,"Plan2"}</definedName>
    <definedName name="LKTTYT" hidden="1">{#N/A,#N/A,FALSE,"Plan1";#N/A,#N/A,FALSE,"Plan2"}</definedName>
    <definedName name="ll" hidden="1">{#N/A,#N/A,FALSE,"GERAL";#N/A,#N/A,FALSE,"012-96";#N/A,#N/A,FALSE,"018-96";#N/A,#N/A,FALSE,"027-96";#N/A,#N/A,FALSE,"059-96";#N/A,#N/A,FALSE,"076-96";#N/A,#N/A,FALSE,"019-97";#N/A,#N/A,FALSE,"021-97";#N/A,#N/A,FALSE,"022-97";#N/A,#N/A,FALSE,"028-97"}</definedName>
    <definedName name="llgg" hidden="1">{#N/A,#N/A,FALSE,"Plan1";#N/A,#N/A,FALSE,"Plan2"}</definedName>
    <definedName name="LLL" hidden="1">{"MULTIPLICAÇÃO",#N/A,FALSE,"Obras"}</definedName>
    <definedName name="LLLL"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llllllllllllll"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lllllllllllllll"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lllllllllllllllllllllllllllllll" hidden="1">#REF!</definedName>
    <definedName name="LMPASD" hidden="1">{TRUE,TRUE,-1.25,-15.5,604.5,366.75,FALSE,FALSE,TRUE,TRUE,0,1,#N/A,1,#N/A,9.0125,24.4117647058824,1,FALSE,FALSE,3,TRUE,1,FALSE,100,"Swvu.PLANILHA2.","ACwvu.PLANILHA2.",#N/A,FALSE,FALSE,0.787401575,0.34,0.46,0.5,1,"","",FALSE,FALSE,FALSE,FALSE,1,#N/A,1,1,FALSE,FALSE,#N/A,#N/A,FALSE,FALSE,FALSE,9,65532,65532,FALSE,FALSE,TRUE,TRUE,TRUE}</definedName>
    <definedName name="LOCAL" hidden="1">{"'gráf jan00'!$A$1:$AK$41"}</definedName>
    <definedName name="LOCAL_1" hidden="1">{"'gráf jan00'!$A$1:$AK$41"}</definedName>
    <definedName name="lolol"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loo"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LoteBonito2" hidden="1">{"'Resumo2'!$B$2:$J$23"}</definedName>
    <definedName name="lplp"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LSDFKLDKFTR" hidden="1">{#N/A,#N/A,FALSE,"Plan1";#N/A,#N/A,FALSE,"Plan2"}</definedName>
    <definedName name="lsdjser" hidden="1">{TRUE,TRUE,-1.25,-15.5,604.5,366.75,FALSE,FALSE,TRUE,TRUE,0,1,#N/A,1,#N/A,9.0125,24.4117647058824,1,FALSE,FALSE,3,TRUE,1,FALSE,100,"Swvu.PLANILHA2.","ACwvu.PLANILHA2.",#N/A,FALSE,FALSE,0.787401575,0.34,0.46,0.5,1,"","",FALSE,FALSE,FALSE,FALSE,1,#N/A,1,1,FALSE,FALSE,#N/A,#N/A,FALSE,FALSE,FALSE,9,65532,65532,FALSE,FALSE,TRUE,TRUE,TRUE}</definedName>
    <definedName name="lsdkljfkg" hidden="1">{#N/A,#N/A,FALSE,"Plan1";#N/A,#N/A,FALSE,"Plan2"}</definedName>
    <definedName name="lsdsder" hidden="1">{#N/A,#N/A,FALSE,"Plan1";#N/A,#N/A,FALSE,"Plan2"}</definedName>
    <definedName name="LteSe" hidden="1">{"'CptDifn'!$AA$32:$AG$32"}</definedName>
    <definedName name="ltj6ljyhdjhngças" hidden="1">{#N/A,#N/A,FALSE,"Plan1";#N/A,#N/A,FALSE,"Plan2"}</definedName>
    <definedName name="LU" hidden="1">{"'gráf jan00'!$A$1:$AK$41"}</definedName>
    <definedName name="LU_1" hidden="1">{"'gráf jan00'!$A$1:$AK$41"}</definedName>
    <definedName name="luis" hidden="1">{"'Plan1 (2)'!$A$5:$F$63"}</definedName>
    <definedName name="lwaeddew" hidden="1">#REF!</definedName>
    <definedName name="m" hidden="1">#REF!</definedName>
    <definedName name="ma" hidden="1">{"MATRIZES",#N/A,FALSE,"Obras"}</definedName>
    <definedName name="maça" hidden="1">{#N/A,#N/A,FALSE,"GERAL";#N/A,#N/A,FALSE,"012-96";#N/A,#N/A,FALSE,"018-96";#N/A,#N/A,FALSE,"027-96";#N/A,#N/A,FALSE,"059-96";#N/A,#N/A,FALSE,"076-96";#N/A,#N/A,FALSE,"019-97";#N/A,#N/A,FALSE,"021-97";#N/A,#N/A,FALSE,"022-97";#N/A,#N/A,FALSE,"028-97"}</definedName>
    <definedName name="Macedo" hidden="1">{"AVÓS",#N/A,FALSE,"Obras"}</definedName>
    <definedName name="mafo"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MAISAP" hidden="1">{#N/A,#N/A,FALSE,"Plan1";#N/A,#N/A,FALSE,"Plan2"}</definedName>
    <definedName name="man" hidden="1">{"'gráf jan00'!$A$1:$AK$41"}</definedName>
    <definedName name="man_1" hidden="1">{"'gráf jan00'!$A$1:$AK$41"}</definedName>
    <definedName name="Manoel" hidden="1">{"'Quadro'!$A$4:$BG$78"}</definedName>
    <definedName name="MANTO" hidden="1">{#N/A,#N/A,FALSE,"GERAL";#N/A,#N/A,FALSE,"012-96";#N/A,#N/A,FALSE,"018-96";#N/A,#N/A,FALSE,"027-96";#N/A,#N/A,FALSE,"059-96";#N/A,#N/A,FALSE,"076-96";#N/A,#N/A,FALSE,"019-97";#N/A,#N/A,FALSE,"021-97";#N/A,#N/A,FALSE,"022-97";#N/A,#N/A,FALSE,"028-97"}</definedName>
    <definedName name="MANTO_1" hidden="1">{#N/A,#N/A,FALSE,"GERAL";#N/A,#N/A,FALSE,"012-96";#N/A,#N/A,FALSE,"018-96";#N/A,#N/A,FALSE,"027-96";#N/A,#N/A,FALSE,"059-96";#N/A,#N/A,FALSE,"076-96";#N/A,#N/A,FALSE,"019-97";#N/A,#N/A,FALSE,"021-97";#N/A,#N/A,FALSE,"022-97";#N/A,#N/A,FALSE,"028-97"}</definedName>
    <definedName name="MANTO_2" hidden="1">{#N/A,#N/A,FALSE,"GERAL";#N/A,#N/A,FALSE,"012-96";#N/A,#N/A,FALSE,"018-96";#N/A,#N/A,FALSE,"027-96";#N/A,#N/A,FALSE,"059-96";#N/A,#N/A,FALSE,"076-96";#N/A,#N/A,FALSE,"019-97";#N/A,#N/A,FALSE,"021-97";#N/A,#N/A,FALSE,"022-97";#N/A,#N/A,FALSE,"028-97"}</definedName>
    <definedName name="MANTO_3" hidden="1">{#N/A,#N/A,FALSE,"GERAL";#N/A,#N/A,FALSE,"012-96";#N/A,#N/A,FALSE,"018-96";#N/A,#N/A,FALSE,"027-96";#N/A,#N/A,FALSE,"059-96";#N/A,#N/A,FALSE,"076-96";#N/A,#N/A,FALSE,"019-97";#N/A,#N/A,FALSE,"021-97";#N/A,#N/A,FALSE,"022-97";#N/A,#N/A,FALSE,"028-97"}</definedName>
    <definedName name="MANTO_4" hidden="1">{#N/A,#N/A,FALSE,"GERAL";#N/A,#N/A,FALSE,"012-96";#N/A,#N/A,FALSE,"018-96";#N/A,#N/A,FALSE,"027-96";#N/A,#N/A,FALSE,"059-96";#N/A,#N/A,FALSE,"076-96";#N/A,#N/A,FALSE,"019-97";#N/A,#N/A,FALSE,"021-97";#N/A,#N/A,FALSE,"022-97";#N/A,#N/A,FALSE,"028-97"}</definedName>
    <definedName name="manut" hidden="1">{"'gráf jan00'!$A$1:$AK$41"}</definedName>
    <definedName name="manut_1" hidden="1">{"'gráf jan00'!$A$1:$AK$41"}</definedName>
    <definedName name="marcelo" hidden="1">{"'gráf jan00'!$A$1:$AK$41"}</definedName>
    <definedName name="marcelo_1" hidden="1">{"'gráf jan00'!$A$1:$AK$41"}</definedName>
    <definedName name="márcio" hidden="1">{"'Total'!$A$1","'Total'!$A$3"}</definedName>
    <definedName name="marcos" hidden="1">{#N/A,#N/A,FALSE,"SITUAÇÃO DIÁRIA ";#N/A,#N/A,FALSE,"7 à 7"}</definedName>
    <definedName name="MARIA" hidden="1">{"'gráf jan00'!$A$1:$AK$41"}</definedName>
    <definedName name="MARIA_1" hidden="1">{"'gráf jan00'!$A$1:$AK$41"}</definedName>
    <definedName name="MASTER" hidden="1">{#N/A,#N/A,FALSE,"GERAL";#N/A,#N/A,FALSE,"012-96";#N/A,#N/A,FALSE,"018-96";#N/A,#N/A,FALSE,"027-96";#N/A,#N/A,FALSE,"059-96";#N/A,#N/A,FALSE,"076-96";#N/A,#N/A,FALSE,"019-97";#N/A,#N/A,FALSE,"021-97";#N/A,#N/A,FALSE,"022-97";#N/A,#N/A,FALSE,"028-97"}</definedName>
    <definedName name="MASTER_1" hidden="1">{#N/A,#N/A,FALSE,"GERAL";#N/A,#N/A,FALSE,"012-96";#N/A,#N/A,FALSE,"018-96";#N/A,#N/A,FALSE,"027-96";#N/A,#N/A,FALSE,"059-96";#N/A,#N/A,FALSE,"076-96";#N/A,#N/A,FALSE,"019-97";#N/A,#N/A,FALSE,"021-97";#N/A,#N/A,FALSE,"022-97";#N/A,#N/A,FALSE,"028-97"}</definedName>
    <definedName name="MASTER_2" hidden="1">{#N/A,#N/A,FALSE,"GERAL";#N/A,#N/A,FALSE,"012-96";#N/A,#N/A,FALSE,"018-96";#N/A,#N/A,FALSE,"027-96";#N/A,#N/A,FALSE,"059-96";#N/A,#N/A,FALSE,"076-96";#N/A,#N/A,FALSE,"019-97";#N/A,#N/A,FALSE,"021-97";#N/A,#N/A,FALSE,"022-97";#N/A,#N/A,FALSE,"028-97"}</definedName>
    <definedName name="MASTER_3" hidden="1">{#N/A,#N/A,FALSE,"GERAL";#N/A,#N/A,FALSE,"012-96";#N/A,#N/A,FALSE,"018-96";#N/A,#N/A,FALSE,"027-96";#N/A,#N/A,FALSE,"059-96";#N/A,#N/A,FALSE,"076-96";#N/A,#N/A,FALSE,"019-97";#N/A,#N/A,FALSE,"021-97";#N/A,#N/A,FALSE,"022-97";#N/A,#N/A,FALSE,"028-97"}</definedName>
    <definedName name="MASTER_4" hidden="1">{#N/A,#N/A,FALSE,"GERAL";#N/A,#N/A,FALSE,"012-96";#N/A,#N/A,FALSE,"018-96";#N/A,#N/A,FALSE,"027-96";#N/A,#N/A,FALSE,"059-96";#N/A,#N/A,FALSE,"076-96";#N/A,#N/A,FALSE,"019-97";#N/A,#N/A,FALSE,"021-97";#N/A,#N/A,FALSE,"022-97";#N/A,#N/A,FALSE,"028-97"}</definedName>
    <definedName name="Matrizes" hidden="1">{"MATRIZES",#N/A,FALSE,"Obras"}</definedName>
    <definedName name="MAURILIO" hidden="1">{#N/A,#N/A,FALSE,"Plan1";#N/A,#N/A,FALSE,"Plan2"}</definedName>
    <definedName name="MC" hidden="1">{#N/A,#N/A,FALSE,"GERAL";#N/A,#N/A,FALSE,"012-96";#N/A,#N/A,FALSE,"018-96";#N/A,#N/A,FALSE,"027-96";#N/A,#N/A,FALSE,"059-96";#N/A,#N/A,FALSE,"076-96";#N/A,#N/A,FALSE,"019-97";#N/A,#N/A,FALSE,"021-97";#N/A,#N/A,FALSE,"022-97";#N/A,#N/A,FALSE,"028-97"}</definedName>
    <definedName name="MC_1" hidden="1">{#N/A,#N/A,FALSE,"GERAL";#N/A,#N/A,FALSE,"012-96";#N/A,#N/A,FALSE,"018-96";#N/A,#N/A,FALSE,"027-96";#N/A,#N/A,FALSE,"059-96";#N/A,#N/A,FALSE,"076-96";#N/A,#N/A,FALSE,"019-97";#N/A,#N/A,FALSE,"021-97";#N/A,#N/A,FALSE,"022-97";#N/A,#N/A,FALSE,"028-97"}</definedName>
    <definedName name="MC_2" hidden="1">{#N/A,#N/A,FALSE,"GERAL";#N/A,#N/A,FALSE,"012-96";#N/A,#N/A,FALSE,"018-96";#N/A,#N/A,FALSE,"027-96";#N/A,#N/A,FALSE,"059-96";#N/A,#N/A,FALSE,"076-96";#N/A,#N/A,FALSE,"019-97";#N/A,#N/A,FALSE,"021-97";#N/A,#N/A,FALSE,"022-97";#N/A,#N/A,FALSE,"028-97"}</definedName>
    <definedName name="MC_3" hidden="1">{#N/A,#N/A,FALSE,"GERAL";#N/A,#N/A,FALSE,"012-96";#N/A,#N/A,FALSE,"018-96";#N/A,#N/A,FALSE,"027-96";#N/A,#N/A,FALSE,"059-96";#N/A,#N/A,FALSE,"076-96";#N/A,#N/A,FALSE,"019-97";#N/A,#N/A,FALSE,"021-97";#N/A,#N/A,FALSE,"022-97";#N/A,#N/A,FALSE,"028-97"}</definedName>
    <definedName name="MC_4" hidden="1">{#N/A,#N/A,FALSE,"GERAL";#N/A,#N/A,FALSE,"012-96";#N/A,#N/A,FALSE,"018-96";#N/A,#N/A,FALSE,"027-96";#N/A,#N/A,FALSE,"059-96";#N/A,#N/A,FALSE,"076-96";#N/A,#N/A,FALSE,"019-97";#N/A,#N/A,FALSE,"021-97";#N/A,#N/A,FALSE,"022-97";#N/A,#N/A,FALSE,"028-97"}</definedName>
    <definedName name="MCM" hidden="1">{#N/A,#N/A,FALSE,"GERAL";#N/A,#N/A,FALSE,"012-96";#N/A,#N/A,FALSE,"018-96";#N/A,#N/A,FALSE,"027-96";#N/A,#N/A,FALSE,"059-96";#N/A,#N/A,FALSE,"076-96";#N/A,#N/A,FALSE,"019-97";#N/A,#N/A,FALSE,"021-97";#N/A,#N/A,FALSE,"022-97";#N/A,#N/A,FALSE,"028-97"}</definedName>
    <definedName name="MCM_1" hidden="1">{#N/A,#N/A,FALSE,"GERAL";#N/A,#N/A,FALSE,"012-96";#N/A,#N/A,FALSE,"018-96";#N/A,#N/A,FALSE,"027-96";#N/A,#N/A,FALSE,"059-96";#N/A,#N/A,FALSE,"076-96";#N/A,#N/A,FALSE,"019-97";#N/A,#N/A,FALSE,"021-97";#N/A,#N/A,FALSE,"022-97";#N/A,#N/A,FALSE,"028-97"}</definedName>
    <definedName name="MCM_2" hidden="1">{#N/A,#N/A,FALSE,"GERAL";#N/A,#N/A,FALSE,"012-96";#N/A,#N/A,FALSE,"018-96";#N/A,#N/A,FALSE,"027-96";#N/A,#N/A,FALSE,"059-96";#N/A,#N/A,FALSE,"076-96";#N/A,#N/A,FALSE,"019-97";#N/A,#N/A,FALSE,"021-97";#N/A,#N/A,FALSE,"022-97";#N/A,#N/A,FALSE,"028-97"}</definedName>
    <definedName name="MCM_3" hidden="1">{#N/A,#N/A,FALSE,"GERAL";#N/A,#N/A,FALSE,"012-96";#N/A,#N/A,FALSE,"018-96";#N/A,#N/A,FALSE,"027-96";#N/A,#N/A,FALSE,"059-96";#N/A,#N/A,FALSE,"076-96";#N/A,#N/A,FALSE,"019-97";#N/A,#N/A,FALSE,"021-97";#N/A,#N/A,FALSE,"022-97";#N/A,#N/A,FALSE,"028-97"}</definedName>
    <definedName name="MCM_4" hidden="1">{#N/A,#N/A,FALSE,"GERAL";#N/A,#N/A,FALSE,"012-96";#N/A,#N/A,FALSE,"018-96";#N/A,#N/A,FALSE,"027-96";#N/A,#N/A,FALSE,"059-96";#N/A,#N/A,FALSE,"076-96";#N/A,#N/A,FALSE,"019-97";#N/A,#N/A,FALSE,"021-97";#N/A,#N/A,FALSE,"022-97";#N/A,#N/A,FALSE,"028-97"}</definedName>
    <definedName name="mdfgtr" hidden="1">{#N/A,#N/A,FALSE,"Plan1";#N/A,#N/A,FALSE,"Plan2"}</definedName>
    <definedName name="MDO" hidden="1">{#N/A,#N/A,FALSE,"ET-CAPA";#N/A,#N/A,FALSE,"ET-PAG1";#N/A,#N/A,FALSE,"ET-PAG2";#N/A,#N/A,FALSE,"ET-PAG3";#N/A,#N/A,FALSE,"ET-PAG4";#N/A,#N/A,FALSE,"ET-PAG5"}</definedName>
    <definedName name="MDSÇLFJKJSD" hidden="1">{#N/A,#N/A,FALSE,"Plan1";#N/A,#N/A,FALSE,"Plan2"}</definedName>
    <definedName name="MEDEXP4.1" hidden="1">{#N/A,#N/A,FALSE,"ET-CAPA";#N/A,#N/A,FALSE,"ET-PAG1";#N/A,#N/A,FALSE,"ET-PAG2";#N/A,#N/A,FALSE,"ET-PAG3";#N/A,#N/A,FALSE,"ET-PAG4";#N/A,#N/A,FALSE,"ET-PAG5"}</definedName>
    <definedName name="MEDEXP44" hidden="1">{#N/A,#N/A,FALSE,"ET-CAPA";#N/A,#N/A,FALSE,"ET-PAG1";#N/A,#N/A,FALSE,"ET-PAG2";#N/A,#N/A,FALSE,"ET-PAG3";#N/A,#N/A,FALSE,"ET-PAG4";#N/A,#N/A,FALSE,"ET-PAG5"}</definedName>
    <definedName name="meisdfdlk" hidden="1">{#N/A,#N/A,FALSE,"GERAL";#N/A,#N/A,FALSE,"012-96";#N/A,#N/A,FALSE,"018-96";#N/A,#N/A,FALSE,"027-96";#N/A,#N/A,FALSE,"059-96";#N/A,#N/A,FALSE,"076-96";#N/A,#N/A,FALSE,"019-97";#N/A,#N/A,FALSE,"021-97";#N/A,#N/A,FALSE,"022-97";#N/A,#N/A,FALSE,"028-97"}</definedName>
    <definedName name="mercia" hidden="1">{"'REL CUSTODIF'!$B$1:$H$72"}</definedName>
    <definedName name="mercia_1" hidden="1">{"'REL CUSTODIF'!$B$1:$H$72"}</definedName>
    <definedName name="MESTRE" hidden="1">{#N/A,#N/A,FALSE,"GERAL";#N/A,#N/A,FALSE,"012-96";#N/A,#N/A,FALSE,"018-96";#N/A,#N/A,FALSE,"027-96";#N/A,#N/A,FALSE,"059-96";#N/A,#N/A,FALSE,"076-96";#N/A,#N/A,FALSE,"019-97";#N/A,#N/A,FALSE,"021-97";#N/A,#N/A,FALSE,"022-97";#N/A,#N/A,FALSE,"028-97"}</definedName>
    <definedName name="MESTRE_1" hidden="1">{#N/A,#N/A,FALSE,"GERAL";#N/A,#N/A,FALSE,"012-96";#N/A,#N/A,FALSE,"018-96";#N/A,#N/A,FALSE,"027-96";#N/A,#N/A,FALSE,"059-96";#N/A,#N/A,FALSE,"076-96";#N/A,#N/A,FALSE,"019-97";#N/A,#N/A,FALSE,"021-97";#N/A,#N/A,FALSE,"022-97";#N/A,#N/A,FALSE,"028-97"}</definedName>
    <definedName name="MESTRE_2" hidden="1">{#N/A,#N/A,FALSE,"GERAL";#N/A,#N/A,FALSE,"012-96";#N/A,#N/A,FALSE,"018-96";#N/A,#N/A,FALSE,"027-96";#N/A,#N/A,FALSE,"059-96";#N/A,#N/A,FALSE,"076-96";#N/A,#N/A,FALSE,"019-97";#N/A,#N/A,FALSE,"021-97";#N/A,#N/A,FALSE,"022-97";#N/A,#N/A,FALSE,"028-97"}</definedName>
    <definedName name="MESTRE_3" hidden="1">{#N/A,#N/A,FALSE,"GERAL";#N/A,#N/A,FALSE,"012-96";#N/A,#N/A,FALSE,"018-96";#N/A,#N/A,FALSE,"027-96";#N/A,#N/A,FALSE,"059-96";#N/A,#N/A,FALSE,"076-96";#N/A,#N/A,FALSE,"019-97";#N/A,#N/A,FALSE,"021-97";#N/A,#N/A,FALSE,"022-97";#N/A,#N/A,FALSE,"028-97"}</definedName>
    <definedName name="MESTRE_4" hidden="1">{#N/A,#N/A,FALSE,"GERAL";#N/A,#N/A,FALSE,"012-96";#N/A,#N/A,FALSE,"018-96";#N/A,#N/A,FALSE,"027-96";#N/A,#N/A,FALSE,"059-96";#N/A,#N/A,FALSE,"076-96";#N/A,#N/A,FALSE,"019-97";#N/A,#N/A,FALSE,"021-97";#N/A,#N/A,FALSE,"022-97";#N/A,#N/A,FALSE,"028-97"}</definedName>
    <definedName name="metas" hidden="1">{"'CptDifn'!$AA$32:$AG$32"}</definedName>
    <definedName name="metasantigas" hidden="1">{"'gráf jan00'!$A$1:$AK$41"}</definedName>
    <definedName name="metasantigas_1" hidden="1">{"'gráf jan00'!$A$1:$AK$41"}</definedName>
    <definedName name="MGP" hidden="1">{#N/A,#N/A,FALSE,"DEF1";#N/A,#N/A,FALSE,"DEF2";#N/A,#N/A,FALSE,"DEF3"}</definedName>
    <definedName name="mh" hidden="1">{"MULTIPLICAÇÃO",#N/A,FALSE,"Obras"}</definedName>
    <definedName name="mi"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MINA_RELATÓRIO"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mj" hidden="1">{"MELHORAMENTO GENÉTICO",#N/A,FALSE,"Obras"}</definedName>
    <definedName name="mjmj"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mkmk"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MLMÇLKJKI" hidden="1">{#N/A,#N/A,FALSE,"Plan1";#N/A,#N/A,FALSE,"Plan2"}</definedName>
    <definedName name="MM" localSheetId="1" hidden="1">{#N/A,#N/A,FALSE,"GERAL";#N/A,#N/A,FALSE,"012-96";#N/A,#N/A,FALSE,"018-96";#N/A,#N/A,FALSE,"027-96";#N/A,#N/A,FALSE,"059-96";#N/A,#N/A,FALSE,"076-96";#N/A,#N/A,FALSE,"019-97";#N/A,#N/A,FALSE,"021-97";#N/A,#N/A,FALSE,"022-97";#N/A,#N/A,FALSE,"028-97"}</definedName>
    <definedName name="MM" hidden="1">{#N/A,#N/A,FALSE,"GERAL";#N/A,#N/A,FALSE,"012-96";#N/A,#N/A,FALSE,"018-96";#N/A,#N/A,FALSE,"027-96";#N/A,#N/A,FALSE,"059-96";#N/A,#N/A,FALSE,"076-96";#N/A,#N/A,FALSE,"019-97";#N/A,#N/A,FALSE,"021-97";#N/A,#N/A,FALSE,"022-97";#N/A,#N/A,FALSE,"028-97"}</definedName>
    <definedName name="MMM" hidden="1">{"'gráf jan00'!$A$1:$AK$41"}</definedName>
    <definedName name="MMM_1" hidden="1">{"'gráf jan00'!$A$1:$AK$41"}</definedName>
    <definedName name="MMMMM"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mmmmmm"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mmmmmmm" hidden="1">{TRUE,TRUE,-1.25,-15.5,604.5,366.75,FALSE,FALSE,TRUE,TRUE,0,1,#N/A,1,#N/A,9.0125,24.4117647058824,1,FALSE,FALSE,3,TRUE,1,FALSE,100,"Swvu.PLANILHA2.","ACwvu.PLANILHA2.",#N/A,FALSE,FALSE,0.787401575,0.34,0.46,0.5,1,"","",FALSE,FALSE,FALSE,FALSE,1,#N/A,1,1,FALSE,FALSE,#N/A,#N/A,FALSE,FALSE,FALSE,9,65532,65532,FALSE,FALSE,TRUE,TRUE,TRUE}</definedName>
    <definedName name="mnb"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MNBXFKGS" hidden="1">{#N/A,#N/A,FALSE,"Plan1";#N/A,#N/A,FALSE,"Plan2"}</definedName>
    <definedName name="mncvbgcvmc" hidden="1">{#N/A,#N/A,FALSE,"Plan1";#N/A,#N/A,FALSE,"Plan2"}</definedName>
    <definedName name="MNDKZSFNCEA" hidden="1">{#N/A,#N/A,FALSE,"Plan1";#N/A,#N/A,FALSE,"Plan2"}</definedName>
    <definedName name="mnhdshfgfhd" hidden="1">{#N/A,#N/A,FALSE,"Plan1";#N/A,#N/A,FALSE,"Plan2"}</definedName>
    <definedName name="MOA" hidden="1">{#N/A,#N/A,FALSE,"DEF1";#N/A,#N/A,FALSE,"DEF2";#N/A,#N/A,FALSE,"DEF3"}</definedName>
    <definedName name="MOA_1" hidden="1">{#N/A,#N/A,FALSE,"DEF1";#N/A,#N/A,FALSE,"DEF2";#N/A,#N/A,FALSE,"DEF3"}</definedName>
    <definedName name="MOA1_1" hidden="1">{#N/A,#N/A,FALSE,"DEF1";#N/A,#N/A,FALSE,"DEF2";#N/A,#N/A,FALSE,"DEF3"}</definedName>
    <definedName name="MOA2_1" hidden="1">{#N/A,#N/A,FALSE,"DEF1";#N/A,#N/A,FALSE,"DEF2";#N/A,#N/A,FALSE,"DEF3"}</definedName>
    <definedName name="Moagem" hidden="1">{#N/A,#N/A,FALSE,"GERAL";#N/A,#N/A,FALSE,"012-96";#N/A,#N/A,FALSE,"018-96";#N/A,#N/A,FALSE,"027-96";#N/A,#N/A,FALSE,"059-96";#N/A,#N/A,FALSE,"076-96";#N/A,#N/A,FALSE,"019-97";#N/A,#N/A,FALSE,"021-97";#N/A,#N/A,FALSE,"022-97";#N/A,#N/A,FALSE,"028-97"}</definedName>
    <definedName name="MODELO" hidden="1">{#N/A,#N/A,FALSE,"SITUAÇÃO DIÁRIA ";#N/A,#N/A,FALSE,"7 à 7"}</definedName>
    <definedName name="MODELO_1" hidden="1">{#N/A,#N/A,FALSE,"SITUAÇÃO DIÁRIA ";#N/A,#N/A,FALSE,"7 à 7"}</definedName>
    <definedName name="motor" hidden="1">{"MULTIPLICAÇÃO",#N/A,FALSE,"Obras"}</definedName>
    <definedName name="mrn" hidden="1">{#N/A,#N/A,FALSE,"PAG16";#N/A,#N/A,FALSE,"PAG15";#N/A,#N/A,FALSE,"PAG14";#N/A,#N/A,FALSE,"PAG13";#N/A,#N/A,FALSE,"PAG12";#N/A,#N/A,FALSE,"PAG11";#N/A,#N/A,FALSE,"PAG10";#N/A,#N/A,FALSE,"PAG09";#N/A,#N/A,FALSE,"PAG08";#N/A,#N/A,FALSE,"PAG07";#N/A,#N/A,FALSE,"PAG06";#N/A,#N/A,FALSE,"PAG05";#N/A,#N/A,FALSE,"PAG04";#N/A,#N/A,FALSE,"PAG03";#N/A,#N/A,FALSE,"PAG02";#N/A,#N/A,FALSE,"PAG01";#N/A,#N/A,FALSE,"Índice";#N/A,#N/A,FALSE,"CAPA"}</definedName>
    <definedName name="MSDFJKDT" hidden="1">25</definedName>
    <definedName name="MSDRFSWER" hidden="1">{"Econ Consolidado",#N/A,FALSE,"Econ Consol";"Fluxo de Caixa",#N/A,FALSE,"Fluxo Caixa";"Investimentos",#N/A,FALSE,"Investimentos"}</definedName>
    <definedName name="MULHRT" hidden="1">{"'gráf jan00'!$A$1:$AK$41"}</definedName>
    <definedName name="MULHRT_1" hidden="1">{"'gráf jan00'!$A$1:$AK$41"}</definedName>
    <definedName name="mzshdjshjs" hidden="1">{#N/A,#N/A,FALSE,"Plan1";#N/A,#N/A,FALSE,"Plan2"}</definedName>
    <definedName name="n" hidden="1">{"'CptDifn'!$AA$32:$AG$32"}</definedName>
    <definedName name="N.Ferrosos" hidden="1">{"'CptDifn'!$AA$32:$AG$32"}</definedName>
    <definedName name="naD" hidden="1">{#N/A,#N/A,FALSE,"GERAL";#N/A,#N/A,FALSE,"012-96";#N/A,#N/A,FALSE,"018-96";#N/A,#N/A,FALSE,"027-96";#N/A,#N/A,FALSE,"059-96";#N/A,#N/A,FALSE,"076-96";#N/A,#N/A,FALSE,"019-97";#N/A,#N/A,FALSE,"021-97";#N/A,#N/A,FALSE,"022-97";#N/A,#N/A,FALSE,"028-97"}</definedName>
    <definedName name="nada" hidden="1">{"'Quadro'!$A$4:$BG$78"}</definedName>
    <definedName name="nb"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ncdgrdhrtg" hidden="1">{#N/A,#N/A,FALSE,"Plan1";#N/A,#N/A,FALSE,"Plan2"}</definedName>
    <definedName name="nchngdfhgdh" hidden="1">{#N/A,#N/A,FALSE,"Plan1";#N/A,#N/A,FALSE,"Plan2"}</definedName>
    <definedName name="NCJFKNGJHF" hidden="1">{#N/A,#N/A,FALSE,"Plan1";#N/A,#N/A,FALSE,"Plan2"}</definedName>
    <definedName name="ndcxhgdhf" hidden="1">{#N/A,#N/A,FALSE,"Plan1";#N/A,#N/A,FALSE,"Plan2"}</definedName>
    <definedName name="ndfjnjkrhdgt" hidden="1">{#N/A,#N/A,FALSE,"Plan1";#N/A,#N/A,FALSE,"Plan2"}</definedName>
    <definedName name="ndfkghkjthfyst" hidden="1">{#N/A,#N/A,FALSE,"Plan1";#N/A,#N/A,FALSE,"Plan2"}</definedName>
    <definedName name="NDJGKFKGHUFG" hidden="1">{#N/A,#N/A,FALSE,"Plan1";#N/A,#N/A,FALSE,"Plan2"}</definedName>
    <definedName name="ndrjkt" hidden="1">{#N/A,#N/A,FALSE,"Plan1";#N/A,#N/A,FALSE,"Plan2"}</definedName>
    <definedName name="negócio" hidden="1">{"'gráf jan00'!$A$1:$AK$41"}</definedName>
    <definedName name="negócio_1" hidden="1">{"'gráf jan00'!$A$1:$AK$41"}</definedName>
    <definedName name="nenhum" hidden="1">{#N/A,#N/A,FALSE,"GERAL";#N/A,#N/A,FALSE,"012-96";#N/A,#N/A,FALSE,"018-96";#N/A,#N/A,FALSE,"027-96";#N/A,#N/A,FALSE,"059-96";#N/A,#N/A,FALSE,"076-96";#N/A,#N/A,FALSE,"019-97";#N/A,#N/A,FALSE,"021-97";#N/A,#N/A,FALSE,"022-97";#N/A,#N/A,FALSE,"028-97"}</definedName>
    <definedName name="nfgjkhvhfghnf" hidden="1">{TRUE,TRUE,-1.25,-15.5,604.5,366.75,FALSE,FALSE,TRUE,TRUE,0,1,#N/A,1,#N/A,9.0125,24.4117647058824,1,FALSE,FALSE,3,TRUE,1,FALSE,100,"Swvu.PLANILHA2.","ACwvu.PLANILHA2.",#N/A,FALSE,FALSE,0.787401575,0.34,0.46,0.5,1,"","",FALSE,FALSE,FALSE,FALSE,1,#N/A,1,1,FALSE,FALSE,#N/A,#N/A,FALSE,FALSE,FALSE,9,65532,65532,FALSE,FALSE,TRUE,TRUE,TRUE}</definedName>
    <definedName name="nfkhdjkthde" hidden="1">{#N/A,#N/A,FALSE,"Plan1";#N/A,#N/A,FALSE,"Plan2"}</definedName>
    <definedName name="nhj" hidden="1">{TRUE,TRUE,-1.25,-15.5,604.5,366.75,FALSE,FALSE,TRUE,TRUE,0,1,#N/A,1,#N/A,9.0125,24.4117647058824,1,FALSE,FALSE,3,TRUE,1,FALSE,100,"Swvu.PLANILHA2.","ACwvu.PLANILHA2.",#N/A,FALSE,FALSE,0.787401575,0.34,0.46,0.5,1,"","",FALSE,FALSE,FALSE,FALSE,1,#N/A,1,1,FALSE,FALSE,#N/A,#N/A,FALSE,FALSE,FALSE,9,65532,65532,FALSE,FALSE,TRUE,TRUE,TRUE}</definedName>
    <definedName name="NHJHFDSHF" hidden="1">{#N/A,#N/A,FALSE,"Plan1";#N/A,#N/A,FALSE,"Plan2"}</definedName>
    <definedName name="NJSDFHERTG" hidden="1">{#N/A,#N/A,FALSE,"Plan1";#N/A,#N/A,FALSE,"Plan2"}</definedName>
    <definedName name="nkfnsskdn" hidden="1">{#N/A,#N/A,FALSE,"Plan1";#N/A,#N/A,FALSE,"Plan2"}</definedName>
    <definedName name="NKJL" hidden="1">{TRUE,TRUE,-1.25,-15.5,604.5,366.75,FALSE,FALSE,TRUE,TRUE,0,1,#N/A,1,#N/A,9.0125,24.4117647058824,1,FALSE,FALSE,3,TRUE,1,FALSE,100,"Swvu.PLANILHA2.","ACwvu.PLANILHA2.",#N/A,FALSE,FALSE,0.787401575,0.34,0.46,0.5,1,"","",FALSE,FALSE,FALSE,FALSE,1,#N/A,1,1,FALSE,FALSE,#N/A,#N/A,FALSE,FALSE,FALSE,9,65532,65532,FALSE,FALSE,TRUE,TRUE,TRUE}</definedName>
    <definedName name="nlaksjdwe" hidden="1">{#N/A,#N/A,FALSE,"Plan1";#N/A,#N/A,FALSE,"Plan2"}</definedName>
    <definedName name="nljsdfljfdsfr" hidden="1">{#N/A,#N/A,FALSE,"Plan1";#N/A,#N/A,FALSE,"Plan2"}</definedName>
    <definedName name="nm"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nmjdfhxj" hidden="1">{#N/A,#N/A,FALSE,"Plan1";#N/A,#N/A,FALSE,"Plan2"}</definedName>
    <definedName name="nn" hidden="1">{"MULTIPLICAÇÃO",#N/A,FALSE,"Obras"}</definedName>
    <definedName name="nnmn" hidden="1">{#N/A,#N/A,FALSE,"Plan1";#N/A,#N/A,FALSE,"Plan2"}</definedName>
    <definedName name="nnn" hidden="1">{#N/A,#N/A,FALSE,"Plan1";#N/A,#N/A,FALSE,"Plan2"}</definedName>
    <definedName name="NNNNN"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nnnnnn"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NNNNNNNNNNNNNNN" hidden="1">{#N/A,#N/A,FALSE,"Plan1";#N/A,#N/A,FALSE,"Plan2"}</definedName>
    <definedName name="nnnnnnnnnnnnnnnnnnnn" hidden="1">{#N/A,#N/A,FALSE,"Plan1";#N/A,#N/A,FALSE,"Plan2"}</definedName>
    <definedName name="NNXFT" hidden="1">{#N/A,#N/A,FALSE,"Plan1";#N/A,#N/A,FALSE,"Plan2"}</definedName>
    <definedName name="NOM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NOME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NOME3"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NOME4"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NOME5"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Notas" hidden="1">#REF!</definedName>
    <definedName name="Novembro" hidden="1">{"'Quadro'!$A$4:$BG$78"}</definedName>
    <definedName name="NOVO" hidden="1">{#N/A,#N/A,FALSE,"GERAL";#N/A,#N/A,FALSE,"012-96";#N/A,#N/A,FALSE,"018-96";#N/A,#N/A,FALSE,"027-96";#N/A,#N/A,FALSE,"059-96";#N/A,#N/A,FALSE,"076-96";#N/A,#N/A,FALSE,"019-97";#N/A,#N/A,FALSE,"021-97";#N/A,#N/A,FALSE,"022-97";#N/A,#N/A,FALSE,"028-97"}</definedName>
    <definedName name="nsdkfndgfdnatf" hidden="1">{#N/A,#N/A,FALSE,"Plan1";#N/A,#N/A,FALSE,"Plan2"}</definedName>
    <definedName name="nsfljdiljrf" hidden="1">{#N/A,#N/A,FALSE,"Plan1";#N/A,#N/A,FALSE,"Plan2"}</definedName>
    <definedName name="nt" hidden="1">{"MELHORAMENTO GENÉTICO",#N/A,FALSE,"Obras"}</definedName>
    <definedName name="nu"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nwr" hidden="1">{#N/A,#N/A,FALSE,"GERAL";#N/A,#N/A,FALSE,"012-96";#N/A,#N/A,FALSE,"018-96";#N/A,#N/A,FALSE,"027-96";#N/A,#N/A,FALSE,"059-96";#N/A,#N/A,FALSE,"076-96";#N/A,#N/A,FALSE,"019-97";#N/A,#N/A,FALSE,"021-97";#N/A,#N/A,FALSE,"022-97";#N/A,#N/A,FALSE,"028-97"}</definedName>
    <definedName name="nzxcnnjkd" hidden="1">{#N/A,#N/A,FALSE,"Plan1";#N/A,#N/A,FALSE,"Plan2"}</definedName>
    <definedName name="o" hidden="1">#REF!</definedName>
    <definedName name="OBRAS_FAB_RAC" hidden="1">{"MULTIPLICAÇÃO",#N/A,FALSE,"Obras"}</definedName>
    <definedName name="OBRAS_FAB_RAC_UDIA" hidden="1">{"MULTIPLICAÇÃO",#N/A,FALSE,"Obras"}</definedName>
    <definedName name="observações"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Ocorrencias" hidden="1">{"'gráf jan00'!$A$1:$AK$41"}</definedName>
    <definedName name="odflgj" hidden="1">25</definedName>
    <definedName name="odfuudor" hidden="1">{#N/A,#N/A,FALSE,"Plan1";#N/A,#N/A,FALSE,"Plan2"}</definedName>
    <definedName name="oi" hidden="1">{"'CptDifn'!$AA$32:$AG$32"}</definedName>
    <definedName name="oiditrot" hidden="1">{#N/A,#N/A,FALSE,"Plan1";#N/A,#N/A,FALSE,"Plan2"}</definedName>
    <definedName name="oio" hidden="1">{#N/A,#N/A,FALSE,"Plan1";#N/A,#N/A,FALSE,"Plan2"}</definedName>
    <definedName name="oiufioorif" hidden="1">#REF!</definedName>
    <definedName name="OJÇLJ" hidden="1">{#N/A,#N/A,FALSE,"Plan1";#N/A,#N/A,FALSE,"Plan2"}</definedName>
    <definedName name="ojkdfit" hidden="1">{#N/A,#N/A,FALSE,"Plan1";#N/A,#N/A,FALSE,"Plan2"}</definedName>
    <definedName name="OK" hidden="1">{#N/A,#N/A,FALSE,"GERAL";#N/A,#N/A,FALSE,"012-96";#N/A,#N/A,FALSE,"018-96";#N/A,#N/A,FALSE,"027-96";#N/A,#N/A,FALSE,"059-96";#N/A,#N/A,FALSE,"076-96";#N/A,#N/A,FALSE,"019-97";#N/A,#N/A,FALSE,"021-97";#N/A,#N/A,FALSE,"022-97";#N/A,#N/A,FALSE,"028-97"}</definedName>
    <definedName name="ooo" hidden="1">{#N/A,#N/A,FALSE,"Plan1";#N/A,#N/A,FALSE,"Plan2"}</definedName>
    <definedName name="OOOOO"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oooooooo"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OPASEDWED" hidden="1">{"Econ Consolidado",#N/A,FALSE,"Econ Consol";"Fluxo de Caixa",#N/A,FALSE,"Fluxo Caixa";"Investimentos",#N/A,FALSE,"Investimentos"}</definedName>
    <definedName name="opihjkgfgyufuyfuyf" hidden="1">{#N/A,#N/A,FALSE,"GERAL";#N/A,#N/A,FALSE,"012-96";#N/A,#N/A,FALSE,"018-96";#N/A,#N/A,FALSE,"027-96";#N/A,#N/A,FALSE,"059-96";#N/A,#N/A,FALSE,"076-96";#N/A,#N/A,FALSE,"019-97";#N/A,#N/A,FALSE,"021-97";#N/A,#N/A,FALSE,"022-97";#N/A,#N/A,FALSE,"028-97"}</definedName>
    <definedName name="OPIOKKL" hidden="1">{#N/A,#N/A,FALSE,"Suprimentos";#N/A,#N/A,FALSE,"Medicina e Segurança";#N/A,#N/A,FALSE,"Administração";#N/A,#N/A,FALSE,"Meio Ambiente";#N/A,#N/A,FALSE,"Operação (Mina)";#N/A,#N/A,FALSE,"Operação (Porto)"}</definedName>
    <definedName name="opiwre" hidden="1">{#N/A,#N/A,FALSE,"Plan1";#N/A,#N/A,FALSE,"Plan2"}</definedName>
    <definedName name="opo"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Orçada" hidden="1">{"'CptDifn'!$AA$32:$AG$32"}</definedName>
    <definedName name="otodgkrjglsrd" hidden="1">{#N/A,#N/A,FALSE,"Plan1";#N/A,#N/A,FALSE,"Plan2"}</definedName>
    <definedName name="OUERWRSR" hidden="1">{#N/A,#N/A,FALSE,"Plan1";#N/A,#N/A,FALSE,"Plan2"}</definedName>
    <definedName name="OUTRA" hidden="1">{#N/A,#N/A,FALSE,"GERAL";#N/A,#N/A,FALSE,"012-96";#N/A,#N/A,FALSE,"018-96";#N/A,#N/A,FALSE,"027-96";#N/A,#N/A,FALSE,"059-96";#N/A,#N/A,FALSE,"076-96";#N/A,#N/A,FALSE,"019-97";#N/A,#N/A,FALSE,"021-97";#N/A,#N/A,FALSE,"022-97";#N/A,#N/A,FALSE,"028-97"}</definedName>
    <definedName name="outro" hidden="1">#REF!</definedName>
    <definedName name="OUTUBRO" hidden="1">{#N/A,#N/A,FALSE,"SITUAÇÃO DIÁRIA ";#N/A,#N/A,FALSE,"7 à 7"}</definedName>
    <definedName name="OUTUBRO_1" hidden="1">{#N/A,#N/A,FALSE,"SITUAÇÃO DIÁRIA ";#N/A,#N/A,FALSE,"7 à 7"}</definedName>
    <definedName name="p" localSheetId="1" hidden="1">{#N/A,#N/A,FALSE,"GERAL";#N/A,#N/A,FALSE,"012-96";#N/A,#N/A,FALSE,"018-96";#N/A,#N/A,FALSE,"027-96";#N/A,#N/A,FALSE,"059-96";#N/A,#N/A,FALSE,"076-96";#N/A,#N/A,FALSE,"019-97";#N/A,#N/A,FALSE,"021-97";#N/A,#N/A,FALSE,"022-97";#N/A,#N/A,FALSE,"028-97"}</definedName>
    <definedName name="p" hidden="1">{#N/A,#N/A,FALSE,"GERAL";#N/A,#N/A,FALSE,"012-96";#N/A,#N/A,FALSE,"018-96";#N/A,#N/A,FALSE,"027-96";#N/A,#N/A,FALSE,"059-96";#N/A,#N/A,FALSE,"076-96";#N/A,#N/A,FALSE,"019-97";#N/A,#N/A,FALSE,"021-97";#N/A,#N/A,FALSE,"022-97";#N/A,#N/A,FALSE,"028-97"}</definedName>
    <definedName name="P_1" hidden="1">{"'gráf jan00'!$A$1:$AK$41"}</definedName>
    <definedName name="padrao" localSheetId="1" hidden="1">{#N/A,#N/A,FALSE,"GERAL";#N/A,#N/A,FALSE,"012-96";#N/A,#N/A,FALSE,"018-96";#N/A,#N/A,FALSE,"027-96";#N/A,#N/A,FALSE,"059-96";#N/A,#N/A,FALSE,"076-96";#N/A,#N/A,FALSE,"019-97";#N/A,#N/A,FALSE,"021-97";#N/A,#N/A,FALSE,"022-97";#N/A,#N/A,FALSE,"028-97"}</definedName>
    <definedName name="padrao" hidden="1">{#N/A,#N/A,FALSE,"GERAL";#N/A,#N/A,FALSE,"012-96";#N/A,#N/A,FALSE,"018-96";#N/A,#N/A,FALSE,"027-96";#N/A,#N/A,FALSE,"059-96";#N/A,#N/A,FALSE,"076-96";#N/A,#N/A,FALSE,"019-97";#N/A,#N/A,FALSE,"021-97";#N/A,#N/A,FALSE,"022-97";#N/A,#N/A,FALSE,"028-97"}</definedName>
    <definedName name="Pal_Workbook_GUID" hidden="1">"Y2X8UT5MBM8LNENRWC3BD7UQ"</definedName>
    <definedName name="pata" hidden="1">{#N/A,#N/A,FALSE,"SITUAÇÃO DIÁRIA ";#N/A,#N/A,FALSE,"7 à 7"}</definedName>
    <definedName name="pata_1" hidden="1">{#N/A,#N/A,FALSE,"SITUAÇÃO DIÁRIA ";#N/A,#N/A,FALSE,"7 à 7"}</definedName>
    <definedName name="Paula" hidden="1">{"'Quadro'!$A$4:$BG$78"}</definedName>
    <definedName name="Pavimentação" hidden="1">{#N/A,#N/A,FALSE,"GERAL";#N/A,#N/A,FALSE,"012-96";#N/A,#N/A,FALSE,"018-96";#N/A,#N/A,FALSE,"027-96";#N/A,#N/A,FALSE,"059-96";#N/A,#N/A,FALSE,"076-96";#N/A,#N/A,FALSE,"019-97";#N/A,#N/A,FALSE,"021-97";#N/A,#N/A,FALSE,"022-97";#N/A,#N/A,FALSE,"028-97"}</definedName>
    <definedName name="PAZ" hidden="1">{"'Quadro'!$A$4:$BG$78"}</definedName>
    <definedName name="PAZ.COM.N" hidden="1">{"'TelRDAV'!$A$1:$T$20"}</definedName>
    <definedName name="PAZ.COM.N_1" hidden="1">{"'TelRDAV'!$A$1:$T$20"}</definedName>
    <definedName name="pçgktr" hidden="1">#REF!</definedName>
    <definedName name="pd." hidden="1">{"MULTIPLICAÇÃO",#N/A,FALSE,"Obras"}</definedName>
    <definedName name="pd.." hidden="1">{"MATRIZES",#N/A,FALSE,"Obras"}</definedName>
    <definedName name="pd..." hidden="1">{"MULTIPLICAÇÃO",#N/A,FALSE,"Obras"}</definedName>
    <definedName name="PDCA" hidden="1">{"'RR'!$A$2:$E$81"}</definedName>
    <definedName name="Pdca." hidden="1">{"MULTIPLICAÇÃO",#N/A,FALSE,"Obras"}</definedName>
    <definedName name="Pdca.." hidden="1">{"APOIO",#N/A,FALSE,"Obras"}</definedName>
    <definedName name="pdca...." hidden="1">{"MULTIPLICAÇÃO",#N/A,FALSE,"Obras"}</definedName>
    <definedName name="PDCA_1" hidden="1">{"'RR'!$A$2:$E$81"}</definedName>
    <definedName name="PDCA1" hidden="1">{"MATRIZES",#N/A,FALSE,"Obras"}</definedName>
    <definedName name="pend" hidden="1">{#N/A,#N/A,FALSE,"GERAL";#N/A,#N/A,FALSE,"012-96";#N/A,#N/A,FALSE,"018-96";#N/A,#N/A,FALSE,"027-96";#N/A,#N/A,FALSE,"059-96";#N/A,#N/A,FALSE,"076-96";#N/A,#N/A,FALSE,"019-97";#N/A,#N/A,FALSE,"021-97";#N/A,#N/A,FALSE,"022-97";#N/A,#N/A,FALSE,"028-97"}</definedName>
    <definedName name="pendencias2" hidden="1">{#N/A,#N/A,FALSE,"GERAL";#N/A,#N/A,FALSE,"012-96";#N/A,#N/A,FALSE,"018-96";#N/A,#N/A,FALSE,"027-96";#N/A,#N/A,FALSE,"059-96";#N/A,#N/A,FALSE,"076-96";#N/A,#N/A,FALSE,"019-97";#N/A,#N/A,FALSE,"021-97";#N/A,#N/A,FALSE,"022-97";#N/A,#N/A,FALSE,"028-97"}</definedName>
    <definedName name="Pendências2" localSheetId="1" hidden="1">{#N/A,#N/A,FALSE,"GERAL";#N/A,#N/A,FALSE,"012-96";#N/A,#N/A,FALSE,"018-96";#N/A,#N/A,FALSE,"027-96";#N/A,#N/A,FALSE,"059-96";#N/A,#N/A,FALSE,"076-96";#N/A,#N/A,FALSE,"019-97";#N/A,#N/A,FALSE,"021-97";#N/A,#N/A,FALSE,"022-97";#N/A,#N/A,FALSE,"028-97"}</definedName>
    <definedName name="Pendências2" hidden="1">{#N/A,#N/A,FALSE,"GERAL";#N/A,#N/A,FALSE,"012-96";#N/A,#N/A,FALSE,"018-96";#N/A,#N/A,FALSE,"027-96";#N/A,#N/A,FALSE,"059-96";#N/A,#N/A,FALSE,"076-96";#N/A,#N/A,FALSE,"019-97";#N/A,#N/A,FALSE,"021-97";#N/A,#N/A,FALSE,"022-97";#N/A,#N/A,FALSE,"028-97"}</definedName>
    <definedName name="pendencias2_1" hidden="1">{#N/A,#N/A,FALSE,"GERAL";#N/A,#N/A,FALSE,"012-96";#N/A,#N/A,FALSE,"018-96";#N/A,#N/A,FALSE,"027-96";#N/A,#N/A,FALSE,"059-96";#N/A,#N/A,FALSE,"076-96";#N/A,#N/A,FALSE,"019-97";#N/A,#N/A,FALSE,"021-97";#N/A,#N/A,FALSE,"022-97";#N/A,#N/A,FALSE,"028-97"}</definedName>
    <definedName name="pendencias2_2" hidden="1">{#N/A,#N/A,FALSE,"GERAL";#N/A,#N/A,FALSE,"012-96";#N/A,#N/A,FALSE,"018-96";#N/A,#N/A,FALSE,"027-96";#N/A,#N/A,FALSE,"059-96";#N/A,#N/A,FALSE,"076-96";#N/A,#N/A,FALSE,"019-97";#N/A,#N/A,FALSE,"021-97";#N/A,#N/A,FALSE,"022-97";#N/A,#N/A,FALSE,"028-97"}</definedName>
    <definedName name="pendencias2_3" hidden="1">{#N/A,#N/A,FALSE,"GERAL";#N/A,#N/A,FALSE,"012-96";#N/A,#N/A,FALSE,"018-96";#N/A,#N/A,FALSE,"027-96";#N/A,#N/A,FALSE,"059-96";#N/A,#N/A,FALSE,"076-96";#N/A,#N/A,FALSE,"019-97";#N/A,#N/A,FALSE,"021-97";#N/A,#N/A,FALSE,"022-97";#N/A,#N/A,FALSE,"028-97"}</definedName>
    <definedName name="pendencias2_4" hidden="1">{#N/A,#N/A,FALSE,"GERAL";#N/A,#N/A,FALSE,"012-96";#N/A,#N/A,FALSE,"018-96";#N/A,#N/A,FALSE,"027-96";#N/A,#N/A,FALSE,"059-96";#N/A,#N/A,FALSE,"076-96";#N/A,#N/A,FALSE,"019-97";#N/A,#N/A,FALSE,"021-97";#N/A,#N/A,FALSE,"022-97";#N/A,#N/A,FALSE,"028-97"}</definedName>
    <definedName name="pendencias3" hidden="1">{#N/A,#N/A,FALSE,"GERAL";#N/A,#N/A,FALSE,"012-96";#N/A,#N/A,FALSE,"018-96";#N/A,#N/A,FALSE,"027-96";#N/A,#N/A,FALSE,"059-96";#N/A,#N/A,FALSE,"076-96";#N/A,#N/A,FALSE,"019-97";#N/A,#N/A,FALSE,"021-97";#N/A,#N/A,FALSE,"022-97";#N/A,#N/A,FALSE,"028-97"}</definedName>
    <definedName name="Pendências3" localSheetId="1" hidden="1">{#N/A,#N/A,FALSE,"GERAL";#N/A,#N/A,FALSE,"012-96";#N/A,#N/A,FALSE,"018-96";#N/A,#N/A,FALSE,"027-96";#N/A,#N/A,FALSE,"059-96";#N/A,#N/A,FALSE,"076-96";#N/A,#N/A,FALSE,"019-97";#N/A,#N/A,FALSE,"021-97";#N/A,#N/A,FALSE,"022-97";#N/A,#N/A,FALSE,"028-97"}</definedName>
    <definedName name="Pendências3" hidden="1">{#N/A,#N/A,FALSE,"GERAL";#N/A,#N/A,FALSE,"012-96";#N/A,#N/A,FALSE,"018-96";#N/A,#N/A,FALSE,"027-96";#N/A,#N/A,FALSE,"059-96";#N/A,#N/A,FALSE,"076-96";#N/A,#N/A,FALSE,"019-97";#N/A,#N/A,FALSE,"021-97";#N/A,#N/A,FALSE,"022-97";#N/A,#N/A,FALSE,"028-97"}</definedName>
    <definedName name="pendencias3_1" hidden="1">{#N/A,#N/A,FALSE,"GERAL";#N/A,#N/A,FALSE,"012-96";#N/A,#N/A,FALSE,"018-96";#N/A,#N/A,FALSE,"027-96";#N/A,#N/A,FALSE,"059-96";#N/A,#N/A,FALSE,"076-96";#N/A,#N/A,FALSE,"019-97";#N/A,#N/A,FALSE,"021-97";#N/A,#N/A,FALSE,"022-97";#N/A,#N/A,FALSE,"028-97"}</definedName>
    <definedName name="pendencias3_2" hidden="1">{#N/A,#N/A,FALSE,"GERAL";#N/A,#N/A,FALSE,"012-96";#N/A,#N/A,FALSE,"018-96";#N/A,#N/A,FALSE,"027-96";#N/A,#N/A,FALSE,"059-96";#N/A,#N/A,FALSE,"076-96";#N/A,#N/A,FALSE,"019-97";#N/A,#N/A,FALSE,"021-97";#N/A,#N/A,FALSE,"022-97";#N/A,#N/A,FALSE,"028-97"}</definedName>
    <definedName name="pendencias3_3" hidden="1">{#N/A,#N/A,FALSE,"GERAL";#N/A,#N/A,FALSE,"012-96";#N/A,#N/A,FALSE,"018-96";#N/A,#N/A,FALSE,"027-96";#N/A,#N/A,FALSE,"059-96";#N/A,#N/A,FALSE,"076-96";#N/A,#N/A,FALSE,"019-97";#N/A,#N/A,FALSE,"021-97";#N/A,#N/A,FALSE,"022-97";#N/A,#N/A,FALSE,"028-97"}</definedName>
    <definedName name="pendencias3_4" hidden="1">{#N/A,#N/A,FALSE,"GERAL";#N/A,#N/A,FALSE,"012-96";#N/A,#N/A,FALSE,"018-96";#N/A,#N/A,FALSE,"027-96";#N/A,#N/A,FALSE,"059-96";#N/A,#N/A,FALSE,"076-96";#N/A,#N/A,FALSE,"019-97";#N/A,#N/A,FALSE,"021-97";#N/A,#N/A,FALSE,"022-97";#N/A,#N/A,FALSE,"028-97"}</definedName>
    <definedName name="PENEIRA" hidden="1">{#N/A,#N/A,FALSE,"GERAL";#N/A,#N/A,FALSE,"012-96";#N/A,#N/A,FALSE,"018-96";#N/A,#N/A,FALSE,"027-96";#N/A,#N/A,FALSE,"059-96";#N/A,#N/A,FALSE,"076-96";#N/A,#N/A,FALSE,"019-97";#N/A,#N/A,FALSE,"021-97";#N/A,#N/A,FALSE,"022-97";#N/A,#N/A,FALSE,"028-97"}</definedName>
    <definedName name="PEV" hidden="1">{"'Quadro'!$A$4:$BG$78"}</definedName>
    <definedName name="PEV_1" hidden="1">{"'Quadro'!$A$4:$BG$78"}</definedName>
    <definedName name="piaz" hidden="1">{TRUE,TRUE,-1.25,-15.5,604.5,366.75,FALSE,FALSE,TRUE,TRUE,0,1,#N/A,1,#N/A,9.0125,24.4117647058824,1,FALSE,FALSE,3,TRUE,1,FALSE,100,"Swvu.PLANILHA2.","ACwvu.PLANILHA2.",#N/A,FALSE,FALSE,0.787401575,0.34,0.46,0.5,1,"","",FALSE,FALSE,FALSE,FALSE,1,#N/A,1,1,FALSE,FALSE,#N/A,#N/A,FALSE,FALSE,FALSE,9,65532,65532,FALSE,FALSE,TRUE,TRUE,TRUE}</definedName>
    <definedName name="pjoiohgib" hidden="1">{#N/A,#N/A,FALSE,"GERAL";#N/A,#N/A,FALSE,"012-96";#N/A,#N/A,FALSE,"018-96";#N/A,#N/A,FALSE,"027-96";#N/A,#N/A,FALSE,"059-96";#N/A,#N/A,FALSE,"076-96";#N/A,#N/A,FALSE,"019-97";#N/A,#N/A,FALSE,"021-97";#N/A,#N/A,FALSE,"022-97";#N/A,#N/A,FALSE,"028-97"}</definedName>
    <definedName name="PLACAS" hidden="1">{#N/A,#N/A,TRUE,"Quinzena 01 à 15-04-98 "}</definedName>
    <definedName name="Placas_Areas" hidden="1">{#N/A,#N/A,TRUE,"Quinzena 01 à 15-04-98 "}</definedName>
    <definedName name="plan" hidden="1">#REF!</definedName>
    <definedName name="plan1" hidden="1">{#N/A,#N/A,FALSE,"GERAL";#N/A,#N/A,FALSE,"012-96";#N/A,#N/A,FALSE,"018-96";#N/A,#N/A,FALSE,"027-96";#N/A,#N/A,FALSE,"059-96";#N/A,#N/A,FALSE,"076-96";#N/A,#N/A,FALSE,"019-97";#N/A,#N/A,FALSE,"021-97";#N/A,#N/A,FALSE,"022-97";#N/A,#N/A,FALSE,"028-97"}</definedName>
    <definedName name="plan2" hidden="1">{TRUE,TRUE,-1.25,-15.5,604.5,366.75,FALSE,FALSE,TRUE,TRUE,0,1,#N/A,1,#N/A,9.0125,24.4117647058824,1,FALSE,FALSE,3,TRUE,1,FALSE,100,"Swvu.PLANILHA2.","ACwvu.PLANILHA2.",#N/A,FALSE,FALSE,0.787401575,0.34,0.46,0.5,1,"","",FALSE,FALSE,FALSE,FALSE,1,#N/A,1,1,FALSE,FALSE,#N/A,#N/A,FALSE,FALSE,FALSE,9,65532,65532,FALSE,FALSE,TRUE,TRUE,TRUE}</definedName>
    <definedName name="Planilha_2a_Versao_Orc2008" hidden="1">{#N/A,#N/A,FALSE,"DEF1";#N/A,#N/A,FALSE,"DEF2";#N/A,#N/A,FALSE,"DEF3"}</definedName>
    <definedName name="plasçdeaw" hidden="1">{#N/A,#N/A,FALSE,"Plan1";#N/A,#N/A,FALSE,"Plan2"}</definedName>
    <definedName name="plaslrswe" hidden="1">{#N/A,#N/A,FALSE,"Plan1";#N/A,#N/A,FALSE,"Plan2"}</definedName>
    <definedName name="plsearpef" hidden="1">{#N/A,#N/A,FALSE,"Plan1";#N/A,#N/A,FALSE,"Plan2"}</definedName>
    <definedName name="PN10_1" hidden="1">{"'gráf jan00'!$A$1:$AK$41"}</definedName>
    <definedName name="pnow" hidden="1">{"'gráf jan00'!$A$1:$AK$41"}</definedName>
    <definedName name="pnow_1" hidden="1">{"'gráf jan00'!$A$1:$AK$41"}</definedName>
    <definedName name="po"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poi"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POIUYT" hidden="1">{"'REL CUSTODIF'!$B$1:$H$72"}</definedName>
    <definedName name="pojnjhn" hidden="1">{#N/A,#N/A,FALSE,"GERAL";#N/A,#N/A,FALSE,"012-96";#N/A,#N/A,FALSE,"018-96";#N/A,#N/A,FALSE,"027-96";#N/A,#N/A,FALSE,"059-96";#N/A,#N/A,FALSE,"076-96";#N/A,#N/A,FALSE,"019-97";#N/A,#N/A,FALSE,"021-97";#N/A,#N/A,FALSE,"022-97";#N/A,#N/A,FALSE,"028-97"}</definedName>
    <definedName name="pollyanna" hidden="1">{"'gráf jan00'!$A$1:$AK$41"}</definedName>
    <definedName name="Popular" hidden="1">{#N/A,#N/A,FALSE,"Cronograma";#N/A,#N/A,FALSE,"Cronogr. 2"}</definedName>
    <definedName name="Portos1" hidden="1">{"'RR'!$A$2:$E$81"}</definedName>
    <definedName name="Portos1_1" hidden="1">{"'RR'!$A$2:$E$81"}</definedName>
    <definedName name="PORTU" hidden="1">{"'REL CUSTODIF'!$B$1:$H$72"}</definedName>
    <definedName name="pos" hidden="1">{#N/A,#N/A,FALSE,"GERAL";#N/A,#N/A,FALSE,"012-96";#N/A,#N/A,FALSE,"018-96";#N/A,#N/A,FALSE,"027-96";#N/A,#N/A,FALSE,"059-96";#N/A,#N/A,FALSE,"076-96";#N/A,#N/A,FALSE,"019-97";#N/A,#N/A,FALSE,"021-97";#N/A,#N/A,FALSE,"022-97";#N/A,#N/A,FALSE,"028-97"}</definedName>
    <definedName name="pp" hidden="1">{"'REL CUSTODIF'!$B$1:$H$72"}</definedName>
    <definedName name="ppp"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pppp" hidden="1">{"'Total'!$A$1","'Total'!$A$3"}</definedName>
    <definedName name="PPPPP"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pppppppp"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PPRA" hidden="1">{"'CptDifn'!$AA$32:$AG$32"}</definedName>
    <definedName name="PPSA2" hidden="1">{"'REL CUSTODIF'!$B$1:$H$72"}</definedName>
    <definedName name="pq"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PRAT" hidden="1">{#N/A,#N/A,FALSE,"ET-CAPA";#N/A,#N/A,FALSE,"ET-PAG1";#N/A,#N/A,FALSE,"ET-PAG2";#N/A,#N/A,FALSE,"ET-PAG3";#N/A,#N/A,FALSE,"ET-PAG4";#N/A,#N/A,FALSE,"ET-PAG5"}</definedName>
    <definedName name="pratic" hidden="1">{#N/A,#N/A,FALSE,"GERAL";#N/A,#N/A,FALSE,"012-96";#N/A,#N/A,FALSE,"018-96";#N/A,#N/A,FALSE,"027-96";#N/A,#N/A,FALSE,"059-96";#N/A,#N/A,FALSE,"076-96";#N/A,#N/A,FALSE,"019-97";#N/A,#N/A,FALSE,"021-97";#N/A,#N/A,FALSE,"022-97";#N/A,#N/A,FALSE,"028-97"}</definedName>
    <definedName name="PRATICAB" hidden="1">{#N/A,#N/A,FALSE,"ET-CAPA";#N/A,#N/A,FALSE,"ET-PAG1";#N/A,#N/A,FALSE,"ET-PAG2";#N/A,#N/A,FALSE,"ET-PAG3";#N/A,#N/A,FALSE,"ET-PAG4";#N/A,#N/A,FALSE,"ET-PAG5"}</definedName>
    <definedName name="priordefinit2"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Prod" hidden="1">{"'IndicadoresRH'!$AA$50:$AP$67"}</definedName>
    <definedName name="Produção" hidden="1">{"'REL CUSTODIF'!$B$1:$H$72"}</definedName>
    <definedName name="Prog.Excel._Set" hidden="1">{"'teste'!$B$2:$R$49"}</definedName>
    <definedName name="Prog.Excel._Set_1" hidden="1">{"'teste'!$B$2:$R$49"}</definedName>
    <definedName name="progJM" hidden="1">{#N/A,#N/A,FALSE,"EXPORTAC";#N/A,#N/A,FALSE,"SUPEL94"}</definedName>
    <definedName name="Proj" hidden="1">{"MATRIZES",#N/A,FALSE,"Obras"}</definedName>
    <definedName name="Projetos" hidden="1">#REF!</definedName>
    <definedName name="prop" hidden="1">#REF!</definedName>
    <definedName name="PROP1" hidden="1">{#N/A,#N/A,FALSE,"EXPORTAC";#N/A,#N/A,FALSE,"SUPEL94"}</definedName>
    <definedName name="PROP3" hidden="1">{#N/A,#N/A,FALSE,"GQGEMPRE"}</definedName>
    <definedName name="PROP4" hidden="1">{#N/A,#N/A,FALSE,"EXPORTAC";#N/A,#N/A,FALSE,"SUPEL94"}</definedName>
    <definedName name="proposta" hidden="1">{"'Quadro'!$A$4:$BG$78"}</definedName>
    <definedName name="proposta_1" hidden="1">{"'Quadro'!$A$4:$BG$78"}</definedName>
    <definedName name="PRRA" hidden="1">{"'CptDifn'!$AA$32:$AG$32"}</definedName>
    <definedName name="ptirigyiotut" hidden="1">{#N/A,#N/A,FALSE,"Plan1";#N/A,#N/A,FALSE,"Plan2"}</definedName>
    <definedName name="PWER3" hidden="1">{#N/A,#N/A,FALSE,"Plan1";#N/A,#N/A,FALSE,"Plan2"}</definedName>
    <definedName name="q"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q_1" hidden="1">{#N/A,#N/A,FALSE,"PCOL"}</definedName>
    <definedName name="Q2teste"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qasda"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QAZ"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qdf"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qewqewq" hidden="1">{"'Ocorrência_que_Impactaram'!$A$1:$Q$43"}</definedName>
    <definedName name="QQ" hidden="1">{"'gráf jan00'!$A$1:$AK$41"}</definedName>
    <definedName name="QQ_1" hidden="1">{"'gráf jan00'!$A$1:$AK$41"}</definedName>
    <definedName name="QQASW" hidden="1">{"'Quadro'!$A$4:$BG$78"}</definedName>
    <definedName name="QQP" hidden="1">{#N/A,#N/A,FALSE,"GERAL";#N/A,#N/A,FALSE,"012-96";#N/A,#N/A,FALSE,"018-96";#N/A,#N/A,FALSE,"027-96";#N/A,#N/A,FALSE,"059-96";#N/A,#N/A,FALSE,"076-96";#N/A,#N/A,FALSE,"019-97";#N/A,#N/A,FALSE,"021-97";#N/A,#N/A,FALSE,"022-97";#N/A,#N/A,FALSE,"028-97"}</definedName>
    <definedName name="qqq" hidden="1">#REF!</definedName>
    <definedName name="QQQQ" hidden="1">{"'gráf jan00'!$A$1:$AK$41"}</definedName>
    <definedName name="QQQQ_1" hidden="1">{"'gráf jan00'!$A$1:$AK$41"}</definedName>
    <definedName name="QQQQQ"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qqqqqq" hidden="1">{"'gráf jan00'!$A$1:$AK$41"}</definedName>
    <definedName name="qqqqqq_1" hidden="1">{"'gráf jan00'!$A$1:$AK$41"}</definedName>
    <definedName name="qqqqqqqqqqqqq" hidden="1">{"'gráf jan00'!$A$1:$AK$41"}</definedName>
    <definedName name="QQQQQQQQQQQQQQQQQQQQQQQQQQQQQQQQQQQQQQQQQQQQ" hidden="1">{"MELHORAMENTO GENÉTICO",#N/A,FALSE,"Obras"}</definedName>
    <definedName name="qqwe" hidden="1">{#N/A,#N/A,FALSE,"GERAL";#N/A,#N/A,FALSE,"012-96";#N/A,#N/A,FALSE,"018-96";#N/A,#N/A,FALSE,"027-96";#N/A,#N/A,FALSE,"059-96";#N/A,#N/A,FALSE,"076-96";#N/A,#N/A,FALSE,"019-97";#N/A,#N/A,FALSE,"021-97";#N/A,#N/A,FALSE,"022-97";#N/A,#N/A,FALSE,"028-97"}</definedName>
    <definedName name="QSQWSE" hidden="1">{#N/A,#N/A,FALSE,"Plan1";#N/A,#N/A,FALSE,"Plan2"}</definedName>
    <definedName name="Qualidade_050106" hidden="1">{#N/A,#N/A,FALSE,"RELATÓRIO";#N/A,#N/A,FALSE,"RELATÓRIO"}</definedName>
    <definedName name="quantitativo" hidden="1">#REF!</definedName>
    <definedName name="que" hidden="1">{#N/A,#N/A,FALSE,"PCOL"}</definedName>
    <definedName name="que_1" hidden="1">{#N/A,#N/A,FALSE,"PCOL"}</definedName>
    <definedName name="QUQT" hidden="1">{"'gráf jan00'!$A$1:$AK$41"}</definedName>
    <definedName name="QUQT_1" hidden="1">{"'gráf jan00'!$A$1:$AK$41"}</definedName>
    <definedName name="QW" hidden="1">{#N/A,#N/A,TRUE,"K2 e MEIA";#N/A,#N/A,TRUE,"K3";#N/A,#N/A,TRUE,"K4";#N/A,#N/A,TRUE,"PERFIL U";#N/A,#N/A,TRUE,"BCHA"}</definedName>
    <definedName name="QWE" hidden="1">{"'gráf jan00'!$A$1:$AK$41"}</definedName>
    <definedName name="QWE_1" hidden="1">{"'gráf jan00'!$A$1:$AK$41"}</definedName>
    <definedName name="qweeererr" hidden="1">{"'RR'!$A$2:$E$81"}</definedName>
    <definedName name="qweeererr_1" hidden="1">{"'RR'!$A$2:$E$81"}</definedName>
    <definedName name="qweqwe" hidden="1">{#N/A,#N/A,FALSE,"Plan1";#N/A,#N/A,FALSE,"Plan2"}</definedName>
    <definedName name="qweqwe4" hidden="1">{TRUE,TRUE,-1.25,-15.5,604.5,366.75,FALSE,FALSE,TRUE,TRUE,0,1,#N/A,1,#N/A,9.0125,24.4117647058824,1,FALSE,FALSE,3,TRUE,1,FALSE,100,"Swvu.PLANILHA2.","ACwvu.PLANILHA2.",#N/A,FALSE,FALSE,0.787401575,0.34,0.46,0.5,1,"","",FALSE,FALSE,FALSE,FALSE,1,#N/A,1,1,FALSE,FALSE,#N/A,#N/A,FALSE,FALSE,FALSE,9,65532,65532,FALSE,FALSE,TRUE,TRUE,TRUE}</definedName>
    <definedName name="qwert"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qwewqe" hidden="1">#REF!</definedName>
    <definedName name="qwqq" hidden="1">{#N/A,#N/A,FALSE,"PCOL"}</definedName>
    <definedName name="qwqq_1" hidden="1">{#N/A,#N/A,FALSE,"PCOL"}</definedName>
    <definedName name="qwqw" hidden="1">{#N/A,#N/A,FALSE,"PCOL"}</definedName>
    <definedName name="qwqw_1" hidden="1">{#N/A,#N/A,FALSE,"PCOL"}</definedName>
    <definedName name="qwqweq" hidden="1">{#N/A,#N/A,FALSE,"PCOL"}</definedName>
    <definedName name="qwqweq_1" hidden="1">{#N/A,#N/A,FALSE,"PCOL"}</definedName>
    <definedName name="qwqwq" hidden="1">{#N/A,#N/A,FALSE,"PCOL"}</definedName>
    <definedName name="qwqwq_1" hidden="1">{#N/A,#N/A,FALSE,"PCOL"}</definedName>
    <definedName name="qwqwsq" hidden="1">{#N/A,#N/A,FALSE,"PCOL"}</definedName>
    <definedName name="qwqwsq_1" hidden="1">{#N/A,#N/A,FALSE,"PCOL"}</definedName>
    <definedName name="RA" hidden="1">{"'Quadro'!$A$4:$BG$78"}</definedName>
    <definedName name="RA_1" hidden="1">{"'Quadro'!$A$4:$BG$78"}</definedName>
    <definedName name="Raimundo" hidden="1">{"APOIO",#N/A,FALSE,"Obras"}</definedName>
    <definedName name="ray" hidden="1">#REF!</definedName>
    <definedName name="rdff" hidden="1">{#N/A,#N/A,TRUE,"indice";#N/A,#N/A,TRUE,"indicadores";#N/A,#N/A,TRUE,"comentarios"}</definedName>
    <definedName name="RDM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RDTEA" hidden="1">{"'Quadro'!$A$4:$BG$78"}</definedName>
    <definedName name="RDTEA_1" hidden="1">{"'Quadro'!$A$4:$BG$78"}</definedName>
    <definedName name="reagentes" hidden="1">{#N/A,#N/A,FALSE,"GERAL";#N/A,#N/A,FALSE,"012-96";#N/A,#N/A,FALSE,"018-96";#N/A,#N/A,FALSE,"027-96";#N/A,#N/A,FALSE,"059-96";#N/A,#N/A,FALSE,"076-96";#N/A,#N/A,FALSE,"019-97";#N/A,#N/A,FALSE,"021-97";#N/A,#N/A,FALSE,"022-97";#N/A,#N/A,FALSE,"028-97"}</definedName>
    <definedName name="rebocco" hidden="1">{"AVÓS",#N/A,FALSE,"Obras"}</definedName>
    <definedName name="REDUCAO"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ree" hidden="1">{#N/A,#N/A,FALSE,"GQGEMPRE"}</definedName>
    <definedName name="REF" hidden="1">{TRUE,TRUE,-1.25,-15.5,604.5,366.75,FALSE,FALSE,TRUE,TRUE,0,1,#N/A,1,#N/A,9.0125,24.4117647058824,1,FALSE,FALSE,3,TRUE,1,FALSE,100,"Swvu.PLANILHA2.","ACwvu.PLANILHA2.",#N/A,FALSE,FALSE,0.787401575,0.34,0.46,0.5,1,"","",FALSE,FALSE,FALSE,FALSE,1,#N/A,1,1,FALSE,FALSE,#N/A,#N/A,FALSE,FALSE,FALSE,9,65532,65532,FALSE,FALSE,TRUE,TRUE,TRUE}</definedName>
    <definedName name="Rel" hidden="1">{"'CptDifn'!$AA$32:$AG$32"}</definedName>
    <definedName name="renata" hidden="1">{#N/A,#N/A,FALSE,"GERAL";#N/A,#N/A,FALSE,"012-96";#N/A,#N/A,FALSE,"018-96";#N/A,#N/A,FALSE,"027-96";#N/A,#N/A,FALSE,"059-96";#N/A,#N/A,FALSE,"076-96";#N/A,#N/A,FALSE,"019-97";#N/A,#N/A,FALSE,"021-97";#N/A,#N/A,FALSE,"022-97";#N/A,#N/A,FALSE,"028-97"}</definedName>
    <definedName name="RES" hidden="1">{"'Quadro'!$A$4:$BG$78"}</definedName>
    <definedName name="RES_1" hidden="1">{"'Quadro'!$A$4:$BG$78"}</definedName>
    <definedName name="resumo"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Resumo1" hidden="1">{"'teste'!$B$2:$R$49"}</definedName>
    <definedName name="Resumo1_1" hidden="1">{"'teste'!$B$2:$R$49"}</definedName>
    <definedName name="RESUMO2" hidden="1">{#N/A,#N/A,TRUE,"Quinzena 01 à 15-04-98 "}</definedName>
    <definedName name="RET" hidden="1">{"'Quadro'!$A$4:$BG$78"}</definedName>
    <definedName name="RET_1" hidden="1">{"'Quadro'!$A$4:$BG$78"}</definedName>
    <definedName name="reuyre"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reuyre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rew"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RFF" hidden="1">#REF!</definedName>
    <definedName name="RFTY" hidden="1">{"'Quadro'!$A$4:$BG$78"}</definedName>
    <definedName name="RFTY_1" hidden="1">{"'Quadro'!$A$4:$BG$78"}</definedName>
    <definedName name="RFV"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RGDRGDS" hidden="1">{#N/A,#N/A,FALSE,"GERAL";#N/A,#N/A,FALSE,"012-96";#N/A,#N/A,FALSE,"018-96";#N/A,#N/A,FALSE,"027-96";#N/A,#N/A,FALSE,"059-96";#N/A,#N/A,FALSE,"076-96";#N/A,#N/A,FALSE,"019-97";#N/A,#N/A,FALSE,"021-97";#N/A,#N/A,FALSE,"022-97";#N/A,#N/A,FALSE,"028-97"}</definedName>
    <definedName name="rgedrfrgfdg" hidden="1">{#N/A,#N/A,FALSE,"Plan1";#N/A,#N/A,FALSE,"Plan2"}</definedName>
    <definedName name="rio" hidden="1">{#N/A,#N/A,FALSE,"Cronograma";#N/A,#N/A,FALSE,"Cronogr. 2"}</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0</definedName>
    <definedName name="RiskFixedSeed" hidden="1">1</definedName>
    <definedName name="RiskHasSettings" hidden="1">5</definedName>
    <definedName name="RiskMinimizeOnStart" hidden="1">TRUE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SwapState" hidden="1">"False"</definedName>
    <definedName name="RiskUpdateDisplay" hidden="1">FALSE</definedName>
    <definedName name="RiskUseDifferentSeedForEachSim" hidden="1">FALSE</definedName>
    <definedName name="RiskUseFixedSeed" hidden="1">FALSE</definedName>
    <definedName name="RiskUseMultipleCPUs" hidden="1">TRUE</definedName>
    <definedName name="RM" hidden="1">{#N/A,#N/A,FALSE,"EXPORTAC";#N/A,#N/A,FALSE,"SUPEL94"}</definedName>
    <definedName name="ROB" hidden="1">{#N/A,#N/A,FALSE,"EXPORTAC";#N/A,#N/A,FALSE,"SUPEL94"}</definedName>
    <definedName name="Robson" hidden="1">#REF!</definedName>
    <definedName name="ROIVDKDADA" hidden="1">#REF!</definedName>
    <definedName name="ROPCORP17" hidden="1">{"MATRIZES",#N/A,FALSE,"Obras"}</definedName>
    <definedName name="ROSTO" hidden="1">{#N/A,#N/A,FALSE,"GERAL";#N/A,#N/A,FALSE,"012-96";#N/A,#N/A,FALSE,"018-96";#N/A,#N/A,FALSE,"027-96";#N/A,#N/A,FALSE,"059-96";#N/A,#N/A,FALSE,"076-96";#N/A,#N/A,FALSE,"019-97";#N/A,#N/A,FALSE,"021-97";#N/A,#N/A,FALSE,"022-97";#N/A,#N/A,FALSE,"028-97"}</definedName>
    <definedName name="rr" hidden="1">{"'CptDifn'!$AA$32:$AG$32"}</definedName>
    <definedName name="rrr" hidden="1">{#N/A,#N/A,FALSE,"PCOL"}</definedName>
    <definedName name="rrrr" hidden="1">{#N/A,#N/A,FALSE,"EXPORTAC";#N/A,#N/A,FALSE,"SUPEL94"}</definedName>
    <definedName name="rrrrr" hidden="1">{#N/A,#N/A,FALSE,"GQGEMPRE"}</definedName>
    <definedName name="rsrsrs" hidden="1">#REF!</definedName>
    <definedName name="rt"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rtetrt"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rtsderwe" hidden="1">{"'ReceitaLiquidaME'!$AA$25:$AN$32"}</definedName>
    <definedName name="rtyu" hidden="1">{"'Total'!$A$1","'Total'!$A$3"}</definedName>
    <definedName name="s"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sa" hidden="1">{"'Quadro'!$A$4:$BG$78"}</definedName>
    <definedName name="saa" hidden="1">{#N/A,#N/A,FALSE,"GERAL";#N/A,#N/A,FALSE,"012-96";#N/A,#N/A,FALSE,"018-96";#N/A,#N/A,FALSE,"027-96";#N/A,#N/A,FALSE,"059-96";#N/A,#N/A,FALSE,"076-96";#N/A,#N/A,FALSE,"019-97";#N/A,#N/A,FALSE,"021-97";#N/A,#N/A,FALSE,"022-97";#N/A,#N/A,FALSE,"028-97"}</definedName>
    <definedName name="saa_1" hidden="1">{#N/A,#N/A,FALSE,"GERAL";#N/A,#N/A,FALSE,"012-96";#N/A,#N/A,FALSE,"018-96";#N/A,#N/A,FALSE,"027-96";#N/A,#N/A,FALSE,"059-96";#N/A,#N/A,FALSE,"076-96";#N/A,#N/A,FALSE,"019-97";#N/A,#N/A,FALSE,"021-97";#N/A,#N/A,FALSE,"022-97";#N/A,#N/A,FALSE,"028-97"}</definedName>
    <definedName name="saa_2" hidden="1">{#N/A,#N/A,FALSE,"GERAL";#N/A,#N/A,FALSE,"012-96";#N/A,#N/A,FALSE,"018-96";#N/A,#N/A,FALSE,"027-96";#N/A,#N/A,FALSE,"059-96";#N/A,#N/A,FALSE,"076-96";#N/A,#N/A,FALSE,"019-97";#N/A,#N/A,FALSE,"021-97";#N/A,#N/A,FALSE,"022-97";#N/A,#N/A,FALSE,"028-97"}</definedName>
    <definedName name="saa_3" hidden="1">{#N/A,#N/A,FALSE,"GERAL";#N/A,#N/A,FALSE,"012-96";#N/A,#N/A,FALSE,"018-96";#N/A,#N/A,FALSE,"027-96";#N/A,#N/A,FALSE,"059-96";#N/A,#N/A,FALSE,"076-96";#N/A,#N/A,FALSE,"019-97";#N/A,#N/A,FALSE,"021-97";#N/A,#N/A,FALSE,"022-97";#N/A,#N/A,FALSE,"028-97"}</definedName>
    <definedName name="saa_4" hidden="1">{#N/A,#N/A,FALSE,"GERAL";#N/A,#N/A,FALSE,"012-96";#N/A,#N/A,FALSE,"018-96";#N/A,#N/A,FALSE,"027-96";#N/A,#N/A,FALSE,"059-96";#N/A,#N/A,FALSE,"076-96";#N/A,#N/A,FALSE,"019-97";#N/A,#N/A,FALSE,"021-97";#N/A,#N/A,FALSE,"022-97";#N/A,#N/A,FALSE,"028-97"}</definedName>
    <definedName name="SAAF" hidden="1">{"'Quadro'!$A$4:$BG$78"}</definedName>
    <definedName name="SAAF_1" hidden="1">{"'Quadro'!$A$4:$BG$78"}</definedName>
    <definedName name="sabrina"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sabrina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sac" hidden="1">{#N/A,#N/A,FALSE,"PCOL"}</definedName>
    <definedName name="sac_1" hidden="1">{#N/A,#N/A,FALSE,"PCOL"}</definedName>
    <definedName name="SAD" hidden="1">{#N/A,#N/A,FALSE,"GERAL";#N/A,#N/A,FALSE,"012-96";#N/A,#N/A,FALSE,"018-96";#N/A,#N/A,FALSE,"027-96";#N/A,#N/A,FALSE,"059-96";#N/A,#N/A,FALSE,"076-96";#N/A,#N/A,FALSE,"019-97";#N/A,#N/A,FALSE,"021-97";#N/A,#N/A,FALSE,"022-97";#N/A,#N/A,FALSE,"028-97"}</definedName>
    <definedName name="sadasd" hidden="1">{#N/A,#N/A,FALSE,"Plan1";#N/A,#N/A,FALSE,"Plan2"}</definedName>
    <definedName name="sadasdasdasda" hidden="1">#REF!</definedName>
    <definedName name="sadasdxxx111" hidden="1">#REF!</definedName>
    <definedName name="sadd" hidden="1">{#N/A,#N/A,FALSE,"GERAL";#N/A,#N/A,FALSE,"012-96";#N/A,#N/A,FALSE,"018-96";#N/A,#N/A,FALSE,"027-96";#N/A,#N/A,FALSE,"059-96";#N/A,#N/A,FALSE,"076-96";#N/A,#N/A,FALSE,"019-97";#N/A,#N/A,FALSE,"021-97";#N/A,#N/A,FALSE,"022-97";#N/A,#N/A,FALSE,"028-97"}</definedName>
    <definedName name="sadked" hidden="1">{TRUE,TRUE,-1.25,-15.5,604.5,366.75,FALSE,FALSE,TRUE,TRUE,0,1,#N/A,1,#N/A,9.0125,24.4117647058824,1,FALSE,FALSE,3,TRUE,1,FALSE,100,"Swvu.PLANILHA2.","ACwvu.PLANILHA2.",#N/A,FALSE,FALSE,0.787401575,0.34,0.46,0.5,1,"","",FALSE,FALSE,FALSE,FALSE,1,#N/A,1,1,FALSE,FALSE,#N/A,#N/A,FALSE,FALSE,FALSE,9,65532,65532,FALSE,FALSE,TRUE,TRUE,TRUE}</definedName>
    <definedName name="sadkrjkedft" hidden="1">{#N/A,#N/A,FALSE,"Plan1";#N/A,#N/A,FALSE,"Plan2"}</definedName>
    <definedName name="sadsr" hidden="1">{"AVÓS",#N/A,FALSE,"Obras"}</definedName>
    <definedName name="SADSRTR" hidden="1">{#N/A,#N/A,FALSE,"Plan1";#N/A,#N/A,FALSE,"Plan2"}</definedName>
    <definedName name="sadwde" hidden="1">{#N/A,#N/A,FALSE,"Plan1";#N/A,#N/A,FALSE,"Plan2"}</definedName>
    <definedName name="SAFDASFD" hidden="1">{"'REL CUSTODIF'!$B$1:$H$72"}</definedName>
    <definedName name="SAPBEXdnldView" hidden="1">"45PQXFK1FNU8V8F6EX8BUJ292"</definedName>
    <definedName name="SAPBEXhrIndnt" hidden="1">"Wide"</definedName>
    <definedName name="SAPBEXrevision" hidden="1">19</definedName>
    <definedName name="SAPBEXsysID" hidden="1">"BIP"</definedName>
    <definedName name="SAPBEXwbID" hidden="1">"07QM73PI84UL6KXIIWQMBHZCH"</definedName>
    <definedName name="SAPsysID" hidden="1">"708C5W7SBKP804JT78WJ0JNKI"</definedName>
    <definedName name="SAPwbID" hidden="1">"ARS"</definedName>
    <definedName name="saquinho" hidden="1">{#N/A,#N/A,FALSE,"PCOL"}</definedName>
    <definedName name="saquinho_1" hidden="1">{#N/A,#N/A,FALSE,"PCOL"}</definedName>
    <definedName name="SAR" hidden="1">{"'Quadro'!$A$4:$BG$78"}</definedName>
    <definedName name="SAR_1" hidden="1">{"'Quadro'!$A$4:$BG$78"}</definedName>
    <definedName name="sargtwregwer"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sargtwregwer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sas" hidden="1">{#N/A,#N/A,FALSE,"GERAL";#N/A,#N/A,FALSE,"012-96";#N/A,#N/A,FALSE,"018-96";#N/A,#N/A,FALSE,"027-96";#N/A,#N/A,FALSE,"059-96";#N/A,#N/A,FALSE,"076-96";#N/A,#N/A,FALSE,"019-97";#N/A,#N/A,FALSE,"021-97";#N/A,#N/A,FALSE,"022-97";#N/A,#N/A,FALSE,"028-97"}</definedName>
    <definedName name="sasads" hidden="1">{#N/A,#N/A,FALSE,"Plan1";#N/A,#N/A,FALSE,"Plan2"}</definedName>
    <definedName name="sasasa" hidden="1">{"'gráf jan00'!$A$1:$AK$41"}</definedName>
    <definedName name="sasasa_1" hidden="1">{"'gráf jan00'!$A$1:$AK$41"}</definedName>
    <definedName name="sasassasa"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sasassasa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sasd" hidden="1">{"'Total'!$A$1","'Total'!$A$3"}</definedName>
    <definedName name="sçadldfsfd" hidden="1">25</definedName>
    <definedName name="SCs" hidden="1">{"'REL CUSTODIF'!$B$1:$H$72"}</definedName>
    <definedName name="sd"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sda" hidden="1">{#N/A,#N/A,FALSE,"Plan1";#N/A,#N/A,FALSE,"Plan2"}</definedName>
    <definedName name="SDADKASDK" hidden="1">#REF!</definedName>
    <definedName name="SDadsd" hidden="1">{"'REL CUSTODIF'!$B$1:$H$72"}</definedName>
    <definedName name="sdaer" hidden="1">{TRUE,TRUE,-1.25,-15.5,604.5,366.75,FALSE,FALSE,TRUE,TRUE,0,1,#N/A,1,#N/A,9.0125,24.4117647058824,1,FALSE,FALSE,3,TRUE,1,FALSE,100,"Swvu.PLANILHA2.","ACwvu.PLANILHA2.",#N/A,FALSE,FALSE,0.787401575,0.34,0.46,0.5,1,"","",FALSE,FALSE,FALSE,FALSE,1,#N/A,1,1,FALSE,FALSE,#N/A,#N/A,FALSE,FALSE,FALSE,9,65532,65532,FALSE,FALSE,TRUE,TRUE,TRUE}</definedName>
    <definedName name="sdaerqwefrgthbgt" hidden="1">{#N/A,#N/A,FALSE,"DEF1";#N/A,#N/A,FALSE,"DEF2";#N/A,#N/A,FALSE,"DEF3"}</definedName>
    <definedName name="SDAOTGFR" hidden="1">{#N/A,#N/A,FALSE,"Plan1";#N/A,#N/A,FALSE,"Plan2"}</definedName>
    <definedName name="sdasdfasf" hidden="1">#REF!</definedName>
    <definedName name="sdckd" hidden="1">{#N/A,#N/A,FALSE,"Plan1";#N/A,#N/A,FALSE,"Plan2"}</definedName>
    <definedName name="sdcsadSD" hidden="1">{"'REL CUSTODIF'!$B$1:$H$72"}</definedName>
    <definedName name="SDDFKSEDE" hidden="1">{#N/A,#N/A,FALSE,"Plan1";#N/A,#N/A,FALSE,"Plan2"}</definedName>
    <definedName name="sddkslker" hidden="1">{#N/A,#N/A,FALSE,"Plan1";#N/A,#N/A,FALSE,"Plan2"}</definedName>
    <definedName name="SDds" hidden="1">{"'REL CUSTODIF'!$B$1:$H$72"}</definedName>
    <definedName name="sdefrr" hidden="1">{TRUE,TRUE,-1.25,-15.5,604.5,366.75,FALSE,FALSE,TRUE,TRUE,0,1,#N/A,1,#N/A,9.0125,24.4117647058824,1,FALSE,FALSE,3,TRUE,1,FALSE,100,"Swvu.PLANILHA2.","ACwvu.PLANILHA2.",#N/A,FALSE,FALSE,0.787401575,0.34,0.46,0.5,1,"","",FALSE,FALSE,FALSE,FALSE,1,#N/A,1,1,FALSE,FALSE,#N/A,#N/A,FALSE,FALSE,FALSE,9,65532,65532,FALSE,FALSE,TRUE,TRUE,TRUE}</definedName>
    <definedName name="sderj" hidden="1">{TRUE,TRUE,-1.25,-15.5,604.5,366.75,FALSE,FALSE,TRUE,TRUE,0,1,#N/A,1,#N/A,9.0125,24.4117647058824,1,FALSE,FALSE,3,TRUE,1,FALSE,100,"Swvu.PLANILHA2.","ACwvu.PLANILHA2.",#N/A,FALSE,FALSE,0.787401575,0.34,0.46,0.5,1,"","",FALSE,FALSE,FALSE,FALSE,1,#N/A,1,1,FALSE,FALSE,#N/A,#N/A,FALSE,FALSE,FALSE,9,65532,65532,FALSE,FALSE,TRUE,TRUE,TRUE}</definedName>
    <definedName name="sdert" hidden="1">#REF!</definedName>
    <definedName name="SDF" hidden="1">{"'REL CUSTODIF'!$B$1:$H$72"}</definedName>
    <definedName name="sdfd" hidden="1">{TRUE,TRUE,-1.25,-15.5,604.5,366.75,FALSE,FALSE,TRUE,TRUE,0,1,#N/A,1,#N/A,9.0125,24.4117647058824,1,FALSE,FALSE,3,TRUE,1,FALSE,100,"Swvu.PLANILHA2.","ACwvu.PLANILHA2.",#N/A,FALSE,FALSE,0.787401575,0.34,0.46,0.5,1,"","",FALSE,FALSE,FALSE,FALSE,1,#N/A,1,1,FALSE,FALSE,#N/A,#N/A,FALSE,FALSE,FALSE,9,65532,65532,FALSE,FALSE,TRUE,TRUE,TRUE}</definedName>
    <definedName name="sdfdds" hidden="1">{#N/A,#N/A,FALSE,"Plan1";#N/A,#N/A,FALSE,"Plan2"}</definedName>
    <definedName name="sdfdfc" hidden="1">{#N/A,#N/A,FALSE,"Plan1";#N/A,#N/A,FALSE,"Plan2"}</definedName>
    <definedName name="sdfdfr" hidden="1">{TRUE,TRUE,-1.25,-15.5,604.5,366.75,FALSE,FALSE,TRUE,TRUE,0,1,#N/A,1,#N/A,9.0125,24.4117647058824,1,FALSE,FALSE,3,TRUE,1,FALSE,100,"Swvu.PLANILHA2.","ACwvu.PLANILHA2.",#N/A,FALSE,FALSE,0.787401575,0.34,0.46,0.5,1,"","",FALSE,FALSE,FALSE,FALSE,1,#N/A,1,1,FALSE,FALSE,#N/A,#N/A,FALSE,FALSE,FALSE,9,65532,65532,FALSE,FALSE,TRUE,TRUE,TRUE}</definedName>
    <definedName name="sdfdgft" hidden="1">{#N/A,#N/A,FALSE,"Plan1";#N/A,#N/A,FALSE,"Plan2"}</definedName>
    <definedName name="sdfdrghfnhyj"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sdfdsf" hidden="1">{#N/A,#N/A,FALSE,"Plan1";#N/A,#N/A,FALSE,"Plan2"}</definedName>
    <definedName name="sdfdsf\da" hidden="1">{#N/A,#N/A,FALSE,"Plan1";#N/A,#N/A,FALSE,"Plan2"}</definedName>
    <definedName name="SDFEDRT" hidden="1">{#N/A,#N/A,FALSE,"Plan1";#N/A,#N/A,FALSE,"Plan2"}</definedName>
    <definedName name="sdfer" hidden="1">{#N/A,#N/A,FALSE,"Plan1";#N/A,#N/A,FALSE,"Plan2"}</definedName>
    <definedName name="sdferr" hidden="1">{#N/A,#N/A,FALSE,"Plan1";#N/A,#N/A,FALSE,"Plan2"}</definedName>
    <definedName name="sdfet" hidden="1">{TRUE,TRUE,-1.25,-15.5,604.5,366.75,FALSE,FALSE,TRUE,TRUE,0,1,#N/A,1,#N/A,9.0125,24.4117647058824,1,FALSE,FALSE,3,TRUE,1,FALSE,100,"Swvu.PLANILHA2.","ACwvu.PLANILHA2.",#N/A,FALSE,FALSE,0.787401575,0.34,0.46,0.5,1,"","",FALSE,FALSE,FALSE,FALSE,1,#N/A,1,1,FALSE,FALSE,#N/A,#N/A,FALSE,FALSE,FALSE,9,65532,65532,FALSE,FALSE,TRUE,TRUE,TRUE}</definedName>
    <definedName name="SDFFDFDF" hidden="1">{"'gráf jan00'!$A$1:$AK$41"}</definedName>
    <definedName name="SDFFDFDF_1" hidden="1">{"'gráf jan00'!$A$1:$AK$41"}</definedName>
    <definedName name="sdfg"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SDFGJFSRF" hidden="1">{#N/A,#N/A,FALSE,"Plan1";#N/A,#N/A,FALSE,"Plan2"}</definedName>
    <definedName name="sdfgtr" hidden="1">{#N/A,#N/A,FALSE,"Plan1";#N/A,#N/A,FALSE,"Plan2"}</definedName>
    <definedName name="sdfhgdxfjnygf" hidden="1">#REF!</definedName>
    <definedName name="sdfhgfdnhfgh" hidden="1">#REF!</definedName>
    <definedName name="sdfhsdg" hidden="1">{"'CptDifn'!$AA$32:$AG$32"}</definedName>
    <definedName name="sdfjdetrt" hidden="1">{#N/A,#N/A,FALSE,"Plan1";#N/A,#N/A,FALSE,"Plan2"}</definedName>
    <definedName name="SDFJDRTJEIDR" hidden="1">{#N/A,#N/A,FALSE,"Plan1";#N/A,#N/A,FALSE,"Plan2"}</definedName>
    <definedName name="sdfjergtij" hidden="1">{#N/A,#N/A,FALSE,"Plan1";#N/A,#N/A,FALSE,"Plan2"}</definedName>
    <definedName name="SDFOPJKWE" hidden="1">{#N/A,#N/A,FALSE,"Plan1";#N/A,#N/A,FALSE,"Plan2"}</definedName>
    <definedName name="sdfrdt5" hidden="1">{TRUE,TRUE,-1.25,-15.5,604.5,366.75,FALSE,FALSE,TRUE,TRUE,0,1,#N/A,1,#N/A,9.0125,24.4117647058824,1,FALSE,FALSE,3,TRUE,1,FALSE,100,"Swvu.PLANILHA2.","ACwvu.PLANILHA2.",#N/A,FALSE,FALSE,0.787401575,0.34,0.46,0.5,1,"","",FALSE,FALSE,FALSE,FALSE,1,#N/A,1,1,FALSE,FALSE,#N/A,#N/A,FALSE,FALSE,FALSE,9,65532,65532,FALSE,FALSE,TRUE,TRUE,TRUE}</definedName>
    <definedName name="sdfrt" hidden="1">{#N/A,#N/A,FALSE,"Plan1";#N/A,#N/A,FALSE,"Plan2"}</definedName>
    <definedName name="SDFRTKK" hidden="1">{#N/A,#N/A,FALSE,"Plan1";#N/A,#N/A,FALSE,"Plan2"}</definedName>
    <definedName name="SDFRTR" hidden="1">{#N/A,#N/A,FALSE,"Plan1";#N/A,#N/A,FALSE,"Plan2"}</definedName>
    <definedName name="sdfry6" hidden="1">{#N/A,#N/A,FALSE,"Plan1";#N/A,#N/A,FALSE,"Plan2"}</definedName>
    <definedName name="sdfsaf" hidden="1">{#N/A,#N/A,FALSE,"Plan1";#N/A,#N/A,FALSE,"Plan2"}</definedName>
    <definedName name="SDFSDF" hidden="1">{"'REL CUSTODIF'!$B$1:$H$72"}</definedName>
    <definedName name="sdfsdfg" hidden="1">{#N/A,#N/A,FALSE,"Plan1";#N/A,#N/A,FALSE,"Plan2"}</definedName>
    <definedName name="SDFSDFK" hidden="1">{#N/A,#N/A,FALSE,"Plan1";#N/A,#N/A,FALSE,"Plan2"}</definedName>
    <definedName name="sdfsdgftret" hidden="1">{#N/A,#N/A,FALSE,"Plan1";#N/A,#N/A,FALSE,"Plan2"}</definedName>
    <definedName name="sdfsdr" hidden="1">1</definedName>
    <definedName name="sdfsedfrser" hidden="1">{#N/A,#N/A,FALSE,"DEF1";#N/A,#N/A,FALSE,"DEF2";#N/A,#N/A,FALSE,"DEF3"}</definedName>
    <definedName name="SDFSF" hidden="1">{#N/A,#N/A,FALSE,"GERAL";#N/A,#N/A,FALSE,"012-96";#N/A,#N/A,FALSE,"018-96";#N/A,#N/A,FALSE,"027-96";#N/A,#N/A,FALSE,"059-96";#N/A,#N/A,FALSE,"076-96";#N/A,#N/A,FALSE,"019-97";#N/A,#N/A,FALSE,"021-97";#N/A,#N/A,FALSE,"022-97";#N/A,#N/A,FALSE,"028-97"}</definedName>
    <definedName name="SDFSFRT" hidden="1">{"Econ Consolidado",#N/A,FALSE,"Econ Consol";"Fluxo de Caixa",#N/A,FALSE,"Fluxo Caixa";"Investimentos",#N/A,FALSE,"Investimentos"}</definedName>
    <definedName name="sdfsr" hidden="1">{#N/A,#N/A,FALSE,"Plan1";#N/A,#N/A,FALSE,"Plan2"}</definedName>
    <definedName name="sdfty" hidden="1">{#N/A,#N/A,FALSE,"Plan1";#N/A,#N/A,FALSE,"Plan2"}</definedName>
    <definedName name="sdgdf" hidden="1">{#N/A,#N/A,FALSE,"Plan1";#N/A,#N/A,FALSE,"Plan2"}</definedName>
    <definedName name="sdgfrt" hidden="1">{#N/A,#N/A,FALSE,"Plan1";#N/A,#N/A,FALSE,"Plan2"}</definedName>
    <definedName name="sdgft" hidden="1">{#N/A,#N/A,FALSE,"Plan1";#N/A,#N/A,FALSE,"Plan2"}</definedName>
    <definedName name="sdgt" hidden="1">{#N/A,#N/A,FALSE,"Plan1";#N/A,#N/A,FALSE,"Plan2"}</definedName>
    <definedName name="sdgtry" hidden="1">#REF!</definedName>
    <definedName name="sdhfghdsfg" hidden="1">{#N/A,#N/A,FALSE,"Plan1";#N/A,#N/A,FALSE,"Plan2"}</definedName>
    <definedName name="SDHFJKHDFJRE" hidden="1">{#N/A,#N/A,FALSE,"Plan1";#N/A,#N/A,FALSE,"Plan2"}</definedName>
    <definedName name="SDHKFDRKGTR" hidden="1">{#N/A,#N/A,FALSE,"Plan1";#N/A,#N/A,FALSE,"Plan2"}</definedName>
    <definedName name="sdjdswger" hidden="1">{#N/A,#N/A,FALSE,"Plan1";#N/A,#N/A,FALSE,"Plan2"}</definedName>
    <definedName name="sdjfdf" hidden="1">{#N/A,#N/A,FALSE,"Plan1";#N/A,#N/A,FALSE,"Plan2"}</definedName>
    <definedName name="sdjfhdjk" hidden="1">{#N/A,#N/A,FALSE,"Plan1";#N/A,#N/A,FALSE,"Plan2"}</definedName>
    <definedName name="SDJFJDER" hidden="1">{#N/A,#N/A,FALSE,"Plan1";#N/A,#N/A,FALSE,"Plan2"}</definedName>
    <definedName name="sdjflsdjfl" hidden="1">{#N/A,#N/A,FALSE,"Plan1";#N/A,#N/A,FALSE,"Plan2"}</definedName>
    <definedName name="SDJHF" hidden="1">{#N/A,#N/A,FALSE,"Plan1";#N/A,#N/A,FALSE,"Plan2"}</definedName>
    <definedName name="sdjrderertrr" hidden="1">{#N/A,#N/A,FALSE,"Plan1";#N/A,#N/A,FALSE,"Plan2"}</definedName>
    <definedName name="sdkdjk" hidden="1">{#N/A,#N/A,FALSE,"Plan1";#N/A,#N/A,FALSE,"Plan2"}</definedName>
    <definedName name="sdkfjhkdgfhk" hidden="1">{TRUE,TRUE,-1.25,-15.5,604.5,366.75,FALSE,FALSE,TRUE,TRUE,0,1,#N/A,1,#N/A,9.0125,24.4117647058824,1,FALSE,FALSE,3,TRUE,1,FALSE,100,"Swvu.PLANILHA2.","ACwvu.PLANILHA2.",#N/A,FALSE,FALSE,0.787401575,0.34,0.46,0.5,1,"","",FALSE,FALSE,FALSE,FALSE,1,#N/A,1,1,FALSE,FALSE,#N/A,#N/A,FALSE,FALSE,FALSE,9,65532,65532,FALSE,FALSE,TRUE,TRUE,TRUE}</definedName>
    <definedName name="sdkfnjd" hidden="1">{#N/A,#N/A,FALSE,"Plan1";#N/A,#N/A,FALSE,"Plan2"}</definedName>
    <definedName name="sdkk" hidden="1">{#N/A,#N/A,FALSE,"Plan1";#N/A,#N/A,FALSE,"Plan2"}</definedName>
    <definedName name="sdlfsdflj" hidden="1">{#N/A,#N/A,FALSE,"Plan1";#N/A,#N/A,FALSE,"Plan2"}</definedName>
    <definedName name="sdmfmdfsgfd" hidden="1">{#N/A,#N/A,FALSE,"Plan1";#N/A,#N/A,FALSE,"Plan2"}</definedName>
    <definedName name="sdr" hidden="1">{TRUE,TRUE,-1.25,-15.5,604.5,366.75,FALSE,FALSE,TRUE,TRUE,0,1,#N/A,1,#N/A,9.0125,24.4117647058824,1,FALSE,FALSE,3,TRUE,1,FALSE,100,"Swvu.PLANILHA2.","ACwvu.PLANILHA2.",#N/A,FALSE,FALSE,0.787401575,0.34,0.46,0.5,1,"","",FALSE,FALSE,FALSE,FALSE,1,#N/A,1,1,FALSE,FALSE,#N/A,#N/A,FALSE,FALSE,FALSE,9,65532,65532,FALSE,FALSE,TRUE,TRUE,TRUE}</definedName>
    <definedName name="sdrfgt" hidden="1">{#N/A,#N/A,FALSE,"Plan1";#N/A,#N/A,FALSE,"Plan2"}</definedName>
    <definedName name="sds" hidden="1">{#N/A,#N/A,FALSE,"GERAL";#N/A,#N/A,FALSE,"012-96";#N/A,#N/A,FALSE,"018-96";#N/A,#N/A,FALSE,"027-96";#N/A,#N/A,FALSE,"059-96";#N/A,#N/A,FALSE,"076-96";#N/A,#N/A,FALSE,"019-97";#N/A,#N/A,FALSE,"021-97";#N/A,#N/A,FALSE,"022-97";#N/A,#N/A,FALSE,"028-97"}</definedName>
    <definedName name="sdsd" hidden="1">{#N/A,#N/A,FALSE,"GERAL";#N/A,#N/A,FALSE,"012-96";#N/A,#N/A,FALSE,"018-96";#N/A,#N/A,FALSE,"027-96";#N/A,#N/A,FALSE,"059-96";#N/A,#N/A,FALSE,"076-96";#N/A,#N/A,FALSE,"019-97";#N/A,#N/A,FALSE,"021-97";#N/A,#N/A,FALSE,"022-97";#N/A,#N/A,FALSE,"028-97"}</definedName>
    <definedName name="sdSDsd" hidden="1">{#N/A,#N/A,FALSE,"GERAL";#N/A,#N/A,FALSE,"012-96";#N/A,#N/A,FALSE,"018-96";#N/A,#N/A,FALSE,"027-96";#N/A,#N/A,FALSE,"059-96";#N/A,#N/A,FALSE,"076-96";#N/A,#N/A,FALSE,"019-97";#N/A,#N/A,FALSE,"021-97";#N/A,#N/A,FALSE,"022-97";#N/A,#N/A,FALSE,"028-97"}</definedName>
    <definedName name="sdser" hidden="1">{#N/A,#N/A,FALSE,"Plan1";#N/A,#N/A,FALSE,"Plan2"}</definedName>
    <definedName name="sdsre" hidden="1">{#N/A,#N/A,FALSE,"Plan1";#N/A,#N/A,FALSE,"Plan2"}</definedName>
    <definedName name="sdss" hidden="1">{#N/A,#N/A,FALSE,"Plan1";#N/A,#N/A,FALSE,"Plan2"}</definedName>
    <definedName name="sdtrtg" hidden="1">#REF!</definedName>
    <definedName name="sdusi" hidden="1">{TRUE,TRUE,-1.25,-15.5,604.5,366.75,FALSE,FALSE,TRUE,TRUE,0,1,#N/A,1,#N/A,9.0125,24.4117647058824,1,FALSE,FALSE,3,TRUE,1,FALSE,100,"Swvu.PLANILHA2.","ACwvu.PLANILHA2.",#N/A,FALSE,FALSE,0.787401575,0.34,0.46,0.5,1,"","",FALSE,FALSE,FALSE,FALSE,1,#N/A,1,1,FALSE,FALSE,#N/A,#N/A,FALSE,FALSE,FALSE,9,65532,65532,FALSE,FALSE,TRUE,TRUE,TRUE}</definedName>
    <definedName name="SDWER" hidden="1">{"Econ Consolidado",#N/A,FALSE,"Econ Consol";"Fluxo de Caixa",#N/A,FALSE,"Fluxo Caixa";"Investimentos",#N/A,FALSE,"Investimentos"}</definedName>
    <definedName name="sdxfrt" hidden="1">{#N/A,#N/A,FALSE,"Plan1";#N/A,#N/A,FALSE,"Plan2"}</definedName>
    <definedName name="SDXsad" hidden="1">{"'REL CUSTODIF'!$B$1:$H$72"}</definedName>
    <definedName name="SDZFERF" hidden="1">{#N/A,#N/A,FALSE,"Plan1";#N/A,#N/A,FALSE,"Plan2"}</definedName>
    <definedName name="SE" hidden="1">{"'Quadro'!$A$4:$BG$78"}</definedName>
    <definedName name="SE_1" hidden="1">{"'Quadro'!$A$4:$BG$78"}</definedName>
    <definedName name="sefret4rt" hidden="1">{TRUE,TRUE,-1.25,-15.5,604.5,366.75,FALSE,FALSE,TRUE,TRUE,0,1,#N/A,1,#N/A,9.0125,24.4117647058824,1,FALSE,FALSE,3,TRUE,1,FALSE,100,"Swvu.PLANILHA2.","ACwvu.PLANILHA2.",#N/A,FALSE,FALSE,0.787401575,0.34,0.46,0.5,1,"","",FALSE,FALSE,FALSE,FALSE,1,#N/A,1,1,FALSE,FALSE,#N/A,#N/A,FALSE,FALSE,FALSE,9,65532,65532,FALSE,FALSE,TRUE,TRUE,TRUE}</definedName>
    <definedName name="segftru" hidden="1">{#N/A,#N/A,FALSE,"Plan1";#N/A,#N/A,FALSE,"Plan2"}</definedName>
    <definedName name="sencount" hidden="1">3</definedName>
    <definedName name="SEPENTINA2" hidden="1">{#N/A,#N/A,FALSE,"GERAL";#N/A,#N/A,FALSE,"012-96";#N/A,#N/A,FALSE,"018-96";#N/A,#N/A,FALSE,"027-96";#N/A,#N/A,FALSE,"059-96";#N/A,#N/A,FALSE,"076-96";#N/A,#N/A,FALSE,"019-97";#N/A,#N/A,FALSE,"021-97";#N/A,#N/A,FALSE,"022-97";#N/A,#N/A,FALSE,"028-97"}</definedName>
    <definedName name="SER" hidden="1">{"'Quadro'!$A$4:$BG$78"}</definedName>
    <definedName name="SER_1" hidden="1">{"'Quadro'!$A$4:$BG$78"}</definedName>
    <definedName name="SEREWRSWE" hidden="1">{"tabela",#N/A,FALSE,"Tabela";"decoração",#N/A,FALSE,"Decor.";"Informações",#N/A,FALSE,"Inform."}</definedName>
    <definedName name="set" hidden="1">{"'gráf jan00'!$A$1:$AK$41"}</definedName>
    <definedName name="setembro" hidden="1">{"'gráf jan00'!$A$1:$AK$41"}</definedName>
    <definedName name="SF" hidden="1">{"'Quadro'!$A$4:$BG$78"}</definedName>
    <definedName name="SF_1" hidden="1">{"'Quadro'!$A$4:$BG$78"}</definedName>
    <definedName name="sf_2" hidden="1">{#N/A,#N/A,FALSE,"GERAL";#N/A,#N/A,FALSE,"012-96";#N/A,#N/A,FALSE,"018-96";#N/A,#N/A,FALSE,"027-96";#N/A,#N/A,FALSE,"059-96";#N/A,#N/A,FALSE,"076-96";#N/A,#N/A,FALSE,"019-97";#N/A,#N/A,FALSE,"021-97";#N/A,#N/A,FALSE,"022-97";#N/A,#N/A,FALSE,"028-97"}</definedName>
    <definedName name="sf_3" hidden="1">{#N/A,#N/A,FALSE,"GERAL";#N/A,#N/A,FALSE,"012-96";#N/A,#N/A,FALSE,"018-96";#N/A,#N/A,FALSE,"027-96";#N/A,#N/A,FALSE,"059-96";#N/A,#N/A,FALSE,"076-96";#N/A,#N/A,FALSE,"019-97";#N/A,#N/A,FALSE,"021-97";#N/A,#N/A,FALSE,"022-97";#N/A,#N/A,FALSE,"028-97"}</definedName>
    <definedName name="sf_4" hidden="1">{#N/A,#N/A,FALSE,"GERAL";#N/A,#N/A,FALSE,"012-96";#N/A,#N/A,FALSE,"018-96";#N/A,#N/A,FALSE,"027-96";#N/A,#N/A,FALSE,"059-96";#N/A,#N/A,FALSE,"076-96";#N/A,#N/A,FALSE,"019-97";#N/A,#N/A,FALSE,"021-97";#N/A,#N/A,FALSE,"022-97";#N/A,#N/A,FALSE,"028-97"}</definedName>
    <definedName name="sfcrert" hidden="1">{TRUE,TRUE,-1.25,-15.5,604.5,366.75,FALSE,FALSE,TRUE,TRUE,0,1,#N/A,1,#N/A,9.0125,24.4117647058824,1,FALSE,FALSE,3,TRUE,1,FALSE,100,"Swvu.PLANILHA2.","ACwvu.PLANILHA2.",#N/A,FALSE,FALSE,0.787401575,0.34,0.46,0.5,1,"","",FALSE,FALSE,FALSE,FALSE,1,#N/A,1,1,FALSE,FALSE,#N/A,#N/A,FALSE,FALSE,FALSE,9,65532,65532,FALSE,FALSE,TRUE,TRUE,TRUE}</definedName>
    <definedName name="SFD" hidden="1">{"'Quadro'!$A$4:$BG$78"}</definedName>
    <definedName name="SFD_1" hidden="1">{"'Quadro'!$A$4:$BG$78"}</definedName>
    <definedName name="sfddfd" hidden="1">{#N/A,#N/A,FALSE,"Plan1";#N/A,#N/A,FALSE,"Plan2"}</definedName>
    <definedName name="sfderfEWR"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sfds" hidden="1">{#N/A,#N/A,FALSE,"Plan1";#N/A,#N/A,FALSE,"Plan2"}</definedName>
    <definedName name="sfdsd" hidden="1">{#N/A,#N/A,FALSE,"Plan1";#N/A,#N/A,FALSE,"Plan2"}</definedName>
    <definedName name="SFDSF" hidden="1">34</definedName>
    <definedName name="SFHJ" hidden="1">{"'Quadro'!$A$4:$BG$78"}</definedName>
    <definedName name="sfqefewfqeRW" hidden="1">{"'REL CUSTODIF'!$B$1:$H$72"}</definedName>
    <definedName name="SFQET" hidden="1">{"'REL CUSTODIF'!$B$1:$H$72"}</definedName>
    <definedName name="SFR" hidden="1">{"'Quadro'!$A$4:$BG$78"}</definedName>
    <definedName name="SFR_1" hidden="1">{"'Quadro'!$A$4:$BG$78"}</definedName>
    <definedName name="sfrsdrgt" hidden="1">{#N/A,#N/A,FALSE,"Plan1";#N/A,#N/A,FALSE,"Plan2"}</definedName>
    <definedName name="SFRT" hidden="1">{#N/A,#N/A,FALSE,"Plan1";#N/A,#N/A,FALSE,"Plan2"}</definedName>
    <definedName name="sfsdferf" hidden="1">{#N/A,#N/A,FALSE,"Plan1";#N/A,#N/A,FALSE,"Plan2"}</definedName>
    <definedName name="sfsdfs" hidden="1">34</definedName>
    <definedName name="SFSDS" hidden="1">{#N/A,#N/A,FALSE,"Plan1";#N/A,#N/A,FALSE,"Plan2"}</definedName>
    <definedName name="sg" hidden="1">{"'RR'!$A$2:$E$81"}</definedName>
    <definedName name="SGRGR" hidden="1">{#N/A,#N/A,FALSE,"GERAL";#N/A,#N/A,FALSE,"012-96";#N/A,#N/A,FALSE,"018-96";#N/A,#N/A,FALSE,"027-96";#N/A,#N/A,FALSE,"059-96";#N/A,#N/A,FALSE,"076-96";#N/A,#N/A,FALSE,"019-97";#N/A,#N/A,FALSE,"021-97";#N/A,#N/A,FALSE,"022-97";#N/A,#N/A,FALSE,"028-97"}</definedName>
    <definedName name="sgtghty" hidden="1">{#N/A,#N/A,FALSE,"Plan1";#N/A,#N/A,FALSE,"Plan2"}</definedName>
    <definedName name="SH" hidden="1">{#N/A,#N/A,FALSE,"GERAL";#N/A,#N/A,FALSE,"012-96";#N/A,#N/A,FALSE,"018-96";#N/A,#N/A,FALSE,"027-96";#N/A,#N/A,FALSE,"059-96";#N/A,#N/A,FALSE,"076-96";#N/A,#N/A,FALSE,"019-97";#N/A,#N/A,FALSE,"021-97";#N/A,#N/A,FALSE,"022-97";#N/A,#N/A,FALSE,"028-97"}</definedName>
    <definedName name="SH_1" hidden="1">{#N/A,#N/A,FALSE,"GERAL";#N/A,#N/A,FALSE,"012-96";#N/A,#N/A,FALSE,"018-96";#N/A,#N/A,FALSE,"027-96";#N/A,#N/A,FALSE,"059-96";#N/A,#N/A,FALSE,"076-96";#N/A,#N/A,FALSE,"019-97";#N/A,#N/A,FALSE,"021-97";#N/A,#N/A,FALSE,"022-97";#N/A,#N/A,FALSE,"028-97"}</definedName>
    <definedName name="SH_2" hidden="1">{#N/A,#N/A,FALSE,"GERAL";#N/A,#N/A,FALSE,"012-96";#N/A,#N/A,FALSE,"018-96";#N/A,#N/A,FALSE,"027-96";#N/A,#N/A,FALSE,"059-96";#N/A,#N/A,FALSE,"076-96";#N/A,#N/A,FALSE,"019-97";#N/A,#N/A,FALSE,"021-97";#N/A,#N/A,FALSE,"022-97";#N/A,#N/A,FALSE,"028-97"}</definedName>
    <definedName name="SH_3" hidden="1">{#N/A,#N/A,FALSE,"GERAL";#N/A,#N/A,FALSE,"012-96";#N/A,#N/A,FALSE,"018-96";#N/A,#N/A,FALSE,"027-96";#N/A,#N/A,FALSE,"059-96";#N/A,#N/A,FALSE,"076-96";#N/A,#N/A,FALSE,"019-97";#N/A,#N/A,FALSE,"021-97";#N/A,#N/A,FALSE,"022-97";#N/A,#N/A,FALSE,"028-97"}</definedName>
    <definedName name="SH_4" hidden="1">{#N/A,#N/A,FALSE,"GERAL";#N/A,#N/A,FALSE,"012-96";#N/A,#N/A,FALSE,"018-96";#N/A,#N/A,FALSE,"027-96";#N/A,#N/A,FALSE,"059-96";#N/A,#N/A,FALSE,"076-96";#N/A,#N/A,FALSE,"019-97";#N/A,#N/A,FALSE,"021-97";#N/A,#N/A,FALSE,"022-97";#N/A,#N/A,FALSE,"028-97"}</definedName>
    <definedName name="SHHHHJ" hidden="1">{"'RR'!$A$2:$E$81"}</definedName>
    <definedName name="Si" hidden="1">{#N/A,#N/A,FALSE,"GERAL";#N/A,#N/A,FALSE,"012-96";#N/A,#N/A,FALSE,"018-96";#N/A,#N/A,FALSE,"027-96";#N/A,#N/A,FALSE,"059-96";#N/A,#N/A,FALSE,"076-96";#N/A,#N/A,FALSE,"019-97";#N/A,#N/A,FALSE,"021-97";#N/A,#N/A,FALSE,"022-97";#N/A,#N/A,FALSE,"028-97"}</definedName>
    <definedName name="Si_1" hidden="1">{#N/A,#N/A,FALSE,"GERAL";#N/A,#N/A,FALSE,"012-96";#N/A,#N/A,FALSE,"018-96";#N/A,#N/A,FALSE,"027-96";#N/A,#N/A,FALSE,"059-96";#N/A,#N/A,FALSE,"076-96";#N/A,#N/A,FALSE,"019-97";#N/A,#N/A,FALSE,"021-97";#N/A,#N/A,FALSE,"022-97";#N/A,#N/A,FALSE,"028-97"}</definedName>
    <definedName name="Si_2" hidden="1">{#N/A,#N/A,FALSE,"GERAL";#N/A,#N/A,FALSE,"012-96";#N/A,#N/A,FALSE,"018-96";#N/A,#N/A,FALSE,"027-96";#N/A,#N/A,FALSE,"059-96";#N/A,#N/A,FALSE,"076-96";#N/A,#N/A,FALSE,"019-97";#N/A,#N/A,FALSE,"021-97";#N/A,#N/A,FALSE,"022-97";#N/A,#N/A,FALSE,"028-97"}</definedName>
    <definedName name="Si_3" hidden="1">{#N/A,#N/A,FALSE,"GERAL";#N/A,#N/A,FALSE,"012-96";#N/A,#N/A,FALSE,"018-96";#N/A,#N/A,FALSE,"027-96";#N/A,#N/A,FALSE,"059-96";#N/A,#N/A,FALSE,"076-96";#N/A,#N/A,FALSE,"019-97";#N/A,#N/A,FALSE,"021-97";#N/A,#N/A,FALSE,"022-97";#N/A,#N/A,FALSE,"028-97"}</definedName>
    <definedName name="Si_4" hidden="1">{#N/A,#N/A,FALSE,"GERAL";#N/A,#N/A,FALSE,"012-96";#N/A,#N/A,FALSE,"018-96";#N/A,#N/A,FALSE,"027-96";#N/A,#N/A,FALSE,"059-96";#N/A,#N/A,FALSE,"076-96";#N/A,#N/A,FALSE,"019-97";#N/A,#N/A,FALSE,"021-97";#N/A,#N/A,FALSE,"022-97";#N/A,#N/A,FALSE,"028-97"}</definedName>
    <definedName name="sigma" hidden="1">{"'Total'!$A$1","'Total'!$A$3"}</definedName>
    <definedName name="sim" hidden="1">{"'gráf jan00'!$A$1:$AK$41"}</definedName>
    <definedName name="SixSigma" hidden="1">{"'RR'!$A$2:$E$81"}</definedName>
    <definedName name="sjawe" hidden="1">{#N/A,#N/A,FALSE,"Plan1";#N/A,#N/A,FALSE,"Plan2"}</definedName>
    <definedName name="sjdffd" hidden="1">{#N/A,#N/A,FALSE,"Plan1";#N/A,#N/A,FALSE,"Plan2"}</definedName>
    <definedName name="SJDFHDJSF" hidden="1">{TRUE,TRUE,-1.25,-15.5,604.5,366.75,FALSE,FALSE,TRUE,TRUE,0,1,#N/A,1,#N/A,9.0125,24.4117647058824,1,FALSE,FALSE,3,TRUE,1,FALSE,100,"Swvu.PLANILHA2.","ACwvu.PLANILHA2.",#N/A,FALSE,FALSE,0.787401575,0.34,0.46,0.5,1,"","",FALSE,FALSE,FALSE,FALSE,1,#N/A,1,1,FALSE,FALSE,#N/A,#N/A,FALSE,FALSE,FALSE,9,65532,65532,FALSE,FALSE,TRUE,TRUE,TRUE}</definedName>
    <definedName name="SJDHFHRE" hidden="1">{#N/A,#N/A,FALSE,"Plan1";#N/A,#N/A,FALSE,"Plan2"}</definedName>
    <definedName name="SJDKJDE" hidden="1">{"Econ Consolidado",#N/A,FALSE,"Econ Consol";"Fluxo de Caixa",#N/A,FALSE,"Fluxo Caixa";"Investimentos",#N/A,FALSE,"Investimentos"}</definedName>
    <definedName name="sjekwjri" hidden="1">{#N/A,#N/A,FALSE,"Plan1";#N/A,#N/A,FALSE,"Plan2"}</definedName>
    <definedName name="sjfkdhsfds" hidden="1">{#N/A,#N/A,FALSE,"Plan1";#N/A,#N/A,FALSE,"Plan2"}</definedName>
    <definedName name="sjkdljslkrje" hidden="1">{#N/A,#N/A,FALSE,"Plan1";#N/A,#N/A,FALSE,"Plan2"}</definedName>
    <definedName name="skadadaszs" hidden="1">{#N/A,#N/A,FALSE,"Plan1";#N/A,#N/A,FALSE,"Plan2"}</definedName>
    <definedName name="SKASH" hidden="1">{#N/A,#N/A,FALSE,"Plan1";#N/A,#N/A,FALSE,"Plan2"}</definedName>
    <definedName name="skldfrde" hidden="1">{#N/A,#N/A,FALSE,"Plan1";#N/A,#N/A,FALSE,"Plan2"}</definedName>
    <definedName name="skosroer" hidden="1">{#N/A,#N/A,FALSE,"Plan1";#N/A,#N/A,FALSE,"Plan2"}</definedName>
    <definedName name="snis"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sof" hidden="1">{#N/A,#N/A,FALSE,"PCOL"}</definedName>
    <definedName name="solver_lin" hidden="1">0</definedName>
    <definedName name="solver_num" hidden="1">0</definedName>
    <definedName name="solver_rel1" hidden="1">3</definedName>
    <definedName name="solver_rhs1" hidden="1">0</definedName>
    <definedName name="solver_tmp" hidden="1">0</definedName>
    <definedName name="solver_typ" hidden="1">1</definedName>
    <definedName name="solver_val" hidden="1">0</definedName>
    <definedName name="sQEWWE" hidden="1">{#N/A,#N/A,FALSE,"Plan1";#N/A,#N/A,FALSE,"Plan2"}</definedName>
    <definedName name="SRH" hidden="1">{#N/A,#N/A,FALSE,"GERAL";#N/A,#N/A,FALSE,"012-96";#N/A,#N/A,FALSE,"018-96";#N/A,#N/A,FALSE,"027-96";#N/A,#N/A,FALSE,"059-96";#N/A,#N/A,FALSE,"076-96";#N/A,#N/A,FALSE,"019-97";#N/A,#N/A,FALSE,"021-97";#N/A,#N/A,FALSE,"022-97";#N/A,#N/A,FALSE,"028-97"}</definedName>
    <definedName name="SRH_1" hidden="1">{#N/A,#N/A,FALSE,"GERAL";#N/A,#N/A,FALSE,"012-96";#N/A,#N/A,FALSE,"018-96";#N/A,#N/A,FALSE,"027-96";#N/A,#N/A,FALSE,"059-96";#N/A,#N/A,FALSE,"076-96";#N/A,#N/A,FALSE,"019-97";#N/A,#N/A,FALSE,"021-97";#N/A,#N/A,FALSE,"022-97";#N/A,#N/A,FALSE,"028-97"}</definedName>
    <definedName name="SRH_2" hidden="1">{#N/A,#N/A,FALSE,"GERAL";#N/A,#N/A,FALSE,"012-96";#N/A,#N/A,FALSE,"018-96";#N/A,#N/A,FALSE,"027-96";#N/A,#N/A,FALSE,"059-96";#N/A,#N/A,FALSE,"076-96";#N/A,#N/A,FALSE,"019-97";#N/A,#N/A,FALSE,"021-97";#N/A,#N/A,FALSE,"022-97";#N/A,#N/A,FALSE,"028-97"}</definedName>
    <definedName name="SRH_3" hidden="1">{#N/A,#N/A,FALSE,"GERAL";#N/A,#N/A,FALSE,"012-96";#N/A,#N/A,FALSE,"018-96";#N/A,#N/A,FALSE,"027-96";#N/A,#N/A,FALSE,"059-96";#N/A,#N/A,FALSE,"076-96";#N/A,#N/A,FALSE,"019-97";#N/A,#N/A,FALSE,"021-97";#N/A,#N/A,FALSE,"022-97";#N/A,#N/A,FALSE,"028-97"}</definedName>
    <definedName name="SRH_4" hidden="1">{#N/A,#N/A,FALSE,"GERAL";#N/A,#N/A,FALSE,"012-96";#N/A,#N/A,FALSE,"018-96";#N/A,#N/A,FALSE,"027-96";#N/A,#N/A,FALSE,"059-96";#N/A,#N/A,FALSE,"076-96";#N/A,#N/A,FALSE,"019-97";#N/A,#N/A,FALSE,"021-97";#N/A,#N/A,FALSE,"022-97";#N/A,#N/A,FALSE,"028-97"}</definedName>
    <definedName name="SRTSRT" hidden="1">{#N/A,#N/A,FALSE,"GERAL";#N/A,#N/A,FALSE,"012-96";#N/A,#N/A,FALSE,"018-96";#N/A,#N/A,FALSE,"027-96";#N/A,#N/A,FALSE,"059-96";#N/A,#N/A,FALSE,"076-96";#N/A,#N/A,FALSE,"019-97";#N/A,#N/A,FALSE,"021-97";#N/A,#N/A,FALSE,"022-97";#N/A,#N/A,FALSE,"028-97"}</definedName>
    <definedName name="SRTSRT_1" hidden="1">{#N/A,#N/A,FALSE,"GERAL";#N/A,#N/A,FALSE,"012-96";#N/A,#N/A,FALSE,"018-96";#N/A,#N/A,FALSE,"027-96";#N/A,#N/A,FALSE,"059-96";#N/A,#N/A,FALSE,"076-96";#N/A,#N/A,FALSE,"019-97";#N/A,#N/A,FALSE,"021-97";#N/A,#N/A,FALSE,"022-97";#N/A,#N/A,FALSE,"028-97"}</definedName>
    <definedName name="SRTSRT_2" hidden="1">{#N/A,#N/A,FALSE,"GERAL";#N/A,#N/A,FALSE,"012-96";#N/A,#N/A,FALSE,"018-96";#N/A,#N/A,FALSE,"027-96";#N/A,#N/A,FALSE,"059-96";#N/A,#N/A,FALSE,"076-96";#N/A,#N/A,FALSE,"019-97";#N/A,#N/A,FALSE,"021-97";#N/A,#N/A,FALSE,"022-97";#N/A,#N/A,FALSE,"028-97"}</definedName>
    <definedName name="SRTSRT_3" hidden="1">{#N/A,#N/A,FALSE,"GERAL";#N/A,#N/A,FALSE,"012-96";#N/A,#N/A,FALSE,"018-96";#N/A,#N/A,FALSE,"027-96";#N/A,#N/A,FALSE,"059-96";#N/A,#N/A,FALSE,"076-96";#N/A,#N/A,FALSE,"019-97";#N/A,#N/A,FALSE,"021-97";#N/A,#N/A,FALSE,"022-97";#N/A,#N/A,FALSE,"028-97"}</definedName>
    <definedName name="SRTSRT_4" hidden="1">{#N/A,#N/A,FALSE,"GERAL";#N/A,#N/A,FALSE,"012-96";#N/A,#N/A,FALSE,"018-96";#N/A,#N/A,FALSE,"027-96";#N/A,#N/A,FALSE,"059-96";#N/A,#N/A,FALSE,"076-96";#N/A,#N/A,FALSE,"019-97";#N/A,#N/A,FALSE,"021-97";#N/A,#N/A,FALSE,"022-97";#N/A,#N/A,FALSE,"028-97"}</definedName>
    <definedName name="SRTST" hidden="1">{#N/A,#N/A,FALSE,"GERAL";#N/A,#N/A,FALSE,"012-96";#N/A,#N/A,FALSE,"018-96";#N/A,#N/A,FALSE,"027-96";#N/A,#N/A,FALSE,"059-96";#N/A,#N/A,FALSE,"076-96";#N/A,#N/A,FALSE,"019-97";#N/A,#N/A,FALSE,"021-97";#N/A,#N/A,FALSE,"022-97";#N/A,#N/A,FALSE,"028-97"}</definedName>
    <definedName name="SRTST_1" hidden="1">{#N/A,#N/A,FALSE,"GERAL";#N/A,#N/A,FALSE,"012-96";#N/A,#N/A,FALSE,"018-96";#N/A,#N/A,FALSE,"027-96";#N/A,#N/A,FALSE,"059-96";#N/A,#N/A,FALSE,"076-96";#N/A,#N/A,FALSE,"019-97";#N/A,#N/A,FALSE,"021-97";#N/A,#N/A,FALSE,"022-97";#N/A,#N/A,FALSE,"028-97"}</definedName>
    <definedName name="SRTST_2" hidden="1">{#N/A,#N/A,FALSE,"GERAL";#N/A,#N/A,FALSE,"012-96";#N/A,#N/A,FALSE,"018-96";#N/A,#N/A,FALSE,"027-96";#N/A,#N/A,FALSE,"059-96";#N/A,#N/A,FALSE,"076-96";#N/A,#N/A,FALSE,"019-97";#N/A,#N/A,FALSE,"021-97";#N/A,#N/A,FALSE,"022-97";#N/A,#N/A,FALSE,"028-97"}</definedName>
    <definedName name="SRTST_3" hidden="1">{#N/A,#N/A,FALSE,"GERAL";#N/A,#N/A,FALSE,"012-96";#N/A,#N/A,FALSE,"018-96";#N/A,#N/A,FALSE,"027-96";#N/A,#N/A,FALSE,"059-96";#N/A,#N/A,FALSE,"076-96";#N/A,#N/A,FALSE,"019-97";#N/A,#N/A,FALSE,"021-97";#N/A,#N/A,FALSE,"022-97";#N/A,#N/A,FALSE,"028-97"}</definedName>
    <definedName name="SRTST_4" hidden="1">{#N/A,#N/A,FALSE,"GERAL";#N/A,#N/A,FALSE,"012-96";#N/A,#N/A,FALSE,"018-96";#N/A,#N/A,FALSE,"027-96";#N/A,#N/A,FALSE,"059-96";#N/A,#N/A,FALSE,"076-96";#N/A,#N/A,FALSE,"019-97";#N/A,#N/A,FALSE,"021-97";#N/A,#N/A,FALSE,"022-97";#N/A,#N/A,FALSE,"028-97"}</definedName>
    <definedName name="ss"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ss_1" hidden="1">{#N/A,#N/A,FALSE,"PCOL"}</definedName>
    <definedName name="SSDF" hidden="1">{"'Quadro'!$A$4:$BG$78"}</definedName>
    <definedName name="SSDF_1" hidden="1">{"'Quadro'!$A$4:$BG$78"}</definedName>
    <definedName name="sss"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SSS_1" hidden="1">{#N/A,#N/A,FALSE,"GERAL";#N/A,#N/A,FALSE,"012-96";#N/A,#N/A,FALSE,"018-96";#N/A,#N/A,FALSE,"027-96";#N/A,#N/A,FALSE,"059-96";#N/A,#N/A,FALSE,"076-96";#N/A,#N/A,FALSE,"019-97";#N/A,#N/A,FALSE,"021-97";#N/A,#N/A,FALSE,"022-97";#N/A,#N/A,FALSE,"028-97"}</definedName>
    <definedName name="SSS_2" hidden="1">{#N/A,#N/A,FALSE,"GERAL";#N/A,#N/A,FALSE,"012-96";#N/A,#N/A,FALSE,"018-96";#N/A,#N/A,FALSE,"027-96";#N/A,#N/A,FALSE,"059-96";#N/A,#N/A,FALSE,"076-96";#N/A,#N/A,FALSE,"019-97";#N/A,#N/A,FALSE,"021-97";#N/A,#N/A,FALSE,"022-97";#N/A,#N/A,FALSE,"028-97"}</definedName>
    <definedName name="SSS_3" hidden="1">{#N/A,#N/A,FALSE,"GERAL";#N/A,#N/A,FALSE,"012-96";#N/A,#N/A,FALSE,"018-96";#N/A,#N/A,FALSE,"027-96";#N/A,#N/A,FALSE,"059-96";#N/A,#N/A,FALSE,"076-96";#N/A,#N/A,FALSE,"019-97";#N/A,#N/A,FALSE,"021-97";#N/A,#N/A,FALSE,"022-97";#N/A,#N/A,FALSE,"028-97"}</definedName>
    <definedName name="SSS_4" hidden="1">{#N/A,#N/A,FALSE,"GERAL";#N/A,#N/A,FALSE,"012-96";#N/A,#N/A,FALSE,"018-96";#N/A,#N/A,FALSE,"027-96";#N/A,#N/A,FALSE,"059-96";#N/A,#N/A,FALSE,"076-96";#N/A,#N/A,FALSE,"019-97";#N/A,#N/A,FALSE,"021-97";#N/A,#N/A,FALSE,"022-97";#N/A,#N/A,FALSE,"028-97"}</definedName>
    <definedName name="ssss" hidden="1">{#N/A,#N/A,FALSE,"PCOL"}</definedName>
    <definedName name="sssss"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sssss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SSSSSS"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sssssssss" hidden="1">{#N/A,#N/A,FALSE,"GERAL";#N/A,#N/A,FALSE,"012-96";#N/A,#N/A,FALSE,"018-96";#N/A,#N/A,FALSE,"027-96";#N/A,#N/A,FALSE,"059-96";#N/A,#N/A,FALSE,"076-96";#N/A,#N/A,FALSE,"019-97";#N/A,#N/A,FALSE,"021-97";#N/A,#N/A,FALSE,"022-97";#N/A,#N/A,FALSE,"028-97"}</definedName>
    <definedName name="ssssssssss" hidden="1">{#N/A,#N/A,FALSE,"GERAL";#N/A,#N/A,FALSE,"012-96";#N/A,#N/A,FALSE,"018-96";#N/A,#N/A,FALSE,"027-96";#N/A,#N/A,FALSE,"059-96";#N/A,#N/A,FALSE,"076-96";#N/A,#N/A,FALSE,"019-97";#N/A,#N/A,FALSE,"021-97";#N/A,#N/A,FALSE,"022-97";#N/A,#N/A,FALSE,"028-97"}</definedName>
    <definedName name="ssssssssssssssss"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SUGEST" hidden="1">{#N/A,#N/A,FALSE,"GQGEMPRE"}</definedName>
    <definedName name="SWE" hidden="1">{"'Quadro'!$A$4:$BG$78"}</definedName>
    <definedName name="SWE_1" hidden="1">{"'Quadro'!$A$4:$BG$78"}</definedName>
    <definedName name="SWR" hidden="1">{"'Quadro'!$A$4:$BG$78"}</definedName>
    <definedName name="SWR_1" hidden="1">{"'Quadro'!$A$4:$BG$78"}</definedName>
    <definedName name="swsw"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Swvu.PLANILHA2." hidden="1">#REF!</definedName>
    <definedName name="t" hidden="1">{#N/A,#N/A,FALSE,"PCOL"}</definedName>
    <definedName name="t_1" hidden="1">{#N/A,#N/A,FALSE,"PCOL"}</definedName>
    <definedName name="te" hidden="1">{"MELHORAMENTO GENÉTICO",#N/A,FALSE,"Obras"}</definedName>
    <definedName name="TEMP" hidden="1">{#N/A,#N/A,FALSE,"PCOL"}</definedName>
    <definedName name="TEMP_1" hidden="1">{#N/A,#N/A,FALSE,"PCOL"}</definedName>
    <definedName name="tempo" hidden="1">{#N/A,#N/A,FALSE,"PCOL"}</definedName>
    <definedName name="tempo_1" hidden="1">{#N/A,#N/A,FALSE,"PCOL"}</definedName>
    <definedName name="ter" hidden="1">#REF!</definedName>
    <definedName name="TEST" hidden="1">{#N/A,#N/A,FALSE,"GERAL";#N/A,#N/A,FALSE,"012-96";#N/A,#N/A,FALSE,"018-96";#N/A,#N/A,FALSE,"027-96";#N/A,#N/A,FALSE,"059-96";#N/A,#N/A,FALSE,"076-96";#N/A,#N/A,FALSE,"019-97";#N/A,#N/A,FALSE,"021-97";#N/A,#N/A,FALSE,"022-97";#N/A,#N/A,FALSE,"028-97"}</definedName>
    <definedName name="TESTANDO" hidden="1">{#N/A,#N/A,TRUE,"Quinzena 01 à 15-04-98 "}</definedName>
    <definedName name="teste" hidden="1">{"'REL CUSTODIF'!$B$1:$H$72"}</definedName>
    <definedName name="teste1" hidden="1">{#N/A,#N/A,FALSE,"GERAL";#N/A,#N/A,FALSE,"012-96";#N/A,#N/A,FALSE,"018-96";#N/A,#N/A,FALSE,"027-96";#N/A,#N/A,FALSE,"059-96";#N/A,#N/A,FALSE,"076-96";#N/A,#N/A,FALSE,"019-97";#N/A,#N/A,FALSE,"021-97";#N/A,#N/A,FALSE,"022-97";#N/A,#N/A,FALSE,"028-97"}</definedName>
    <definedName name="teste1_1" hidden="1">{#N/A,#N/A,FALSE,"GERAL";#N/A,#N/A,FALSE,"012-96";#N/A,#N/A,FALSE,"018-96";#N/A,#N/A,FALSE,"027-96";#N/A,#N/A,FALSE,"059-96";#N/A,#N/A,FALSE,"076-96";#N/A,#N/A,FALSE,"019-97";#N/A,#N/A,FALSE,"021-97";#N/A,#N/A,FALSE,"022-97";#N/A,#N/A,FALSE,"028-97"}</definedName>
    <definedName name="teste1_2" hidden="1">{#N/A,#N/A,FALSE,"GERAL";#N/A,#N/A,FALSE,"012-96";#N/A,#N/A,FALSE,"018-96";#N/A,#N/A,FALSE,"027-96";#N/A,#N/A,FALSE,"059-96";#N/A,#N/A,FALSE,"076-96";#N/A,#N/A,FALSE,"019-97";#N/A,#N/A,FALSE,"021-97";#N/A,#N/A,FALSE,"022-97";#N/A,#N/A,FALSE,"028-97"}</definedName>
    <definedName name="teste1_3" hidden="1">{#N/A,#N/A,FALSE,"GERAL";#N/A,#N/A,FALSE,"012-96";#N/A,#N/A,FALSE,"018-96";#N/A,#N/A,FALSE,"027-96";#N/A,#N/A,FALSE,"059-96";#N/A,#N/A,FALSE,"076-96";#N/A,#N/A,FALSE,"019-97";#N/A,#N/A,FALSE,"021-97";#N/A,#N/A,FALSE,"022-97";#N/A,#N/A,FALSE,"028-97"}</definedName>
    <definedName name="teste1_4" hidden="1">{#N/A,#N/A,FALSE,"GERAL";#N/A,#N/A,FALSE,"012-96";#N/A,#N/A,FALSE,"018-96";#N/A,#N/A,FALSE,"027-96";#N/A,#N/A,FALSE,"059-96";#N/A,#N/A,FALSE,"076-96";#N/A,#N/A,FALSE,"019-97";#N/A,#N/A,FALSE,"021-97";#N/A,#N/A,FALSE,"022-97";#N/A,#N/A,FALSE,"028-97"}</definedName>
    <definedName name="TESTE2" hidden="1">#REF!</definedName>
    <definedName name="teste3" hidden="1">{"'gráf jan00'!$A$1:$AK$41"}</definedName>
    <definedName name="TESTE4" hidden="1">#REF!</definedName>
    <definedName name="TextRefCopyRangeCount" hidden="1">1</definedName>
    <definedName name="tfgertr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TFV"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thjgsergsr" hidden="1">{#N/A,#N/A,FALSE,"Plan1";#N/A,#N/A,FALSE,"Plan2"}</definedName>
    <definedName name="THR" hidden="1">{"'gráf jan00'!$A$1:$AK$41"}</definedName>
    <definedName name="THR_1" hidden="1">{"'gráf jan00'!$A$1:$AK$41"}</definedName>
    <definedName name="THTRHT" hidden="1">{"'gráf jan00'!$A$1:$AK$41"}</definedName>
    <definedName name="THTRHT_1" hidden="1">{"'gráf jan00'!$A$1:$AK$41"}</definedName>
    <definedName name="THYJ" hidden="1">{#N/A,#N/A,FALSE,"Plan1";#N/A,#N/A,FALSE,"Plan2"}</definedName>
    <definedName name="tihjgih" hidden="1">{#N/A,#N/A,FALSE,"Plan1";#N/A,#N/A,FALSE,"Plan2"}</definedName>
    <definedName name="tjtrj"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tjtrj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tran" hidden="1">{"'Quadro'!$A$4:$BG$78"}</definedName>
    <definedName name="tran_1" hidden="1">{"'Quadro'!$A$4:$BG$78"}</definedName>
    <definedName name="transp36"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transp36a"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Tratorito" hidden="1">{"MATRIZES",#N/A,FALSE,"Obras"}</definedName>
    <definedName name="tratoritos" hidden="1">{"AVÓS",#N/A,FALSE,"Obras"}</definedName>
    <definedName name="trem" hidden="1">{"'gráf jan00'!$A$1:$AK$41"}</definedName>
    <definedName name="trem_1" hidden="1">{"'gráf jan00'!$A$1:$AK$41"}</definedName>
    <definedName name="tretr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trezeabril" hidden="1">{"'gráf jan00'!$A$1:$AK$41"}</definedName>
    <definedName name="trezeabril_1" hidden="1">{"'gráf jan00'!$A$1:$AK$41"}</definedName>
    <definedName name="TREZEABRILL" hidden="1">{"'gráf jan00'!$A$1:$AK$41"}</definedName>
    <definedName name="TREZEABRILL_1" hidden="1">{"'gráf jan00'!$A$1:$AK$41"}</definedName>
    <definedName name="trezeagosto" hidden="1">{"'gráf jan00'!$A$1:$AK$41"}</definedName>
    <definedName name="trezeagosto_1" hidden="1">{"'gráf jan00'!$A$1:$AK$41"}</definedName>
    <definedName name="trezeagosto2" hidden="1">{"'gráf jan00'!$A$1:$AK$41"}</definedName>
    <definedName name="trezeagosto2_1" hidden="1">{"'gráf jan00'!$A$1:$AK$41"}</definedName>
    <definedName name="trezeagosto3" hidden="1">{"'gráf jan00'!$A$1:$AK$41"}</definedName>
    <definedName name="trezeagosto3_1" hidden="1">{"'gráf jan00'!$A$1:$AK$41"}</definedName>
    <definedName name="trezeagosto4" hidden="1">{"'gráf jan00'!$A$1:$AK$41"}</definedName>
    <definedName name="trezeagosto4_1" hidden="1">{"'gráf jan00'!$A$1:$AK$41"}</definedName>
    <definedName name="trezeagosto5" hidden="1">{"'gráf jan00'!$A$1:$AK$41"}</definedName>
    <definedName name="trezeagosto5_1" hidden="1">{"'gráf jan00'!$A$1:$AK$41"}</definedName>
    <definedName name="trezeagosto6" hidden="1">{"'gráf jan00'!$A$1:$AK$41"}</definedName>
    <definedName name="trezeagosto6_1" hidden="1">{"'gráf jan00'!$A$1:$AK$41"}</definedName>
    <definedName name="trezeagosto7" hidden="1">{"'gráf jan00'!$A$1:$AK$41"}</definedName>
    <definedName name="trezeagosto7_1" hidden="1">{"'gráf jan00'!$A$1:$AK$41"}</definedName>
    <definedName name="trezeagosto8" hidden="1">{"'gráf jan00'!$A$1:$AK$41"}</definedName>
    <definedName name="trezeagosto8_1" hidden="1">{"'gráf jan00'!$A$1:$AK$41"}</definedName>
    <definedName name="trezejulho" hidden="1">{"'gráf jan00'!$A$1:$AK$41"}</definedName>
    <definedName name="trezejulho_1" hidden="1">{"'gráf jan00'!$A$1:$AK$41"}</definedName>
    <definedName name="trezejulho2" hidden="1">{"'gráf jan00'!$A$1:$AK$41"}</definedName>
    <definedName name="trezejulho2_1" hidden="1">{"'gráf jan00'!$A$1:$AK$41"}</definedName>
    <definedName name="trezejulho3" hidden="1">{"'gráf jan00'!$A$1:$AK$41"}</definedName>
    <definedName name="trezejulho3_1" hidden="1">{"'gráf jan00'!$A$1:$AK$41"}</definedName>
    <definedName name="trezejun" hidden="1">{"'gráf jan00'!$A$1:$AK$41"}</definedName>
    <definedName name="trezejun_1" hidden="1">{"'gráf jan00'!$A$1:$AK$41"}</definedName>
    <definedName name="trezejunho" hidden="1">{"'gráf jan00'!$A$1:$AK$41"}</definedName>
    <definedName name="trezejunho_1" hidden="1">{"'gráf jan00'!$A$1:$AK$41"}</definedName>
    <definedName name="trezejunnho" hidden="1">{"'gráf jan00'!$A$1:$AK$41"}</definedName>
    <definedName name="trezejunnho_1" hidden="1">{"'gráf jan00'!$A$1:$AK$41"}</definedName>
    <definedName name="trezemarço" hidden="1">{"'gráf jan00'!$A$1:$AK$41"}</definedName>
    <definedName name="trezemarço_1" hidden="1">{"'gráf jan00'!$A$1:$AK$41"}</definedName>
    <definedName name="trjyidih" hidden="1">{#N/A,#N/A,FALSE,"Plan1";#N/A,#N/A,FALSE,"Plan2"}</definedName>
    <definedName name="trt" hidden="1">{"'gráf jan00'!$A$1:$AK$41"}</definedName>
    <definedName name="trt_1" hidden="1">{"'gráf jan00'!$A$1:$AK$41"}</definedName>
    <definedName name="tru" hidden="1">#REF!</definedName>
    <definedName name="truy" hidden="1">#REF!</definedName>
    <definedName name="TRYGTRHGASR" hidden="1">{#N/A,#N/A,FALSE,"Suprimentos";#N/A,#N/A,FALSE,"Medicina e Segurança";#N/A,#N/A,FALSE,"Administração";#N/A,#N/A,FALSE,"Meio Ambiente";#N/A,#N/A,FALSE,"Operação (Mina)";#N/A,#N/A,FALSE,"Operação (Porto)"}</definedName>
    <definedName name="TRYU" hidden="1">{"'Quadro'!$A$4:$BG$78"}</definedName>
    <definedName name="TRYU_1" hidden="1">{"'Quadro'!$A$4:$BG$78"}</definedName>
    <definedName name="TT" hidden="1">{#N/A,#N/A,FALSE,"ET-CAPA";#N/A,#N/A,FALSE,"ET-PAG1";#N/A,#N/A,FALSE,"ET-PAG2";#N/A,#N/A,FALSE,"ET-PAG3";#N/A,#N/A,FALSE,"ET-PAG4";#N/A,#N/A,FALSE,"ET-PAG5"}</definedName>
    <definedName name="TTER" hidden="1">{"'Quadro'!$A$4:$BG$78"}</definedName>
    <definedName name="TTER_1" hidden="1">{"'Quadro'!$A$4:$BG$78"}</definedName>
    <definedName name="ttr" hidden="1">{#N/A,#N/A,FALSE,"EXPORTAC";#N/A,#N/A,FALSE,"SUPEL94"}</definedName>
    <definedName name="TTRGHTR" hidden="1">{#N/A,#N/A,FALSE,"GERAL";#N/A,#N/A,FALSE,"012-96";#N/A,#N/A,FALSE,"018-96";#N/A,#N/A,FALSE,"027-96";#N/A,#N/A,FALSE,"059-96";#N/A,#N/A,FALSE,"076-96";#N/A,#N/A,FALSE,"019-97";#N/A,#N/A,FALSE,"021-97";#N/A,#N/A,FALSE,"022-97";#N/A,#N/A,FALSE,"028-97"}</definedName>
    <definedName name="TTT" hidden="1">{"'gráf jan00'!$A$1:$AK$41"}</definedName>
    <definedName name="TTT_1" hidden="1">{"'gráf jan00'!$A$1:$AK$41"}</definedName>
    <definedName name="TTTT" hidden="1">{"'gráf jan00'!$A$1:$AK$41"}</definedName>
    <definedName name="TTTT_1" hidden="1">{"'gráf jan00'!$A$1:$AK$41"}</definedName>
    <definedName name="tuyedjsksj" hidden="1">{#N/A,#N/A,FALSE,"Plan1";#N/A,#N/A,FALSE,"Plan2"}</definedName>
    <definedName name="TY" hidden="1">{#N/A,#N/A,FALSE,"EXPORTAC";#N/A,#N/A,FALSE,"SUPEL94"}</definedName>
    <definedName name="TYHGFHFHG" hidden="1">{#N/A,#N/A,FALSE,"Plan1";#N/A,#N/A,FALSE,"Plan2"}</definedName>
    <definedName name="tyhthdfghg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tyjtykj"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tyjtykj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TYU" hidden="1">{"'Quadro'!$A$4:$BG$78"}</definedName>
    <definedName name="TYU_1" hidden="1">{"'Quadro'!$A$4:$BG$78"}</definedName>
    <definedName name="u"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U_1" hidden="1">{"'gráf jan00'!$A$1:$AK$41"}</definedName>
    <definedName name="uai" hidden="1">{#N/A,#N/A,FALSE,"GERAL";#N/A,#N/A,FALSE,"012-96";#N/A,#N/A,FALSE,"018-96";#N/A,#N/A,FALSE,"027-96";#N/A,#N/A,FALSE,"059-96";#N/A,#N/A,FALSE,"076-96";#N/A,#N/A,FALSE,"019-97";#N/A,#N/A,FALSE,"021-97";#N/A,#N/A,FALSE,"022-97";#N/A,#N/A,FALSE,"028-97"}</definedName>
    <definedName name="udhgfhfg" hidden="1">{#N/A,#N/A,FALSE,"Plan1";#N/A,#N/A,FALSE,"Plan2"}</definedName>
    <definedName name="ueiutriuef" hidden="1">{#N/A,#N/A,FALSE,"Plan1";#N/A,#N/A,FALSE,"Plan2"}</definedName>
    <definedName name="UHGSDUS" hidden="1">{#N/A,#N/A,FALSE,"Plan1";#N/A,#N/A,FALSE,"Plan2"}</definedName>
    <definedName name="UI" hidden="1">{#N/A,#N/A,FALSE,"GERAL";#N/A,#N/A,FALSE,"012-96";#N/A,#N/A,FALSE,"018-96";#N/A,#N/A,FALSE,"027-96";#N/A,#N/A,FALSE,"059-96";#N/A,#N/A,FALSE,"076-96";#N/A,#N/A,FALSE,"019-97";#N/A,#N/A,FALSE,"021-97";#N/A,#N/A,FALSE,"022-97";#N/A,#N/A,FALSE,"028-97"}</definedName>
    <definedName name="UI_1" hidden="1">{#N/A,#N/A,FALSE,"GERAL";#N/A,#N/A,FALSE,"012-96";#N/A,#N/A,FALSE,"018-96";#N/A,#N/A,FALSE,"027-96";#N/A,#N/A,FALSE,"059-96";#N/A,#N/A,FALSE,"076-96";#N/A,#N/A,FALSE,"019-97";#N/A,#N/A,FALSE,"021-97";#N/A,#N/A,FALSE,"022-97";#N/A,#N/A,FALSE,"028-97"}</definedName>
    <definedName name="UI_2" hidden="1">{#N/A,#N/A,FALSE,"GERAL";#N/A,#N/A,FALSE,"012-96";#N/A,#N/A,FALSE,"018-96";#N/A,#N/A,FALSE,"027-96";#N/A,#N/A,FALSE,"059-96";#N/A,#N/A,FALSE,"076-96";#N/A,#N/A,FALSE,"019-97";#N/A,#N/A,FALSE,"021-97";#N/A,#N/A,FALSE,"022-97";#N/A,#N/A,FALSE,"028-97"}</definedName>
    <definedName name="UI_3" hidden="1">{#N/A,#N/A,FALSE,"GERAL";#N/A,#N/A,FALSE,"012-96";#N/A,#N/A,FALSE,"018-96";#N/A,#N/A,FALSE,"027-96";#N/A,#N/A,FALSE,"059-96";#N/A,#N/A,FALSE,"076-96";#N/A,#N/A,FALSE,"019-97";#N/A,#N/A,FALSE,"021-97";#N/A,#N/A,FALSE,"022-97";#N/A,#N/A,FALSE,"028-97"}</definedName>
    <definedName name="UI_4" hidden="1">{#N/A,#N/A,FALSE,"GERAL";#N/A,#N/A,FALSE,"012-96";#N/A,#N/A,FALSE,"018-96";#N/A,#N/A,FALSE,"027-96";#N/A,#N/A,FALSE,"059-96";#N/A,#N/A,FALSE,"076-96";#N/A,#N/A,FALSE,"019-97";#N/A,#N/A,FALSE,"021-97";#N/A,#N/A,FALSE,"022-97";#N/A,#N/A,FALSE,"028-97"}</definedName>
    <definedName name="UIHWER45R" hidden="1">{#N/A,#N/A,FALSE,"Plan1";#N/A,#N/A,FALSE,"Plan2"}</definedName>
    <definedName name="uiosderuiu" hidden="1">{#N/A,#N/A,FALSE,"Plan1";#N/A,#N/A,FALSE,"Plan2"}</definedName>
    <definedName name="UIOURET" hidden="1">{#N/A,#N/A,FALSE,"Plan1";#N/A,#N/A,FALSE,"Plan2"}</definedName>
    <definedName name="uiuuum"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uiwuer" hidden="1">{#N/A,#N/A,FALSE,"Plan1";#N/A,#N/A,FALSE,"Plan2"}</definedName>
    <definedName name="UKHDFDSGUDFKD" hidden="1">{#N/A,#N/A,FALSE,"Plan1";#N/A,#N/A,FALSE,"Plan2"}</definedName>
    <definedName name="ULMA" hidden="1">{"MULTIPLICAÇÃO",#N/A,FALSE,"Obras"}</definedName>
    <definedName name="um" hidden="1">{#N/A,#N/A,FALSE,"GERAL";#N/A,#N/A,FALSE,"012-96";#N/A,#N/A,FALSE,"018-96";#N/A,#N/A,FALSE,"027-96";#N/A,#N/A,FALSE,"059-96";#N/A,#N/A,FALSE,"076-96";#N/A,#N/A,FALSE,"019-97";#N/A,#N/A,FALSE,"021-97";#N/A,#N/A,FALSE,"022-97";#N/A,#N/A,FALSE,"028-97"}</definedName>
    <definedName name="unit" hidden="1">{#N/A,#N/A,FALSE,"GERAL";#N/A,#N/A,FALSE,"012-96";#N/A,#N/A,FALSE,"018-96";#N/A,#N/A,FALSE,"027-96";#N/A,#N/A,FALSE,"059-96";#N/A,#N/A,FALSE,"076-96";#N/A,#N/A,FALSE,"019-97";#N/A,#N/A,FALSE,"021-97";#N/A,#N/A,FALSE,"022-97";#N/A,#N/A,FALSE,"028-97"}</definedName>
    <definedName name="uoluyk" hidden="1">{#N/A,#N/A,TRUE,"indice";#N/A,#N/A,TRUE,"indicadores";#N/A,#N/A,TRUE,"comentarios"}</definedName>
    <definedName name="uoluyk_1" hidden="1">{#N/A,#N/A,TRUE,"indice";#N/A,#N/A,TRUE,"indicadores";#N/A,#N/A,TRUE,"comentarios"}</definedName>
    <definedName name="uoya" hidden="1">{"'RR'!$A$2:$E$81"}</definedName>
    <definedName name="uryrtyt" hidden="1">{#N/A,#N/A,FALSE,"Plan1";#N/A,#N/A,FALSE,"Plan2"}</definedName>
    <definedName name="usiminas" hidden="1">{#N/A,#N/A,FALSE,"GERAL";#N/A,#N/A,FALSE,"012-96";#N/A,#N/A,FALSE,"018-96";#N/A,#N/A,FALSE,"027-96";#N/A,#N/A,FALSE,"059-96";#N/A,#N/A,FALSE,"076-96";#N/A,#N/A,FALSE,"019-97";#N/A,#N/A,FALSE,"021-97";#N/A,#N/A,FALSE,"022-97";#N/A,#N/A,FALSE,"028-97"}</definedName>
    <definedName name="ut" hidden="1">{"MATRIZES",#N/A,FALSE,"Obras"}</definedName>
    <definedName name="uu" hidden="1">{"'REL CUSTODIF'!$B$1:$H$72"}</definedName>
    <definedName name="uu_1" hidden="1">{"'REL CUSTODIF'!$B$1:$H$72"}</definedName>
    <definedName name="uuuu" hidden="1">{#N/A,#N/A,FALSE,"SITUAÇÃO DIÁRIA ";#N/A,#N/A,FALSE,"7 à 7"}</definedName>
    <definedName name="UUUUU"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uuuuuu"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UUUUUUU" hidden="1">{#N/A,#N/A,FALSE,"GERAL";#N/A,#N/A,FALSE,"012-96";#N/A,#N/A,FALSE,"018-96";#N/A,#N/A,FALSE,"027-96";#N/A,#N/A,FALSE,"059-96";#N/A,#N/A,FALSE,"076-96";#N/A,#N/A,FALSE,"019-97";#N/A,#N/A,FALSE,"021-97";#N/A,#N/A,FALSE,"022-97";#N/A,#N/A,FALSE,"028-97"}</definedName>
    <definedName name="uyuye" hidden="1">{#N/A,#N/A,FALSE,"GERAL";#N/A,#N/A,FALSE,"012-96";#N/A,#N/A,FALSE,"018-96";#N/A,#N/A,FALSE,"027-96";#N/A,#N/A,FALSE,"059-96";#N/A,#N/A,FALSE,"076-96";#N/A,#N/A,FALSE,"019-97";#N/A,#N/A,FALSE,"021-97";#N/A,#N/A,FALSE,"022-97";#N/A,#N/A,FALSE,"028-97"}</definedName>
    <definedName name="v" hidden="1">{#N/A,#N/A,FALSE,"PCOL"}</definedName>
    <definedName name="v_1" hidden="1">{#N/A,#N/A,FALSE,"PCOL"}</definedName>
    <definedName name="VADSV" hidden="1">{"'REL CUSTODIF'!$B$1:$H$72"}</definedName>
    <definedName name="valderes" hidden="1">{"AVÓS",#N/A,FALSE,"Obras"}</definedName>
    <definedName name="valderez" hidden="1">{"MULTIPLICAÇÃO",#N/A,FALSE,"Obras"}</definedName>
    <definedName name="VC" hidden="1">{#N/A,#N/A,FALSE,"EXPORTAC";#N/A,#N/A,FALSE,"SUPEL94"}</definedName>
    <definedName name="VD" hidden="1">{"'Quadro'!$A$4:$BG$78"}</definedName>
    <definedName name="vdsgfrhgfr" hidden="1">{#N/A,#N/A,FALSE,"Plan1";#N/A,#N/A,FALSE,"Plan2"}</definedName>
    <definedName name="ventiladores" hidden="1">{"MULTIPLICAÇÃO",#N/A,FALSE,"Obras"}</definedName>
    <definedName name="VERIFICAR" hidden="1">{#N/A,#N/A,TRUE,"Quinzena 01 à 15-04-98 "}</definedName>
    <definedName name="vfnijfd" hidden="1">{TRUE,TRUE,-1.25,-15.5,604.5,366.75,FALSE,FALSE,TRUE,TRUE,0,1,#N/A,1,#N/A,9.0125,24.4117647058824,1,FALSE,FALSE,3,TRUE,1,FALSE,100,"Swvu.PLANILHA2.","ACwvu.PLANILHA2.",#N/A,FALSE,FALSE,0.787401575,0.34,0.46,0.5,1,"","",FALSE,FALSE,FALSE,FALSE,1,#N/A,1,1,FALSE,FALSE,#N/A,#N/A,FALSE,FALSE,FALSE,9,65532,65532,FALSE,FALSE,TRUE,TRUE,TRUE}</definedName>
    <definedName name="VFV" hidden="1">{#N/A,#N/A,FALSE,"Plan1";#N/A,#N/A,FALSE,"Plan2"}</definedName>
    <definedName name="vfvf"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VI" localSheetId="1" hidden="1">{#N/A,#N/A,FALSE,"GERAL";#N/A,#N/A,FALSE,"012-96";#N/A,#N/A,FALSE,"018-96";#N/A,#N/A,FALSE,"027-96";#N/A,#N/A,FALSE,"059-96";#N/A,#N/A,FALSE,"076-96";#N/A,#N/A,FALSE,"019-97";#N/A,#N/A,FALSE,"021-97";#N/A,#N/A,FALSE,"022-97";#N/A,#N/A,FALSE,"028-97"}</definedName>
    <definedName name="VI" hidden="1">{#N/A,#N/A,FALSE,"GERAL";#N/A,#N/A,FALSE,"012-96";#N/A,#N/A,FALSE,"018-96";#N/A,#N/A,FALSE,"027-96";#N/A,#N/A,FALSE,"059-96";#N/A,#N/A,FALSE,"076-96";#N/A,#N/A,FALSE,"019-97";#N/A,#N/A,FALSE,"021-97";#N/A,#N/A,FALSE,"022-97";#N/A,#N/A,FALSE,"028-97"}</definedName>
    <definedName name="VI_1" hidden="1">{#N/A,#N/A,FALSE,"GERAL";#N/A,#N/A,FALSE,"012-96";#N/A,#N/A,FALSE,"018-96";#N/A,#N/A,FALSE,"027-96";#N/A,#N/A,FALSE,"059-96";#N/A,#N/A,FALSE,"076-96";#N/A,#N/A,FALSE,"019-97";#N/A,#N/A,FALSE,"021-97";#N/A,#N/A,FALSE,"022-97";#N/A,#N/A,FALSE,"028-97"}</definedName>
    <definedName name="VI_2" hidden="1">{#N/A,#N/A,FALSE,"GERAL";#N/A,#N/A,FALSE,"012-96";#N/A,#N/A,FALSE,"018-96";#N/A,#N/A,FALSE,"027-96";#N/A,#N/A,FALSE,"059-96";#N/A,#N/A,FALSE,"076-96";#N/A,#N/A,FALSE,"019-97";#N/A,#N/A,FALSE,"021-97";#N/A,#N/A,FALSE,"022-97";#N/A,#N/A,FALSE,"028-97"}</definedName>
    <definedName name="VI_3" hidden="1">{#N/A,#N/A,FALSE,"GERAL";#N/A,#N/A,FALSE,"012-96";#N/A,#N/A,FALSE,"018-96";#N/A,#N/A,FALSE,"027-96";#N/A,#N/A,FALSE,"059-96";#N/A,#N/A,FALSE,"076-96";#N/A,#N/A,FALSE,"019-97";#N/A,#N/A,FALSE,"021-97";#N/A,#N/A,FALSE,"022-97";#N/A,#N/A,FALSE,"028-97"}</definedName>
    <definedName name="VI_4" hidden="1">{#N/A,#N/A,FALSE,"GERAL";#N/A,#N/A,FALSE,"012-96";#N/A,#N/A,FALSE,"018-96";#N/A,#N/A,FALSE,"027-96";#N/A,#N/A,FALSE,"059-96";#N/A,#N/A,FALSE,"076-96";#N/A,#N/A,FALSE,"019-97";#N/A,#N/A,FALSE,"021-97";#N/A,#N/A,FALSE,"022-97";#N/A,#N/A,FALSE,"028-97"}</definedName>
    <definedName name="vilto" hidden="1">{"MATRIZES",#N/A,FALSE,"Obras"}</definedName>
    <definedName name="vinicius" hidden="1">{"'Total'!$A$1","'Total'!$A$3"}</definedName>
    <definedName name="Volume" hidden="1">{"'CptDifn'!$AA$32:$AG$32"}</definedName>
    <definedName name="vp" hidden="1">{"'Quadro'!$A$4:$BG$78"}</definedName>
    <definedName name="vp_1" hidden="1">{"'Quadro'!$A$4:$BG$78"}</definedName>
    <definedName name="VPL"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VSDHFGDFGR" hidden="1">{#N/A,#N/A,FALSE,"Plan1";#N/A,#N/A,FALSE,"Plan2"}</definedName>
    <definedName name="vtv"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vvbb" hidden="1">{"tabela",#N/A,FALSE,"Tabela";"decoração",#N/A,FALSE,"Decor.";"Informações",#N/A,FALSE,"Inform."}</definedName>
    <definedName name="vvcbnb" hidden="1">{#N/A,#N/A,FALSE,"Plan1";#N/A,#N/A,FALSE,"Plan2"}</definedName>
    <definedName name="VVVV"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vvvvv"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vvvvvv" hidden="1">{#N/A,#N/A,FALSE,"Plan1";#N/A,#N/A,FALSE,"Plan2"}</definedName>
    <definedName name="vvvvvvvvv"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vxs" hidden="1">{"'RR'!$A$2:$E$81"}</definedName>
    <definedName name="vxs_1" hidden="1">{"'RR'!$A$2:$E$81"}</definedName>
    <definedName name="w" localSheetId="1" hidden="1">{#N/A,#N/A,FALSE,"GERAL";#N/A,#N/A,FALSE,"012-96";#N/A,#N/A,FALSE,"018-96";#N/A,#N/A,FALSE,"027-96";#N/A,#N/A,FALSE,"059-96";#N/A,#N/A,FALSE,"076-96";#N/A,#N/A,FALSE,"019-97";#N/A,#N/A,FALSE,"021-97";#N/A,#N/A,FALSE,"022-97";#N/A,#N/A,FALSE,"028-97"}</definedName>
    <definedName name="w" hidden="1">{#N/A,#N/A,FALSE,"GERAL";#N/A,#N/A,FALSE,"012-96";#N/A,#N/A,FALSE,"018-96";#N/A,#N/A,FALSE,"027-96";#N/A,#N/A,FALSE,"059-96";#N/A,#N/A,FALSE,"076-96";#N/A,#N/A,FALSE,"019-97";#N/A,#N/A,FALSE,"021-97";#N/A,#N/A,FALSE,"022-97";#N/A,#N/A,FALSE,"028-97"}</definedName>
    <definedName name="w_1" hidden="1">{#N/A,#N/A,FALSE,"PCOL"}</definedName>
    <definedName name="w_1_1" hidden="1">{#N/A,#N/A,FALSE,"GERAL";#N/A,#N/A,FALSE,"012-96";#N/A,#N/A,FALSE,"018-96";#N/A,#N/A,FALSE,"027-96";#N/A,#N/A,FALSE,"059-96";#N/A,#N/A,FALSE,"076-96";#N/A,#N/A,FALSE,"019-97";#N/A,#N/A,FALSE,"021-97";#N/A,#N/A,FALSE,"022-97";#N/A,#N/A,FALSE,"028-97"}</definedName>
    <definedName name="w_1_2" hidden="1">{#N/A,#N/A,FALSE,"GERAL";#N/A,#N/A,FALSE,"012-96";#N/A,#N/A,FALSE,"018-96";#N/A,#N/A,FALSE,"027-96";#N/A,#N/A,FALSE,"059-96";#N/A,#N/A,FALSE,"076-96";#N/A,#N/A,FALSE,"019-97";#N/A,#N/A,FALSE,"021-97";#N/A,#N/A,FALSE,"022-97";#N/A,#N/A,FALSE,"028-97"}</definedName>
    <definedName name="w_1_3" hidden="1">{#N/A,#N/A,FALSE,"GERAL";#N/A,#N/A,FALSE,"012-96";#N/A,#N/A,FALSE,"018-96";#N/A,#N/A,FALSE,"027-96";#N/A,#N/A,FALSE,"059-96";#N/A,#N/A,FALSE,"076-96";#N/A,#N/A,FALSE,"019-97";#N/A,#N/A,FALSE,"021-97";#N/A,#N/A,FALSE,"022-97";#N/A,#N/A,FALSE,"028-97"}</definedName>
    <definedName name="wadalrdjlaev" hidden="1">{TRUE,TRUE,-1.25,-15.5,604.5,366.75,FALSE,FALSE,TRUE,TRUE,0,1,#N/A,1,#N/A,9.0125,24.4117647058824,1,FALSE,FALSE,3,TRUE,1,FALSE,100,"Swvu.PLANILHA2.","ACwvu.PLANILHA2.",#N/A,FALSE,FALSE,0.787401575,0.34,0.46,0.5,1,"","",FALSE,FALSE,FALSE,FALSE,1,#N/A,1,1,FALSE,FALSE,#N/A,#N/A,FALSE,FALSE,FALSE,9,65532,65532,FALSE,FALSE,TRUE,TRUE,TRUE}</definedName>
    <definedName name="wadfaw" hidden="1">{#N/A,#N/A,TRUE,"indice";#N/A,#N/A,TRUE,"indicadores";#N/A,#N/A,TRUE,"comentarios"}</definedName>
    <definedName name="wadfaw_1" hidden="1">{#N/A,#N/A,TRUE,"indice";#N/A,#N/A,TRUE,"indicadores";#N/A,#N/A,TRUE,"comentarios"}</definedName>
    <definedName name="WDASD"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wdewdwd" hidden="1">{#N/A,#N/A,FALSE,"PCOL"}</definedName>
    <definedName name="wdewdwd_1" hidden="1">{#N/A,#N/A,FALSE,"PCOL"}</definedName>
    <definedName name="wdewr" hidden="1">#REF!</definedName>
    <definedName name="wdfgrtr"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wdwd" hidden="1">{#N/A,#N/A,FALSE,"PCOL"}</definedName>
    <definedName name="wdwd_1" hidden="1">{#N/A,#N/A,FALSE,"PCOL"}</definedName>
    <definedName name="wedwedw" hidden="1">{#N/A,#N/A,FALSE,"PCOL"}</definedName>
    <definedName name="wedwedw_1" hidden="1">{#N/A,#N/A,FALSE,"PCOL"}</definedName>
    <definedName name="wedwew" hidden="1">{#N/A,#N/A,FALSE,"PCOL"}</definedName>
    <definedName name="wedwew_1" hidden="1">{#N/A,#N/A,FALSE,"PCOL"}</definedName>
    <definedName name="wer"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wert"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werw4tr" hidden="1">{#N/A,#N/A,FALSE,"Plan1";#N/A,#N/A,FALSE,"Plan2"}</definedName>
    <definedName name="wetoedjtkdr" hidden="1">{#N/A,#N/A,FALSE,"Plan1";#N/A,#N/A,FALSE,"Plan2"}</definedName>
    <definedName name="wewe" hidden="1">{#N/A,#N/A,FALSE,"PCOL"}</definedName>
    <definedName name="wewe_1" hidden="1">{#N/A,#N/A,FALSE,"PCOL"}</definedName>
    <definedName name="wewedwedw" hidden="1">{#N/A,#N/A,FALSE,"PCOL"}</definedName>
    <definedName name="wewedwedw_1" hidden="1">{#N/A,#N/A,FALSE,"PCOL"}</definedName>
    <definedName name="wewew" hidden="1">{#N/A,#N/A,FALSE,"PCOL"}</definedName>
    <definedName name="wewew_1" hidden="1">{#N/A,#N/A,FALSE,"PCOL"}</definedName>
    <definedName name="WKJHIR" hidden="1">{#N/A,#N/A,FALSE,"Plan1";#N/A,#N/A,FALSE,"Plan2"}</definedName>
    <definedName name="wnr" hidden="1">{#N/A,#N/A,FALSE,"GERAL";#N/A,#N/A,FALSE,"012-96";#N/A,#N/A,FALSE,"018-96";#N/A,#N/A,FALSE,"027-96";#N/A,#N/A,FALSE,"059-96";#N/A,#N/A,FALSE,"076-96";#N/A,#N/A,FALSE,"019-97";#N/A,#N/A,FALSE,"021-97";#N/A,#N/A,FALSE,"022-97";#N/A,#N/A,FALSE,"028-97"}</definedName>
    <definedName name="WQ" hidden="1">{#N/A,#N/A,FALSE,"ET-CAPA";#N/A,#N/A,FALSE,"ET-PAG1";#N/A,#N/A,FALSE,"ET-PAG2";#N/A,#N/A,FALSE,"ET-PAG3";#N/A,#N/A,FALSE,"ET-PAG4";#N/A,#N/A,FALSE,"ET-PAG5"}</definedName>
    <definedName name="WR" hidden="1">{"'Quadro'!$A$4:$BG$78"}</definedName>
    <definedName name="WR_1" hidden="1">{"'Quadro'!$A$4:$BG$78"}</definedName>
    <definedName name="wrn.Aging._.and._.Trend._.Analysis." hidden="1">{#N/A,#N/A,FALSE,"Aging Summary";#N/A,#N/A,FALSE,"Ratio Analysis";#N/A,#N/A,FALSE,"Test 120 Day Accts";#N/A,#N/A,FALSE,"Tickmarks"}</definedName>
    <definedName name="wrn.Aging._.and._.Trend._.Analysis._1" hidden="1">{#N/A,#N/A,FALSE,"Aging Summary";#N/A,#N/A,FALSE,"Ratio Analysis";#N/A,#N/A,FALSE,"Test 120 Day Accts";#N/A,#N/A,FALSE,"Tickmarks"}</definedName>
    <definedName name="wrn.All._.Tabs._.for._.Ken." hidden="1">{#N/A,#N/A,FALSE,"CW Summary";#N/A,#N/A,FALSE,"Weekly Tracking";#N/A,#N/A,FALSE,"MSA";#N/A,#N/A,FALSE,"Parts";#N/A,#N/A,FALSE,"RS";#N/A,#N/A,FALSE,"Mods";#N/A,#N/A,FALSE,"GEVISA";#N/A,#N/A,FALSE,"HQ"}</definedName>
    <definedName name="wrn.APOIO." hidden="1">{"APOIO",#N/A,FALSE,"Obras"}</definedName>
    <definedName name="wrn.AVÓS." hidden="1">{"AVÓS",#N/A,FALSE,"Obras"}</definedName>
    <definedName name="wrn.Brita98.xls." hidden="1">{#N/A,#N/A,TRUE,"Quinzena 01 à 15-04-98 "}</definedName>
    <definedName name="wrn.comentario." hidden="1">{#N/A,#N/A,FALSE,"PCOL"}</definedName>
    <definedName name="wrn.comentario._1" hidden="1">{#N/A,#N/A,FALSE,"PCOL"}</definedName>
    <definedName name="wrn.Comparaison._.DMU." hidden="1">{#N/A,#N/A,FALSE,"General";#N/A,#N/A,FALSE,"DMU";#N/A,#N/A,FALSE,"Breakdown";#N/A,#N/A,FALSE,"Traction";#N/A,#N/A,FALSE,"Bogie &amp; Carbody";#N/A,#N/A,FALSE,"Auxiliaries";#N/A,#N/A,FALSE,"Braking";#N/A,#N/A,FALSE,"Electric";#N/A,#N/A,FALSE,"Comfort";#N/A,#N/A,FALSE,"Interiors";#N/A,#N/A,FALSE,"Exterior"}</definedName>
    <definedName name="wrn.Completo." hidden="1">{"EconCons (Econômico - Consolidado)",#N/A,FALSE,"Econômico - Consolidado";"CaixaCons",#N/A,FALSE,"Caixa - Consolidado";"Rio Branco",#N/A,FALSE,"Rio Branco";"Itajaí",#N/A,FALSE,"Itajaí";"Esteio",#N/A,FALSE,"Esteio";"P. Machado",#N/A,FALSE,"P. Machado";"InvestCons (Invest Consolidado)",#N/A,FALSE,"Invest Consolidado"}</definedName>
    <definedName name="wrn.Cons." hidden="1">{"EconCons",#N/A,TRUE,"Econômico - Consolidado";"CaixaCons",#N/A,TRUE,"Caixa - Consolidado";"InvestCons",#N/A,TRUE,"Invest Consolidado"}</definedName>
    <definedName name="wrn.Consolidado." hidden="1">{"Econ Consolidado",#N/A,FALSE,"Econ Consol";"Fluxo de Caixa",#N/A,FALSE,"Fluxo Caixa";"Investimentos",#N/A,FALSE,"Investimentos"}</definedName>
    <definedName name="wrn.Cronograma." hidden="1">{#N/A,#N/A,FALSE,"Cronograma";#N/A,#N/A,FALSE,"Cronogr. 2"}</definedName>
    <definedName name="wrn.CUSTO._.DE._.PRODUÇÃO._.MINA._.DE._.MANGANES._.DO._.AZUL." hidden="1">{#N/A,#N/A,FALSE,"CAPA";#N/A,#N/A,FALSE,"CUSTOTOT";#N/A,#N/A,FALSE,"CUSTO";#N/A,#N/A,FALSE,"ORCEXEC";#N/A,#N/A,FALSE,"MINCC";#N/A,#N/A,FALSE,"MINCCUNI";#N/A,#N/A,FALSE,"MINNAT";#N/A,#N/A,FALSE,"MINNATUN";#N/A,#N/A,FALSE,"TRACC";#N/A,#N/A,FALSE,"TRACCUNI";#N/A,#N/A,FALSE,"TRANAT";#N/A,#N/A,FALSE,"TRANATUN";#N/A,#N/A,FALSE,"TRANATUN";#N/A,#N/A,FALSE,"TRANATUN";#N/A,#N/A,FALSE,"MOICC";#N/A,#N/A,FALSE,"MOICCUNI";#N/A,#N/A,FALSE,"MOINAT";#N/A,#N/A,FALSE,"MOINATUN";#N/A,#N/A,FALSE,"STANDARD";#N/A,#N/A,FALSE,"MPCC";#N/A,#N/A,FALSE,"MPCCUNIT";#N/A,#N/A,FALSE,"MPNATTOT";#N/A,#N/A,FALSE,"MPNATUNI"}</definedName>
    <definedName name="wrn.CUSTOS." hidden="1">{#N/A,#N/A,FALSE,"CAPA";#N/A,#N/A,FALSE,"CUSTOTOT";#N/A,#N/A,FALSE,"ORCEXEC";#N/A,#N/A,FALSE,"CUSTO";#N/A,#N/A,FALSE,"MINCC";#N/A,#N/A,FALSE,"MINCCUNI";#N/A,#N/A,FALSE,"MINNAT";#N/A,#N/A,FALSE,"MINNATUN";#N/A,#N/A,FALSE,"TRACC";#N/A,#N/A,FALSE,"TRACCUNI";#N/A,#N/A,FALSE,"TRANAT";#N/A,#N/A,FALSE,"TRANATUN";#N/A,#N/A,FALSE,"MOICC";#N/A,#N/A,FALSE,"MOICCUNI";#N/A,#N/A,FALSE,"MOINAT";#N/A,#N/A,FALSE,"MOINATUN";#N/A,#N/A,FALSE,"MPCC";#N/A,#N/A,FALSE,"MPCCUNIT";#N/A,#N/A,FALSE,"MPNATTOT";#N/A,#N/A,FALSE,"MPNATUNI"}</definedName>
    <definedName name="wrn.CUSTOS._.INDIRETOS." hidden="1">{#N/A,#N/A,FALSE,"ServTéc.";#N/A,#N/A,FALSE,"ServPrel.";#N/A,#N/A,FALSE,"InsProv.";#N/A,#N/A,FALSE,"Administ.";#N/A,#N/A,FALSE,"DespGerais"}</definedName>
    <definedName name="wrn.def9806." hidden="1">{#N/A,#N/A,FALSE,"DEF1";#N/A,#N/A,FALSE,"DEF2";#N/A,#N/A,FALSE,"DEF3"}</definedName>
    <definedName name="wrn.def9806._1" hidden="1">{#N/A,#N/A,FALSE,"DEF1";#N/A,#N/A,FALSE,"DEF2";#N/A,#N/A,FALSE,"DEF3"}</definedName>
    <definedName name="wrn.DESDOBRE." hidden="1">{#N/A,#N/A,FALSE,"CPV";#N/A,#N/A,FALSE,"Pareto";#N/A,#N/A,FALSE,"Gráficos"}</definedName>
    <definedName name="wrn.DESDOBRE._1" hidden="1">{#N/A,#N/A,FALSE,"CPV";#N/A,#N/A,FALSE,"Pareto";#N/A,#N/A,FALSE,"Gráficos"}</definedName>
    <definedName name="wrn.DESDOBRE._1_1" hidden="1">{#N/A,#N/A,FALSE,"CPV";#N/A,#N/A,FALSE,"Pareto";#N/A,#N/A,FALSE,"Gráficos"}</definedName>
    <definedName name="wrn.DESDOBRE._1_1_1" hidden="1">{#N/A,#N/A,FALSE,"CPV";#N/A,#N/A,FALSE,"Pareto";#N/A,#N/A,FALSE,"Gráficos"}</definedName>
    <definedName name="wrn.DESDOBRE._1_1_2" hidden="1">{#N/A,#N/A,FALSE,"CPV";#N/A,#N/A,FALSE,"Pareto";#N/A,#N/A,FALSE,"Gráficos"}</definedName>
    <definedName name="wrn.DESDOBRE._1_1_3" hidden="1">{#N/A,#N/A,FALSE,"CPV";#N/A,#N/A,FALSE,"Pareto";#N/A,#N/A,FALSE,"Gráficos"}</definedName>
    <definedName name="wrn.DESDOBRE._1_1_4" hidden="1">{#N/A,#N/A,FALSE,"CPV";#N/A,#N/A,FALSE,"Pareto";#N/A,#N/A,FALSE,"Gráficos"}</definedName>
    <definedName name="wrn.DESDOBRE._1_2" hidden="1">{#N/A,#N/A,FALSE,"CPV";#N/A,#N/A,FALSE,"Pareto";#N/A,#N/A,FALSE,"Gráficos"}</definedName>
    <definedName name="wrn.DESDOBRE._1_3" hidden="1">{#N/A,#N/A,FALSE,"CPV";#N/A,#N/A,FALSE,"Pareto";#N/A,#N/A,FALSE,"Gráficos"}</definedName>
    <definedName name="wrn.DESDOBRE._1_4" hidden="1">{#N/A,#N/A,FALSE,"CPV";#N/A,#N/A,FALSE,"Pareto";#N/A,#N/A,FALSE,"Gráficos"}</definedName>
    <definedName name="wrn.DESDOBRE._2" hidden="1">{#N/A,#N/A,FALSE,"CPV";#N/A,#N/A,FALSE,"Pareto";#N/A,#N/A,FALSE,"Gráficos"}</definedName>
    <definedName name="wrn.DESDOBRE._2_1" hidden="1">{#N/A,#N/A,FALSE,"CPV";#N/A,#N/A,FALSE,"Pareto";#N/A,#N/A,FALSE,"Gráficos"}</definedName>
    <definedName name="wrn.DESDOBRE._2_2" hidden="1">{#N/A,#N/A,FALSE,"CPV";#N/A,#N/A,FALSE,"Pareto";#N/A,#N/A,FALSE,"Gráficos"}</definedName>
    <definedName name="wrn.DESDOBRE._2_3" hidden="1">{#N/A,#N/A,FALSE,"CPV";#N/A,#N/A,FALSE,"Pareto";#N/A,#N/A,FALSE,"Gráficos"}</definedName>
    <definedName name="wrn.DESDOBRE._2_4" hidden="1">{#N/A,#N/A,FALSE,"CPV";#N/A,#N/A,FALSE,"Pareto";#N/A,#N/A,FALSE,"Gráficos"}</definedName>
    <definedName name="wrn.DESDOBRE._3" hidden="1">{#N/A,#N/A,FALSE,"CPV";#N/A,#N/A,FALSE,"Pareto";#N/A,#N/A,FALSE,"Gráficos"}</definedName>
    <definedName name="wrn.DESDOBRE._3_1" hidden="1">{#N/A,#N/A,FALSE,"CPV";#N/A,#N/A,FALSE,"Pareto";#N/A,#N/A,FALSE,"Gráficos"}</definedName>
    <definedName name="wrn.DESDOBRE._3_2" hidden="1">{#N/A,#N/A,FALSE,"CPV";#N/A,#N/A,FALSE,"Pareto";#N/A,#N/A,FALSE,"Gráficos"}</definedName>
    <definedName name="wrn.DESDOBRE._3_3" hidden="1">{#N/A,#N/A,FALSE,"CPV";#N/A,#N/A,FALSE,"Pareto";#N/A,#N/A,FALSE,"Gráficos"}</definedName>
    <definedName name="wrn.DESDOBRE._3_4" hidden="1">{#N/A,#N/A,FALSE,"CPV";#N/A,#N/A,FALSE,"Pareto";#N/A,#N/A,FALSE,"Gráficos"}</definedName>
    <definedName name="wrn.DESDOBRE._4" hidden="1">{#N/A,#N/A,FALSE,"CPV";#N/A,#N/A,FALSE,"Pareto";#N/A,#N/A,FALSE,"Gráficos"}</definedName>
    <definedName name="wrn.DESDOBRE._4_1" hidden="1">{#N/A,#N/A,FALSE,"CPV";#N/A,#N/A,FALSE,"Pareto";#N/A,#N/A,FALSE,"Gráficos"}</definedName>
    <definedName name="wrn.DESDOBRE._4_2" hidden="1">{#N/A,#N/A,FALSE,"CPV";#N/A,#N/A,FALSE,"Pareto";#N/A,#N/A,FALSE,"Gráficos"}</definedName>
    <definedName name="wrn.DESDOBRE._4_3" hidden="1">{#N/A,#N/A,FALSE,"CPV";#N/A,#N/A,FALSE,"Pareto";#N/A,#N/A,FALSE,"Gráficos"}</definedName>
    <definedName name="wrn.DESDOBRE._4_4" hidden="1">{#N/A,#N/A,FALSE,"CPV";#N/A,#N/A,FALSE,"Pareto";#N/A,#N/A,FALSE,"Gráficos"}</definedName>
    <definedName name="wrn.DESDOBRE._5" hidden="1">{#N/A,#N/A,FALSE,"CPV";#N/A,#N/A,FALSE,"Pareto";#N/A,#N/A,FALSE,"Gráficos"}</definedName>
    <definedName name="wrn.DESDOBRE._5_1" hidden="1">{#N/A,#N/A,FALSE,"CPV";#N/A,#N/A,FALSE,"Pareto";#N/A,#N/A,FALSE,"Gráficos"}</definedName>
    <definedName name="wrn.DESDOBRE._5_2" hidden="1">{#N/A,#N/A,FALSE,"CPV";#N/A,#N/A,FALSE,"Pareto";#N/A,#N/A,FALSE,"Gráficos"}</definedName>
    <definedName name="wrn.DESDOBRE._5_3" hidden="1">{#N/A,#N/A,FALSE,"CPV";#N/A,#N/A,FALSE,"Pareto";#N/A,#N/A,FALSE,"Gráficos"}</definedName>
    <definedName name="wrn.DESDOBRE._5_4" hidden="1">{#N/A,#N/A,FALSE,"CPV";#N/A,#N/A,FALSE,"Pareto";#N/A,#N/A,FALSE,"Gráficos"}</definedName>
    <definedName name="wrn.estudo._.lamnv." hidden="1">{#N/A,#N/A,TRUE,"K2 e MEIA";#N/A,#N/A,TRUE,"K3";#N/A,#N/A,TRUE,"K4";#N/A,#N/A,TRUE,"PERFIL U";#N/A,#N/A,TRUE,"BCHA"}</definedName>
    <definedName name="wrn.GERAL." hidden="1">{#N/A,#N/A,FALSE,"ET-CAPA";#N/A,#N/A,FALSE,"ET-PAG1";#N/A,#N/A,FALSE,"ET-PAG2";#N/A,#N/A,FALSE,"ET-PAG3";#N/A,#N/A,FALSE,"ET-PAG4";#N/A,#N/A,FALSE,"ET-PAG5"}</definedName>
    <definedName name="wrn.gere." hidden="1">{#N/A,#N/A,FALSE,"GQGEMPRE"}</definedName>
    <definedName name="wrn.gere._1" hidden="1">{#N/A,#N/A,FALSE,"GQGEMPRE"}</definedName>
    <definedName name="wrn.geren." hidden="1">{#N/A,#N/A,FALSE,"EXPORTAC";#N/A,#N/A,FALSE,"SUPEL94"}</definedName>
    <definedName name="wrn.geren._1" hidden="1">{#N/A,#N/A,FALSE,"EXPORTAC";#N/A,#N/A,FALSE,"SUPEL94"}</definedName>
    <definedName name="wrn.GRÁFICOS." hidden="1">{#N/A,#N/A,FALSE,"Gráficos"}</definedName>
    <definedName name="wrn.IMPRESSO." hidden="1">{#N/A,#N/A,FALSE,"Plan1";#N/A,#N/A,FALSE,"Plan2"}</definedName>
    <definedName name="wrn.Imprimir." hidden="1">{"tabela",#N/A,FALSE,"Tabela";"decoração",#N/A,FALSE,"Decor.";"Informações",#N/A,FALSE,"Inform."}</definedName>
    <definedName name="wrn.INVESTIMENTOS._.CORRENTES." hidden="1">{#N/A,#N/A,FALSE,"Suprimentos";#N/A,#N/A,FALSE,"Medicina e Segurança";#N/A,#N/A,FALSE,"Administração";#N/A,#N/A,FALSE,"Meio Ambiente";#N/A,#N/A,FALSE,"Operação (Mina)";#N/A,#N/A,FALSE,"Operação (Porto)"}</definedName>
    <definedName name="wrn.INVESTIMENTOS._.CORRENTES._1" hidden="1">{#N/A,#N/A,FALSE,"Suprimentos";#N/A,#N/A,FALSE,"Medicina e Segurança";#N/A,#N/A,FALSE,"Administração";#N/A,#N/A,FALSE,"Meio Ambiente";#N/A,#N/A,FALSE,"Operação (Mina)";#N/A,#N/A,FALSE,"Operação (Porto)"}</definedName>
    <definedName name="wrn.MATRIZES." hidden="1">{"MATRIZES",#N/A,FALSE,"Obras"}</definedName>
    <definedName name="wrn.MELHORAMENTO._.GENÉTICO." hidden="1">{"MELHORAMENTO GENÉTICO",#N/A,FALSE,"Obras"}</definedName>
    <definedName name="wrn.Monthly._.Business._.Review." hidden="1">#N/A</definedName>
    <definedName name="wrn.MULTIPLICAÇÃO." hidden="1">{"MULTIPLICAÇÃO",#N/A,FALSE,"Obras"}</definedName>
    <definedName name="WRN.PEN" hidden="1">{#N/A,#N/A,FALSE,"GERAL";#N/A,#N/A,FALSE,"012-96";#N/A,#N/A,FALSE,"018-96";#N/A,#N/A,FALSE,"027-96";#N/A,#N/A,FALSE,"059-96";#N/A,#N/A,FALSE,"076-96";#N/A,#N/A,FALSE,"019-97";#N/A,#N/A,FALSE,"021-97";#N/A,#N/A,FALSE,"022-97";#N/A,#N/A,FALSE,"028-97"}</definedName>
    <definedName name="wrn.pend" hidden="1">{#N/A,#N/A,FALSE,"GERAL";#N/A,#N/A,FALSE,"012-96";#N/A,#N/A,FALSE,"018-96";#N/A,#N/A,FALSE,"027-96";#N/A,#N/A,FALSE,"059-96";#N/A,#N/A,FALSE,"076-96";#N/A,#N/A,FALSE,"019-97";#N/A,#N/A,FALSE,"021-97";#N/A,#N/A,FALSE,"022-97";#N/A,#N/A,FALSE,"028-97"}</definedName>
    <definedName name="WRN.PEND2" hidden="1">{#N/A,#N/A,FALSE,"GERAL";#N/A,#N/A,FALSE,"012-96";#N/A,#N/A,FALSE,"018-96";#N/A,#N/A,FALSE,"027-96";#N/A,#N/A,FALSE,"059-96";#N/A,#N/A,FALSE,"076-96";#N/A,#N/A,FALSE,"019-97";#N/A,#N/A,FALSE,"021-97";#N/A,#N/A,FALSE,"022-97";#N/A,#N/A,FALSE,"028-97"}</definedName>
    <definedName name="WRN.PEND3" hidden="1">{#N/A,#N/A,FALSE,"GERAL";#N/A,#N/A,FALSE,"012-96";#N/A,#N/A,FALSE,"018-96";#N/A,#N/A,FALSE,"027-96";#N/A,#N/A,FALSE,"059-96";#N/A,#N/A,FALSE,"076-96";#N/A,#N/A,FALSE,"019-97";#N/A,#N/A,FALSE,"021-97";#N/A,#N/A,FALSE,"022-97";#N/A,#N/A,FALSE,"028-97"}</definedName>
    <definedName name="WRN.PEND4" hidden="1">{#N/A,#N/A,FALSE,"GERAL";#N/A,#N/A,FALSE,"012-96";#N/A,#N/A,FALSE,"018-96";#N/A,#N/A,FALSE,"027-96";#N/A,#N/A,FALSE,"059-96";#N/A,#N/A,FALSE,"076-96";#N/A,#N/A,FALSE,"019-97";#N/A,#N/A,FALSE,"021-97";#N/A,#N/A,FALSE,"022-97";#N/A,#N/A,FALSE,"028-97"}</definedName>
    <definedName name="wrn.PENDENC." localSheetId="1" hidden="1">{#N/A,#N/A,FALSE,"GERAL";#N/A,#N/A,FALSE,"012-96";#N/A,#N/A,FALSE,"018-96";#N/A,#N/A,FALSE,"027-96";#N/A,#N/A,FALSE,"059-96";#N/A,#N/A,FALSE,"076-96";#N/A,#N/A,FALSE,"019-97";#N/A,#N/A,FALSE,"021-97";#N/A,#N/A,FALSE,"022-97";#N/A,#N/A,FALSE,"028-97"}</definedName>
    <definedName name="wrn.PENDENC." hidden="1">{#N/A,#N/A,FALSE,"GERAL";#N/A,#N/A,FALSE,"012-96";#N/A,#N/A,FALSE,"018-96";#N/A,#N/A,FALSE,"027-96";#N/A,#N/A,FALSE,"059-96";#N/A,#N/A,FALSE,"076-96";#N/A,#N/A,FALSE,"019-97";#N/A,#N/A,FALSE,"021-97";#N/A,#N/A,FALSE,"022-97";#N/A,#N/A,FALSE,"028-97"}</definedName>
    <definedName name="wrn.PENDENCIAS." localSheetId="3" hidden="1">{#N/A,#N/A,FALSE,"GERAL";#N/A,#N/A,FALSE,"012-96";#N/A,#N/A,FALSE,"018-96";#N/A,#N/A,FALSE,"027-96";#N/A,#N/A,FALSE,"059-96";#N/A,#N/A,FALSE,"076-96";#N/A,#N/A,FALSE,"019-97";#N/A,#N/A,FALSE,"021-97";#N/A,#N/A,FALSE,"022-97";#N/A,#N/A,FALSE,"028-97"}</definedName>
    <definedName name="wrn.PENDENCIAS." localSheetId="2" hidden="1">{#N/A,#N/A,FALSE,"GERAL";#N/A,#N/A,FALSE,"012-96";#N/A,#N/A,FALSE,"018-96";#N/A,#N/A,FALSE,"027-96";#N/A,#N/A,FALSE,"059-96";#N/A,#N/A,FALSE,"076-96";#N/A,#N/A,FALSE,"019-97";#N/A,#N/A,FALSE,"021-97";#N/A,#N/A,FALSE,"022-97";#N/A,#N/A,FALSE,"028-97"}</definedName>
    <definedName name="wrn.PENDENCIAS." localSheetId="0" hidden="1">{#N/A,#N/A,FALSE,"GERAL";#N/A,#N/A,FALSE,"012-96";#N/A,#N/A,FALSE,"018-96";#N/A,#N/A,FALSE,"027-96";#N/A,#N/A,FALSE,"059-96";#N/A,#N/A,FALSE,"076-96";#N/A,#N/A,FALSE,"019-97";#N/A,#N/A,FALSE,"021-97";#N/A,#N/A,FALSE,"022-97";#N/A,#N/A,FALSE,"028-97"}</definedName>
    <definedName name="wrn.PENDENCIAS." localSheetId="5" hidden="1">{#N/A,#N/A,FALSE,"GERAL";#N/A,#N/A,FALSE,"012-96";#N/A,#N/A,FALSE,"018-96";#N/A,#N/A,FALSE,"027-96";#N/A,#N/A,FALSE,"059-96";#N/A,#N/A,FALSE,"076-96";#N/A,#N/A,FALSE,"019-97";#N/A,#N/A,FALSE,"021-97";#N/A,#N/A,FALSE,"022-97";#N/A,#N/A,FALSE,"028-97"}</definedName>
    <definedName name="wrn.PENDENCIAS." localSheetId="1" hidden="1">{#N/A,#N/A,FALSE,"GERAL";#N/A,#N/A,FALSE,"012-96";#N/A,#N/A,FALSE,"018-96";#N/A,#N/A,FALSE,"027-96";#N/A,#N/A,FALSE,"059-96";#N/A,#N/A,FALSE,"076-96";#N/A,#N/A,FALSE,"019-97";#N/A,#N/A,FALSE,"021-97";#N/A,#N/A,FALSE,"022-97";#N/A,#N/A,FALSE,"028-97"}</definedName>
    <definedName name="wrn.PENDENCIAS." hidden="1">{#N/A,#N/A,FALSE,"GERAL";#N/A,#N/A,FALSE,"012-96";#N/A,#N/A,FALSE,"018-96";#N/A,#N/A,FALSE,"027-96";#N/A,#N/A,FALSE,"059-96";#N/A,#N/A,FALSE,"076-96";#N/A,#N/A,FALSE,"019-97";#N/A,#N/A,FALSE,"021-97";#N/A,#N/A,FALSE,"022-97";#N/A,#N/A,FALSE,"028-97"}</definedName>
    <definedName name="wrn.PENDENCIAS._1" hidden="1">{#N/A,#N/A,FALSE,"GERAL";#N/A,#N/A,FALSE,"012-96";#N/A,#N/A,FALSE,"018-96";#N/A,#N/A,FALSE,"027-96";#N/A,#N/A,FALSE,"059-96";#N/A,#N/A,FALSE,"076-96";#N/A,#N/A,FALSE,"019-97";#N/A,#N/A,FALSE,"021-97";#N/A,#N/A,FALSE,"022-97";#N/A,#N/A,FALSE,"028-97"}</definedName>
    <definedName name="wrn.PENDENCIAS._1_1" hidden="1">{#N/A,#N/A,FALSE,"GERAL";#N/A,#N/A,FALSE,"012-96";#N/A,#N/A,FALSE,"018-96";#N/A,#N/A,FALSE,"027-96";#N/A,#N/A,FALSE,"059-96";#N/A,#N/A,FALSE,"076-96";#N/A,#N/A,FALSE,"019-97";#N/A,#N/A,FALSE,"021-97";#N/A,#N/A,FALSE,"022-97";#N/A,#N/A,FALSE,"028-97"}</definedName>
    <definedName name="wrn.PENDENCIAS._1_1_1" hidden="1">{#N/A,#N/A,FALSE,"GERAL";#N/A,#N/A,FALSE,"012-96";#N/A,#N/A,FALSE,"018-96";#N/A,#N/A,FALSE,"027-96";#N/A,#N/A,FALSE,"059-96";#N/A,#N/A,FALSE,"076-96";#N/A,#N/A,FALSE,"019-97";#N/A,#N/A,FALSE,"021-97";#N/A,#N/A,FALSE,"022-97";#N/A,#N/A,FALSE,"028-97"}</definedName>
    <definedName name="wrn.PENDENCIAS._1_1_2" hidden="1">{#N/A,#N/A,FALSE,"GERAL";#N/A,#N/A,FALSE,"012-96";#N/A,#N/A,FALSE,"018-96";#N/A,#N/A,FALSE,"027-96";#N/A,#N/A,FALSE,"059-96";#N/A,#N/A,FALSE,"076-96";#N/A,#N/A,FALSE,"019-97";#N/A,#N/A,FALSE,"021-97";#N/A,#N/A,FALSE,"022-97";#N/A,#N/A,FALSE,"028-97"}</definedName>
    <definedName name="wrn.PENDENCIAS._1_1_3" hidden="1">{#N/A,#N/A,FALSE,"GERAL";#N/A,#N/A,FALSE,"012-96";#N/A,#N/A,FALSE,"018-96";#N/A,#N/A,FALSE,"027-96";#N/A,#N/A,FALSE,"059-96";#N/A,#N/A,FALSE,"076-96";#N/A,#N/A,FALSE,"019-97";#N/A,#N/A,FALSE,"021-97";#N/A,#N/A,FALSE,"022-97";#N/A,#N/A,FALSE,"028-97"}</definedName>
    <definedName name="wrn.PENDENCIAS._1_1_4" hidden="1">{#N/A,#N/A,FALSE,"GERAL";#N/A,#N/A,FALSE,"012-96";#N/A,#N/A,FALSE,"018-96";#N/A,#N/A,FALSE,"027-96";#N/A,#N/A,FALSE,"059-96";#N/A,#N/A,FALSE,"076-96";#N/A,#N/A,FALSE,"019-97";#N/A,#N/A,FALSE,"021-97";#N/A,#N/A,FALSE,"022-97";#N/A,#N/A,FALSE,"028-97"}</definedName>
    <definedName name="wrn.PENDENCIAS._1_2" hidden="1">{#N/A,#N/A,FALSE,"GERAL";#N/A,#N/A,FALSE,"012-96";#N/A,#N/A,FALSE,"018-96";#N/A,#N/A,FALSE,"027-96";#N/A,#N/A,FALSE,"059-96";#N/A,#N/A,FALSE,"076-96";#N/A,#N/A,FALSE,"019-97";#N/A,#N/A,FALSE,"021-97";#N/A,#N/A,FALSE,"022-97";#N/A,#N/A,FALSE,"028-97"}</definedName>
    <definedName name="wrn.PENDENCIAS._1_3" hidden="1">{#N/A,#N/A,FALSE,"GERAL";#N/A,#N/A,FALSE,"012-96";#N/A,#N/A,FALSE,"018-96";#N/A,#N/A,FALSE,"027-96";#N/A,#N/A,FALSE,"059-96";#N/A,#N/A,FALSE,"076-96";#N/A,#N/A,FALSE,"019-97";#N/A,#N/A,FALSE,"021-97";#N/A,#N/A,FALSE,"022-97";#N/A,#N/A,FALSE,"028-97"}</definedName>
    <definedName name="wrn.PENDENCIAS._1_4" hidden="1">{#N/A,#N/A,FALSE,"GERAL";#N/A,#N/A,FALSE,"012-96";#N/A,#N/A,FALSE,"018-96";#N/A,#N/A,FALSE,"027-96";#N/A,#N/A,FALSE,"059-96";#N/A,#N/A,FALSE,"076-96";#N/A,#N/A,FALSE,"019-97";#N/A,#N/A,FALSE,"021-97";#N/A,#N/A,FALSE,"022-97";#N/A,#N/A,FALSE,"028-97"}</definedName>
    <definedName name="wrn.PENDENCIAS._2" hidden="1">{#N/A,#N/A,FALSE,"GERAL";#N/A,#N/A,FALSE,"012-96";#N/A,#N/A,FALSE,"018-96";#N/A,#N/A,FALSE,"027-96";#N/A,#N/A,FALSE,"059-96";#N/A,#N/A,FALSE,"076-96";#N/A,#N/A,FALSE,"019-97";#N/A,#N/A,FALSE,"021-97";#N/A,#N/A,FALSE,"022-97";#N/A,#N/A,FALSE,"028-97"}</definedName>
    <definedName name="wrn.PENDENCIAS._2_1" hidden="1">{#N/A,#N/A,FALSE,"GERAL";#N/A,#N/A,FALSE,"012-96";#N/A,#N/A,FALSE,"018-96";#N/A,#N/A,FALSE,"027-96";#N/A,#N/A,FALSE,"059-96";#N/A,#N/A,FALSE,"076-96";#N/A,#N/A,FALSE,"019-97";#N/A,#N/A,FALSE,"021-97";#N/A,#N/A,FALSE,"022-97";#N/A,#N/A,FALSE,"028-97"}</definedName>
    <definedName name="wrn.PENDENCIAS._2_2" hidden="1">{#N/A,#N/A,FALSE,"GERAL";#N/A,#N/A,FALSE,"012-96";#N/A,#N/A,FALSE,"018-96";#N/A,#N/A,FALSE,"027-96";#N/A,#N/A,FALSE,"059-96";#N/A,#N/A,FALSE,"076-96";#N/A,#N/A,FALSE,"019-97";#N/A,#N/A,FALSE,"021-97";#N/A,#N/A,FALSE,"022-97";#N/A,#N/A,FALSE,"028-97"}</definedName>
    <definedName name="wrn.PENDENCIAS._2_3" hidden="1">{#N/A,#N/A,FALSE,"GERAL";#N/A,#N/A,FALSE,"012-96";#N/A,#N/A,FALSE,"018-96";#N/A,#N/A,FALSE,"027-96";#N/A,#N/A,FALSE,"059-96";#N/A,#N/A,FALSE,"076-96";#N/A,#N/A,FALSE,"019-97";#N/A,#N/A,FALSE,"021-97";#N/A,#N/A,FALSE,"022-97";#N/A,#N/A,FALSE,"028-97"}</definedName>
    <definedName name="wrn.PENDENCIAS._2_4" hidden="1">{#N/A,#N/A,FALSE,"GERAL";#N/A,#N/A,FALSE,"012-96";#N/A,#N/A,FALSE,"018-96";#N/A,#N/A,FALSE,"027-96";#N/A,#N/A,FALSE,"059-96";#N/A,#N/A,FALSE,"076-96";#N/A,#N/A,FALSE,"019-97";#N/A,#N/A,FALSE,"021-97";#N/A,#N/A,FALSE,"022-97";#N/A,#N/A,FALSE,"028-97"}</definedName>
    <definedName name="wrn.PENDENCIAS._3" hidden="1">{#N/A,#N/A,FALSE,"GERAL";#N/A,#N/A,FALSE,"012-96";#N/A,#N/A,FALSE,"018-96";#N/A,#N/A,FALSE,"027-96";#N/A,#N/A,FALSE,"059-96";#N/A,#N/A,FALSE,"076-96";#N/A,#N/A,FALSE,"019-97";#N/A,#N/A,FALSE,"021-97";#N/A,#N/A,FALSE,"022-97";#N/A,#N/A,FALSE,"028-97"}</definedName>
    <definedName name="wrn.PENDENCIAS._3_1" hidden="1">{#N/A,#N/A,FALSE,"GERAL";#N/A,#N/A,FALSE,"012-96";#N/A,#N/A,FALSE,"018-96";#N/A,#N/A,FALSE,"027-96";#N/A,#N/A,FALSE,"059-96";#N/A,#N/A,FALSE,"076-96";#N/A,#N/A,FALSE,"019-97";#N/A,#N/A,FALSE,"021-97";#N/A,#N/A,FALSE,"022-97";#N/A,#N/A,FALSE,"028-97"}</definedName>
    <definedName name="wrn.PENDENCIAS._3_2" hidden="1">{#N/A,#N/A,FALSE,"GERAL";#N/A,#N/A,FALSE,"012-96";#N/A,#N/A,FALSE,"018-96";#N/A,#N/A,FALSE,"027-96";#N/A,#N/A,FALSE,"059-96";#N/A,#N/A,FALSE,"076-96";#N/A,#N/A,FALSE,"019-97";#N/A,#N/A,FALSE,"021-97";#N/A,#N/A,FALSE,"022-97";#N/A,#N/A,FALSE,"028-97"}</definedName>
    <definedName name="wrn.PENDENCIAS._3_3" hidden="1">{#N/A,#N/A,FALSE,"GERAL";#N/A,#N/A,FALSE,"012-96";#N/A,#N/A,FALSE,"018-96";#N/A,#N/A,FALSE,"027-96";#N/A,#N/A,FALSE,"059-96";#N/A,#N/A,FALSE,"076-96";#N/A,#N/A,FALSE,"019-97";#N/A,#N/A,FALSE,"021-97";#N/A,#N/A,FALSE,"022-97";#N/A,#N/A,FALSE,"028-97"}</definedName>
    <definedName name="wrn.PENDENCIAS._3_4" hidden="1">{#N/A,#N/A,FALSE,"GERAL";#N/A,#N/A,FALSE,"012-96";#N/A,#N/A,FALSE,"018-96";#N/A,#N/A,FALSE,"027-96";#N/A,#N/A,FALSE,"059-96";#N/A,#N/A,FALSE,"076-96";#N/A,#N/A,FALSE,"019-97";#N/A,#N/A,FALSE,"021-97";#N/A,#N/A,FALSE,"022-97";#N/A,#N/A,FALSE,"028-97"}</definedName>
    <definedName name="wrn.PENDENCIAS._4" hidden="1">{#N/A,#N/A,FALSE,"GERAL";#N/A,#N/A,FALSE,"012-96";#N/A,#N/A,FALSE,"018-96";#N/A,#N/A,FALSE,"027-96";#N/A,#N/A,FALSE,"059-96";#N/A,#N/A,FALSE,"076-96";#N/A,#N/A,FALSE,"019-97";#N/A,#N/A,FALSE,"021-97";#N/A,#N/A,FALSE,"022-97";#N/A,#N/A,FALSE,"028-97"}</definedName>
    <definedName name="wrn.PENDENCIAS._4_1" hidden="1">{#N/A,#N/A,FALSE,"GERAL";#N/A,#N/A,FALSE,"012-96";#N/A,#N/A,FALSE,"018-96";#N/A,#N/A,FALSE,"027-96";#N/A,#N/A,FALSE,"059-96";#N/A,#N/A,FALSE,"076-96";#N/A,#N/A,FALSE,"019-97";#N/A,#N/A,FALSE,"021-97";#N/A,#N/A,FALSE,"022-97";#N/A,#N/A,FALSE,"028-97"}</definedName>
    <definedName name="wrn.PENDENCIAS._4_2" hidden="1">{#N/A,#N/A,FALSE,"GERAL";#N/A,#N/A,FALSE,"012-96";#N/A,#N/A,FALSE,"018-96";#N/A,#N/A,FALSE,"027-96";#N/A,#N/A,FALSE,"059-96";#N/A,#N/A,FALSE,"076-96";#N/A,#N/A,FALSE,"019-97";#N/A,#N/A,FALSE,"021-97";#N/A,#N/A,FALSE,"022-97";#N/A,#N/A,FALSE,"028-97"}</definedName>
    <definedName name="wrn.PENDENCIAS._4_3" hidden="1">{#N/A,#N/A,FALSE,"GERAL";#N/A,#N/A,FALSE,"012-96";#N/A,#N/A,FALSE,"018-96";#N/A,#N/A,FALSE,"027-96";#N/A,#N/A,FALSE,"059-96";#N/A,#N/A,FALSE,"076-96";#N/A,#N/A,FALSE,"019-97";#N/A,#N/A,FALSE,"021-97";#N/A,#N/A,FALSE,"022-97";#N/A,#N/A,FALSE,"028-97"}</definedName>
    <definedName name="wrn.PENDENCIAS._4_4" hidden="1">{#N/A,#N/A,FALSE,"GERAL";#N/A,#N/A,FALSE,"012-96";#N/A,#N/A,FALSE,"018-96";#N/A,#N/A,FALSE,"027-96";#N/A,#N/A,FALSE,"059-96";#N/A,#N/A,FALSE,"076-96";#N/A,#N/A,FALSE,"019-97";#N/A,#N/A,FALSE,"021-97";#N/A,#N/A,FALSE,"022-97";#N/A,#N/A,FALSE,"028-97"}</definedName>
    <definedName name="wrn.PENDENCIAS._5" hidden="1">{#N/A,#N/A,FALSE,"GERAL";#N/A,#N/A,FALSE,"012-96";#N/A,#N/A,FALSE,"018-96";#N/A,#N/A,FALSE,"027-96";#N/A,#N/A,FALSE,"059-96";#N/A,#N/A,FALSE,"076-96";#N/A,#N/A,FALSE,"019-97";#N/A,#N/A,FALSE,"021-97";#N/A,#N/A,FALSE,"022-97";#N/A,#N/A,FALSE,"028-97"}</definedName>
    <definedName name="wrn.PENDENCIAS._5_1" hidden="1">{#N/A,#N/A,FALSE,"GERAL";#N/A,#N/A,FALSE,"012-96";#N/A,#N/A,FALSE,"018-96";#N/A,#N/A,FALSE,"027-96";#N/A,#N/A,FALSE,"059-96";#N/A,#N/A,FALSE,"076-96";#N/A,#N/A,FALSE,"019-97";#N/A,#N/A,FALSE,"021-97";#N/A,#N/A,FALSE,"022-97";#N/A,#N/A,FALSE,"028-97"}</definedName>
    <definedName name="wrn.PENDENCIAS._5_2" hidden="1">{#N/A,#N/A,FALSE,"GERAL";#N/A,#N/A,FALSE,"012-96";#N/A,#N/A,FALSE,"018-96";#N/A,#N/A,FALSE,"027-96";#N/A,#N/A,FALSE,"059-96";#N/A,#N/A,FALSE,"076-96";#N/A,#N/A,FALSE,"019-97";#N/A,#N/A,FALSE,"021-97";#N/A,#N/A,FALSE,"022-97";#N/A,#N/A,FALSE,"028-97"}</definedName>
    <definedName name="wrn.PENDENCIAS._5_3" hidden="1">{#N/A,#N/A,FALSE,"GERAL";#N/A,#N/A,FALSE,"012-96";#N/A,#N/A,FALSE,"018-96";#N/A,#N/A,FALSE,"027-96";#N/A,#N/A,FALSE,"059-96";#N/A,#N/A,FALSE,"076-96";#N/A,#N/A,FALSE,"019-97";#N/A,#N/A,FALSE,"021-97";#N/A,#N/A,FALSE,"022-97";#N/A,#N/A,FALSE,"028-97"}</definedName>
    <definedName name="wrn.PENDENCIAS._5_4" hidden="1">{#N/A,#N/A,FALSE,"GERAL";#N/A,#N/A,FALSE,"012-96";#N/A,#N/A,FALSE,"018-96";#N/A,#N/A,FALSE,"027-96";#N/A,#N/A,FALSE,"059-96";#N/A,#N/A,FALSE,"076-96";#N/A,#N/A,FALSE,"019-97";#N/A,#N/A,FALSE,"021-97";#N/A,#N/A,FALSE,"022-97";#N/A,#N/A,FALSE,"028-97"}</definedName>
    <definedName name="wrn.Pendencias.2" hidden="1">{#N/A,#N/A,FALSE,"GERAL";#N/A,#N/A,FALSE,"012-96";#N/A,#N/A,FALSE,"018-96";#N/A,#N/A,FALSE,"027-96";#N/A,#N/A,FALSE,"059-96";#N/A,#N/A,FALSE,"076-96";#N/A,#N/A,FALSE,"019-97";#N/A,#N/A,FALSE,"021-97";#N/A,#N/A,FALSE,"022-97";#N/A,#N/A,FALSE,"028-97"}</definedName>
    <definedName name="wrn.PENDENCIAS1." localSheetId="1" hidden="1">{#N/A,#N/A,FALSE,"GERAL";#N/A,#N/A,FALSE,"012-96";#N/A,#N/A,FALSE,"018-96";#N/A,#N/A,FALSE,"027-96";#N/A,#N/A,FALSE,"059-96";#N/A,#N/A,FALSE,"076-96";#N/A,#N/A,FALSE,"019-97";#N/A,#N/A,FALSE,"021-97";#N/A,#N/A,FALSE,"022-97";#N/A,#N/A,FALSE,"028-97"}</definedName>
    <definedName name="wrn.PENDENCIAS1." hidden="1">{#N/A,#N/A,FALSE,"GERAL";#N/A,#N/A,FALSE,"012-96";#N/A,#N/A,FALSE,"018-96";#N/A,#N/A,FALSE,"027-96";#N/A,#N/A,FALSE,"059-96";#N/A,#N/A,FALSE,"076-96";#N/A,#N/A,FALSE,"019-97";#N/A,#N/A,FALSE,"021-97";#N/A,#N/A,FALSE,"022-97";#N/A,#N/A,FALSE,"028-97"}</definedName>
    <definedName name="wrn.PENDENCIAS2" localSheetId="1" hidden="1">{#N/A,#N/A,FALSE,"GERAL";#N/A,#N/A,FALSE,"012-96";#N/A,#N/A,FALSE,"018-96";#N/A,#N/A,FALSE,"027-96";#N/A,#N/A,FALSE,"059-96";#N/A,#N/A,FALSE,"076-96";#N/A,#N/A,FALSE,"019-97";#N/A,#N/A,FALSE,"021-97";#N/A,#N/A,FALSE,"022-97";#N/A,#N/A,FALSE,"028-97"}</definedName>
    <definedName name="wrn.PENDENCIAS2" hidden="1">{#N/A,#N/A,FALSE,"GERAL";#N/A,#N/A,FALSE,"012-96";#N/A,#N/A,FALSE,"018-96";#N/A,#N/A,FALSE,"027-96";#N/A,#N/A,FALSE,"059-96";#N/A,#N/A,FALSE,"076-96";#N/A,#N/A,FALSE,"019-97";#N/A,#N/A,FALSE,"021-97";#N/A,#N/A,FALSE,"022-97";#N/A,#N/A,FALSE,"028-97"}</definedName>
    <definedName name="wrn.Print._.All." hidden="1">{#N/A,#N/A,TRUE,"Commercial Intro";#N/A,#N/A,TRUE,"Summary Intro";#N/A,#N/A,TRUE,"Summary";#N/A,#N/A,TRUE,"TY (formulas)";#N/A,#N/A,TRUE,"Q1 (ACT)";#N/A,#N/A,TRUE,"Q2 (Act)";#N/A,#N/A,TRUE,"Q3 (IOP)";#N/A,#N/A,TRUE,"Q4 (IOP)";#N/A,#N/A,TRUE,"P&amp;L Reports";#N/A,#N/A,TRUE,"Locomotives";#N/A,#N/A,TRUE,"Modernizations";#N/A,#N/A,TRUE,"Repair Services";#N/A,#N/A,TRUE,"Parts";#N/A,#N/A,TRUE,"Signaling Projects";#N/A,#N/A,TRUE,"Signaling Products";#N/A,#N/A,TRUE,"MSA";#N/A,#N/A,TRUE,"Gevisa";#N/A,#N/A,TRUE,"TST Reports";#N/A,#N/A,TRUE,"BNSF";#N/A,#N/A,TRUE,"NS";#N/A,#N/A,TRUE,"UP";#N/A,#N/A,TRUE,"CXS";#N/A,#N/A,TRUE,"CP";#N/A,#N/A,TRUE,"CN";#N/A,#N/A,TRUE,"Other US Shortlines";#N/A,#N/A,TRUE,"Latin America";#N/A,#N/A,TRUE,"NA Passenger";#N/A,#N/A,TRUE,"WE, Africa, ME";#N/A,#N/A,TRUE,"Eastern Europe, Russia";#N/A,#N/A,TRUE,"India &amp; W Asia";#N/A,#N/A,TRUE,"SE Asia"}</definedName>
    <definedName name="wrn.Print._.PL._.Reports." hidden="1">{#N/A,#N/A,FALSE,"P&amp;L Reports";#N/A,#N/A,FALSE,"Locomotives";#N/A,#N/A,FALSE,"Modernizations";#N/A,#N/A,FALSE,"Repair Services";#N/A,#N/A,FALSE,"Parts";#N/A,#N/A,FALSE,"Signaling Projects";#N/A,#N/A,FALSE,"Signaling Products";#N/A,#N/A,FALSE,"MSA";#N/A,#N/A,FALSE,"Gevisa"}</definedName>
    <definedName name="wrn.Print._.Summary." hidden="1">{#N/A,#N/A,FALSE,"Summary Intro";#N/A,#N/A,FALSE,"Summary";#N/A,#N/A,FALSE,"TY (formulas)";#N/A,#N/A,FALSE,"Q1 (ACT)";#N/A,#N/A,FALSE,"Q2 (Act)";#N/A,#N/A,FALSE,"Q3 (IOP)";#N/A,#N/A,FALSE,"Q4 (IOP)"}</definedName>
    <definedName name="wrn.Print._.TST._.Reports." hidden="1">{#N/A,#N/A,FALSE,"TST Reports";#N/A,#N/A,FALSE,"BNSF";#N/A,#N/A,FALSE,"NS";#N/A,#N/A,FALSE,"UP";#N/A,#N/A,FALSE,"CXS";#N/A,#N/A,FALSE,"CP";#N/A,#N/A,FALSE,"CN";#N/A,#N/A,FALSE,"Latin America";#N/A,#N/A,FALSE,"Other US Shortlines";#N/A,#N/A,FALSE,"NA Passenger";#N/A,#N/A,FALSE,"WE, Africa, ME";#N/A,#N/A,FALSE,"Eastern Europe, Russia";#N/A,#N/A,FALSE,"India &amp; W Asia";#N/A,#N/A,FALSE,"SE Asia"}</definedName>
    <definedName name="wrn.processo." hidden="1">{#N/A,#N/A,FALSE,"PAG16";#N/A,#N/A,FALSE,"PAG15";#N/A,#N/A,FALSE,"PAG14";#N/A,#N/A,FALSE,"PAG13";#N/A,#N/A,FALSE,"PAG12";#N/A,#N/A,FALSE,"PAG11";#N/A,#N/A,FALSE,"PAG10";#N/A,#N/A,FALSE,"PAG09";#N/A,#N/A,FALSE,"PAG08";#N/A,#N/A,FALSE,"PAG07";#N/A,#N/A,FALSE,"PAG06";#N/A,#N/A,FALSE,"PAG05";#N/A,#N/A,FALSE,"PAG04";#N/A,#N/A,FALSE,"PAG03";#N/A,#N/A,FALSE,"PAG02";#N/A,#N/A,FALSE,"PAG01";#N/A,#N/A,FALSE,"Índice";#N/A,#N/A,FALSE,"CAPA"}</definedName>
    <definedName name="wrn.ptp." hidden="1">{#N/A,#N/A,FALSE,"RELATÓRIO";#N/A,#N/A,FALSE,"RELATÓRIO"}</definedName>
    <definedName name="wrn.rel.custo._.xls." hidden="1">{#N/A,#N/A,FALSE,"CAPA";#N/A,#N/A,FALSE,"CUSTOTOT";#N/A,#N/A,FALSE,"ORCEXEC";#N/A,#N/A,FALSE,"CUSTO";#N/A,#N/A,FALSE,"MINCC";#N/A,#N/A,FALSE,"MINCCUNI";#N/A,#N/A,FALSE,"MINNAT";#N/A,#N/A,FALSE,"MINNATUN";#N/A,#N/A,FALSE,"TRACC";#N/A,#N/A,FALSE,"TRACCUNI";#N/A,#N/A,FALSE,"TRANAT";#N/A,#N/A,FALSE,"TRANATUN";#N/A,#N/A,FALSE,"MOICC";#N/A,#N/A,FALSE,"MOICCUNI";#N/A,#N/A,FALSE,"MOINAT";#N/A,#N/A,FALSE,"MOINATUN";#N/A,#N/A,FALSE,"MPCC";#N/A,#N/A,FALSE,"MPCCUNIT";#N/A,#N/A,FALSE,"MPNATTOT";#N/A,#N/A,FALSE,"MPNATUNI";#N/A,#N/A,FALSE,"STANDARD"}</definedName>
    <definedName name="wrn.Relatório._.Porto."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wrn.Relatório._.Porto.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wrn.RELCUSTO." hidden="1">{#N/A,#N/A,FALSE,"CAPA";#N/A,#N/A,FALSE,"CUSTOTOT";#N/A,#N/A,FALSE,"ORCEXEC";#N/A,#N/A,FALSE,"CUSTO";#N/A,#N/A,FALSE,"MINCC";#N/A,#N/A,FALSE,"MINCCUNI";#N/A,#N/A,FALSE,"MINNAT";#N/A,#N/A,FALSE,"MINNATUN";#N/A,#N/A,FALSE,"TRACC";#N/A,#N/A,FALSE,"TRACCUNI";#N/A,#N/A,FALSE,"TRANAT";#N/A,#N/A,FALSE,"TRANATUN";#N/A,#N/A,FALSE,"MOICC";#N/A,#N/A,FALSE,"MOICCUNI";#N/A,#N/A,FALSE,"MOINAT";#N/A,#N/A,FALSE,"MOINATUN";#N/A,#N/A,FALSE,"STANDARD";#N/A,#N/A,FALSE,"MPCC";#N/A,#N/A,FALSE,"MPCCUNIT";#N/A,#N/A,FALSE,"MPNATTOT";#N/A,#N/A,FALSE,"MPNATTOT";#N/A,#N/A,FALSE,"MPNATUNI"}</definedName>
    <definedName name="wrn.relcustoxls." hidden="1">{#N/A,#N/A,FALSE,"CAPA";#N/A,#N/A,FALSE,"CUSTOTOT";#N/A,#N/A,FALSE,"ORCEXEC";#N/A,#N/A,FALSE,"CUSTO";#N/A,#N/A,FALSE,"MINCC";#N/A,#N/A,FALSE,"MINCCUNI";#N/A,#N/A,FALSE,"MINNAT";#N/A,#N/A,FALSE,"MINNATUN";#N/A,#N/A,FALSE,"TRACC";#N/A,#N/A,FALSE,"TRACCUNI";#N/A,#N/A,FALSE,"TRANAT";#N/A,#N/A,FALSE,"TRANATUN";#N/A,#N/A,FALSE,"MOICC";#N/A,#N/A,FALSE,"MOICCUNI";#N/A,#N/A,FALSE,"MOINAT";#N/A,#N/A,FALSE,"MOINATUN";#N/A,#N/A,FALSE,"MPCC";#N/A,#N/A,FALSE,"MPCCUNIT";#N/A,#N/A,FALSE,"MPNATTOT";#N/A,#N/A,FALSE,"MPNATUNI";#N/A,#N/A,FALSE,"STANDARD"}</definedName>
    <definedName name="wrn.RELPAC."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wrn.RESUMO." hidden="1">{#N/A,#N/A,FALSE,"RESUMO"}</definedName>
    <definedName name="wrn.rma." hidden="1">{#N/A,#N/A,FALSE,"Plan1";#N/A,#N/A,FALSE,"Plan1 (2)";#N/A,#N/A,FALSE,"Plan1 (4)";#N/A,#N/A,FALSE,"Plan1 (5)";#N/A,#N/A,FALSE,"Plan1 (6)";#N/A,#N/A,FALSE,"600N6201";#N/A,#N/A,FALSE,"Plan1 (18)";#N/A,#N/A,FALSE,"Plan1 (16)";#N/A,#N/A,FALSE,"Plan1 (17)";#N/A,#N/A,FALSE,"Plan1 (13)";#N/A,#N/A,FALSE,"Plan1 (10)";#N/A,#N/A,FALSE,"Plan1 (11)";#N/A,#N/A,FALSE,"Plan1 (3)";#N/A,#N/A,FALSE,"Plan1 (8)";#N/A,#N/A,FALSE,"Plan1 (9)";#N/A,#N/A,FALSE,"Plan1 (12)";#N/A,#N/A,FALSE,"Plan1 (14)";#N/A,#N/A,FALSE,"Plan1 (15)"}</definedName>
    <definedName name="wrn.SITUAÇÃO._.DIÁRIA." hidden="1">{#N/A,#N/A,FALSE,"SITUAÇÃO DIÁRIA ";#N/A,#N/A,FALSE,"7 à 7"}</definedName>
    <definedName name="wrn.SITUAÇÃO._.DIÁRIA._1" hidden="1">{#N/A,#N/A,FALSE,"SITUAÇÃO DIÁRIA ";#N/A,#N/A,FALSE,"7 à 7"}</definedName>
    <definedName name="wrn.SPF." hidden="1">{"APOIO",#N/A,FALSE,"Obras"}</definedName>
    <definedName name="wrn.Standard." hidden="1">{#N/A,#N/A,TRUE,"Summary";#N/A,#N/A,TRUE,"Worksheet"}</definedName>
    <definedName name="wrn.Tabs._.for._.Dave." hidden="1">{#N/A,#N/A,FALSE,"CW Summary";#N/A,#N/A,FALSE,"Weekly Tracking";#N/A,#N/A,FALSE,"MSA";#N/A,#N/A,FALSE,"Parts";#N/A,#N/A,FALSE,"RS";#N/A,#N/A,FALSE,"Mods";#N/A,#N/A,FALSE,"GEVISA"}</definedName>
    <definedName name="wrn.teste." hidden="1">{#N/A,#N/A,TRUE,"indice";#N/A,#N/A,TRUE,"indicadores";#N/A,#N/A,TRUE,"comentarios"}</definedName>
    <definedName name="wrn.teste._1" hidden="1">{#N/A,#N/A,TRUE,"indice";#N/A,#N/A,TRUE,"indicadores";#N/A,#N/A,TRUE,"comentarios"}</definedName>
    <definedName name="wrn.total." hidden="1">{#N/A,#N/A,FALSE,"TOTAL"}</definedName>
    <definedName name="wrn.TUDO." hidden="1">{#N/A,#N/A,FALSE,"RESUMO";#N/A,#N/A,FALSE,"ServTéc.";#N/A,#N/A,FALSE,"ServPrel.";#N/A,#N/A,FALSE,"InsProv.";#N/A,#N/A,FALSE,"Administ.";#N/A,#N/A,FALSE,"DespGerais";#N/A,#N/A,FALSE,"Gráficos"}</definedName>
    <definedName name="wrn.Unidades." hidden="1">{"Rio Branco",#N/A,FALSE,"Rio Branco";"Itajaí",#N/A,FALSE,"Itajaí";"Pinheiro Machado",#N/A,FALSE,"PMachado";"Esteio",#N/A,FALSE,"Esteio"}</definedName>
    <definedName name="wrn.X_Print._.All." hidden="1">{#N/A,#N/A,TRUE,"Summary";#N/A,#N/A,TRUE,"Worksheet";#N/A,#N/A,TRUE,"CashFlow"}</definedName>
    <definedName name="wrn1.Cons." hidden="1">{"EconCons",#N/A,TRUE,"Econômico - Consolidado";"CaixaCons",#N/A,TRUE,"Caixa - Consolidado";"InvestCons",#N/A,TRUE,"Invest Consolidado"}</definedName>
    <definedName name="WSDWS" hidden="1">{#N/A,#N/A,FALSE,"GERAL";#N/A,#N/A,FALSE,"012-96";#N/A,#N/A,FALSE,"018-96";#N/A,#N/A,FALSE,"027-96";#N/A,#N/A,FALSE,"059-96";#N/A,#N/A,FALSE,"076-96";#N/A,#N/A,FALSE,"019-97";#N/A,#N/A,FALSE,"021-97";#N/A,#N/A,FALSE,"022-97";#N/A,#N/A,FALSE,"028-97"}</definedName>
    <definedName name="wsewew" hidden="1">{#N/A,#N/A,FALSE,"PCOL"}</definedName>
    <definedName name="wsewew_1" hidden="1">{#N/A,#N/A,FALSE,"PCOL"}</definedName>
    <definedName name="WSX"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wvu.PLANILHA2." hidden="1">{TRUE,TRUE,-1.25,-15.5,604.5,366.75,FALSE,FALSE,TRUE,TRUE,0,1,#N/A,1,#N/A,9.0125,24.4117647058824,1,FALSE,FALSE,3,TRUE,1,FALSE,100,"Swvu.PLANILHA2.","ACwvu.PLANILHA2.",#N/A,FALSE,FALSE,0.787401575,0.34,0.46,0.5,1,"","",FALSE,FALSE,FALSE,FALSE,1,#N/A,1,1,FALSE,FALSE,#N/A,#N/A,FALSE,FALSE,FALSE,9,65532,65532,FALSE,FALSE,TRUE,TRUE,TRUE}</definedName>
    <definedName name="WW" hidden="1">{#N/A,#N/A,FALSE,"GERAL";#N/A,#N/A,FALSE,"012-96";#N/A,#N/A,FALSE,"018-96";#N/A,#N/A,FALSE,"027-96";#N/A,#N/A,FALSE,"059-96";#N/A,#N/A,FALSE,"076-96";#N/A,#N/A,FALSE,"019-97";#N/A,#N/A,FALSE,"021-97";#N/A,#N/A,FALSE,"022-97";#N/A,#N/A,FALSE,"028-97"}</definedName>
    <definedName name="www"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wwww" hidden="1">{#N/A,#N/A,FALSE,"GERAL";#N/A,#N/A,FALSE,"012-96";#N/A,#N/A,FALSE,"018-96";#N/A,#N/A,FALSE,"027-96";#N/A,#N/A,FALSE,"059-96";#N/A,#N/A,FALSE,"076-96";#N/A,#N/A,FALSE,"019-97";#N/A,#N/A,FALSE,"021-97";#N/A,#N/A,FALSE,"022-97";#N/A,#N/A,FALSE,"028-97"}</definedName>
    <definedName name="wwwwwwww" hidden="1">{#N/A,#N/A,FALSE,"GERAL";#N/A,#N/A,FALSE,"012-96";#N/A,#N/A,FALSE,"018-96";#N/A,#N/A,FALSE,"027-96";#N/A,#N/A,FALSE,"059-96";#N/A,#N/A,FALSE,"076-96";#N/A,#N/A,FALSE,"019-97";#N/A,#N/A,FALSE,"021-97";#N/A,#N/A,FALSE,"022-97";#N/A,#N/A,FALSE,"028-97"}</definedName>
    <definedName name="WWWWWWWWWW" hidden="1">{"'gráf jan00'!$A$1:$AK$41"}</definedName>
    <definedName name="WWWWWWWWWW_1" hidden="1">{"'gráf jan00'!$A$1:$AK$41"}</definedName>
    <definedName name="X" hidden="1">#REF!</definedName>
    <definedName name="xaaxx"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xaaxx_1"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xcfrt" hidden="1">{#N/A,#N/A,FALSE,"Plan1";#N/A,#N/A,FALSE,"Plan2"}</definedName>
    <definedName name="xcgjkfghf" hidden="1">{#N/A,#N/A,FALSE,"Plan1";#N/A,#N/A,FALSE,"Plan2"}</definedName>
    <definedName name="XCGJKVHFDG" hidden="1">{#N/A,#N/A,FALSE,"Plan1";#N/A,#N/A,FALSE,"Plan2"}</definedName>
    <definedName name="xcgtrty" hidden="1">{TRUE,TRUE,-1.25,-15.5,604.5,366.75,FALSE,FALSE,TRUE,TRUE,0,1,#N/A,1,#N/A,9.0125,24.4117647058824,1,FALSE,FALSE,3,TRUE,1,FALSE,100,"Swvu.PLANILHA2.","ACwvu.PLANILHA2.",#N/A,FALSE,FALSE,0.787401575,0.34,0.46,0.5,1,"","",FALSE,FALSE,FALSE,FALSE,1,#N/A,1,1,FALSE,FALSE,#N/A,#N/A,FALSE,FALSE,FALSE,9,65532,65532,FALSE,FALSE,TRUE,TRUE,TRUE}</definedName>
    <definedName name="XCGVRT" hidden="1">{TRUE,TRUE,-1.25,-15.5,604.5,366.75,FALSE,FALSE,TRUE,TRUE,0,1,#N/A,1,#N/A,9.0125,24.4117647058824,1,FALSE,FALSE,3,TRUE,1,FALSE,100,"Swvu.PLANILHA2.","ACwvu.PLANILHA2.",#N/A,FALSE,FALSE,0.787401575,0.34,0.46,0.5,1,"","",FALSE,FALSE,FALSE,FALSE,1,#N/A,1,1,FALSE,FALSE,#N/A,#N/A,FALSE,FALSE,FALSE,9,65532,65532,FALSE,FALSE,TRUE,TRUE,TRUE}</definedName>
    <definedName name="xçl" hidden="1">{#N/A,#N/A,FALSE,"Plan1";#N/A,#N/A,FALSE,"Plan2"}</definedName>
    <definedName name="xcndj" hidden="1">{#N/A,#N/A,FALSE,"Plan1";#N/A,#N/A,FALSE,"Plan2"}</definedName>
    <definedName name="XCVGGT" hidden="1">{#N/A,#N/A,FALSE,"Plan1";#N/A,#N/A,FALSE,"Plan2"}</definedName>
    <definedName name="xcvrg" hidden="1">{#N/A,#N/A,FALSE,"Plan1";#N/A,#N/A,FALSE,"Plan2"}</definedName>
    <definedName name="xcxcx" hidden="1">{"'gráf jan00'!$A$1:$AK$41"}</definedName>
    <definedName name="xcxcx_1" hidden="1">{"'gráf jan00'!$A$1:$AK$41"}</definedName>
    <definedName name="xd" hidden="1">{"'gráf jan00'!$A$1:$AK$41"}</definedName>
    <definedName name="xdasf" hidden="1">{#N/A,#N/A,FALSE,"GERAL";#N/A,#N/A,FALSE,"012-96";#N/A,#N/A,FALSE,"018-96";#N/A,#N/A,FALSE,"027-96";#N/A,#N/A,FALSE,"059-96";#N/A,#N/A,FALSE,"076-96";#N/A,#N/A,FALSE,"019-97";#N/A,#N/A,FALSE,"021-97";#N/A,#N/A,FALSE,"022-97";#N/A,#N/A,FALSE,"028-97"}</definedName>
    <definedName name="xdet" hidden="1">{#N/A,#N/A,TRUE,"indice";#N/A,#N/A,TRUE,"indicadores";#N/A,#N/A,TRUE,"comentarios";#N/A,#N/A,TRUE,"Receita";#N/A,#N/A,TRUE,"preço";#N/A,#N/A,TRUE,"Custo Unit Total";#N/A,#N/A,TRUE,"Custo Unit Minerio";#N/A,#N/A,TRUE,"Adm_Aux";#N/A,#N/A,TRUE,"Reaprop";#N/A,#N/A,TRUE,"Custo Unit TU";#N/A,#N/A,TRUE,"Custo Unit Paul";#N/A,#N/A,TRUE,"Custo Unit PM";#N/A,#N/A,TRUE,"Custo Unit TPD";#N/A,#N/A,TRUE,"Custo Unit GR";#N/A,#N/A,TRUE,"Custo Unit FE";#N/A,#N/A,TRUE,"Custo Unit Teus";#N/A,#N/A,TRUE,"Custo Unit CO Ton";#N/A,#N/A,TRUE,"Custo Unit OC";#N/A,#N/A,TRUE,"Margem";#N/A,#N/A,TRUE,"Prog Total";#N/A,#N/A,TRUE,"Prog Tubarão";#N/A,#N/A,TRUE,"Prog Praia mole";#N/A,#N/A,TRUE,"Prog  Paul";#N/A,#N/A,TRUE,"Prog TPD";#N/A,#N/A,TRUE,"Pessoal";#N/A,#N/A,TRUE,"Gastos";#N/A,#N/A,TRUE,"Gasto Área";#N/A,#N/A,TRUE,"Grafico de Gastos";#N/A,#N/A,TRUE,"Inv Corrente";#N/A,#N/A,TRUE,"Inv Capital"}</definedName>
    <definedName name="XDF" hidden="1">{"'Quadro'!$A$4:$BG$78"}</definedName>
    <definedName name="XDF_1" hidden="1">{"'Quadro'!$A$4:$BG$78"}</definedName>
    <definedName name="xdfeft" hidden="1">{TRUE,TRUE,-1.25,-15.5,604.5,366.75,FALSE,FALSE,TRUE,TRUE,0,1,#N/A,1,#N/A,9.0125,24.4117647058824,1,FALSE,FALSE,3,TRUE,1,FALSE,100,"Swvu.PLANILHA2.","ACwvu.PLANILHA2.",#N/A,FALSE,FALSE,0.787401575,0.34,0.46,0.5,1,"","",FALSE,FALSE,FALSE,FALSE,1,#N/A,1,1,FALSE,FALSE,#N/A,#N/A,FALSE,FALSE,FALSE,9,65532,65532,FALSE,FALSE,TRUE,TRUE,TRUE}</definedName>
    <definedName name="xdgtyhyt" hidden="1">{#N/A,#N/A,FALSE,"Plan1";#N/A,#N/A,FALSE,"Plan2"}</definedName>
    <definedName name="XDSAD" hidden="1">{"'REL CUSTODIF'!$B$1:$H$72"}</definedName>
    <definedName name="xex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xfc" hidden="1">{"'REL CUSTODIF'!$B$1:$H$72"}</definedName>
    <definedName name="xfdlfj" hidden="1">{#N/A,#N/A,FALSE,"Plan1";#N/A,#N/A,FALSE,"Plan2"}</definedName>
    <definedName name="xfdxfdf" hidden="1">{#N/A,#N/A,FALSE,"Plan1";#N/A,#N/A,FALSE,"Plan2"}</definedName>
    <definedName name="XFJKLDJKLGJ" hidden="1">{TRUE,TRUE,-1.25,-15.5,604.5,366.75,FALSE,FALSE,TRUE,TRUE,0,1,#N/A,1,#N/A,9.0125,24.4117647058824,1,FALSE,FALSE,3,TRUE,1,FALSE,100,"Swvu.PLANILHA2.","ACwvu.PLANILHA2.",#N/A,FALSE,FALSE,0.787401575,0.34,0.46,0.5,1,"","",FALSE,FALSE,FALSE,FALSE,1,#N/A,1,1,FALSE,FALSE,#N/A,#N/A,FALSE,FALSE,FALSE,9,65532,65532,FALSE,FALSE,TRUE,TRUE,TRUE}</definedName>
    <definedName name="xfrty" hidden="1">{#N/A,#N/A,FALSE,"Plan1";#N/A,#N/A,FALSE,"Plan2"}</definedName>
    <definedName name="XFT" hidden="1">{TRUE,TRUE,-1.25,-15.5,604.5,366.75,FALSE,FALSE,TRUE,TRUE,0,1,#N/A,1,#N/A,9.0125,24.4117647058824,1,FALSE,FALSE,3,TRUE,1,FALSE,100,"Swvu.PLANILHA2.","ACwvu.PLANILHA2.",#N/A,FALSE,FALSE,0.787401575,0.34,0.46,0.5,1,"","",FALSE,FALSE,FALSE,FALSE,1,#N/A,1,1,FALSE,FALSE,#N/A,#N/A,FALSE,FALSE,FALSE,9,65532,65532,FALSE,FALSE,TRUE,TRUE,TRUE}</definedName>
    <definedName name="xfvchdhhd" hidden="1">{"Econ Consolidado",#N/A,FALSE,"Econ Consol";"Fluxo de Caixa",#N/A,FALSE,"Fluxo Caixa";"Investimentos",#N/A,FALSE,"Investimentos"}</definedName>
    <definedName name="xfvgcfgt" hidden="1">{#N/A,#N/A,FALSE,"Plan1";#N/A,#N/A,FALSE,"Plan2"}</definedName>
    <definedName name="xgrg" hidden="1">{#N/A,#N/A,FALSE,"Plan1";#N/A,#N/A,FALSE,"Plan2"}</definedName>
    <definedName name="xls" hidden="1">{"AVÓS",#N/A,FALSE,"Obras"}</definedName>
    <definedName name="xmght" hidden="1">{#N/A,#N/A,FALSE,"Plan1";#N/A,#N/A,FALSE,"Plan2"}</definedName>
    <definedName name="XREF_COLUMN_1" hidden="1">#REF!</definedName>
    <definedName name="XREF_COLUMN_2" hidden="1">#REF!</definedName>
    <definedName name="XREF_COLUMN_3" hidden="1">#REF!</definedName>
    <definedName name="XREF_COLUMN_4" hidden="1">#REF!</definedName>
    <definedName name="XREF_COLUMN_5" hidden="1">#REF!</definedName>
    <definedName name="XREF_COLUMN_6" hidden="1">#REF!</definedName>
    <definedName name="XRefColumnsCount" hidden="1">7</definedName>
    <definedName name="XRefCopy1" hidden="1">#REF!</definedName>
    <definedName name="XRefCopy1Row" hidden="1">#REF!</definedName>
    <definedName name="XRefCopy2" hidden="1">#REF!</definedName>
    <definedName name="XRefCopy3Row" hidden="1">#REF!</definedName>
    <definedName name="XRefCopy4Row" hidden="1">#REF!</definedName>
    <definedName name="XRefCopy6" hidden="1">#REF!</definedName>
    <definedName name="XRefCopyRangeCount" hidden="1">3</definedName>
    <definedName name="XRefPaste1" hidden="1">#REF!</definedName>
    <definedName name="XRefPaste1Row" hidden="1">#REF!</definedName>
    <definedName name="XRefPaste2" hidden="1">#REF!</definedName>
    <definedName name="XRefPaste2Row" hidden="1">#REF!</definedName>
    <definedName name="XRefPaste3" hidden="1">#REF!</definedName>
    <definedName name="XRefPaste4" hidden="1">#REF!</definedName>
    <definedName name="XRefPaste5" hidden="1">#REF!</definedName>
    <definedName name="XRefPaste6" hidden="1">#REF!</definedName>
    <definedName name="XRefPaste7Row" hidden="1">#REF!</definedName>
    <definedName name="XRefPasteRangeCount" hidden="1">8</definedName>
    <definedName name="xsxcd"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xuxa" hidden="1">{"'REL CUSTODIF'!$B$1:$H$72"}</definedName>
    <definedName name="xuxa1" hidden="1">{"'REL CUSTODIF'!$B$1:$H$72"}</definedName>
    <definedName name="XWERF" hidden="1">{"'REL CUSTODIF'!$B$1:$H$72"}</definedName>
    <definedName name="xwx"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xx" hidden="1">{"'REL CUSTODIF'!$B$1:$H$72"}</definedName>
    <definedName name="xxx" hidden="1">#REF!</definedName>
    <definedName name="xxx_1" hidden="1">{#N/A,#N/A,FALSE,"GERAL";#N/A,#N/A,FALSE,"012-96";#N/A,#N/A,FALSE,"018-96";#N/A,#N/A,FALSE,"027-96";#N/A,#N/A,FALSE,"059-96";#N/A,#N/A,FALSE,"076-96";#N/A,#N/A,FALSE,"019-97";#N/A,#N/A,FALSE,"021-97";#N/A,#N/A,FALSE,"022-97";#N/A,#N/A,FALSE,"028-97"}</definedName>
    <definedName name="xxx_2" hidden="1">{#N/A,#N/A,FALSE,"GERAL";#N/A,#N/A,FALSE,"012-96";#N/A,#N/A,FALSE,"018-96";#N/A,#N/A,FALSE,"027-96";#N/A,#N/A,FALSE,"059-96";#N/A,#N/A,FALSE,"076-96";#N/A,#N/A,FALSE,"019-97";#N/A,#N/A,FALSE,"021-97";#N/A,#N/A,FALSE,"022-97";#N/A,#N/A,FALSE,"028-97"}</definedName>
    <definedName name="xxx_3" hidden="1">{#N/A,#N/A,FALSE,"GERAL";#N/A,#N/A,FALSE,"012-96";#N/A,#N/A,FALSE,"018-96";#N/A,#N/A,FALSE,"027-96";#N/A,#N/A,FALSE,"059-96";#N/A,#N/A,FALSE,"076-96";#N/A,#N/A,FALSE,"019-97";#N/A,#N/A,FALSE,"021-97";#N/A,#N/A,FALSE,"022-97";#N/A,#N/A,FALSE,"028-97"}</definedName>
    <definedName name="xxx_4" hidden="1">{#N/A,#N/A,FALSE,"GERAL";#N/A,#N/A,FALSE,"012-96";#N/A,#N/A,FALSE,"018-96";#N/A,#N/A,FALSE,"027-96";#N/A,#N/A,FALSE,"059-96";#N/A,#N/A,FALSE,"076-96";#N/A,#N/A,FALSE,"019-97";#N/A,#N/A,FALSE,"021-97";#N/A,#N/A,FALSE,"022-97";#N/A,#N/A,FALSE,"028-97"}</definedName>
    <definedName name="xxx1v" hidden="1">#REF!</definedName>
    <definedName name="XXX7"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XXX8"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xxxxcd" hidden="1">#REF!</definedName>
    <definedName name="xxxxl" hidden="1">#REF!</definedName>
    <definedName name="xxxxx" hidden="1">#REF!</definedName>
    <definedName name="xxxxx_1" hidden="1">{#N/A,#N/A,FALSE,"GERAL";#N/A,#N/A,FALSE,"012-96";#N/A,#N/A,FALSE,"018-96";#N/A,#N/A,FALSE,"027-96";#N/A,#N/A,FALSE,"059-96";#N/A,#N/A,FALSE,"076-96";#N/A,#N/A,FALSE,"019-97";#N/A,#N/A,FALSE,"021-97";#N/A,#N/A,FALSE,"022-97";#N/A,#N/A,FALSE,"028-97"}</definedName>
    <definedName name="xxxxx_2" hidden="1">{#N/A,#N/A,FALSE,"GERAL";#N/A,#N/A,FALSE,"012-96";#N/A,#N/A,FALSE,"018-96";#N/A,#N/A,FALSE,"027-96";#N/A,#N/A,FALSE,"059-96";#N/A,#N/A,FALSE,"076-96";#N/A,#N/A,FALSE,"019-97";#N/A,#N/A,FALSE,"021-97";#N/A,#N/A,FALSE,"022-97";#N/A,#N/A,FALSE,"028-97"}</definedName>
    <definedName name="xxxxx_3" hidden="1">{#N/A,#N/A,FALSE,"GERAL";#N/A,#N/A,FALSE,"012-96";#N/A,#N/A,FALSE,"018-96";#N/A,#N/A,FALSE,"027-96";#N/A,#N/A,FALSE,"059-96";#N/A,#N/A,FALSE,"076-96";#N/A,#N/A,FALSE,"019-97";#N/A,#N/A,FALSE,"021-97";#N/A,#N/A,FALSE,"022-97";#N/A,#N/A,FALSE,"028-97"}</definedName>
    <definedName name="xxxxx_4" hidden="1">{#N/A,#N/A,FALSE,"GERAL";#N/A,#N/A,FALSE,"012-96";#N/A,#N/A,FALSE,"018-96";#N/A,#N/A,FALSE,"027-96";#N/A,#N/A,FALSE,"059-96";#N/A,#N/A,FALSE,"076-96";#N/A,#N/A,FALSE,"019-97";#N/A,#N/A,FALSE,"021-97";#N/A,#N/A,FALSE,"022-97";#N/A,#N/A,FALSE,"028-97"}</definedName>
    <definedName name="xxxxxv" hidden="1">#REF!</definedName>
    <definedName name="xxxxxx" hidden="1">#REF!</definedName>
    <definedName name="xxxxxxx" hidden="1">{"'Gráfico Prod Km Realizado'!$A$1"}</definedName>
    <definedName name="xxxxxxx_1" hidden="1">{"'Gráfico Prod Km Realizado'!$A$1"}</definedName>
    <definedName name="xxxxxxxx" hidden="1">{#N/A,#N/A,FALSE,"GERAL";#N/A,#N/A,FALSE,"012-96";#N/A,#N/A,FALSE,"018-96";#N/A,#N/A,FALSE,"027-96";#N/A,#N/A,FALSE,"059-96";#N/A,#N/A,FALSE,"076-96";#N/A,#N/A,FALSE,"019-97";#N/A,#N/A,FALSE,"021-97";#N/A,#N/A,FALSE,"022-97";#N/A,#N/A,FALSE,"028-97"}</definedName>
    <definedName name="xxxxxxxxxxxxxx" hidden="1">{#N/A,#N/A,FALSE,"Plan1";#N/A,#N/A,FALSE,"Plan2"}</definedName>
    <definedName name="xxxyyy" hidden="1">{"'Quadro'!$A$4:$BG$78"}</definedName>
    <definedName name="xz" hidden="1">{#N/A,#N/A,FALSE,"GERAL";#N/A,#N/A,FALSE,"012-96";#N/A,#N/A,FALSE,"018-96";#N/A,#N/A,FALSE,"027-96";#N/A,#N/A,FALSE,"059-96";#N/A,#N/A,FALSE,"076-96";#N/A,#N/A,FALSE,"019-97";#N/A,#N/A,FALSE,"021-97";#N/A,#N/A,FALSE,"022-97";#N/A,#N/A,FALSE,"028-97"}</definedName>
    <definedName name="xzfrt" hidden="1">{#N/A,#N/A,FALSE,"Plan1";#N/A,#N/A,FALSE,"Plan2"}</definedName>
    <definedName name="y" hidden="1">{#N/A,#N/A,FALSE,"PCOL"}</definedName>
    <definedName name="y_1" hidden="1">{#N/A,#N/A,FALSE,"PCOL"}</definedName>
    <definedName name="yeitrtged" hidden="1">{#N/A,#N/A,FALSE,"Plan1";#N/A,#N/A,FALSE,"Plan2"}</definedName>
    <definedName name="ygv" hidden="1">{#N/A,#N/A,FALSE,"PCOL"}</definedName>
    <definedName name="yhdfiuygrui" hidden="1">{#N/A,#N/A,FALSE,"Plan1";#N/A,#N/A,FALSE,"Plan2"}</definedName>
    <definedName name="YO" hidden="1">{"'Quadro'!$A$4:$BG$78"}</definedName>
    <definedName name="YO_1" hidden="1">{"'Quadro'!$A$4:$BG$78"}</definedName>
    <definedName name="yr" hidden="1">{"MATRIZES",#N/A,FALSE,"Obras"}</definedName>
    <definedName name="YRGUYDRIY" hidden="1">{"Econ Consolidado",#N/A,FALSE,"Econ Consol";"Fluxo de Caixa",#N/A,FALSE,"Fluxo Caixa";"Investimentos",#N/A,FALSE,"Investimentos"}</definedName>
    <definedName name="ytye"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yu"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yuegursdmksf" hidden="1">{#N/A,#N/A,FALSE,"Plan1";#N/A,#N/A,FALSE,"Plan2"}</definedName>
    <definedName name="yuekl4fr" hidden="1">{#N/A,#N/A,FALSE,"Plan1";#N/A,#N/A,FALSE,"Plan2"}</definedName>
    <definedName name="yuiy"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yureytuyrea" hidden="1">{#N/A,#N/A,FALSE,"Plan1";#N/A,#N/A,FALSE,"Plan2"}</definedName>
    <definedName name="yy" hidden="1">{"'REL CUSTODIF'!$B$1:$H$72"}</definedName>
    <definedName name="yy_1" hidden="1">{"'REL CUSTODIF'!$B$1:$H$72"}</definedName>
    <definedName name="yyyy"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z" hidden="1">#REF!</definedName>
    <definedName name="z\djs" hidden="1">{TRUE,TRUE,-1.25,-15.5,604.5,366.75,FALSE,FALSE,TRUE,TRUE,0,1,#N/A,1,#N/A,9.0125,24.4117647058824,1,FALSE,FALSE,3,TRUE,1,FALSE,100,"Swvu.PLANILHA2.","ACwvu.PLANILHA2.",#N/A,FALSE,FALSE,0.787401575,0.34,0.46,0.5,1,"","",FALSE,FALSE,FALSE,FALSE,1,#N/A,1,1,FALSE,FALSE,#N/A,#N/A,FALSE,FALSE,FALSE,9,65532,65532,FALSE,FALSE,TRUE,TRUE,TRUE}</definedName>
    <definedName name="Z_022B7420_7F94_427F_B370_84030F9B3342_.wvu.FilterData" hidden="1">#REF!</definedName>
    <definedName name="Z_04BC043C_175B_412D_8093_6F29CD74FBAE_.wvu.FilterData" hidden="1">#REF!</definedName>
    <definedName name="Z_058B9256_CB4D_4C39_834D_D693FEEB491F_.wvu.FilterData" hidden="1">#REF!</definedName>
    <definedName name="Z_05D1A71D_3B7B_4FB7_8DF3_B8E29CA3927A_.wvu.FilterData" hidden="1">#REF!</definedName>
    <definedName name="Z_07C2CF55_E6DF_411A_AB00_7E155615468C_.wvu.FilterData" hidden="1">#REF!</definedName>
    <definedName name="Z_09F1F36E_B8A3_491C_89C9_D00232BEB8F7_.wvu.FilterData" hidden="1">#REF!</definedName>
    <definedName name="Z_0B1003A7_69DB_4D5B_966D_57B9E8AF76FB_.wvu.FilterData" hidden="1">#REF!</definedName>
    <definedName name="Z_0C3EE359_64F6_4049_9576_8EACA8563EA4_.wvu.FilterData" hidden="1">#REF!</definedName>
    <definedName name="Z_0D05AC4E_32D3_4985_8208_9776E00AC749_.wvu.FilterData" hidden="1">#REF!</definedName>
    <definedName name="Z_0DC459DE_F68C_4E33_8D1E_F1663ABAC944_.wvu.FilterData" hidden="1">#REF!</definedName>
    <definedName name="Z_0FACBA89_1203_4ED8_87E5_EC1D45B051B7_.wvu.FilterData" hidden="1">#REF!</definedName>
    <definedName name="Z_0FEA3536_5108_4591_BECF_C3181387F85F_.wvu.FilterData" hidden="1">#REF!</definedName>
    <definedName name="Z_0FEFDB42_ECBC_4500_A6C8_FEE3D368790B_.wvu.FilterData" hidden="1">#REF!</definedName>
    <definedName name="Z_110A0651_47C7_408E_B3BF_0C80D30B95FC_.wvu.FilterData" hidden="1">#REF!</definedName>
    <definedName name="Z_128E64DD_BE84_40EE_A6D2_C9B0EB25CBBD_.wvu.FilterData" hidden="1">#REF!</definedName>
    <definedName name="Z_12F2973E_0018_407B_98AD_CD9C5D1F65FA_.wvu.FilterData" hidden="1">#REF!</definedName>
    <definedName name="Z_137DAE61_8A8D_4219_A4CC_0EEC18A94882_.wvu.FilterData" hidden="1">#REF!</definedName>
    <definedName name="Z_13E06FB5_D019_406D_B278_1B53AD2F6386_.wvu.FilterData" hidden="1">#REF!</definedName>
    <definedName name="Z_146D92FF_DFCA_47DC_9CF6_0D07F916365B_.wvu.Cols" hidden="1">#REF!,#REF!,#REF!,#REF!</definedName>
    <definedName name="Z_146D92FF_DFCA_47DC_9CF6_0D07F916365B_.wvu.FilterData" hidden="1">#REF!</definedName>
    <definedName name="Z_14D375AC_5615_46DE_8EE3_95915B2A8B54_.wvu.FilterData" hidden="1">#REF!</definedName>
    <definedName name="Z_15697660_066E_11D5_AF15_00010242ED40_.wvu.PrintArea" hidden="1">#REF!</definedName>
    <definedName name="Z_15697660_066E_11D5_AF15_00010242ED40_.wvu.PrintTitles" hidden="1">#REF!</definedName>
    <definedName name="Z_15697660_066E_11D5_AF15_00010242ED40_.wvu.Rows" hidden="1">#REF!</definedName>
    <definedName name="Z_15B5DC78_B02F_4AC6_8572_015040A55619_.wvu.FilterData" hidden="1">#REF!</definedName>
    <definedName name="Z_166D6F0F_4D44_46E7_8C36_48FD4848B5AA_.wvu.FilterData" hidden="1">#REF!</definedName>
    <definedName name="Z_16FAB836_2255_4D4C_90E4_6B46255F3759_.wvu.FilterData" hidden="1">#REF!</definedName>
    <definedName name="Z_198D391C_95CB_49F5_8924_5FEA3CE5C98A_.wvu.FilterData" hidden="1">#REF!</definedName>
    <definedName name="Z_1D9C37CC_3E33_4D4D_B7CD_819F75C83D65_.wvu.FilterData" hidden="1">#REF!</definedName>
    <definedName name="Z_1DF9838C_880D_4C4E_BFFE_89B5894EC40F_.wvu.FilterData" hidden="1">#REF!</definedName>
    <definedName name="Z_1EF42BFC_874B_4E01_B67D_1607E823ACD0_.wvu.FilterData" hidden="1">#REF!</definedName>
    <definedName name="Z_1F94C6E7_3CCA_4599_AF6F_4D6291B2AD93_.wvu.FilterData" hidden="1">#REF!</definedName>
    <definedName name="Z_204280AB_6F29_4C38_B953_40E78BD846F8_.wvu.Cols" hidden="1">#REF!,#REF!,#REF!</definedName>
    <definedName name="Z_204280AB_6F29_4C38_B953_40E78BD846F8_.wvu.FilterData" hidden="1">#REF!</definedName>
    <definedName name="Z_204280AB_6F29_4C38_B953_40E78BD846F8_.wvu.PrintArea" hidden="1">#REF!</definedName>
    <definedName name="Z_204280AB_6F29_4C38_B953_40E78BD846F8_.wvu.PrintTitles" hidden="1">#REF!</definedName>
    <definedName name="Z_20A9AA17_0DEB_4190_8DAD_FC60D0D33A52_.wvu.FilterData" hidden="1">#REF!</definedName>
    <definedName name="Z_2103F656_ECB2_4F99_BE9B_56F4D7A5CEE2_.wvu.FilterData" hidden="1">#REF!</definedName>
    <definedName name="Z_210DF800_4D59_11D6_9DF9_0004AC9599ED_.wvu.Cols" hidden="1">#REF!</definedName>
    <definedName name="Z_2158A2BC_8DB5_455D_AFDE_914B22949288_.wvu.FilterData" hidden="1">#REF!</definedName>
    <definedName name="Z_21A967FF_561E_495F_AEB9_4DD3BEDA53BC_.wvu.FilterData" hidden="1">#REF!</definedName>
    <definedName name="Z_227E7522_DC52_4EA7_A11A_0741FF23CC42_.wvu.FilterData" hidden="1">#REF!</definedName>
    <definedName name="Z_23BA0C23_280B_4568_A53C_1C6D2E85772A_.wvu.FilterData" hidden="1">#REF!</definedName>
    <definedName name="Z_244346C6_3866_4160_9E2E_C77913F25398_.wvu.FilterData" hidden="1">#REF!</definedName>
    <definedName name="Z_25117F67_F0EE_43EF_8FF9_79F533CE10B0_.wvu.FilterData" hidden="1">#REF!</definedName>
    <definedName name="Z_259E2DDE_5459_4510_B7A2_66F49964C56E_.wvu.FilterData" hidden="1">#REF!</definedName>
    <definedName name="Z_25C7DFCF_BE54_4A41_B957_DE39B9B2A5B5_.wvu.FilterData" hidden="1">#REF!</definedName>
    <definedName name="Z_272E0E4D_901D_11D7_B59C_0050DAB35C7B_.wvu.FilterData" hidden="1">#REF!</definedName>
    <definedName name="Z_27D9353E_5A5F_49BF_8724_FA312A4073FF_.wvu.FilterData" hidden="1">#REF!</definedName>
    <definedName name="Z_299BE965_B904_49FA_A79D_B9538F94936F_.wvu.FilterData" hidden="1">#REF!</definedName>
    <definedName name="Z_29D37CE9_76D1_4D09_99A0_55ABA6929929_.wvu.FilterData" hidden="1">#REF!</definedName>
    <definedName name="Z_2C05BC27_731C_41F4_980F_CD81E4A7A662_.wvu.FilterData" hidden="1">#REF!</definedName>
    <definedName name="Z_2C0BDCBF_705B_4E5A_9659_05D99EC56641_.wvu.FilterData" hidden="1">#REF!</definedName>
    <definedName name="Z_2CD580B5_D99D_45ED_AC1E_45F8CBBBB9F1_.wvu.FilterData" hidden="1">#REF!</definedName>
    <definedName name="Z_2D98D706_A306_4353_8B3D_DA92F9EAEC9A_.wvu.FilterData" hidden="1">#REF!</definedName>
    <definedName name="Z_2F8736FC_F07E_49E8_9C13_8E0A0F5EFE5F_.wvu.FilterData" hidden="1">#REF!</definedName>
    <definedName name="Z_304C2F7A_D3A6_4DBA_A568_C3E56D7C6E2F_.wvu.FilterData" hidden="1">#REF!</definedName>
    <definedName name="Z_30E0ACE8_B29A_44E9_B542_E8C1CA3FD802_.wvu.FilterData" hidden="1">#REF!</definedName>
    <definedName name="Z_31A27EA2_D574_43B8_A671_7419A12151C9_.wvu.FilterData" hidden="1">#REF!</definedName>
    <definedName name="Z_32D1B352_62AB_4105_8DFC_EAA2DF743365_.wvu.FilterData" hidden="1">#REF!</definedName>
    <definedName name="Z_330DF436_5BED_40AF_AC51_73D268BD9DF4_.wvu.FilterData" hidden="1">#REF!</definedName>
    <definedName name="Z_33B8EF57_2FB1_4600_9590_B0A2F2FE409B_.wvu.FilterData" hidden="1">#REF!</definedName>
    <definedName name="Z_3404588C_6CE7_4C97_A62C_D19D9EE290D3_.wvu.FilterData" hidden="1">#REF!</definedName>
    <definedName name="Z_34E71878_8D1A_4343_91A1_3FE085136D2B_.wvu.FilterData" hidden="1">#REF!</definedName>
    <definedName name="Z_37611AA0_E86A_42C8_8705_108B25E060A1_.wvu.FilterData" hidden="1">#REF!</definedName>
    <definedName name="Z_38FE6CED_4C19_4332_9788_ACC902B20A46_.wvu.FilterData" hidden="1">#REF!</definedName>
    <definedName name="Z_394E75CB_4F7F_4C88_A08F_29E48E587341_.wvu.FilterData" hidden="1">#REF!</definedName>
    <definedName name="Z_3C200595_20A3_4A0C_B071_705F4AD5DAD3_.wvu.FilterData" hidden="1">#REF!</definedName>
    <definedName name="Z_3DBF11C1_AF68_11D6_A998_000629AADC70_.wvu.FilterData" hidden="1">#REF!</definedName>
    <definedName name="Z_3E93FF4A_0B7F_475C_A63C_54FBDB9DB4C5_.wvu.FilterData" hidden="1">#REF!</definedName>
    <definedName name="Z_3FF05DC4_CA9E_470D_A193_91785ACE00EF_.wvu.FilterData" hidden="1">#REF!</definedName>
    <definedName name="Z_43791B95_57D7_42F4_8815_D1B7E488543E_.wvu.FilterData" hidden="1">#REF!</definedName>
    <definedName name="Z_445AA90F_6D9B_40F5_8E1D_CE1EF57CF450_.wvu.FilterData" hidden="1">#REF!</definedName>
    <definedName name="Z_44931E07_568C_11D5_BDEA_0004AC32B916_.wvu.Cols" hidden="1">#REF!</definedName>
    <definedName name="Z_454E0C40_F84F_42A3_A371_6F23C1F38595_.wvu.FilterData" hidden="1">#REF!</definedName>
    <definedName name="Z_4608FCB3_3552_4D58_B6CE_B8F34D78221E_.wvu.FilterData" hidden="1">#REF!</definedName>
    <definedName name="Z_46E47F7C_9185_4E39_BED5_B4A69FF64CC1_.wvu.FilterData" hidden="1">#REF!</definedName>
    <definedName name="Z_48202D5D_77CB_41DE_8C59_9325C98D7C97_.wvu.FilterData" hidden="1">#REF!</definedName>
    <definedName name="Z_48824DFE_B714_4D0B_9E95_F01C5BAD5D1F_.wvu.FilterData" hidden="1">#REF!</definedName>
    <definedName name="Z_4C45D885_33EE_4DA9_BF96_6B10CFBA5596_.wvu.FilterData" hidden="1">#REF!</definedName>
    <definedName name="Z_4CA4BF7C_65C1_4E25_8563_22DF58586D2C_.wvu.PrintArea" hidden="1">#REF!</definedName>
    <definedName name="Z_4CA4BF7C_65C1_4E25_8563_22DF58586D2C_.wvu.PrintTitles" hidden="1">#REF!</definedName>
    <definedName name="Z_4CA4BF7C_65C1_4E25_8563_22DF58586D2C_.wvu.Rows" hidden="1">#REF!</definedName>
    <definedName name="Z_4D344757_9064_4D2F_A3A5_69132D23B7B9_.wvu.FilterData" hidden="1">#REF!</definedName>
    <definedName name="Z_4E773EE1_0A5B_43A9_9C28_FFB0A27D19C3_.wvu.FilterData" hidden="1">#REF!</definedName>
    <definedName name="Z_5122F04C_91B2_4031_BAE2_43203D520992_.wvu.FilterData" hidden="1">#REF!</definedName>
    <definedName name="Z_51FD69F9_F189_4F5A_9AD9_5ECC2AB6ECB3_.wvu.FilterData" hidden="1">#REF!</definedName>
    <definedName name="Z_51FD69F9_F189_4F5A_9AD9_5ECC2AB6ECB3_.wvu.PrintArea" hidden="1">#REF!</definedName>
    <definedName name="Z_51FD69F9_F189_4F5A_9AD9_5ECC2AB6ECB3_.wvu.PrintTitles" hidden="1">#REF!</definedName>
    <definedName name="Z_52B8D0B0_5872_4367_8D38_9AA5A4B975B3_.wvu.FilterData" hidden="1">#REF!</definedName>
    <definedName name="Z_532423B2_94C7_44C1_9A2A_9712DAE92CE9_.wvu.FilterData" hidden="1">#REF!</definedName>
    <definedName name="Z_53F31130_5EA7_42BA_93EB_88A7CB743782_.wvu.FilterData" hidden="1">#REF!</definedName>
    <definedName name="Z_55213581_1831_4A94_AB4D_23E4F8BC8085_.wvu.FilterData" hidden="1">#REF!</definedName>
    <definedName name="Z_552B9204_1C85_45BC_B148_AF3E206BDAA2_.wvu.FilterData" hidden="1">#REF!</definedName>
    <definedName name="Z_566671FC_5910_47FD_B961_1065A17D262D_.wvu.FilterData" hidden="1">#REF!</definedName>
    <definedName name="Z_569D17FA_30FE_42CA_8D65_E126C1C01EC2_.wvu.FilterData" hidden="1">#REF!</definedName>
    <definedName name="Z_573E904E_5C2F_4CA2_AFCF_918B916322E4_.wvu.FilterData" hidden="1">#REF!</definedName>
    <definedName name="Z_58DA6172_DC47_4A5F_B420_207BB6987764_.wvu.FilterData" hidden="1">#REF!</definedName>
    <definedName name="Z_58FCB891_F6F4_46F2_BF6B_861E585C9231_.wvu.FilterData" hidden="1">#REF!</definedName>
    <definedName name="Z_59A87EBA_E018_40E8_A580_AB2176E95D7E_.wvu.FilterData" hidden="1">#REF!</definedName>
    <definedName name="Z_5A3E740D_87C0_4F85_AB6D_B402AD860D04_.wvu.FilterData" hidden="1">#REF!</definedName>
    <definedName name="Z_5B42E6B5_40AA_4D3F_B932_EF1583491CDE_.wvu.FilterData" hidden="1">#REF!</definedName>
    <definedName name="Z_5B7B4951_7310_4C66_B906_4D046076272E_.wvu.FilterData" hidden="1">#REF!</definedName>
    <definedName name="Z_5D41F4B9_83DF_4509_9C07_453BA5A62846_.wvu.FilterData" hidden="1">#REF!</definedName>
    <definedName name="Z_5DB05E9F_8F3B_4886_A6CB_2CC53331BA7A_.wvu.FilterData" hidden="1">#REF!</definedName>
    <definedName name="Z_5F096896_2CB8_4B96_A0FE_9AB50EEEEFAB_.wvu.FilterData" hidden="1">#REF!</definedName>
    <definedName name="Z_60DF8B29_1C1F_4B50_BDA8_B8E0C7DD04C3_.wvu.Cols" hidden="1">#REF!,#REF!</definedName>
    <definedName name="Z_60DF8B29_1C1F_4B50_BDA8_B8E0C7DD04C3_.wvu.FilterData" hidden="1">#REF!</definedName>
    <definedName name="Z_615F4A4D_D5AB_4A04_81F5_F436484247A5_.wvu.FilterData" hidden="1">#REF!</definedName>
    <definedName name="Z_616443B5_6F0D_4082_9223_F71B54305366_.wvu.FilterData" hidden="1">#REF!</definedName>
    <definedName name="Z_631F0312_B404_409F_AF2B_39FB2D25040B_.wvu.FilterData" hidden="1">#REF!</definedName>
    <definedName name="Z_632CF316_8294_4588_87E1_2B69E184A62B_.wvu.FilterData" hidden="1">#REF!</definedName>
    <definedName name="Z_66D1BA5F_F4AE_443C_8583_CE89D6674A73_.wvu.FilterData" hidden="1">#REF!</definedName>
    <definedName name="Z_66DD4806_8039_438A_B1CE_46CC5B464050_.wvu.FilterData" hidden="1">#REF!</definedName>
    <definedName name="Z_67671492_8FB0_4A9C_81AC_AB7AE0D4163D_.wvu.Cols" hidden="1">#REF!</definedName>
    <definedName name="Z_67671492_8FB0_4A9C_81AC_AB7AE0D4163D_.wvu.FilterData" hidden="1">#REF!</definedName>
    <definedName name="Z_67671492_8FB0_4A9C_81AC_AB7AE0D4163D_.wvu.PrintArea" hidden="1">#REF!</definedName>
    <definedName name="Z_67671492_8FB0_4A9C_81AC_AB7AE0D4163D_.wvu.PrintTitles" hidden="1">#REF!</definedName>
    <definedName name="Z_67B65FDF_FF67_490E_B8E5_92DC66C9FC9D_.wvu.FilterData" hidden="1">#REF!</definedName>
    <definedName name="Z_68B709DF_9429_4090_9106_386C5F16C4D7_.wvu.FilterData" hidden="1">#REF!</definedName>
    <definedName name="Z_690BC25F_5AA3_4B4B_9507_8C197E768E98_.wvu.FilterData" hidden="1">#REF!</definedName>
    <definedName name="Z_6A66B8A7_491B_4A29_94A1_39F4FDA32C48_.wvu.FilterData" hidden="1">#REF!</definedName>
    <definedName name="Z_6A6F36C8_24A1_4147_9C63_27B7978935DD_.wvu.FilterData" hidden="1">#REF!</definedName>
    <definedName name="Z_6C2050D3_ABE5_4B48_B2A7_DDDD21669987_.wvu.FilterData" hidden="1">#REF!</definedName>
    <definedName name="Z_6CD84A0B_C00D_4BC8_A655_6383CCA4B296_.wvu.FilterData" hidden="1">#REF!</definedName>
    <definedName name="Z_6D5E5F42_E924_48A0_A50F_5BB481AFD1D5_.wvu.FilterData" hidden="1">#REF!</definedName>
    <definedName name="Z_6D789842_F56B_40C4_8907_F36C02855F76_.wvu.FilterData" hidden="1">#REF!</definedName>
    <definedName name="Z_6E345713_0818_471C_B54B_D890B987A0BC_.wvu.FilterData" hidden="1">#REF!</definedName>
    <definedName name="Z_701DEAE4_9CF1_491A_A54B_A6AE3235639D_.wvu.FilterData" hidden="1">#REF!</definedName>
    <definedName name="Z_7319B1DA_C8AE_4D1D_AB4C_B14141921483_.wvu.FilterData" hidden="1">#REF!</definedName>
    <definedName name="Z_752A7E2D_3498_49C8_AF5C_9AB426597DA1_.wvu.FilterData" hidden="1">#REF!</definedName>
    <definedName name="Z_75A1B66F_9EE1_4406_8264_C9BF12113183_.wvu.FilterData" hidden="1">#REF!</definedName>
    <definedName name="Z_7651BD63_D75B_41A5_B133_06AE6A84AE8F_.wvu.FilterData" hidden="1">#REF!</definedName>
    <definedName name="Z_767B7DB4_B657_4E6E_831B_84CA933FFCBE_.wvu.FilterData" hidden="1">#REF!</definedName>
    <definedName name="Z_76FA93EF_40A9_4929_9B4A_2213742C1620_.wvu.FilterData" hidden="1">#REF!</definedName>
    <definedName name="Z_78A33412_D032_45F7_9C2D_D4A31DB937D9_.wvu.FilterData" hidden="1">#REF!</definedName>
    <definedName name="Z_796E4E5E_16C3_474D_B1D5_F6D39CD34051_.wvu.FilterData" hidden="1">#REF!</definedName>
    <definedName name="Z_799FF90A_59EC_11D7_9495_0002B31BFBD5_.wvu.Cols" hidden="1">#REF!,#REF!</definedName>
    <definedName name="Z_799FF90A_59EC_11D7_9495_0002B31BFBD5_.wvu.Rows" hidden="1">#REF!,#REF!,#REF!,#REF!,#REF!,#REF!,#REF!,#REF!,#REF!,#REF!,#REF!,#REF!</definedName>
    <definedName name="Z_7AE3F8A6_7282_4640_BAE6_7D5F8B45608B_.wvu.Cols" hidden="1">#REF!</definedName>
    <definedName name="Z_7BFA9C41_C881_48A8_90C2_F93F8E16E599_.wvu.FilterData" hidden="1">#REF!</definedName>
    <definedName name="Z_7BFBCE1E_B6C5_4BAC_AD95_2B50D2ED28AB_.wvu.FilterData" hidden="1">#REF!</definedName>
    <definedName name="Z_7C6FEBF3_4382_4282_BBB0_E0269BEE42DE_.wvu.FilterData" hidden="1">#REF!</definedName>
    <definedName name="Z_7D057642_92FA_4DD6_84C5_B10B17893E1F_.wvu.FilterData" hidden="1">#REF!</definedName>
    <definedName name="Z_7ED5F3D1_B838_492E_9467_7E7CE6B348ED_.wvu.FilterData" hidden="1">#REF!</definedName>
    <definedName name="Z_8090FD3B_94DF_4ACF_9708_D5B9ADEFD29C_.wvu.FilterData" hidden="1">#REF!</definedName>
    <definedName name="Z_8149A5A7_8307_4FA6_B457_A66B8A6DFABD_.wvu.FilterData" hidden="1">#REF!</definedName>
    <definedName name="Z_819A0FD3_B678_47E8_9DFB_641B3990B590_.wvu.FilterData" hidden="1">#REF!</definedName>
    <definedName name="Z_82999604_BD48_4054_BDCB_CB8B074A34A3_.wvu.FilterData" hidden="1">#REF!</definedName>
    <definedName name="Z_8473B3F0_0740_4E9F_9BAE_9113E5077DE8_.wvu.FilterData" hidden="1">#REF!</definedName>
    <definedName name="Z_85A83A94_71B4_44C8_8B5A_68CAA2461241_.wvu.FilterData" hidden="1">#REF!</definedName>
    <definedName name="Z_86E0C273_91AF_11D7_9C1E_0004231B06E7_.wvu.FilterData" hidden="1">#REF!</definedName>
    <definedName name="Z_87F04A72_68BF_497D_8569_47D1A3B89590_.wvu.FilterData" hidden="1">#REF!</definedName>
    <definedName name="Z_893CBEFD_F317_41F0_BA87_CC1860E1F73B_.wvu.FilterData" hidden="1">#REF!</definedName>
    <definedName name="Z_89B24FFA_B8EE_11D6_9DF9_0004AC9599ED_.wvu.PrintArea" hidden="1">#REF!</definedName>
    <definedName name="Z_89D83FA2_2F4F_4275_9074_3A6247C2CDA6_.wvu.FilterData" hidden="1">#REF!</definedName>
    <definedName name="Z_8B2E8E84_1A68_4B75_A867_04E8EAC8E685_.wvu.FilterData" hidden="1">#REF!</definedName>
    <definedName name="Z_8B5FADF8_BAFC_44E0_9D1D_DE21657D83CA_.wvu.FilterData" hidden="1">#REF!</definedName>
    <definedName name="Z_8BA4715C_EC6D_472D_8E7D_6B55C8A2D072_.wvu.Rows" hidden="1">#REF!,#REF!</definedName>
    <definedName name="Z_8CBA7976_3F45_4926_8F5C_251343B1DCDB_.wvu.FilterData" hidden="1">#REF!</definedName>
    <definedName name="Z_8D213052_8AFD_4E06_B410_DCB431062572_.wvu.FilterData" hidden="1">#REF!</definedName>
    <definedName name="Z_8DD835B5_A9EB_4AAA_B94F_A44AC86A69C0_.wvu.PrintArea" hidden="1">#REF!</definedName>
    <definedName name="Z_8DD835B5_A9EB_4AAA_B94F_A44AC86A69C0_.wvu.PrintTitles" hidden="1">#REF!</definedName>
    <definedName name="Z_8DD835B5_A9EB_4AAA_B94F_A44AC86A69C0_.wvu.Rows" hidden="1">#REF!</definedName>
    <definedName name="Z_8EA755F4_0515_4AA0_970C_55F473C7FD9B_.wvu.FilterData" hidden="1">#REF!</definedName>
    <definedName name="Z_8F33F4E3_A14E_4DD4_ADD4_B19023A45B10_.wvu.FilterData" hidden="1">#REF!</definedName>
    <definedName name="Z_901BF8EA_CA8A_411C_8FD3_BCB793FCF48A_.wvu.FilterData" hidden="1">#REF!</definedName>
    <definedName name="Z_9066F505_4944_4582_AAF9_B40B49D59413_.wvu.PrintArea" hidden="1">#REF!</definedName>
    <definedName name="Z_9066F505_4944_4582_AAF9_B40B49D59413_.wvu.PrintTitles" hidden="1">#REF!</definedName>
    <definedName name="Z_9066F505_4944_4582_AAF9_B40B49D59413_.wvu.Rows" hidden="1">#REF!</definedName>
    <definedName name="Z_91488B6D_F045_4050_BA1B_41C2E3B3B10A_.wvu.FilterData" hidden="1">#REF!</definedName>
    <definedName name="Z_92919032_3A1D_4E0A_A8D8_FD23494D13A8_.wvu.FilterData" hidden="1">#REF!</definedName>
    <definedName name="Z_9587B38A_B060_410B_8598_4B23623A371C_.wvu.FilterData" hidden="1">#REF!</definedName>
    <definedName name="Z_96EB0306_BB94_45E8_9D0D_4C07A6623010_.wvu.FilterData" hidden="1">#REF!</definedName>
    <definedName name="Z_97666733_8666_4F9D_9588_AF9B6CF9224C_.wvu.FilterData" hidden="1">#REF!</definedName>
    <definedName name="Z_98599B4F_1D05_4040_9183_E1D7A1DDEB9C_.wvu.FilterData" hidden="1">#REF!</definedName>
    <definedName name="Z_98C8BF36_C172_45C3_8EFB_521E6ACCA0D3_.wvu.FilterData" hidden="1">#REF!</definedName>
    <definedName name="Z_9A372634_7C2D_4502_BF44_0C63FD1FB6D2_.wvu.FilterData" hidden="1">#REF!</definedName>
    <definedName name="Z_9A5CC0D4_28E7_4461_BE2E_802002496535_.wvu.FilterData" hidden="1">#REF!</definedName>
    <definedName name="Z_9C86BF25_210A_4B5C_9F2A_856CA801294A_.wvu.FilterData" hidden="1">#REF!</definedName>
    <definedName name="Z_9C8AF864_7E20_415C_848E_C2849E8CBF0C_.wvu.FilterData" hidden="1">#REF!</definedName>
    <definedName name="Z_9E7B61E2_2701_4257_A261_86548A6D7D7C_.wvu.FilterData" hidden="1">#REF!</definedName>
    <definedName name="Z_A0276843_5A14_4A7A_AD1C_583475FE9ED2_.wvu.FilterData" hidden="1">#REF!</definedName>
    <definedName name="Z_A2CB926C_E33A_4E38_9626_682814771DB1_.wvu.FilterData" hidden="1">#REF!</definedName>
    <definedName name="Z_A320C8A7_8D87_4204_85D4_AE25493D1363_.wvu.FilterData" hidden="1">#REF!</definedName>
    <definedName name="Z_A5F4C2AC_640B_40D9_88C9_69B3215DBE96_.wvu.FilterData" hidden="1">#REF!</definedName>
    <definedName name="Z_A686C168_1672_48B1_ADFD_481A1276CC81_.wvu.FilterData" hidden="1">#REF!</definedName>
    <definedName name="Z_A933351F_4BD3_4901_98D5_53D192BD61DC_.wvu.FilterData" hidden="1">#REF!</definedName>
    <definedName name="Z_AA0BD2F5_1513_40DB_B224_CC27CA57E181_.wvu.FilterData" hidden="1">#REF!</definedName>
    <definedName name="Z_AA329A38_94E6_4014_8D54_EFB48C7FA433_.wvu.FilterData" hidden="1">#REF!</definedName>
    <definedName name="Z_AC5679A6_5A24_441C_BBA3_F0C9D8E8E441_.wvu.FilterData" hidden="1">#REF!</definedName>
    <definedName name="Z_ACE528A7_3516_429C_8E77_FA07F86ED2D8_.wvu.Cols" hidden="1">#REF!</definedName>
    <definedName name="Z_AE302359_F16A_4874_8921_3865B0ECD878_.wvu.FilterData" hidden="1">#REF!</definedName>
    <definedName name="Z_AF0BF736_181F_4A59_8FB9_D3BCA8E591F7_.wvu.FilterData" hidden="1">#REF!</definedName>
    <definedName name="Z_AF12B415_1D2E_4088_9C86_BB0173951217_.wvu.FilterData" hidden="1">#REF!</definedName>
    <definedName name="Z_AF537E87_E5DE_4792_8C82_FFA1FC35463A_.wvu.FilterData" hidden="1">#REF!</definedName>
    <definedName name="Z_AF7625A3_E279_490C_86E2_6D0723D57A1E_.wvu.FilterData" hidden="1">#REF!</definedName>
    <definedName name="Z_B1269BAB_A618_45E5_8379_9ECE98405A14_.wvu.FilterData" hidden="1">#REF!</definedName>
    <definedName name="Z_B20EEB3D_E9E6_496E_8678_B417DDC74718_.wvu.FilterData" hidden="1">#REF!</definedName>
    <definedName name="Z_B4864B96_AD18_4114_8AFA_A8BAA8915737_.wvu.FilterData" hidden="1">#REF!</definedName>
    <definedName name="Z_B645C4A8_1830_42C7_9DBF_0F519499A6CE_.wvu.FilterData" hidden="1">#REF!</definedName>
    <definedName name="Z_B7475313_60A1_440E_A07B_6B97978B34F2_.wvu.FilterData" hidden="1">#REF!</definedName>
    <definedName name="Z_B891B51F_1CA2_435F_A819_8A494B08D3EE_.wvu.FilterData" hidden="1">#REF!</definedName>
    <definedName name="Z_B8CE2FA5_D3F2_48A0_8603_A3FBA2808CB4_.wvu.FilterData" hidden="1">#REF!</definedName>
    <definedName name="Z_B9837360_94DA_11D7_9C1E_0004231B06E7_.wvu.FilterData" hidden="1">#REF!</definedName>
    <definedName name="Z_BBE1AFA0_C6F6_4019_9D53_075DA4654337_.wvu.FilterData" hidden="1">#REF!</definedName>
    <definedName name="Z_BC0EED6A_3F15_49FF_A48F_B40AC74B528A_.wvu.FilterData" hidden="1">#REF!</definedName>
    <definedName name="Z_BC4212E8_2D54_48E9_A2B4_66875F86EBEF_.wvu.FilterData" hidden="1">#REF!</definedName>
    <definedName name="Z_BE48B5BF_102F_4FB8_8807_DA126440E01B_.wvu.FilterData" hidden="1">#REF!</definedName>
    <definedName name="Z_BE949522_4A35_4352_9A91_0CE0E28D3461_.wvu.FilterData" hidden="1">#REF!</definedName>
    <definedName name="Z_C1310828_8567_4952_A9D3_7183F1221321_.wvu.FilterData" hidden="1">#REF!</definedName>
    <definedName name="Z_C581774C_2FCD_4906_B930_CCB3F9F9A50B_.wvu.FilterData" hidden="1">#REF!</definedName>
    <definedName name="Z_C67C9A44_7556_4756_AC39_E00F137116ED_.wvu.FilterData" hidden="1">#REF!</definedName>
    <definedName name="Z_C908089F_9A5A_11D7_9C1E_0004231B06E7_.wvu.FilterData" hidden="1">#REF!</definedName>
    <definedName name="Z_C942EE3A_8DBF_41D7_ADAF_F43C01F31E23_.wvu.FilterData" hidden="1">#REF!</definedName>
    <definedName name="Z_CB8FB7EE_B771_11D7_9C1E_0004231B06E7_.wvu.FilterData" hidden="1">#REF!</definedName>
    <definedName name="Z_CB8FB7F1_B771_11D7_9C1E_0004231B06E7_.wvu.FilterData" hidden="1">#REF!</definedName>
    <definedName name="Z_CD48E0DF_E307_492A_9CFD_ADF6DE6ECCFB_.wvu.FilterData" hidden="1">#REF!</definedName>
    <definedName name="Z_CDAD3BC7_95B1_4949_91B3_EAB234D2A550_.wvu.FilterData" hidden="1">#REF!</definedName>
    <definedName name="Z_CE1A6073_4007_44EE_88D3_3C79CF746C78_.wvu.FilterData" hidden="1">#REF!</definedName>
    <definedName name="Z_D0500033_B90B_46E5_BD62_60D0DA033A55_.wvu.FilterData" hidden="1">#REF!</definedName>
    <definedName name="Z_D11C04A2_606C_4EF4_9AD3_4865E5EFAE70_.wvu.FilterData" hidden="1">#REF!</definedName>
    <definedName name="Z_D1371C66_ADFD_11D7_9C1E_0004231B06E7_.wvu.FilterData" hidden="1">#REF!</definedName>
    <definedName name="Z_D1371C82_ADFD_11D7_9C1E_0004231B06E7_.wvu.FilterData" hidden="1">#REF!</definedName>
    <definedName name="Z_D1371C98_ADFD_11D7_9C1E_0004231B06E7_.wvu.FilterData" hidden="1">#REF!</definedName>
    <definedName name="Z_D15727E9_9BC2_420E_AC98_E8E9B60BD754_.wvu.FilterData" hidden="1">#REF!</definedName>
    <definedName name="Z_D371D622_5497_46A4_826D_01F2F492E39D_.wvu.FilterData" hidden="1">#REF!</definedName>
    <definedName name="Z_D3FF2053_BD11_4CA8_9648_A06F387C0C79_.wvu.FilterData" hidden="1">#REF!</definedName>
    <definedName name="Z_D4D6DC3A_302F_4BF4_8221_EFB7EA05B30F_.wvu.FilterData" hidden="1">#REF!</definedName>
    <definedName name="Z_D4FF4BA0_F9BE_4CEE_B334_FBD19DA86BF4_.wvu.FilterData" hidden="1">#REF!</definedName>
    <definedName name="Z_D5810466_54E3_455B_B341_3E7B86FB72D3_.wvu.FilterData" hidden="1">#REF!</definedName>
    <definedName name="Z_D60B1DF7_D653_4F01_B5AD_6A66E578C24F_.wvu.FilterData" hidden="1">#REF!</definedName>
    <definedName name="Z_D684BA0E_B94B_4BF7_8F27_4E3A1924425C_.wvu.FilterData" hidden="1">#REF!</definedName>
    <definedName name="Z_D9443332_B48E_4E65_8F23_AC96FB75A5A9_.wvu.FilterData" hidden="1">#REF!</definedName>
    <definedName name="Z_DAA35AF8_874B_4671_A195_994D9700CFB0_.wvu.FilterData" hidden="1">#REF!</definedName>
    <definedName name="Z_DB31579F_8662_40C5_BB19_660F0F7B70E5_.wvu.FilterData" hidden="1">#REF!</definedName>
    <definedName name="Z_DB349C77_BBCF_4BF0_8906_770DC9CEB279_.wvu.FilterData" hidden="1">#REF!</definedName>
    <definedName name="Z_DBA9A16F_C863_43D6_BEF6_4907AD7FF11A_.wvu.FilterData" hidden="1">#REF!</definedName>
    <definedName name="Z_DC39DC03_5BF1_41DE_A26D_8DA774859990_.wvu.FilterData" hidden="1">#REF!</definedName>
    <definedName name="Z_DC4BE57B_E9B6_4823_AAB5_0B4AD0A1C9F8_.wvu.FilterData" hidden="1">#REF!</definedName>
    <definedName name="Z_DD40B456_B833_4D7B_A3C9_47AA2D6A0830_.wvu.FilterData" hidden="1">#REF!</definedName>
    <definedName name="Z_DDC9046D_2716_4CA3_9471_7091058B3C12_.wvu.FilterData" hidden="1">#REF!</definedName>
    <definedName name="Z_DF3B204A_F509_4DA0_BCB7_F89536B5FEBF_.wvu.FilterData" hidden="1">#REF!</definedName>
    <definedName name="Z_E24C1EE5_98CF_11D6_A72B_08005AA614B9_.wvu.PrintArea" hidden="1">#REF!</definedName>
    <definedName name="Z_E3FFE9E0_6C4F_4FB4_A56E_FBE96871B5C8_.wvu.Cols" hidden="1">#REF!,#REF!</definedName>
    <definedName name="Z_E3FFE9E0_6C4F_4FB4_A56E_FBE96871B5C8_.wvu.FilterData" hidden="1">#REF!</definedName>
    <definedName name="Z_E42D429F_E4E8_41D2_9176_83C726BAF8E3_.wvu.FilterData" hidden="1">#REF!</definedName>
    <definedName name="Z_E491B72F_902A_11D7_9C1E_0004231B06E7_.wvu.FilterData" hidden="1">#REF!</definedName>
    <definedName name="Z_E491B77E_902A_11D7_9C1E_0004231B06E7_.wvu.FilterData" hidden="1">#REF!</definedName>
    <definedName name="Z_E4A534A8_CD89_4423_9F3F_8134353F3CAC_.wvu.FilterData" hidden="1">#REF!</definedName>
    <definedName name="Z_E4E1532E_DC25_47E7_8CAC_8E70342889F1_.wvu.FilterData" hidden="1">#REF!</definedName>
    <definedName name="Z_E74731A0_5CEF_4B97_AFDD_B1DCA3953478_.wvu.FilterData" hidden="1">#REF!</definedName>
    <definedName name="Z_E7582842_0D7F_4174_A223_2AB1DD8C9047_.wvu.FilterData" hidden="1">#REF!</definedName>
    <definedName name="Z_E7E3B215_0D2B_424B_B9A9_091ABF42A9B2_.wvu.FilterData" hidden="1">#REF!</definedName>
    <definedName name="Z_E833D806_B408_4951_8EA0_84873DD98CC6_.wvu.FilterData" hidden="1">#REF!</definedName>
    <definedName name="Z_E84FA520_D8B7_472A_9913_1B62E15D532D_.wvu.FilterData" hidden="1">#REF!</definedName>
    <definedName name="Z_E856A7FB_F0DE_4CE8_85BE_FBD78193AF0B_.wvu.FilterData" hidden="1">#REF!</definedName>
    <definedName name="Z_E8B81FC8_C17A_451A_B505_641DE5886245_.wvu.FilterData" hidden="1">#REF!</definedName>
    <definedName name="Z_EA900FC6_5EC3_4E18_9ED9_37FAC8862A4C_.wvu.FilterData" hidden="1">#REF!</definedName>
    <definedName name="Z_EC12F0CE_807C_4CF2_B52D_1E5945238C05_.wvu.FilterData" hidden="1">#REF!</definedName>
    <definedName name="Z_EC74CDC8_4C91_4C55_BE9F_24DF0A9793FF_.wvu.FilterData" hidden="1">#REF!</definedName>
    <definedName name="Z_ED3E33DB_FBFA_4FDE_929F_AD12074101A3_.wvu.FilterData" hidden="1">#REF!</definedName>
    <definedName name="Z_EE21DFC7_81AA_40DA_B313_9BC83DA41DD6_.wvu.FilterData" hidden="1">#REF!</definedName>
    <definedName name="Z_EE5311D7_3149_40F1_82F5_7EEC6ACB6C85_.wvu.FilterData" hidden="1">#REF!</definedName>
    <definedName name="Z_EEE8CD21_C3A5_4786_B8BE_B9E68F0A5347_.wvu.FilterData" hidden="1">#REF!</definedName>
    <definedName name="Z_EF7ECF05_99AF_11D6_8A55_0004AC55CD8B_.wvu.PrintArea" hidden="1">#REF!</definedName>
    <definedName name="Z_F0522591_4E2E_4AD6_B99B_B69551272A68_.wvu.FilterData" hidden="1">#REF!</definedName>
    <definedName name="Z_F1326E0B_5376_4D6E_9BC8_214AA525DE83_.wvu.FilterData" hidden="1">#REF!</definedName>
    <definedName name="Z_F300E2D5_C458_4E4B_AB71_FF06367EF684_.wvu.FilterData" hidden="1">#REF!</definedName>
    <definedName name="Z_F3F443DB_8EE1_48F9_9BF4_EAF21EDD719F_.wvu.FilterData" hidden="1">#REF!</definedName>
    <definedName name="Z_F6923408_DB58_4A59_8717_D0133A922204_.wvu.FilterData" hidden="1">#REF!</definedName>
    <definedName name="Z_F9CB3A99_6D24_412C_93C4_575819594890_.wvu.FilterData" hidden="1">#REF!</definedName>
    <definedName name="Z_FA40CB26_17FE_4901_96A4_2176E8FA5EEE_.wvu.FilterData" hidden="1">#REF!</definedName>
    <definedName name="Z_FC4D1412_4B52_4393_A184_1BAD70B9C231_.wvu.FilterData" hidden="1">#REF!</definedName>
    <definedName name="Z_FD259A29_AD61_4284_9BC7_5C3B20DD002B_.wvu.FilterData" hidden="1">#REF!</definedName>
    <definedName name="Z_FDFF93A6_D487_497C_8FA1_B8636451E74C_.wvu.FilterData" hidden="1">#REF!</definedName>
    <definedName name="Z_FE37516D_56E4_424C_8DE6_6B2719F76EF4_.wvu.FilterData" hidden="1">#REF!</definedName>
    <definedName name="Z_FEBB3479_FB57_4CDC_BCCD_5D8B83257FC7_.wvu.FilterData" hidden="1">#REF!</definedName>
    <definedName name="zazax"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zcdçskld" hidden="1">{#N/A,#N/A,FALSE,"Plan1";#N/A,#N/A,FALSE,"Plan2"}</definedName>
    <definedName name="zcsdrfrt" hidden="1">{#N/A,#N/A,FALSE,"Plan1";#N/A,#N/A,FALSE,"Plan2"}</definedName>
    <definedName name="ZDA\DS" hidden="1">{"'gráf jan00'!$A$1:$AK$41"}</definedName>
    <definedName name="ZDA\DS_1" hidden="1">{"'gráf jan00'!$A$1:$AK$41"}</definedName>
    <definedName name="ZDRE" hidden="1">{#N/A,#N/A,FALSE,"Plan1";#N/A,#N/A,FALSE,"Plan2"}</definedName>
    <definedName name="zgfd" hidden="1">{"'gráf jan00'!$A$1:$AK$41"}</definedName>
    <definedName name="zgfd_1" hidden="1">{"'gráf jan00'!$A$1:$AK$41"}</definedName>
    <definedName name="zqz"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ZSADF" hidden="1">{#N/A,#N/A,FALSE,"Plan1";#N/A,#N/A,FALSE,"Plan2"}</definedName>
    <definedName name="zsads" hidden="1">{#N/A,#N/A,FALSE,"Plan1";#N/A,#N/A,FALSE,"Plan2"}</definedName>
    <definedName name="zsag"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ZSDFSETR" hidden="1">#REF!</definedName>
    <definedName name="zsdg"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zsdsf" hidden="1">{TRUE,TRUE,-1.25,-15.5,604.5,366.75,FALSE,FALSE,TRUE,TRUE,0,1,#N/A,1,#N/A,9.0125,24.4117647058824,1,FALSE,FALSE,3,TRUE,1,FALSE,100,"Swvu.PLANILHA2.","ACwvu.PLANILHA2.",#N/A,FALSE,FALSE,0.787401575,0.34,0.46,0.5,1,"","",FALSE,FALSE,FALSE,FALSE,1,#N/A,1,1,FALSE,FALSE,#N/A,#N/A,FALSE,FALSE,FALSE,9,65532,65532,FALSE,FALSE,TRUE,TRUE,TRUE}</definedName>
    <definedName name="zsdwer" hidden="1">{TRUE,TRUE,-1.25,-15.5,604.5,366.75,FALSE,FALSE,TRUE,TRUE,0,1,#N/A,1,#N/A,9.0125,24.4117647058824,1,FALSE,FALSE,3,TRUE,1,FALSE,100,"Swvu.PLANILHA2.","ACwvu.PLANILHA2.",#N/A,FALSE,FALSE,0.787401575,0.34,0.46,0.5,1,"","",FALSE,FALSE,FALSE,FALSE,1,#N/A,1,1,FALSE,FALSE,#N/A,#N/A,FALSE,FALSE,FALSE,9,65532,65532,FALSE,FALSE,TRUE,TRUE,TRUE}</definedName>
    <definedName name="ZVZ" hidden="1">{#N/A,#N/A,FALSE,"GERAL";#N/A,#N/A,FALSE,"012-96";#N/A,#N/A,FALSE,"018-96";#N/A,#N/A,FALSE,"027-96";#N/A,#N/A,FALSE,"059-96";#N/A,#N/A,FALSE,"076-96";#N/A,#N/A,FALSE,"019-97";#N/A,#N/A,FALSE,"021-97";#N/A,#N/A,FALSE,"022-97";#N/A,#N/A,FALSE,"028-97"}</definedName>
    <definedName name="zxccdf" hidden="1">{#N/A,#N/A,FALSE,"Plan1";#N/A,#N/A,FALSE,"Plan2"}</definedName>
    <definedName name="zxcdsf" hidden="1">#REF!</definedName>
    <definedName name="zxcfdstrrt" hidden="1">{#N/A,#N/A,FALSE,"Plan1";#N/A,#N/A,FALSE,"Plan2"}</definedName>
    <definedName name="zxcx" hidden="1">{#N/A,#N/A,FALSE,"Plan1";#N/A,#N/A,FALSE,"Plan2"}</definedName>
    <definedName name="zxczczxvxcvxcb"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ZXFCRF" hidden="1">{TRUE,TRUE,-1.25,-15.5,604.5,366.75,FALSE,FALSE,TRUE,TRUE,0,1,#N/A,1,#N/A,9.0125,24.4117647058824,1,FALSE,FALSE,3,TRUE,1,FALSE,100,"Swvu.PLANILHA2.","ACwvu.PLANILHA2.",#N/A,FALSE,FALSE,0.787401575,0.34,0.46,0.5,1,"","",FALSE,FALSE,FALSE,FALSE,1,#N/A,1,1,FALSE,FALSE,#N/A,#N/A,FALSE,FALSE,FALSE,9,65532,65532,FALSE,FALSE,TRUE,TRUE,TRUE}</definedName>
    <definedName name="ZXFHDFRHDF" hidden="1">{#N/A,#N/A,FALSE,"Plan1";#N/A,#N/A,FALSE,"Plan2"}</definedName>
    <definedName name="zzdftr" hidden="1">{#N/A,#N/A,FALSE,"Plan1";#N/A,#N/A,FALSE,"Plan2"}</definedName>
    <definedName name="ZZZ1"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ZZZZ"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ZZZZZ" hidden="1">{#N/A,#N/A,FALSE,"VPLASIS";#N/A,#N/A,FALSE,"VPLPE";#N/A,#N/A,FALSE,"VPLBR";#N/A,#N/A,FALSE,"CTOTPESEAS";#N/A,#N/A,FALSE,"CTOTBRCKS";#N/A,#N/A,FALSE,"CTOTBRCKS";#N/A,#N/A,FALSE,"COMPARATIVO";#N/A,#N/A,FALSE,"QUADRO 1";#N/A,#N/A,FALSE,"QUADRO 2";#N/A,#N/A,FALSE,"GRAF1. DET";#N/A,#N/A,FALSE,"PAC";#N/A,#N/A,FALSE,"QD1 PEL";#N/A,#N/A,FALSE,"QD2 PEL";#N/A,#N/A,FALSE,"QD3 PEL";#N/A,#N/A,FALSE,"GRAF1 PEL"}</definedName>
    <definedName name="zzzzzzzzzzz" hidden="1">{"'Quadro'!$A$4:$BG$78"}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72" i="8" l="1"/>
  <c r="U16" i="8"/>
  <c r="U518" i="8" l="1"/>
  <c r="U36" i="8"/>
  <c r="U35" i="8"/>
  <c r="E30" i="10"/>
  <c r="E32" i="10" s="1"/>
  <c r="E25" i="10"/>
  <c r="E24" i="10"/>
  <c r="E23" i="10"/>
  <c r="E22" i="10"/>
  <c r="E21" i="10"/>
  <c r="E20" i="10"/>
  <c r="E19" i="10"/>
  <c r="E18" i="10"/>
  <c r="E17" i="10"/>
  <c r="E16" i="10"/>
  <c r="E15" i="10"/>
  <c r="E14" i="10"/>
  <c r="E13" i="10"/>
  <c r="E12" i="10"/>
  <c r="E11" i="10"/>
  <c r="E26" i="10" s="1"/>
  <c r="E8" i="10"/>
  <c r="E6" i="10"/>
  <c r="O39" i="9"/>
  <c r="O41" i="9" s="1"/>
  <c r="N39" i="9"/>
  <c r="N41" i="9" s="1"/>
  <c r="M39" i="9"/>
  <c r="M41" i="9" s="1"/>
  <c r="L39" i="9"/>
  <c r="L41" i="9" s="1"/>
  <c r="K39" i="9"/>
  <c r="K41" i="9" s="1"/>
  <c r="J39" i="9"/>
  <c r="J41" i="9" s="1"/>
  <c r="I39" i="9"/>
  <c r="I41" i="9" s="1"/>
  <c r="H39" i="9"/>
  <c r="H41" i="9" s="1"/>
  <c r="G39" i="9"/>
  <c r="G41" i="9" s="1"/>
  <c r="F39" i="9"/>
  <c r="F41" i="9" s="1"/>
  <c r="E39" i="9"/>
  <c r="E41" i="9" s="1"/>
  <c r="D39" i="9"/>
  <c r="D41" i="9" s="1"/>
  <c r="O23" i="9"/>
  <c r="N23" i="9"/>
  <c r="M23" i="9"/>
  <c r="L23" i="9"/>
  <c r="K23" i="9"/>
  <c r="J23" i="9"/>
  <c r="I23" i="9"/>
  <c r="H23" i="9"/>
  <c r="G23" i="9"/>
  <c r="F23" i="9"/>
  <c r="E23" i="9"/>
  <c r="D23" i="9"/>
  <c r="O18" i="9"/>
  <c r="N18" i="9"/>
  <c r="M18" i="9"/>
  <c r="M43" i="9" s="1"/>
  <c r="M42" i="9" s="1"/>
  <c r="L18" i="9"/>
  <c r="K18" i="9"/>
  <c r="K43" i="9" s="1"/>
  <c r="J18" i="9"/>
  <c r="I18" i="9"/>
  <c r="H18" i="9"/>
  <c r="G18" i="9"/>
  <c r="G43" i="9" s="1"/>
  <c r="G42" i="9" s="1"/>
  <c r="F18" i="9"/>
  <c r="F43" i="9" s="1"/>
  <c r="F42" i="9" s="1"/>
  <c r="E18" i="9"/>
  <c r="E43" i="9" s="1"/>
  <c r="E42" i="9" s="1"/>
  <c r="D18" i="9"/>
  <c r="J43" i="9" l="1"/>
  <c r="J42" i="9"/>
  <c r="K42" i="9"/>
  <c r="D43" i="9"/>
  <c r="D42" i="9" s="1"/>
  <c r="L43" i="9"/>
  <c r="L42" i="9" s="1"/>
  <c r="H43" i="9"/>
  <c r="H42" i="9" s="1"/>
  <c r="I43" i="9"/>
  <c r="I42" i="9" s="1"/>
  <c r="N43" i="9"/>
  <c r="N42" i="9" s="1"/>
  <c r="O43" i="9"/>
  <c r="O42" i="9" s="1"/>
  <c r="E34" i="10"/>
  <c r="E36" i="10" s="1"/>
  <c r="D44" i="9" l="1"/>
  <c r="C3" i="2"/>
  <c r="AC92" i="5" l="1"/>
  <c r="AC91" i="5"/>
  <c r="AC90" i="5"/>
  <c r="AC89" i="5"/>
  <c r="AC88" i="5"/>
  <c r="AC86" i="5"/>
  <c r="AC85" i="5"/>
  <c r="AC84" i="5"/>
  <c r="AC83" i="5"/>
  <c r="AC82" i="5"/>
  <c r="AC81" i="5"/>
  <c r="AC80" i="5"/>
  <c r="AC79" i="5"/>
  <c r="AC78" i="5"/>
  <c r="AC77" i="5"/>
  <c r="AC76" i="5"/>
  <c r="AC75" i="5"/>
  <c r="AC74" i="5"/>
  <c r="AC66" i="5"/>
  <c r="AC65" i="5"/>
  <c r="AC64" i="5"/>
  <c r="AC63" i="5"/>
  <c r="AC62" i="5"/>
  <c r="AC61" i="5"/>
  <c r="AC60" i="5"/>
  <c r="AC59" i="5"/>
  <c r="AC58" i="5"/>
  <c r="AC57" i="5"/>
  <c r="AC56" i="5"/>
  <c r="AC55" i="5"/>
  <c r="AC54" i="5"/>
  <c r="AC53" i="5"/>
  <c r="AC52" i="5"/>
  <c r="AC51" i="5"/>
  <c r="AC50" i="5"/>
  <c r="AC49" i="5"/>
  <c r="AC48" i="5"/>
  <c r="AC47" i="5"/>
  <c r="AC46" i="5"/>
  <c r="AC45" i="5"/>
  <c r="AC44" i="5"/>
  <c r="AC43" i="5"/>
  <c r="AC42" i="5"/>
  <c r="AC41" i="5"/>
  <c r="AC40" i="5"/>
  <c r="AC39" i="5"/>
  <c r="AC38" i="5"/>
  <c r="AC37" i="5"/>
  <c r="AC36" i="5"/>
  <c r="AC35" i="5"/>
  <c r="AC34" i="5"/>
  <c r="AC33" i="5"/>
  <c r="AC32" i="5"/>
  <c r="AC31" i="5"/>
  <c r="AC30" i="5"/>
  <c r="AC29" i="5"/>
  <c r="AC28" i="5"/>
  <c r="AC27" i="5"/>
  <c r="AC26" i="5"/>
  <c r="AC25" i="5"/>
  <c r="AC24" i="5"/>
  <c r="AC23" i="5"/>
  <c r="AC22" i="5"/>
  <c r="AC21" i="5"/>
  <c r="AC20" i="5"/>
  <c r="AC19" i="5"/>
  <c r="AC18" i="5"/>
  <c r="AC17" i="5"/>
  <c r="AC16" i="5"/>
  <c r="AC15" i="5"/>
  <c r="AC14" i="5"/>
  <c r="AC13" i="5"/>
  <c r="AC12" i="5"/>
  <c r="C3" i="4"/>
  <c r="U4" i="2" l="1"/>
  <c r="U3" i="2"/>
  <c r="U20" i="8" l="1"/>
  <c r="U462" i="8" l="1"/>
  <c r="U460" i="8"/>
  <c r="U254" i="8"/>
  <c r="U251" i="8"/>
  <c r="U250" i="8"/>
  <c r="U249" i="8"/>
  <c r="U233" i="8"/>
  <c r="U231" i="8"/>
  <c r="U230" i="8"/>
  <c r="U334" i="8"/>
  <c r="U715" i="8"/>
  <c r="U714" i="8"/>
  <c r="U713" i="8"/>
  <c r="U712" i="8"/>
  <c r="U711" i="8"/>
  <c r="U710" i="8"/>
  <c r="U709" i="8"/>
  <c r="U708" i="8"/>
  <c r="U707" i="8"/>
  <c r="U706" i="8"/>
  <c r="U703" i="8"/>
  <c r="U702" i="8"/>
  <c r="U701" i="8"/>
  <c r="U700" i="8"/>
  <c r="U699" i="8"/>
  <c r="U697" i="8"/>
  <c r="U695" i="8"/>
  <c r="U692" i="8"/>
  <c r="U691" i="8"/>
  <c r="U689" i="8"/>
  <c r="U688" i="8"/>
  <c r="U687" i="8"/>
  <c r="U686" i="8"/>
  <c r="U685" i="8"/>
  <c r="U684" i="8"/>
  <c r="U683" i="8"/>
  <c r="U682" i="8"/>
  <c r="U680" i="8"/>
  <c r="U679" i="8"/>
  <c r="U678" i="8"/>
  <c r="U675" i="8"/>
  <c r="U672" i="8"/>
  <c r="U670" i="8"/>
  <c r="U667" i="8"/>
  <c r="U666" i="8"/>
  <c r="U665" i="8"/>
  <c r="U664" i="8"/>
  <c r="U663" i="8"/>
  <c r="U662" i="8"/>
  <c r="U659" i="8"/>
  <c r="U657" i="8"/>
  <c r="U655" i="8"/>
  <c r="U653" i="8"/>
  <c r="U651" i="8"/>
  <c r="U649" i="8"/>
  <c r="U648" i="8"/>
  <c r="U646" i="8"/>
  <c r="U645" i="8"/>
  <c r="U644" i="8"/>
  <c r="U643" i="8"/>
  <c r="U642" i="8"/>
  <c r="U641" i="8"/>
  <c r="U640" i="8"/>
  <c r="U639" i="8"/>
  <c r="U638" i="8"/>
  <c r="U637" i="8"/>
  <c r="U636" i="8"/>
  <c r="U635" i="8"/>
  <c r="U634" i="8"/>
  <c r="U633" i="8"/>
  <c r="U632" i="8"/>
  <c r="U629" i="8"/>
  <c r="U625" i="8"/>
  <c r="U622" i="8"/>
  <c r="U621" i="8"/>
  <c r="U620" i="8"/>
  <c r="U619" i="8"/>
  <c r="U617" i="8"/>
  <c r="U615" i="8"/>
  <c r="U612" i="8"/>
  <c r="U427" i="8" l="1"/>
  <c r="U428" i="8"/>
  <c r="U429" i="8"/>
  <c r="U430" i="8"/>
  <c r="U431" i="8"/>
  <c r="U432" i="8"/>
  <c r="U433" i="8"/>
  <c r="U434" i="8"/>
  <c r="U436" i="8"/>
  <c r="U437" i="8"/>
  <c r="U438" i="8"/>
  <c r="U439" i="8"/>
  <c r="U440" i="8"/>
  <c r="U442" i="8"/>
  <c r="U443" i="8"/>
  <c r="U444" i="8"/>
  <c r="U445" i="8"/>
  <c r="U446" i="8"/>
  <c r="U447" i="8"/>
  <c r="U323" i="8"/>
  <c r="U62" i="8" l="1"/>
  <c r="U63" i="8"/>
  <c r="U64" i="8"/>
  <c r="U65" i="8"/>
  <c r="U66" i="8"/>
  <c r="U67" i="8"/>
  <c r="U68" i="8"/>
  <c r="U69" i="8"/>
  <c r="U70" i="8"/>
  <c r="U60" i="8"/>
  <c r="U61" i="8"/>
  <c r="U86" i="8"/>
  <c r="U89" i="8"/>
  <c r="U186" i="8" l="1"/>
  <c r="U187" i="8"/>
  <c r="U531" i="8"/>
  <c r="U533" i="8"/>
  <c r="U535" i="8"/>
  <c r="U537" i="8"/>
  <c r="U306" i="8" l="1"/>
  <c r="U289" i="8"/>
  <c r="U607" i="8"/>
  <c r="U606" i="8"/>
  <c r="U603" i="8"/>
  <c r="U600" i="8"/>
  <c r="U597" i="8"/>
  <c r="U596" i="8"/>
  <c r="U593" i="8"/>
  <c r="U591" i="8"/>
  <c r="U590" i="8"/>
  <c r="U589" i="8"/>
  <c r="U588" i="8"/>
  <c r="U587" i="8"/>
  <c r="U586" i="8"/>
  <c r="U585" i="8"/>
  <c r="U582" i="8"/>
  <c r="U579" i="8"/>
  <c r="U578" i="8"/>
  <c r="U575" i="8"/>
  <c r="U572" i="8"/>
  <c r="U571" i="8"/>
  <c r="U570" i="8"/>
  <c r="U569" i="8"/>
  <c r="U566" i="8"/>
  <c r="U564" i="8"/>
  <c r="U562" i="8"/>
  <c r="U559" i="8"/>
  <c r="U556" i="8"/>
  <c r="U555" i="8"/>
  <c r="U552" i="8"/>
  <c r="U548" i="8"/>
  <c r="U546" i="8"/>
  <c r="U543" i="8"/>
  <c r="U541" i="8"/>
  <c r="U528" i="8"/>
  <c r="U527" i="8"/>
  <c r="U525" i="8"/>
  <c r="U524" i="8"/>
  <c r="U523" i="8"/>
  <c r="U522" i="8"/>
  <c r="U516" i="8"/>
  <c r="U513" i="8"/>
  <c r="U512" i="8"/>
  <c r="U508" i="8"/>
  <c r="U503" i="8"/>
  <c r="U501" i="8"/>
  <c r="U499" i="8"/>
  <c r="U495" i="8"/>
  <c r="U492" i="8"/>
  <c r="U490" i="8"/>
  <c r="U489" i="8"/>
  <c r="U488" i="8"/>
  <c r="U485" i="8"/>
  <c r="U483" i="8"/>
  <c r="U480" i="8"/>
  <c r="U479" i="8"/>
  <c r="U477" i="8"/>
  <c r="U473" i="8"/>
  <c r="U468" i="8"/>
  <c r="U467" i="8"/>
  <c r="U466" i="8"/>
  <c r="U465" i="8"/>
  <c r="U458" i="8"/>
  <c r="U456" i="8"/>
  <c r="U454" i="8"/>
  <c r="U451" i="8"/>
  <c r="U425" i="8"/>
  <c r="U424" i="8"/>
  <c r="U422" i="8"/>
  <c r="U420" i="8"/>
  <c r="U418" i="8"/>
  <c r="U417" i="8"/>
  <c r="U416" i="8"/>
  <c r="U415" i="8"/>
  <c r="U413" i="8"/>
  <c r="U410" i="8"/>
  <c r="U409" i="8"/>
  <c r="U408" i="8"/>
  <c r="U406" i="8"/>
  <c r="U405" i="8"/>
  <c r="U404" i="8"/>
  <c r="U403" i="8"/>
  <c r="U402" i="8"/>
  <c r="U397" i="8"/>
  <c r="U396" i="8"/>
  <c r="U392" i="8"/>
  <c r="U391" i="8"/>
  <c r="U390" i="8"/>
  <c r="U389" i="8"/>
  <c r="U387" i="8"/>
  <c r="U386" i="8"/>
  <c r="U385" i="8"/>
  <c r="U382" i="8"/>
  <c r="U380" i="8"/>
  <c r="U377" i="8"/>
  <c r="U372" i="8"/>
  <c r="U370" i="8"/>
  <c r="U369" i="8"/>
  <c r="U368" i="8"/>
  <c r="U367" i="8"/>
  <c r="U366" i="8"/>
  <c r="U365" i="8"/>
  <c r="U364" i="8"/>
  <c r="U363" i="8"/>
  <c r="U362" i="8"/>
  <c r="U361" i="8"/>
  <c r="U359" i="8"/>
  <c r="U357" i="8"/>
  <c r="U355" i="8"/>
  <c r="U354" i="8"/>
  <c r="U352" i="8"/>
  <c r="U351" i="8"/>
  <c r="U349" i="8"/>
  <c r="U348" i="8"/>
  <c r="U347" i="8"/>
  <c r="U346" i="8"/>
  <c r="U345" i="8"/>
  <c r="U344" i="8"/>
  <c r="U343" i="8"/>
  <c r="U342" i="8"/>
  <c r="U340" i="8"/>
  <c r="U339" i="8"/>
  <c r="U338" i="8"/>
  <c r="U337" i="8"/>
  <c r="U333" i="8"/>
  <c r="U332" i="8"/>
  <c r="U331" i="8"/>
  <c r="U329" i="8"/>
  <c r="U327" i="8"/>
  <c r="U325" i="8"/>
  <c r="U320" i="8"/>
  <c r="U316" i="8"/>
  <c r="U314" i="8"/>
  <c r="U313" i="8"/>
  <c r="U245" i="8"/>
  <c r="U311" i="8"/>
  <c r="U308" i="8"/>
  <c r="U307" i="8"/>
  <c r="U305" i="8"/>
  <c r="U302" i="8"/>
  <c r="U301" i="8"/>
  <c r="U299" i="8"/>
  <c r="U296" i="8"/>
  <c r="U295" i="8"/>
  <c r="U294" i="8"/>
  <c r="U293" i="8"/>
  <c r="U292" i="8"/>
  <c r="U291" i="8"/>
  <c r="U288" i="8"/>
  <c r="U287" i="8"/>
  <c r="U286" i="8"/>
  <c r="U285" i="8"/>
  <c r="U284" i="8"/>
  <c r="U283" i="8"/>
  <c r="U282" i="8"/>
  <c r="U281" i="8"/>
  <c r="U280" i="8"/>
  <c r="U278" i="8"/>
  <c r="U277" i="8"/>
  <c r="U275" i="8"/>
  <c r="U274" i="8"/>
  <c r="U272" i="8"/>
  <c r="U271" i="8"/>
  <c r="U270" i="8"/>
  <c r="U267" i="8"/>
  <c r="U266" i="8"/>
  <c r="U265" i="8"/>
  <c r="U264" i="8"/>
  <c r="U263" i="8"/>
  <c r="U262" i="8"/>
  <c r="U261" i="8"/>
  <c r="U260" i="8"/>
  <c r="U259" i="8"/>
  <c r="U258" i="8"/>
  <c r="U257" i="8"/>
  <c r="U244" i="8"/>
  <c r="U243" i="8"/>
  <c r="U242" i="8"/>
  <c r="U241" i="8"/>
  <c r="U240" i="8"/>
  <c r="U239" i="8"/>
  <c r="U238" i="8"/>
  <c r="U237" i="8"/>
  <c r="U236" i="8"/>
  <c r="U228" i="8"/>
  <c r="U227" i="8"/>
  <c r="U226" i="8"/>
  <c r="U225" i="8"/>
  <c r="U224" i="8"/>
  <c r="U223" i="8"/>
  <c r="U222" i="8"/>
  <c r="U221" i="8"/>
  <c r="U220" i="8"/>
  <c r="U218" i="8"/>
  <c r="U217" i="8"/>
  <c r="U216" i="8"/>
  <c r="U215" i="8"/>
  <c r="U214" i="8"/>
  <c r="U213" i="8"/>
  <c r="U212" i="8"/>
  <c r="U211" i="8"/>
  <c r="U210" i="8"/>
  <c r="U209" i="8"/>
  <c r="U208" i="8"/>
  <c r="U207" i="8"/>
  <c r="U206" i="8"/>
  <c r="U205" i="8"/>
  <c r="U204" i="8"/>
  <c r="U203" i="8"/>
  <c r="U202" i="8"/>
  <c r="U201" i="8"/>
  <c r="U200" i="8"/>
  <c r="U199" i="8"/>
  <c r="U198" i="8"/>
  <c r="U197" i="8"/>
  <c r="U194" i="8"/>
  <c r="U193" i="8"/>
  <c r="U192" i="8"/>
  <c r="U191" i="8"/>
  <c r="U190" i="8"/>
  <c r="U189" i="8"/>
  <c r="U188" i="8"/>
  <c r="U185" i="8"/>
  <c r="U184" i="8"/>
  <c r="U183" i="8"/>
  <c r="U182" i="8"/>
  <c r="U181" i="8"/>
  <c r="U180" i="8"/>
  <c r="U178" i="8"/>
  <c r="U175" i="8"/>
  <c r="U173" i="8"/>
  <c r="U171" i="8"/>
  <c r="U169" i="8"/>
  <c r="U166" i="8"/>
  <c r="U164" i="8"/>
  <c r="U163" i="8"/>
  <c r="U161" i="8"/>
  <c r="U160" i="8"/>
  <c r="U159" i="8"/>
  <c r="U156" i="8"/>
  <c r="U155" i="8"/>
  <c r="U154" i="8"/>
  <c r="U153" i="8"/>
  <c r="U152" i="8"/>
  <c r="U151" i="8"/>
  <c r="U150" i="8"/>
  <c r="U149" i="8"/>
  <c r="U148" i="8"/>
  <c r="U147" i="8"/>
  <c r="U146" i="8"/>
  <c r="U145" i="8"/>
  <c r="U144" i="8"/>
  <c r="U143" i="8"/>
  <c r="U142" i="8"/>
  <c r="U141" i="8"/>
  <c r="U140" i="8"/>
  <c r="U139" i="8"/>
  <c r="U138" i="8"/>
  <c r="U137" i="8"/>
  <c r="U136" i="8"/>
  <c r="U134" i="8"/>
  <c r="U133" i="8"/>
  <c r="U131" i="8"/>
  <c r="U130" i="8"/>
  <c r="U129" i="8"/>
  <c r="U128" i="8"/>
  <c r="U127" i="8"/>
  <c r="U126" i="8"/>
  <c r="U125" i="8"/>
  <c r="U124" i="8"/>
  <c r="U123" i="8"/>
  <c r="U122" i="8"/>
  <c r="U121" i="8"/>
  <c r="U120" i="8"/>
  <c r="U119" i="8"/>
  <c r="U118" i="8"/>
  <c r="U117" i="8"/>
  <c r="U116" i="8"/>
  <c r="U115" i="8"/>
  <c r="U114" i="8"/>
  <c r="U113" i="8"/>
  <c r="U112" i="8"/>
  <c r="U110" i="8"/>
  <c r="U109" i="8"/>
  <c r="U108" i="8"/>
  <c r="U107" i="8"/>
  <c r="U106" i="8"/>
  <c r="U103" i="8"/>
  <c r="U101" i="8"/>
  <c r="U99" i="8"/>
  <c r="U98" i="8"/>
  <c r="U97" i="8"/>
  <c r="U96" i="8"/>
  <c r="U95" i="8"/>
  <c r="U94" i="8"/>
  <c r="U93" i="8"/>
  <c r="U92" i="8"/>
  <c r="U91" i="8"/>
  <c r="U90" i="8"/>
  <c r="U88" i="8"/>
  <c r="U87" i="8"/>
  <c r="U85" i="8"/>
  <c r="U84" i="8"/>
  <c r="U83" i="8"/>
  <c r="U82" i="8"/>
  <c r="U80" i="8"/>
  <c r="U79" i="8"/>
  <c r="U78" i="8"/>
  <c r="U77" i="8"/>
  <c r="U74" i="8"/>
  <c r="U59" i="8"/>
  <c r="U58" i="8"/>
  <c r="U57" i="8"/>
  <c r="U56" i="8"/>
  <c r="U55" i="8"/>
  <c r="U54" i="8"/>
  <c r="U53" i="8"/>
  <c r="U52" i="8"/>
  <c r="U51" i="8"/>
  <c r="U49" i="8"/>
  <c r="U48" i="8"/>
  <c r="U47" i="8"/>
  <c r="U44" i="8"/>
  <c r="U43" i="8"/>
  <c r="U39" i="8"/>
  <c r="U38" i="8"/>
  <c r="U34" i="8"/>
  <c r="U33" i="8"/>
  <c r="U32" i="8"/>
  <c r="U31" i="8"/>
  <c r="U30" i="8"/>
  <c r="U29" i="8"/>
  <c r="U28" i="8"/>
  <c r="U27" i="8"/>
  <c r="U26" i="8"/>
  <c r="U13" i="8"/>
  <c r="U12" i="8"/>
  <c r="U11" i="8"/>
  <c r="L26" i="7" l="1"/>
  <c r="N26" i="7" s="1"/>
  <c r="O26" i="7" s="1"/>
  <c r="G26" i="7"/>
  <c r="L25" i="7"/>
  <c r="N25" i="7" s="1"/>
  <c r="O25" i="7" s="1"/>
  <c r="G25" i="7"/>
  <c r="L23" i="7"/>
  <c r="N23" i="7" s="1"/>
  <c r="O23" i="7" s="1"/>
  <c r="G23" i="7"/>
  <c r="L22" i="7"/>
  <c r="N22" i="7" s="1"/>
  <c r="O22" i="7" s="1"/>
  <c r="G22" i="7"/>
  <c r="L21" i="7"/>
  <c r="N21" i="7" s="1"/>
  <c r="O21" i="7" s="1"/>
  <c r="G21" i="7"/>
  <c r="L20" i="7"/>
  <c r="N20" i="7" s="1"/>
  <c r="O20" i="7" s="1"/>
  <c r="G20" i="7"/>
  <c r="L19" i="7"/>
  <c r="N19" i="7" s="1"/>
  <c r="O19" i="7" s="1"/>
  <c r="G19" i="7"/>
  <c r="L18" i="7"/>
  <c r="N18" i="7" s="1"/>
  <c r="O18" i="7" s="1"/>
  <c r="G18" i="7"/>
  <c r="L17" i="7"/>
  <c r="N17" i="7" s="1"/>
  <c r="O17" i="7" s="1"/>
  <c r="G17" i="7"/>
  <c r="L16" i="7"/>
  <c r="N16" i="7" s="1"/>
  <c r="O16" i="7" s="1"/>
  <c r="G16" i="7"/>
  <c r="L14" i="7"/>
  <c r="N14" i="7" s="1"/>
  <c r="O14" i="7" s="1"/>
  <c r="G14" i="7"/>
  <c r="L13" i="7"/>
  <c r="N13" i="7" s="1"/>
  <c r="O13" i="7" s="1"/>
  <c r="G13" i="7"/>
  <c r="L12" i="7"/>
  <c r="N12" i="7" s="1"/>
  <c r="O12" i="7" s="1"/>
  <c r="G12" i="7"/>
  <c r="L11" i="7"/>
  <c r="N11" i="7" s="1"/>
  <c r="O11" i="7" s="1"/>
  <c r="G11" i="7"/>
  <c r="L10" i="7"/>
  <c r="N10" i="7" s="1"/>
  <c r="O10" i="7" s="1"/>
  <c r="G10" i="7"/>
  <c r="L9" i="7"/>
  <c r="N9" i="7" s="1"/>
  <c r="O9" i="7" s="1"/>
  <c r="G9" i="7"/>
  <c r="L8" i="7"/>
  <c r="N8" i="7" s="1"/>
  <c r="O8" i="7" s="1"/>
  <c r="G8" i="7"/>
  <c r="L7" i="7"/>
  <c r="N7" i="7" s="1"/>
  <c r="O7" i="7" s="1"/>
  <c r="G7" i="7"/>
  <c r="L6" i="7"/>
  <c r="N6" i="7" s="1"/>
  <c r="O6" i="7" s="1"/>
  <c r="O27" i="7" s="1"/>
  <c r="G6" i="7"/>
  <c r="G27" i="7" s="1"/>
  <c r="X92" i="6"/>
  <c r="U92" i="6"/>
  <c r="T92" i="6"/>
  <c r="X91" i="6"/>
  <c r="U91" i="6"/>
  <c r="T91" i="6"/>
  <c r="X90" i="6"/>
  <c r="U90" i="6"/>
  <c r="T90" i="6"/>
  <c r="X89" i="6"/>
  <c r="T89" i="6"/>
  <c r="U89" i="6" s="1"/>
  <c r="X88" i="6"/>
  <c r="U88" i="6"/>
  <c r="T88" i="6"/>
  <c r="X87" i="6"/>
  <c r="U87" i="6"/>
  <c r="T87" i="6"/>
  <c r="X86" i="6"/>
  <c r="U86" i="6"/>
  <c r="T86" i="6"/>
  <c r="X85" i="6"/>
  <c r="T85" i="6"/>
  <c r="U85" i="6" s="1"/>
  <c r="X84" i="6"/>
  <c r="U84" i="6"/>
  <c r="T84" i="6"/>
  <c r="X83" i="6"/>
  <c r="U83" i="6"/>
  <c r="T83" i="6"/>
  <c r="X82" i="6"/>
  <c r="U82" i="6"/>
  <c r="T82" i="6"/>
  <c r="X81" i="6"/>
  <c r="T81" i="6"/>
  <c r="U81" i="6" s="1"/>
  <c r="X80" i="6"/>
  <c r="U80" i="6"/>
  <c r="T80" i="6"/>
  <c r="X79" i="6"/>
  <c r="U79" i="6"/>
  <c r="T79" i="6"/>
  <c r="X78" i="6"/>
  <c r="U78" i="6"/>
  <c r="T78" i="6"/>
  <c r="X77" i="6"/>
  <c r="T77" i="6"/>
  <c r="U77" i="6" s="1"/>
  <c r="X76" i="6"/>
  <c r="U76" i="6"/>
  <c r="T76" i="6"/>
  <c r="X75" i="6"/>
  <c r="U75" i="6"/>
  <c r="T75" i="6"/>
  <c r="X74" i="6"/>
  <c r="U74" i="6"/>
  <c r="T74" i="6"/>
  <c r="X73" i="6"/>
  <c r="T73" i="6"/>
  <c r="U73" i="6" s="1"/>
  <c r="X72" i="6"/>
  <c r="U72" i="6"/>
  <c r="T72" i="6"/>
  <c r="X71" i="6"/>
  <c r="U71" i="6"/>
  <c r="T71" i="6"/>
  <c r="X70" i="6"/>
  <c r="U70" i="6"/>
  <c r="T70" i="6"/>
  <c r="X69" i="6"/>
  <c r="T69" i="6"/>
  <c r="U69" i="6" s="1"/>
  <c r="X68" i="6"/>
  <c r="U68" i="6"/>
  <c r="T68" i="6"/>
  <c r="X67" i="6"/>
  <c r="U67" i="6"/>
  <c r="T67" i="6"/>
  <c r="X66" i="6"/>
  <c r="U66" i="6"/>
  <c r="T66" i="6"/>
  <c r="X65" i="6"/>
  <c r="T65" i="6"/>
  <c r="U65" i="6" s="1"/>
  <c r="X64" i="6"/>
  <c r="U64" i="6"/>
  <c r="T64" i="6"/>
  <c r="X63" i="6"/>
  <c r="U63" i="6"/>
  <c r="T63" i="6"/>
  <c r="X62" i="6"/>
  <c r="U62" i="6"/>
  <c r="T62" i="6"/>
  <c r="X61" i="6"/>
  <c r="T61" i="6"/>
  <c r="U61" i="6" s="1"/>
  <c r="X55" i="6"/>
  <c r="U55" i="6"/>
  <c r="T55" i="6"/>
  <c r="X54" i="6"/>
  <c r="U54" i="6"/>
  <c r="T54" i="6"/>
  <c r="X52" i="6"/>
  <c r="T52" i="6"/>
  <c r="U52" i="6" s="1"/>
  <c r="X50" i="6"/>
  <c r="U50" i="6"/>
  <c r="T50" i="6"/>
  <c r="X49" i="6"/>
  <c r="U49" i="6"/>
  <c r="T49" i="6"/>
  <c r="X48" i="6"/>
  <c r="U48" i="6"/>
  <c r="T48" i="6"/>
  <c r="X47" i="6"/>
  <c r="T47" i="6"/>
  <c r="U47" i="6" s="1"/>
  <c r="X45" i="6"/>
  <c r="U45" i="6"/>
  <c r="T45" i="6"/>
  <c r="X44" i="6"/>
  <c r="U44" i="6"/>
  <c r="T44" i="6"/>
  <c r="X42" i="6"/>
  <c r="U42" i="6"/>
  <c r="T42" i="6"/>
  <c r="X41" i="6"/>
  <c r="T41" i="6"/>
  <c r="U41" i="6" s="1"/>
  <c r="X40" i="6"/>
  <c r="U40" i="6"/>
  <c r="T40" i="6"/>
  <c r="X39" i="6"/>
  <c r="U39" i="6"/>
  <c r="T39" i="6"/>
  <c r="X38" i="6"/>
  <c r="U38" i="6"/>
  <c r="T38" i="6"/>
  <c r="X37" i="6"/>
  <c r="T37" i="6"/>
  <c r="U37" i="6" s="1"/>
  <c r="X36" i="6"/>
  <c r="U36" i="6"/>
  <c r="T36" i="6"/>
  <c r="X35" i="6"/>
  <c r="U35" i="6"/>
  <c r="T35" i="6"/>
  <c r="X33" i="6"/>
  <c r="U33" i="6"/>
  <c r="T33" i="6"/>
  <c r="X32" i="6"/>
  <c r="T32" i="6"/>
  <c r="U32" i="6" s="1"/>
  <c r="X31" i="6"/>
  <c r="U31" i="6"/>
  <c r="T31" i="6"/>
  <c r="X30" i="6"/>
  <c r="U30" i="6"/>
  <c r="T30" i="6"/>
  <c r="X29" i="6"/>
  <c r="U29" i="6"/>
  <c r="T29" i="6"/>
  <c r="X28" i="6"/>
  <c r="T28" i="6"/>
  <c r="U28" i="6" s="1"/>
  <c r="X27" i="6"/>
  <c r="U27" i="6"/>
  <c r="T27" i="6"/>
  <c r="X26" i="6"/>
  <c r="U26" i="6"/>
  <c r="T26" i="6"/>
  <c r="X25" i="6"/>
  <c r="U25" i="6"/>
  <c r="T25" i="6"/>
  <c r="X24" i="6"/>
  <c r="T24" i="6"/>
  <c r="U24" i="6" s="1"/>
  <c r="X23" i="6"/>
  <c r="U23" i="6"/>
  <c r="T23" i="6"/>
  <c r="X22" i="6"/>
  <c r="U22" i="6"/>
  <c r="T22" i="6"/>
  <c r="X21" i="6"/>
  <c r="U21" i="6"/>
  <c r="T21" i="6"/>
  <c r="X19" i="6"/>
  <c r="T19" i="6"/>
  <c r="U19" i="6" s="1"/>
  <c r="X18" i="6"/>
  <c r="U18" i="6"/>
  <c r="T18" i="6"/>
  <c r="X16" i="6"/>
  <c r="U16" i="6"/>
  <c r="T16" i="6"/>
  <c r="X15" i="6"/>
  <c r="U15" i="6"/>
  <c r="T15" i="6"/>
  <c r="X14" i="6"/>
  <c r="T14" i="6"/>
  <c r="U14" i="6" s="1"/>
  <c r="X13" i="6"/>
  <c r="U13" i="6"/>
  <c r="T13" i="6"/>
  <c r="X12" i="6"/>
  <c r="U12" i="6"/>
  <c r="T12" i="6"/>
  <c r="X10" i="6"/>
  <c r="U10" i="6"/>
  <c r="T10" i="6"/>
  <c r="X9" i="6"/>
  <c r="T9" i="6"/>
  <c r="U9" i="6" s="1"/>
  <c r="X8" i="6"/>
  <c r="U8" i="6"/>
  <c r="T8" i="6"/>
  <c r="X7" i="6"/>
  <c r="U7" i="6"/>
  <c r="T7" i="6"/>
  <c r="AL92" i="5"/>
  <c r="AL91" i="5"/>
  <c r="AM91" i="5" s="1"/>
  <c r="AL90" i="5"/>
  <c r="AM90" i="5" s="1"/>
  <c r="AL89" i="5"/>
  <c r="AM89" i="5" s="1"/>
  <c r="AL88" i="5"/>
  <c r="AM88" i="5" s="1"/>
  <c r="AL86" i="5"/>
  <c r="AL85" i="5"/>
  <c r="AM85" i="5" s="1"/>
  <c r="AL84" i="5"/>
  <c r="AL83" i="5"/>
  <c r="AM83" i="5" s="1"/>
  <c r="AL82" i="5"/>
  <c r="AL81" i="5"/>
  <c r="AM81" i="5" s="1"/>
  <c r="AL80" i="5"/>
  <c r="AM80" i="5" s="1"/>
  <c r="AL79" i="5"/>
  <c r="AM79" i="5" s="1"/>
  <c r="AL78" i="5"/>
  <c r="AL77" i="5"/>
  <c r="AL76" i="5"/>
  <c r="AM76" i="5" s="1"/>
  <c r="AL75" i="5"/>
  <c r="AM75" i="5" s="1"/>
  <c r="AL74" i="5"/>
  <c r="AK66" i="5"/>
  <c r="AL66" i="5" s="1"/>
  <c r="AM66" i="5" s="1"/>
  <c r="AK65" i="5"/>
  <c r="AL65" i="5" s="1"/>
  <c r="AM65" i="5" s="1"/>
  <c r="AK62" i="5"/>
  <c r="AL62" i="5" s="1"/>
  <c r="AM62" i="5" s="1"/>
  <c r="AK61" i="5"/>
  <c r="AL61" i="5" s="1"/>
  <c r="AM61" i="5" s="1"/>
  <c r="AK60" i="5"/>
  <c r="AL60" i="5" s="1"/>
  <c r="AM60" i="5" s="1"/>
  <c r="AK59" i="5"/>
  <c r="AL59" i="5" s="1"/>
  <c r="AM59" i="5" s="1"/>
  <c r="AK58" i="5"/>
  <c r="AL58" i="5" s="1"/>
  <c r="AM58" i="5" s="1"/>
  <c r="AK57" i="5"/>
  <c r="AL57" i="5" s="1"/>
  <c r="AM57" i="5" s="1"/>
  <c r="AK55" i="5"/>
  <c r="AL55" i="5" s="1"/>
  <c r="AM55" i="5" s="1"/>
  <c r="AK54" i="5"/>
  <c r="AL54" i="5" s="1"/>
  <c r="AM54" i="5" s="1"/>
  <c r="AK53" i="5"/>
  <c r="AL53" i="5" s="1"/>
  <c r="AM53" i="5" s="1"/>
  <c r="AM52" i="5"/>
  <c r="AK52" i="5"/>
  <c r="AL52" i="5" s="1"/>
  <c r="AK50" i="5"/>
  <c r="AL50" i="5" s="1"/>
  <c r="AM50" i="5" s="1"/>
  <c r="AK49" i="5"/>
  <c r="AL49" i="5" s="1"/>
  <c r="AK47" i="5"/>
  <c r="AL47" i="5" s="1"/>
  <c r="AM47" i="5" s="1"/>
  <c r="AK46" i="5"/>
  <c r="AL46" i="5" s="1"/>
  <c r="AM46" i="5" s="1"/>
  <c r="AK45" i="5"/>
  <c r="AL45" i="5" s="1"/>
  <c r="AM45" i="5" s="1"/>
  <c r="AK44" i="5"/>
  <c r="AL44" i="5" s="1"/>
  <c r="AM44" i="5" s="1"/>
  <c r="AK43" i="5"/>
  <c r="AL43" i="5" s="1"/>
  <c r="AK42" i="5"/>
  <c r="AL42" i="5" s="1"/>
  <c r="AM42" i="5" s="1"/>
  <c r="AK41" i="5"/>
  <c r="AL41" i="5" s="1"/>
  <c r="AM41" i="5" s="1"/>
  <c r="AK40" i="5"/>
  <c r="AL40" i="5" s="1"/>
  <c r="AK38" i="5"/>
  <c r="AL38" i="5" s="1"/>
  <c r="AM38" i="5" s="1"/>
  <c r="AK37" i="5"/>
  <c r="AL37" i="5" s="1"/>
  <c r="AK36" i="5"/>
  <c r="AL36" i="5" s="1"/>
  <c r="AK35" i="5"/>
  <c r="AL35" i="5" s="1"/>
  <c r="AK34" i="5"/>
  <c r="AL34" i="5" s="1"/>
  <c r="AK33" i="5"/>
  <c r="AL33" i="5" s="1"/>
  <c r="AK32" i="5"/>
  <c r="AL32" i="5" s="1"/>
  <c r="AK31" i="5"/>
  <c r="AL31" i="5" s="1"/>
  <c r="AM31" i="5" s="1"/>
  <c r="AK30" i="5"/>
  <c r="AL30" i="5" s="1"/>
  <c r="AM30" i="5" s="1"/>
  <c r="AK29" i="5"/>
  <c r="AL29" i="5" s="1"/>
  <c r="AK28" i="5"/>
  <c r="AL28" i="5" s="1"/>
  <c r="AK27" i="5"/>
  <c r="AL27" i="5" s="1"/>
  <c r="AK26" i="5"/>
  <c r="AL26" i="5" s="1"/>
  <c r="AK24" i="5"/>
  <c r="AL24" i="5" s="1"/>
  <c r="AK23" i="5"/>
  <c r="AL23" i="5" s="1"/>
  <c r="AK21" i="5"/>
  <c r="AL21" i="5" s="1"/>
  <c r="AM21" i="5" s="1"/>
  <c r="AK20" i="5"/>
  <c r="AL20" i="5" s="1"/>
  <c r="AM20" i="5" s="1"/>
  <c r="AK19" i="5"/>
  <c r="AL19" i="5" s="1"/>
  <c r="AK18" i="5"/>
  <c r="AL18" i="5" s="1"/>
  <c r="AK17" i="5"/>
  <c r="AL17" i="5" s="1"/>
  <c r="AK15" i="5"/>
  <c r="AL15" i="5" s="1"/>
  <c r="AK14" i="5"/>
  <c r="AL14" i="5" s="1"/>
  <c r="AK13" i="5"/>
  <c r="AL13" i="5" s="1"/>
  <c r="AK12" i="5"/>
  <c r="AL12" i="5" s="1"/>
  <c r="AM12" i="5" s="1"/>
  <c r="AA8" i="5"/>
  <c r="Z8" i="5"/>
  <c r="Y8" i="5"/>
  <c r="X8" i="5"/>
  <c r="W8" i="5"/>
  <c r="V8" i="5"/>
  <c r="U8" i="5"/>
  <c r="T8" i="5"/>
  <c r="S8" i="5"/>
  <c r="R8" i="5"/>
  <c r="Q8" i="5"/>
  <c r="P8" i="5"/>
  <c r="O8" i="5"/>
  <c r="N8" i="5"/>
  <c r="M8" i="5"/>
  <c r="L8" i="5"/>
  <c r="K8" i="5"/>
  <c r="J8" i="5"/>
  <c r="I8" i="5"/>
  <c r="H8" i="5"/>
  <c r="G8" i="5"/>
  <c r="F8" i="5"/>
  <c r="E8" i="5"/>
  <c r="D8" i="5"/>
  <c r="AA4" i="5"/>
  <c r="Z4" i="5"/>
  <c r="V4" i="5"/>
  <c r="U4" i="5"/>
  <c r="T4" i="5"/>
  <c r="S4" i="5"/>
  <c r="R4" i="5"/>
  <c r="Q4" i="5"/>
  <c r="P4" i="5"/>
  <c r="O4" i="5"/>
  <c r="N4" i="5"/>
  <c r="M4" i="5"/>
  <c r="L4" i="5"/>
  <c r="K4" i="5"/>
  <c r="J4" i="5"/>
  <c r="I4" i="5"/>
  <c r="H4" i="5"/>
  <c r="G4" i="5"/>
  <c r="F4" i="5"/>
  <c r="E4" i="5"/>
  <c r="D4" i="5"/>
  <c r="AA3" i="5"/>
  <c r="Z3" i="5"/>
  <c r="Y3" i="5"/>
  <c r="X3" i="5"/>
  <c r="W3" i="5"/>
  <c r="V3" i="5"/>
  <c r="U3" i="5"/>
  <c r="T3" i="5"/>
  <c r="S3" i="5"/>
  <c r="R3" i="5"/>
  <c r="Q3" i="5"/>
  <c r="P3" i="5"/>
  <c r="O3" i="5"/>
  <c r="N3" i="5"/>
  <c r="M3" i="5"/>
  <c r="L3" i="5"/>
  <c r="K3" i="5"/>
  <c r="J3" i="5"/>
  <c r="I3" i="5"/>
  <c r="H3" i="5"/>
  <c r="G3" i="5"/>
  <c r="F3" i="5"/>
  <c r="E3" i="5"/>
  <c r="D3" i="5"/>
  <c r="F24" i="4"/>
  <c r="F22" i="4"/>
  <c r="F21" i="4"/>
  <c r="F32" i="4" s="1"/>
  <c r="C21" i="4"/>
  <c r="G12" i="4"/>
  <c r="F12" i="4"/>
  <c r="G6" i="4"/>
  <c r="F6" i="4"/>
  <c r="Q67" i="5" l="1"/>
  <c r="AM19" i="5"/>
  <c r="AM29" i="5"/>
  <c r="AM37" i="5"/>
  <c r="AM84" i="5"/>
  <c r="AM17" i="5"/>
  <c r="AM49" i="5"/>
  <c r="AM78" i="5"/>
  <c r="AM14" i="5"/>
  <c r="AM24" i="5"/>
  <c r="AM33" i="5"/>
  <c r="AM82" i="5"/>
  <c r="AM13" i="5"/>
  <c r="AM23" i="5"/>
  <c r="AM32" i="5"/>
  <c r="AM27" i="5"/>
  <c r="AM35" i="5"/>
  <c r="AM18" i="5"/>
  <c r="AM28" i="5"/>
  <c r="AM36" i="5"/>
  <c r="AM43" i="5"/>
  <c r="AM86" i="5"/>
  <c r="E67" i="5"/>
  <c r="AM15" i="5"/>
  <c r="AM26" i="5"/>
  <c r="AM34" i="5"/>
  <c r="AM92" i="5"/>
  <c r="AM77" i="5"/>
  <c r="F31" i="4"/>
  <c r="G31" i="4" s="1"/>
  <c r="G26" i="4"/>
  <c r="G29" i="4"/>
  <c r="G25" i="4"/>
  <c r="G28" i="4"/>
  <c r="G27" i="4"/>
  <c r="G23" i="4"/>
  <c r="G22" i="4" s="1"/>
  <c r="G67" i="5"/>
  <c r="O67" i="5"/>
  <c r="Y67" i="5"/>
  <c r="AM40" i="5"/>
  <c r="I67" i="5"/>
  <c r="AM74" i="5"/>
  <c r="Y93" i="5"/>
  <c r="U93" i="5"/>
  <c r="Q93" i="5"/>
  <c r="M93" i="5"/>
  <c r="I93" i="5"/>
  <c r="E93" i="5"/>
  <c r="D5" i="5"/>
  <c r="Z67" i="5"/>
  <c r="V67" i="5"/>
  <c r="R67" i="5"/>
  <c r="N67" i="5"/>
  <c r="J67" i="5"/>
  <c r="F67" i="5"/>
  <c r="X67" i="5"/>
  <c r="T67" i="5"/>
  <c r="P67" i="5"/>
  <c r="L67" i="5"/>
  <c r="H67" i="5"/>
  <c r="D67" i="5"/>
  <c r="AA67" i="5"/>
  <c r="W67" i="5"/>
  <c r="K67" i="5"/>
  <c r="S67" i="5"/>
  <c r="U93" i="6"/>
  <c r="G28" i="7"/>
  <c r="G29" i="7" s="1"/>
  <c r="M67" i="5"/>
  <c r="U67" i="5"/>
  <c r="X93" i="5"/>
  <c r="O28" i="7"/>
  <c r="O29" i="7" s="1"/>
  <c r="L27" i="7"/>
  <c r="F93" i="5"/>
  <c r="J93" i="5"/>
  <c r="N93" i="5"/>
  <c r="R93" i="5"/>
  <c r="V93" i="5"/>
  <c r="Z93" i="5"/>
  <c r="U56" i="6"/>
  <c r="X93" i="6"/>
  <c r="G93" i="5"/>
  <c r="K93" i="5"/>
  <c r="O93" i="5"/>
  <c r="S93" i="5"/>
  <c r="W93" i="5"/>
  <c r="AA93" i="5"/>
  <c r="X56" i="6"/>
  <c r="D93" i="5"/>
  <c r="H93" i="5"/>
  <c r="L93" i="5"/>
  <c r="P93" i="5"/>
  <c r="T93" i="5"/>
  <c r="AM93" i="5" l="1"/>
  <c r="AM94" i="5" s="1"/>
  <c r="AB67" i="5"/>
  <c r="E5" i="5"/>
  <c r="AM67" i="5"/>
  <c r="T57" i="6"/>
  <c r="X57" i="6" s="1"/>
  <c r="X58" i="6" s="1"/>
  <c r="AL68" i="5"/>
  <c r="T94" i="6"/>
  <c r="U94" i="6" s="1"/>
  <c r="U95" i="6" s="1"/>
  <c r="AB93" i="5"/>
  <c r="L28" i="7"/>
  <c r="L29" i="7" s="1"/>
  <c r="G24" i="4"/>
  <c r="G21" i="4" s="1"/>
  <c r="D6" i="5"/>
  <c r="D7" i="5" s="1"/>
  <c r="AM95" i="5" l="1"/>
  <c r="U57" i="6"/>
  <c r="U58" i="6" s="1"/>
  <c r="E6" i="5"/>
  <c r="E7" i="5" s="1"/>
  <c r="AM97" i="5"/>
  <c r="AM68" i="5"/>
  <c r="AM69" i="5" s="1"/>
  <c r="X94" i="6"/>
  <c r="X95" i="6" s="1"/>
  <c r="F5" i="5"/>
  <c r="G5" i="5" s="1"/>
  <c r="Q7" i="2"/>
  <c r="Q8" i="2" s="1"/>
  <c r="Q9" i="2" s="1"/>
  <c r="Q10" i="2" s="1"/>
  <c r="Q11" i="2" s="1"/>
  <c r="Q12" i="2" s="1"/>
  <c r="Q13" i="2" s="1"/>
  <c r="Q14" i="2" s="1"/>
  <c r="Q15" i="2" s="1"/>
  <c r="Q16" i="2" s="1"/>
  <c r="Q17" i="2" s="1"/>
  <c r="Q18" i="2" s="1"/>
  <c r="Q19" i="2" s="1"/>
  <c r="Q20" i="2" s="1"/>
  <c r="Q21" i="2" s="1"/>
  <c r="Q22" i="2" s="1"/>
  <c r="Q23" i="2" s="1"/>
  <c r="Q24" i="2" s="1"/>
  <c r="Q25" i="2" s="1"/>
  <c r="Q26" i="2" s="1"/>
  <c r="Q27" i="2" s="1"/>
  <c r="Q28" i="2" s="1"/>
  <c r="Q29" i="2" s="1"/>
  <c r="Q30" i="2" s="1"/>
  <c r="A7" i="2"/>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F6" i="5" l="1"/>
  <c r="F7" i="5" s="1"/>
  <c r="H5" i="5"/>
  <c r="G6" i="5"/>
  <c r="G7" i="5" s="1"/>
  <c r="AM98" i="5"/>
  <c r="AM99" i="5" s="1"/>
  <c r="H6" i="5" l="1"/>
  <c r="H7" i="5" s="1"/>
  <c r="I5" i="5"/>
  <c r="J5" i="5" l="1"/>
  <c r="I6" i="5"/>
  <c r="I7" i="5" s="1"/>
  <c r="J6" i="5" l="1"/>
  <c r="J7" i="5" s="1"/>
  <c r="K5" i="5"/>
  <c r="K6" i="5" l="1"/>
  <c r="K7" i="5" s="1"/>
  <c r="L5" i="5"/>
  <c r="M5" i="5" s="1"/>
  <c r="M6" i="5" l="1"/>
  <c r="M7" i="5" s="1"/>
  <c r="N5" i="5"/>
  <c r="L6" i="5"/>
  <c r="L7" i="5" s="1"/>
  <c r="N6" i="5" l="1"/>
  <c r="N7" i="5" s="1"/>
  <c r="O5" i="5"/>
  <c r="O6" i="5" l="1"/>
  <c r="O7" i="5" s="1"/>
  <c r="P5" i="5"/>
  <c r="P6" i="5" l="1"/>
  <c r="P7" i="5" s="1"/>
  <c r="Q5" i="5"/>
  <c r="Q6" i="5" l="1"/>
  <c r="Q7" i="5" s="1"/>
  <c r="R5" i="5"/>
  <c r="R6" i="5" l="1"/>
  <c r="R7" i="5" s="1"/>
  <c r="S5" i="5"/>
  <c r="S6" i="5" l="1"/>
  <c r="S7" i="5" s="1"/>
  <c r="T5" i="5"/>
  <c r="T6" i="5" l="1"/>
  <c r="T7" i="5" s="1"/>
  <c r="U5" i="5"/>
  <c r="U6" i="5" l="1"/>
  <c r="U7" i="5" s="1"/>
  <c r="V5" i="5"/>
  <c r="V6" i="5" l="1"/>
  <c r="V7" i="5" s="1"/>
  <c r="W5" i="5"/>
  <c r="X5" i="5" s="1"/>
  <c r="Y5" i="5" s="1"/>
  <c r="Z5" i="5" s="1"/>
  <c r="Z6" i="5" l="1"/>
  <c r="Z7" i="5" s="1"/>
  <c r="AA5" i="5"/>
  <c r="AA6" i="5" l="1"/>
  <c r="AA7" i="5" s="1"/>
</calcChain>
</file>

<file path=xl/sharedStrings.xml><?xml version="1.0" encoding="utf-8"?>
<sst xmlns="http://schemas.openxmlformats.org/spreadsheetml/2006/main" count="3651" uniqueCount="1827">
  <si>
    <t>GERENCIA EXECUTIVA DE IMPLANTAÇÃO DE INVESTIMENTOS CORRENTES</t>
  </si>
  <si>
    <t xml:space="preserve">PLANILHA DE QUANTIDADE DE PREÇOS </t>
  </si>
  <si>
    <t>Titulo:</t>
  </si>
  <si>
    <t>Folha:</t>
  </si>
  <si>
    <t>1 / 1</t>
  </si>
  <si>
    <t xml:space="preserve">Revisão: </t>
  </si>
  <si>
    <t>0</t>
  </si>
  <si>
    <t>Revisão Folha</t>
  </si>
  <si>
    <t>x</t>
  </si>
  <si>
    <t>Revisão</t>
  </si>
  <si>
    <t>Data</t>
  </si>
  <si>
    <t>Por</t>
  </si>
  <si>
    <t>Emissão</t>
  </si>
  <si>
    <t>Aprovação</t>
  </si>
  <si>
    <t>Descrição das Revisões</t>
  </si>
  <si>
    <t>D</t>
  </si>
  <si>
    <t>Para cotação</t>
  </si>
  <si>
    <t>1</t>
  </si>
  <si>
    <t>Tipos de Emissão de Documento</t>
  </si>
  <si>
    <t>(A) Preliminar</t>
  </si>
  <si>
    <t>(E) Para Construção</t>
  </si>
  <si>
    <t>(B) Para Aprovação</t>
  </si>
  <si>
    <t>(F) Conforme Comprado</t>
  </si>
  <si>
    <t>(C) Para Conhecimento</t>
  </si>
  <si>
    <t>(G) Conforme Construído</t>
  </si>
  <si>
    <t>(D) Para Cotação</t>
  </si>
  <si>
    <t>(H) Cancelado</t>
  </si>
  <si>
    <t>ORÇAMENTO DE INVESTIMENTO</t>
  </si>
  <si>
    <t>GERENCIA DE IMPLANTAÇÃO PROJETOS CORRENTES CORREDOR SUDESTE</t>
  </si>
  <si>
    <t>EMPREENDIMENTO:</t>
  </si>
  <si>
    <t>FOLHA:  1/1</t>
  </si>
  <si>
    <t>ITEM</t>
  </si>
  <si>
    <t>DESCRIÇÃO DAS ATIVIDADES</t>
  </si>
  <si>
    <t>UNID.</t>
  </si>
  <si>
    <t>CRITÉRIO DE MEDIÇÃO</t>
  </si>
  <si>
    <t>PREÇO</t>
  </si>
  <si>
    <t>UNITÁRIO</t>
  </si>
  <si>
    <t>TOTAL</t>
  </si>
  <si>
    <t>CANTEIRO E GERENCIAMENTO DE OBRA</t>
  </si>
  <si>
    <t>INSTALAÇÕES PROVISÓRIAS DE OBRAS</t>
  </si>
  <si>
    <t>CANTEIRO DE OBRAS</t>
  </si>
  <si>
    <t>vb</t>
  </si>
  <si>
    <t>CMS</t>
  </si>
  <si>
    <t>C</t>
  </si>
  <si>
    <t>Administração Local</t>
  </si>
  <si>
    <t>SERVIÇOS EM TERRA / TERRAPLENAGEM</t>
  </si>
  <si>
    <t>ESCAVAÇÃO DE CAVAS OU VALAS EM MATERIAL DE 1ª CATEGORIA</t>
  </si>
  <si>
    <t>Escavação manual de cavas ou valas, material de 1ª categoria - profundidade até 1,5m</t>
  </si>
  <si>
    <t>Reaterro compactado de cavas ou valas, a 100% do Proctor Normal</t>
  </si>
  <si>
    <t>MOMENTO EXTRAORDINÁRIO DE TRANSPORTE - USO GERAL</t>
  </si>
  <si>
    <t>ESTRUTURAS DE CONCRETO</t>
  </si>
  <si>
    <t>FORMA COM ESTRUTURA EM MADEIRA - FORNECIMENTO E APLICAÇÃO</t>
  </si>
  <si>
    <t>ARMADURA PARA CONCRETO</t>
  </si>
  <si>
    <t>ARMADURA PARA CONCRETO EM VERGALHÕES - FORNECIMENTO, CORTE, DOBRA E APLICAÇÃO</t>
  </si>
  <si>
    <t>CONCRETOS</t>
  </si>
  <si>
    <t>CHUMBADORES, INSERTOS E GRADES METÁLICAS</t>
  </si>
  <si>
    <t>Grade metálica, em aço carbono, acabamento galvanizado - fornecimento e aplicação</t>
  </si>
  <si>
    <t>Junta de dilatação com poliestireno expandido (isopor)</t>
  </si>
  <si>
    <t>un</t>
  </si>
  <si>
    <t>ACABAMENTOS PREDIAIS E INDUSTRIAIS</t>
  </si>
  <si>
    <t>Alvenaria de vedação em bloco de concreto espessura de 15cm</t>
  </si>
  <si>
    <t>Chapisco comum com argamassa de cimento e areia - Traço 1:3</t>
  </si>
  <si>
    <t>Emboço com argamassa de cimento, areia e cal - Traço 1:2:8 espessura de 20mm</t>
  </si>
  <si>
    <t>Reboco com argamassa de cimento, areia e cal - Traço 1:2:8 espessura de 20mm</t>
  </si>
  <si>
    <t>PISOS - Fornecimento e Aplicação</t>
  </si>
  <si>
    <t>Passeio em concreto desempenado, com junta seca a cada 120cm, espessura 10cm</t>
  </si>
  <si>
    <t>ESQUADRIAS E VIDROS - Fornecimento e Instalação</t>
  </si>
  <si>
    <t>RODAPÉS, SOLEIRAS E PEITORIS - Fornecimento e Aplicação</t>
  </si>
  <si>
    <t>COBERTURAS - Fornecimento e Montagem</t>
  </si>
  <si>
    <t>PINTURA EM PAREDES E TETOS - inclusive seladores</t>
  </si>
  <si>
    <t>SERVIÇOS COMPLEMENTARES</t>
  </si>
  <si>
    <t>BENEFÍCIOS E DESPESAS INDIRETAS - BDI</t>
  </si>
  <si>
    <t>TÍTULO:</t>
  </si>
  <si>
    <t>DATA:</t>
  </si>
  <si>
    <t>DISCRIMINAÇÃO CUSTOS</t>
  </si>
  <si>
    <t>%</t>
  </si>
  <si>
    <t>R$</t>
  </si>
  <si>
    <t>CUSTO DIRETO</t>
  </si>
  <si>
    <t>1.1</t>
  </si>
  <si>
    <t>Instalações Provisória de Canteiro</t>
  </si>
  <si>
    <t>1.2</t>
  </si>
  <si>
    <t>Obras Civis e Eletromecânicas</t>
  </si>
  <si>
    <t>1.3</t>
  </si>
  <si>
    <t>1.4</t>
  </si>
  <si>
    <t>Mobilização e Desmobilização de Pessoal</t>
  </si>
  <si>
    <t>1.5</t>
  </si>
  <si>
    <t>Mobilização e Desmobilização de Equipamento</t>
  </si>
  <si>
    <t>OUTROS CUSTOS</t>
  </si>
  <si>
    <t>2.1</t>
  </si>
  <si>
    <t>Inflação</t>
  </si>
  <si>
    <t>2.2</t>
  </si>
  <si>
    <t>Visita periódica à família</t>
  </si>
  <si>
    <t>2.3</t>
  </si>
  <si>
    <t>Despesas com QUADREM</t>
  </si>
  <si>
    <t>2.4</t>
  </si>
  <si>
    <t>Administração central</t>
  </si>
  <si>
    <t>2.5</t>
  </si>
  <si>
    <t>Despesas Financeiras</t>
  </si>
  <si>
    <t>2.6</t>
  </si>
  <si>
    <t>Seguros</t>
  </si>
  <si>
    <t>DISCRIMINAÇÃO IMPOSTOS</t>
  </si>
  <si>
    <t>BONIFICAÇÃO/LUCRO</t>
  </si>
  <si>
    <t>1.1.1</t>
  </si>
  <si>
    <t>Lucro</t>
  </si>
  <si>
    <t>IMPOSTOS E TAXAS</t>
  </si>
  <si>
    <t>1.2.1</t>
  </si>
  <si>
    <t>IRPJ</t>
  </si>
  <si>
    <t>1.2.2</t>
  </si>
  <si>
    <t>CSLL</t>
  </si>
  <si>
    <t>1.2.3</t>
  </si>
  <si>
    <t>COFINS</t>
  </si>
  <si>
    <t>1.2.4</t>
  </si>
  <si>
    <t>PIS</t>
  </si>
  <si>
    <t>1.2.5</t>
  </si>
  <si>
    <t>ISS</t>
  </si>
  <si>
    <t>FECHAMENTO</t>
  </si>
  <si>
    <t>TOTAL BDI (%)</t>
  </si>
  <si>
    <t xml:space="preserve">PREÇO DE VENDA - </t>
  </si>
  <si>
    <t>CUSTO DE ADMINISTRAÇÃO LOCAL</t>
  </si>
  <si>
    <t xml:space="preserve">   </t>
  </si>
  <si>
    <t>MARCOS CONTRATUAIS</t>
  </si>
  <si>
    <t>MOBILIZAÇÃO</t>
  </si>
  <si>
    <t>OBRA</t>
  </si>
  <si>
    <t>DESMOBILIZAÇÃO</t>
  </si>
  <si>
    <t>AS BUILT</t>
  </si>
  <si>
    <t>MÃO DE OBRA INDIRETA</t>
  </si>
  <si>
    <t>UNIDADE</t>
  </si>
  <si>
    <t>QUANT. TOTAL  X MÊS</t>
  </si>
  <si>
    <t>SALÁRIO</t>
  </si>
  <si>
    <t>LEIS SOCIAIS</t>
  </si>
  <si>
    <t>BENEFÍCIOS</t>
  </si>
  <si>
    <t>TOTAL UNITÁRIO</t>
  </si>
  <si>
    <t>VALOR TOTAL</t>
  </si>
  <si>
    <t>Alimentação</t>
  </si>
  <si>
    <t>Alojamento</t>
  </si>
  <si>
    <t>EPI / Uniforme</t>
  </si>
  <si>
    <t>Assistência Médica</t>
  </si>
  <si>
    <t>Exames Periódicos</t>
  </si>
  <si>
    <t>TOTAL (R$)</t>
  </si>
  <si>
    <t>ENGENHEIROS</t>
  </si>
  <si>
    <t>GERENTE DE PROJETO</t>
  </si>
  <si>
    <t>un x mês</t>
  </si>
  <si>
    <t>ENGENHEIRO SEGURANÇA TRABALHO</t>
  </si>
  <si>
    <t>ENGENHEIRO MONTAGEM</t>
  </si>
  <si>
    <t>ENGENHEIRO CIVIL/ANALISTA DE PLANEJAMENTO</t>
  </si>
  <si>
    <t>TÉCNICOS</t>
  </si>
  <si>
    <t>TÉCNICO DE CONTROLE DE QUALIDADE</t>
  </si>
  <si>
    <t>TÉCNICO SEGURANÇA DO TRABALHO</t>
  </si>
  <si>
    <t>TÉCNICO MEIO AMBIENTE</t>
  </si>
  <si>
    <t>TÉCNICO DE MEDIÇÃO E CONTROLE DE CUSTO</t>
  </si>
  <si>
    <t xml:space="preserve">TÉCNICO PLANEJAMENTO  </t>
  </si>
  <si>
    <t>SEGUR./MED.TRABALHO</t>
  </si>
  <si>
    <t>MEDICO</t>
  </si>
  <si>
    <t>TECNICO ENFERMAGEM</t>
  </si>
  <si>
    <t>APOIO DE CAMPO</t>
  </si>
  <si>
    <t>INSPETOR DE SOLDA/LP</t>
  </si>
  <si>
    <t>TOPÓGRAFO</t>
  </si>
  <si>
    <t>NIVELADOR</t>
  </si>
  <si>
    <t>AUXILIAR DE TOPOGRAFIA</t>
  </si>
  <si>
    <t>AUXILIAR TECNICO</t>
  </si>
  <si>
    <t xml:space="preserve">COMPRADOR </t>
  </si>
  <si>
    <t>ELETRICISTA DE MANUTENÇÃO</t>
  </si>
  <si>
    <t>DESENHISTA</t>
  </si>
  <si>
    <t>AUXILIAR TÉCNICO</t>
  </si>
  <si>
    <t>AUXILIAR DE LUBRIFICADOR</t>
  </si>
  <si>
    <t>GREIDISTA</t>
  </si>
  <si>
    <t>OPERADORES DE APOIO</t>
  </si>
  <si>
    <t>RIGGER</t>
  </si>
  <si>
    <t>PESSOAL ADMINISTRATIVO</t>
  </si>
  <si>
    <t>ASSISTENTE RH</t>
  </si>
  <si>
    <t>AUXILIAR SERVIÇOS GERAIS</t>
  </si>
  <si>
    <t>ALMOXARIFE</t>
  </si>
  <si>
    <t xml:space="preserve">AUXILIAR  DE MATERIAIS </t>
  </si>
  <si>
    <t>APROPRIADOR/APONTADOR</t>
  </si>
  <si>
    <t>PORTEIRO</t>
  </si>
  <si>
    <t>ZELADOR</t>
  </si>
  <si>
    <t>VIGIA</t>
  </si>
  <si>
    <t>LIMPEZA/MANUTENÇÃO</t>
  </si>
  <si>
    <t>SERVENTE (AUXILIAR DE SERVIÇOS GERAIS)</t>
  </si>
  <si>
    <t>SERVENTE DE SINALIZAÇÃO (INCLUSIVE PARE E SIGA)</t>
  </si>
  <si>
    <t>ENCARREGADOS</t>
  </si>
  <si>
    <t>SUPERVISOR DE MATERIAIS</t>
  </si>
  <si>
    <t>SUPERVISOR DE ELÉTRICA</t>
  </si>
  <si>
    <t>SUPERVISOR DE MONTAGEM</t>
  </si>
  <si>
    <t>FEITORES</t>
  </si>
  <si>
    <t>MOTORISTAS</t>
  </si>
  <si>
    <t>MOTORISTA VEÍCULOS PESADOS (BASCULANTE / PIPA)</t>
  </si>
  <si>
    <t>MOTORISTA VEÍCULOS LEVES/COMBOIO</t>
  </si>
  <si>
    <t>MOTORISTA VEÍCULOS PESADOS (MUNCK )</t>
  </si>
  <si>
    <t>MOTORISTA VEÍCULOS PESADOS (CARRETA)</t>
  </si>
  <si>
    <t>MOTORISTA VEÍCULOS PESADOS (ESCAVADEIRA)</t>
  </si>
  <si>
    <t>MOTORISTA VEÍCULOS PESADOS (RETRO ESCAVADEIRA)</t>
  </si>
  <si>
    <t>DEMAIS MOI</t>
  </si>
  <si>
    <t>OPERADOR DE MANIPULADOR</t>
  </si>
  <si>
    <t>APRENDIZ (DECRETO 5598 DE 01/12/2005)</t>
  </si>
  <si>
    <t>TOTAL MENSAL DE MÃO DE OBRA</t>
  </si>
  <si>
    <t>SUBTOTAL</t>
  </si>
  <si>
    <t>BDI</t>
  </si>
  <si>
    <t>MATERIAIS E EQUIPAMENTOS INDIRETOS</t>
  </si>
  <si>
    <t>QUANTIDADE TOTAL X MÊS</t>
  </si>
  <si>
    <t>CUSTO MENSAL (R$)</t>
  </si>
  <si>
    <t>Materiais e Equipamentos
(Inclusive consumo de Combustível)</t>
  </si>
  <si>
    <t>Manutenção / Reposição (Break Light, Giroflex, Bandeirola, Etc.)</t>
  </si>
  <si>
    <t>vb x mês</t>
  </si>
  <si>
    <t>EQUIPAMENTOS DE APOIO</t>
  </si>
  <si>
    <t>AUTOMÓVEL LEVE - (GOL, KA,  PALIO)</t>
  </si>
  <si>
    <t>ONIBUS (30 PASSAGEIROS)</t>
  </si>
  <si>
    <t>DOBLO</t>
  </si>
  <si>
    <t>CARRETA PRANCHA BAIXA 25T</t>
  </si>
  <si>
    <t>GUINDASTE TELESCOPICO 50T</t>
  </si>
  <si>
    <t>GUINDASTE TELESCOPICO 100T</t>
  </si>
  <si>
    <t>GUINDASTE TELESCOPICO 300T</t>
  </si>
  <si>
    <t>MANIPULADOR TELESCÓPICO 4,5 TON</t>
  </si>
  <si>
    <t>CAMINHÃO BASCULANTE - 15M3</t>
  </si>
  <si>
    <t>CAMINHÃO MUNCK 23TM</t>
  </si>
  <si>
    <t>CAMINHÃO PIPA 15000 L</t>
  </si>
  <si>
    <t>CAMINHÃO LIMPA FOSSA</t>
  </si>
  <si>
    <t>RETRO-ESCAVADEIRA - CASE 580H</t>
  </si>
  <si>
    <t>OUTROS</t>
  </si>
  <si>
    <t>ESCAVADEIRA HIDRAULICA</t>
  </si>
  <si>
    <t>PLATAFORMA ELEVATÓRIA 32M - DIESEL</t>
  </si>
  <si>
    <t>PLATAFORMA ELEVATÓRIA 9M - ELÉTRICA</t>
  </si>
  <si>
    <t>PICK-UP (STRADA, SAVEIRO)</t>
  </si>
  <si>
    <t>PICK-UP - COMBOIO - 400L</t>
  </si>
  <si>
    <t>TOTAL MENSAL DE MATERIAIS E EQUIPAMENTOS</t>
  </si>
  <si>
    <t>TOTAIS</t>
  </si>
  <si>
    <t>SUBTOTAL GERAL</t>
  </si>
  <si>
    <t>TOTAL GERAL</t>
  </si>
  <si>
    <t>CUSTO DE MOBILIZAÇÃO / DESMOBILIZAÇÃO DE MÃO DE OBRA (MOD / MOI)</t>
  </si>
  <si>
    <t>MÃO DE OBRA</t>
  </si>
  <si>
    <t>RAC'S</t>
  </si>
  <si>
    <t>CUSTO DE MOBILIZAÇÃO</t>
  </si>
  <si>
    <t>CUSTO DE DESMOBILIZAÇÃO</t>
  </si>
  <si>
    <t>CUSTO UNITÁRIO DE TREINAMENTO</t>
  </si>
  <si>
    <t>CUSTO UNITÁRIOS DE EXAMES</t>
  </si>
  <si>
    <t>CUSTO UNITÁRIO DE HORAS PARADAS (30 DIAS)</t>
  </si>
  <si>
    <t>CUSTO UNITÁRIO SEGURANÇA E MEIO AMBIENTE (PCMAT, ETC.)</t>
  </si>
  <si>
    <t>TOTAL POR FUNÇÃO</t>
  </si>
  <si>
    <t>CUSTO UNITÁRIO EXAMES DEMISSIONAIS</t>
  </si>
  <si>
    <t xml:space="preserve">QUANTIDADE TOTAL (Pico) </t>
  </si>
  <si>
    <t>SALÁRIO MENSAL SEM ENCARGOS</t>
  </si>
  <si>
    <t>ENCARGOS SOCIAIS</t>
  </si>
  <si>
    <t>ENGENHEIRO GESTOR</t>
  </si>
  <si>
    <t>ENGENHEIRO PRODUCAO</t>
  </si>
  <si>
    <t>ENG PLANEJAMENTO / MEDICAO</t>
  </si>
  <si>
    <t>ENGENHEIRO SEGURANCA</t>
  </si>
  <si>
    <t>TECNICO PRODUCAO</t>
  </si>
  <si>
    <t>TECNICO PLANEJAMENTO</t>
  </si>
  <si>
    <t>TECNICO MEDICAO</t>
  </si>
  <si>
    <t>TECNICO SEGURANCA / QUALIDADE</t>
  </si>
  <si>
    <t>TECNICO MEIO AMBIENTE</t>
  </si>
  <si>
    <t>ELETRICISTA</t>
  </si>
  <si>
    <t>AUXILIAR ELETRICISTA</t>
  </si>
  <si>
    <t>MECANICO</t>
  </si>
  <si>
    <t>AUXILIAR MECANICO</t>
  </si>
  <si>
    <t>TOPOGRAFO</t>
  </si>
  <si>
    <t>AUXILIAR TOPOGRAFIA</t>
  </si>
  <si>
    <t>LABORATÓRISTA</t>
  </si>
  <si>
    <t>AUXILIAR DE LABORATÓRIO</t>
  </si>
  <si>
    <t>LUBRIFICADOR</t>
  </si>
  <si>
    <t>OPERADORES</t>
  </si>
  <si>
    <t>COORDENADOR ADMINISTRATIVO</t>
  </si>
  <si>
    <t>ASSISTENTE ADMINISTRATIVO</t>
  </si>
  <si>
    <t>ALMOXARIFE/FERRAMENTEIRO</t>
  </si>
  <si>
    <t>AUXILIAR DE ALMOXARIFE</t>
  </si>
  <si>
    <t>ENCARREGADO DE CIVIL</t>
  </si>
  <si>
    <t>ENCARREGADO DE MECÂNICA</t>
  </si>
  <si>
    <t>ENCARREGADO DE ELÉTRICA</t>
  </si>
  <si>
    <t>MOTORISTA DE APOIO</t>
  </si>
  <si>
    <t>OUTROS 1</t>
  </si>
  <si>
    <t>OUTROS 2</t>
  </si>
  <si>
    <t>MÃO DE OBRA DIRETA</t>
  </si>
  <si>
    <t>SERVENTE</t>
  </si>
  <si>
    <t>AJUDANTE INDUSTRIAL</t>
  </si>
  <si>
    <t>MEIO OFICIAL</t>
  </si>
  <si>
    <t>MOTORISTA CNH D</t>
  </si>
  <si>
    <t>ARMADOR</t>
  </si>
  <si>
    <t>CARPINTEIRO</t>
  </si>
  <si>
    <t>JARDINEIRO</t>
  </si>
  <si>
    <t>MARTELETEIRO</t>
  </si>
  <si>
    <t>OFICIAL</t>
  </si>
  <si>
    <t>PEDREIRO</t>
  </si>
  <si>
    <t>PINTOR</t>
  </si>
  <si>
    <t>PINTOR INDUSTRIAL</t>
  </si>
  <si>
    <t>VIDRACEIRO</t>
  </si>
  <si>
    <t>BOMBEIRO</t>
  </si>
  <si>
    <t>ENCANADOR INDUSTRIAL</t>
  </si>
  <si>
    <t>FUNILEIRO</t>
  </si>
  <si>
    <t>INSTRUMENTISTA</t>
  </si>
  <si>
    <t>MECANICO INDUSTRIAL</t>
  </si>
  <si>
    <t>MONTADOR INDUSTRIAL</t>
  </si>
  <si>
    <t>SERRALHEIRO</t>
  </si>
  <si>
    <t>BLASTER</t>
  </si>
  <si>
    <t>CALDEIREIRO</t>
  </si>
  <si>
    <t>MAÇARIQUEIRO</t>
  </si>
  <si>
    <t>SOLDADOR</t>
  </si>
  <si>
    <t>OPERADOR DE EQUIPAMENTO LEVE</t>
  </si>
  <si>
    <t>OPERADOR DE EQUIPAMENTO PESADO</t>
  </si>
  <si>
    <t>OFICIAL DE MOTOSERRA</t>
  </si>
  <si>
    <t>OPERADOR DE USINA DE ASFALTO</t>
  </si>
  <si>
    <t>OUTROS 3</t>
  </si>
  <si>
    <t>CUSTO DE MOBILIZAÇÃO / DESMOBILIZAÇÃO DE MÁQUINAS E EQUIPAMENTOS PESADOS</t>
  </si>
  <si>
    <t>EQUIPAMENTOS</t>
  </si>
  <si>
    <t>CUSTO UNITÁRIO DE MOBILIZAÇÃO</t>
  </si>
  <si>
    <t>CUSTO UNITÁRIO DE DESMOBILIZAÇÃO</t>
  </si>
  <si>
    <t>CUSTO TOTAL MOB / DESMOB</t>
  </si>
  <si>
    <t>EQUIPAMENTO TRANPORTADOR
(PRANCHA E COMBUSTÍVEL)</t>
  </si>
  <si>
    <t>SEGURO PARA TRANSPORTE</t>
  </si>
  <si>
    <t>CUSTO TOTAL</t>
  </si>
  <si>
    <t>EQUIPAMENTOS DE TERRAPLENAGEM</t>
  </si>
  <si>
    <t>ESCAVADEIRA HIDRAULICA COM ROMPEDOR</t>
  </si>
  <si>
    <t>RETRO-ESCAVADEIRA</t>
  </si>
  <si>
    <t>PÁ CARREGADEIRA SOBRE PNEUS</t>
  </si>
  <si>
    <t>TRATOR DE ESTEIRA</t>
  </si>
  <si>
    <t>TRATOR AGRICOLA COM GRADE</t>
  </si>
  <si>
    <t>MOTONIVELADORA</t>
  </si>
  <si>
    <t>ROLO COMPACTADOR LISO VIBRATORIO</t>
  </si>
  <si>
    <t>ROLO COMPACTADOR TIPO PE DE CARNEIRO</t>
  </si>
  <si>
    <t>EQUIPAMENTOS DE APOIO A OBRA</t>
  </si>
  <si>
    <t>PLATAFORMAS SUSPENSAS</t>
  </si>
  <si>
    <t>PLATAFORMAS ELEVATORIAS</t>
  </si>
  <si>
    <t>GERADOR DE ENERGIA</t>
  </si>
  <si>
    <t>GUINDASTE HIDRAULICO ATE 15 T</t>
  </si>
  <si>
    <t>GUINDASTE HIDRAULICO ATE 30 T</t>
  </si>
  <si>
    <t>GUINDASTE HIDRAULICO ATE 60 T</t>
  </si>
  <si>
    <t>GUINDASTE HIDRAULICO ATE 100 T</t>
  </si>
  <si>
    <t>PERFURATRIZ SOBRE ESTEIRAS</t>
  </si>
  <si>
    <t xml:space="preserve">DEMAIS MÁQUINAS E EQUIPAMENTOS </t>
  </si>
  <si>
    <t>ENGENHARIA</t>
  </si>
  <si>
    <t>OBRAS CIVIS, TERRAPLENAGEM, DRENAGEM, FERROVIA E PAVIMENTAÇÃO</t>
  </si>
  <si>
    <t>SERVIÇOS PRELIMINARES</t>
  </si>
  <si>
    <t>DESMONTES,  DEMOLIÇÕES E REMOÇÕES</t>
  </si>
  <si>
    <t>DEMOLIÇÕES E DESMONTAGENS</t>
  </si>
  <si>
    <t>Demolição de alvenaria de tijolo, revestida ou não, sem reaproveitamento do material</t>
  </si>
  <si>
    <t>Demolição de piso revestido ou não</t>
  </si>
  <si>
    <t>Retirada de esquadrias</t>
  </si>
  <si>
    <t>Retirada de Divisórias tipo Eucatex, inclusive esquadrias</t>
  </si>
  <si>
    <t>Retirada de Divisórias de granito</t>
  </si>
  <si>
    <t>Retirada de Bancadas</t>
  </si>
  <si>
    <t>Retirada de Aparelhos Sanitários</t>
  </si>
  <si>
    <t>Retirada de gradil metálico</t>
  </si>
  <si>
    <t>REMOÇÃO DE MATERIAIS PROVENIENTES DE DESMONTES, DEMOLIÇÕES E DESMONTAGENS</t>
  </si>
  <si>
    <t>Carga, transporte e descarga de material proveniente de demolições ou desmontes para ADME</t>
  </si>
  <si>
    <t>Momento extraordinário de transporte de material proveniente de demolições ou desmontes - DMT até 25km</t>
  </si>
  <si>
    <t>LOCAÇÃO DA OBRA</t>
  </si>
  <si>
    <t>Locação da obra e execução de gabarito</t>
  </si>
  <si>
    <t>Demolição de concreto armado e demais tipos de estrutura</t>
  </si>
  <si>
    <t>ESCAVAÇÃO DE CAVAS OU VALAS</t>
  </si>
  <si>
    <t>REGULARIZAÇÃO E COMPACTAÇÃO DE FUNDO DE CAVAS OU VALAS</t>
  </si>
  <si>
    <t>REGULARIZAÇÃO E COMPACTAÇÃO DE CAVAS OU VALAS</t>
  </si>
  <si>
    <t>REATERRO DE CAVAS OU VALAS</t>
  </si>
  <si>
    <t>CARGA, TRANSPORTE, DESCARGA E ESPALHAMENTO DE MATERIAL – USO GERAL</t>
  </si>
  <si>
    <t xml:space="preserve">Carga, transporte, descarga e espalhamento de material de 1ª categoria </t>
  </si>
  <si>
    <t>Momento extraordinário de transporte de material de 1ª categoria - uso geral  - DMT até 25km</t>
  </si>
  <si>
    <t>Momento extraordinário de transporte de material de 1ª categoria - uso geral - DMT até 20km</t>
  </si>
  <si>
    <t>PAVIMENTAÇÃO</t>
  </si>
  <si>
    <t>Remoção de Estrutura de Pavimento Existente - Espessura 10cm</t>
  </si>
  <si>
    <t>Transporte de material removido - DMT de até 15Km</t>
  </si>
  <si>
    <t>Regulatização e Compactação Subleito (Grau de compactação de no mínimo 100% do Proctor Normal) - Forncimento e instalação</t>
  </si>
  <si>
    <t>Sub-base de solo estabilizado granulometricamente, GC=100% - Forncimento e instalação, Espessura 15cm</t>
  </si>
  <si>
    <t>Base de Brita Graduada Simples, GC=100% - Forncimento e instalação, Espessura 15cm</t>
  </si>
  <si>
    <t>Transporte de material  da subbase - DMT de até 5km</t>
  </si>
  <si>
    <t>Imprimação, incluindo fornecimento e transporte de asfalto diluído tipo CM-30</t>
  </si>
  <si>
    <t>Pintura de ligação, incluindo fornecimento e transporte de emulsão asfáltica tipo RR-1C</t>
  </si>
  <si>
    <t>Concreto Betuminoso Usinado a Quente faixa "C", com CAP 50/70 , inclusive fornecimento e transporte da massa asfáltica, espessura 7cm</t>
  </si>
  <si>
    <t>Transporte de material de qualquer natureza (CBUQ - Usina )   - 15 t x km</t>
  </si>
  <si>
    <t>SUBLEITO</t>
  </si>
  <si>
    <t>Regularização do subleito</t>
  </si>
  <si>
    <t>BASE</t>
  </si>
  <si>
    <t>Base de brita graduada</t>
  </si>
  <si>
    <t>MOMENTO EXTRAORDINÁRIO DE TRANSPORTE PARA PAVIMENTAÇÃO</t>
  </si>
  <si>
    <t>Momento extraordinário de transporte de material para subleito / sub base / base / revestimento primário - DMT até 20km</t>
  </si>
  <si>
    <t>PAVIMENTO RÍGIDO EM CONCRETO</t>
  </si>
  <si>
    <t>Pavimento rígido em concreto armado</t>
  </si>
  <si>
    <t>DRENO</t>
  </si>
  <si>
    <t>Dreno tipo barbacã em tubo de PVC Ø 100mm</t>
  </si>
  <si>
    <t>Brita n°1</t>
  </si>
  <si>
    <t>Forma plana com tábua de madeira para estrutura de fundação, inclusive escoramento de estruturas verticais</t>
  </si>
  <si>
    <t>Armadura em aço CA-50, fornecimento, corte, dobra e aplicação - qualquer diâmetro</t>
  </si>
  <si>
    <t xml:space="preserve">Chumbador em aço SAE 1020 7/8", fornecimento e instalação, inclusive porcas e arruelas </t>
  </si>
  <si>
    <t xml:space="preserve">Inserto metálico em aço ASTM-A36, fornecimento e instalação  </t>
  </si>
  <si>
    <t>GRAUTEAMENTO E ADESIVO PARA ESTRUTURAS DE CONCRETO</t>
  </si>
  <si>
    <t>GRAUTEAMENTO E ADESIVO PARA ESTRUTURAS DE CONCRETO - FORNECIMENTO E APLICAÇÃO</t>
  </si>
  <si>
    <t xml:space="preserve">Concreto Não-Bombeado em estrutura de fundação fck = 10,0 MPa. </t>
  </si>
  <si>
    <t xml:space="preserve">Concreto Não-Bombeado em estrutura de fundação fck = 30,0 MPa. </t>
  </si>
  <si>
    <t>JUNTA DE VEDAÇÃO E/OU DILATAÇÃO - FORNECIMENTO E APLICAÇÃO</t>
  </si>
  <si>
    <t>Junta em mastique elástico à base de poliuretano ou alcatrão, incluindo preparo da superfície (sem necessidade de corte do concreto)</t>
  </si>
  <si>
    <t>Junta de controle serrada em concreto, com corte de até 5cm de profundidade e 1cm de largura, inclusive enchimento com Cordão de Polietileno</t>
  </si>
  <si>
    <t>Fornecimento e instalação de barras de transferência 32mm, C=46cm</t>
  </si>
  <si>
    <t>ALVENARIAS E FECHAMENTOS - FORNECIMENTO E EXECUÇÃO</t>
  </si>
  <si>
    <t>Alvenaria de vedação em bloco de concreto espessura de 10cm</t>
  </si>
  <si>
    <t>Revestimento de Marquises do Almoxarifado com ACM Amarelo Vale</t>
  </si>
  <si>
    <t xml:space="preserve">Aplicação de argamassa de cimento e areia, para nivelamento, regularização ou enchimento - Traço 1:3 nas áreas das edificações a serem demolidas </t>
  </si>
  <si>
    <t>Pavimentação Existente a permanecer e ser recuperada onde necessário em toda a extensão da plataforma e na calçada existente.</t>
  </si>
  <si>
    <t>Piso elevado em placas de aço preenchidas com concreto celular,  sobre estrutura metálica, inclusive espaçadores e fixadores nas áreas técnicas próximas ao saguão</t>
  </si>
  <si>
    <t>Janela B1 - Janela tipo máximo-ar em perfis de alumínio anodizado, completa, incluindo ferragens, para vidro 4mm</t>
  </si>
  <si>
    <t>Porta P4 - Porta simples de abrir em perfis de alumínio anodizado, completa, incluindo ferragens, fechamento e lambri</t>
  </si>
  <si>
    <t>Porta  P6 - Porta simples de abrir em aluminio anodizado, fechamento em Lambri, com barra de apoio para PCD</t>
  </si>
  <si>
    <t>Porta P3 - Porta simples de abrir em madeira, completa, incluindo ferragens</t>
  </si>
  <si>
    <t>Porta PC4 - Porta simples de correr em  Madeira, completa, incluindo ferragens</t>
  </si>
  <si>
    <t>Porta PC5 - Porta simples de correr em  Madeira, completa, incluindo ferragens</t>
  </si>
  <si>
    <t>Porta PC3 - Porta de correr em vidro laminado, 2 folhas, automática, completa, incluindo ferragens</t>
  </si>
  <si>
    <t>Porta PC2 - Porta de correr em vidro laminado, 4 folhas, automática, completa, incluindo ferragens</t>
  </si>
  <si>
    <t>Porta PC1 - Porta de correr em vidro laminado, 4 folhas, automática, completa, incluindo ferragens</t>
  </si>
  <si>
    <t>Vidro comum liso transparente, 6mm</t>
  </si>
  <si>
    <t>Vidro comum fantasia pontilhado, 4mm</t>
  </si>
  <si>
    <t>Vidro temperado laminado liso transparente, 8mm</t>
  </si>
  <si>
    <t>Vidro temperado laminado liso transparente, 10mm</t>
  </si>
  <si>
    <t>Soleira em pedra granito espessura 3cm entre ambientes com piso de porcelanato</t>
  </si>
  <si>
    <t>Soleira em PVC (Faixa de Arremate) no padrão do piso, Fabricante Tarkett ou equivalente em ambientes com piso vinílico</t>
  </si>
  <si>
    <t>Peitoril em pedra granito Verde Ubatuba, espessura 2cm, com pingadeira na mureta sob vidro no saguão e nos vidros do muro</t>
  </si>
  <si>
    <t>FORROS - Fornecimento e Montagem</t>
  </si>
  <si>
    <t>Forro metálico, Dimensão: (62,5x62,5)cm, inclusive montantes, suportes e fixadores, em chapas metálicas</t>
  </si>
  <si>
    <t>Telha termoacústica em sistema sanduíche de chapa de aço galvanizada de espessura 0,65mm com enchimento de  EPS com espessura de 50mm - Cobertura completa incluindo rufos, contra-rufos e acessórios de vedação</t>
  </si>
  <si>
    <t>DIVISÓRIAS</t>
  </si>
  <si>
    <t>Divisória em Sistema de Placas de Gesso Acartonado, com Montantes simples Espessura: 70mm e Fechamento com Placas de Gesso acartonado tipo Standard,  Espessura 15mm. Com isolamento acústico</t>
  </si>
  <si>
    <t>Divisória em Sistema de Placas de Gesso Acartonado, com Montantes duplos Espessura: 70mm cada e Fechamento com Placas de Gesso acartonado tipo RU (Resistente a umidade),  Espessura 15mm</t>
  </si>
  <si>
    <t>Divisória em Sistema de Placas de Gesso Acartonado, com Montantes duplos Espessura: 70mm cada e Fechamento com Placas de Gesso acartonado tipo Standard,  Espessura 15mm. Com isolamento acústico</t>
  </si>
  <si>
    <t>Divisória em Painéis de Vidro, incluindo porta dupla de correr automática - Loja</t>
  </si>
  <si>
    <t>Divisória em Painéis de Vidro, incluindo estrutura em alumínio sobe mureta de alvenaria nas entradas do saguão</t>
  </si>
  <si>
    <t>INSTALAÇÕES HIDRO-SANITÁRIAS</t>
  </si>
  <si>
    <t>Botão Anti Pânico, sendo 1 (um) em cada Sanitário/Vestiário PCD</t>
  </si>
  <si>
    <t>Fornecimento e instalação de Torneira para Tanque, Acabamento Cromado, Fabricante Fabrimar ou Equivalente Deca ou Docol - DML</t>
  </si>
  <si>
    <t xml:space="preserve">Fornecimento e instalação de Torneira para Jardim, sendo 1 (um) em cada Sanitário/Vestiário </t>
  </si>
  <si>
    <t>Emassamento interno com massa acrílica, para pintura sobre alvenaria com reboco</t>
  </si>
  <si>
    <t>Emassamento interno com massa acrílica, para pintura sobre gesso acartonado</t>
  </si>
  <si>
    <t xml:space="preserve">Pintura  interna com tinta látex, em superfície com emassamento, na Cor Cinza Claro Vale REF. R230 G231 B232 do piso até o teto nos ambientes 8 - Embarque 2, 10 – Loja, 18 – Contemplação, 19 – Embarque, 20 – Bilheteria, 26 - Sala de Reunião, 29 - Circulação 2, 30 - Sala Chefe do trem, 31 - Sala Administração, 32 - Ambiente Colaboração, 33 – Copa, 34 – Zeladoria, 36 - Circulação 3
24 – Plataforma Circulação Área operacional, 53 - Depósito 6 e 57 - Casa De Bombas  e acima do revestimento em cerâmico até o teto no  Hall/Bebedouros no saguão </t>
  </si>
  <si>
    <t>Pintura  interna com tinta látex, em superfície com emassamento, na Cor Cereja Vale REF. R192 G48 B94 sendo uma parede em cada um dos ambientes: 31 - Sala Administração, 32 - Ambiente Colaboração e 33 - Copa</t>
  </si>
  <si>
    <t>Pintura interna com tinta látex, em superfície com emassamento, na cor Cinza médio Vale REF. R188 G190 B192; nos Ambientes Áreas Técnicas próximas ao saguão, 21 - Supervisor Bilheteria, 22 - Sala Cofre, 23 - Copa, 25 - Sala Segurança, 43 - Sala de mercadorias, 44 - Depósito 1, 45 - Depósito 2, 46 - Depósito 3, 47 - Depósito 4, 48 - Depósito 5 e 49 - Armazém de encomendas</t>
  </si>
  <si>
    <t>Pintura interna com tinta látex, em superfície com emassamento, na cor Verde Vale REF. R000 G126 B122 sendo uma parede em cada um dos ambientes: 8 - Embarque 2, 19 - Embarque, 20 - Bilheteria e 26 - Sala de reunião</t>
  </si>
  <si>
    <t>Pintura interna com tinta látex, em superfície com emassamento,na cor Verde Claro Vale REF. - R125 G176 B68 acima de 2,10m nos seguintes sanitários:  3 - Sanitário Feminino Plataforma Sul, 4 - Sanitário Masculino Plataforma Sul, 12 - Sanitário Feminino do Saguão, 13 - Sanitário Masculino do Saguão, 38 - Sanitário Masculino Plataforma Norte,  40 - Sanitário Feminino Plataforma Norte, 51 - Vestiário Feminino e 52 - Vestiário Masculino, no DML, Sanitários Família e Sanitários PCD</t>
  </si>
  <si>
    <t xml:space="preserve">PINTURAS PREDIAIS E INDUSTRIAIS - Fornecimento e Execução </t>
  </si>
  <si>
    <t>Emassamento externo com massa acrílica, para pintura - Fachada do almoxarifado a ser reformado e muros</t>
  </si>
  <si>
    <t>Pintura  externa com tinta acrílica, em superfície com emassamento, na Cor Cinza Claro Vale REF. R230 G231 B232 - Subestação e Reservatório de água existentes, Fachada do almoxarifado a ser reformado e muros</t>
  </si>
  <si>
    <t>Pintura externa com tinta látex, em superfície sem emassamento - Pintura em mureta sob gradil na fachada para a rodovia</t>
  </si>
  <si>
    <t>Condutor para descida d'água em ferro fundido de D= 100mm</t>
  </si>
  <si>
    <t>Condutor para descida d'água em ferro fundido de 100x100mm</t>
  </si>
  <si>
    <t>Condutor para descida d'água em ferro fundido de 75x140mm</t>
  </si>
  <si>
    <t>Fornecimento e instalação embutida ou enterrada de tubulação de PVC rígido soldável para água, ponta e bolsa, inclusive conexões Ø 20mm</t>
  </si>
  <si>
    <t>Fornecimento e instalação embutida ou enterrada de tubulação de PVC rígido soldável para água, ponta e bolsa, inclusive conexões Ø 25mm</t>
  </si>
  <si>
    <t>Fornecimento e instalação embutida ou enterrada de tubulação de PVC rígido soldável para água, ponta e bolsa, inclusive conexões Ø 32mm</t>
  </si>
  <si>
    <t>Fornecimento e instalação embutida ou enterrada de tubulação de PVC rígido soldável para água, ponta e bolsa, inclusive conexões Ø 40mm</t>
  </si>
  <si>
    <t>Fornecimento e instalação de tubulação de PVC rígido para esgoto, ponta e bolsa com virola, inclusive conexões Ø 75mm</t>
  </si>
  <si>
    <t>Fornecimento e instalação de tubulação de PVC rígido para esgoto, ponta e bolsa com virola, inclusive conexões Ø 100mm</t>
  </si>
  <si>
    <t>Fornecimento e instalação de tubulação de PVC rígido para esgoto, ponta e bolsa com virola, inclusive conexões Ø 150mm</t>
  </si>
  <si>
    <t>Fornecimento e instalação de tubulação de PVC rígido para esgoto, ponta lisa, inclusive conexões Ø 40mm</t>
  </si>
  <si>
    <t>Fornecimento e instalação de tubulação de PVC rígido para esgoto, ponta lisa, inclusive conexões Ø 50mm</t>
  </si>
  <si>
    <t>Fornecimento e instalação de tubulação de PVC rígido para esgoto, ponta lisa, inclusive conexões Ø 75mm</t>
  </si>
  <si>
    <t>Fornecimento e instalação de tubulação de PVC rígido para esgoto, ponta lisa, inclusive conexões Ø 100mm</t>
  </si>
  <si>
    <t>Fornecimento e instalação de tubulação de PVC rígido para esgoto, ponta lisa, inclusive conexões Ø 150mm</t>
  </si>
  <si>
    <t>Caixa de Inspeção em alvenaria, revestida internamente, com tampa e laje de fundo em concreto armado L = 60cm, C = 60cm, H = VAR (medidas internas)</t>
  </si>
  <si>
    <t>Caixa de água pluvial com grelha, revestida internamente, com laje de fundo em concreto armado L = 60cm, C = 60cm, H = VAR (medidas internas)</t>
  </si>
  <si>
    <t>CAIXAS DE PASSAGEM EM PVC - FORNECIMENTO E INSTALAÇÃO</t>
  </si>
  <si>
    <t>Caixas sifonadas em PVC, com grelha metálica, dimensões 150x 150x 50 mm (medidas internas)</t>
  </si>
  <si>
    <t>Caixas sifonadas em PVC, com grelha metálica, dimensões 150x 185x 75 mm (medidas internas)</t>
  </si>
  <si>
    <t>FOSSAS SÉPTICAS - FORNECIMENTO E INSTALAÇÃO, COMPLETO, INCLUSIVE TUBULAÇÕES DE INTERLIGAÇÃO</t>
  </si>
  <si>
    <t>Fossa Biodigestora com filtro anaeróbico, incluindo sistema de descompactação de lodo sedimentado - tubos e conexões internas 100 mm, atende até 285 pessoas/dias 
Capacidade: 20.000 litros - Ø2.750mm, h = 3.300cm</t>
  </si>
  <si>
    <t>Alvenaria de elemento vazado com bloco de concreto espessura de 20cm</t>
  </si>
  <si>
    <t>Alvenaria de elemento vazado com bloco de concreto espessura de 20cm - preenchido com concreto fck 10 MPa</t>
  </si>
  <si>
    <t>INSTALAÇÕES ELÉTRICAS/TELEFONIA</t>
  </si>
  <si>
    <t>Fornecimento e instalação de tampa em chapa xadrez dobrada e soldada com alça 1530x1530x6,3mm</t>
  </si>
  <si>
    <t>Fornecimento e instalação de tampa em ferro fundido com inserto 1068x1068mm</t>
  </si>
  <si>
    <t>Fornecimento e instalação de tampa em ferro fundido com inserto 868x868mm</t>
  </si>
  <si>
    <t>Fornecimento e instalação de tampa em ferro fundido com inserto 926x868mm</t>
  </si>
  <si>
    <t>Fornecimento e instalação de tampa em ferro fundido com inserto 468x468mm</t>
  </si>
  <si>
    <t>Fornecimento e instalação de tampa em ferro fundido com inserto 668x668mm</t>
  </si>
  <si>
    <t>Fornecimento e instalação de tampa em ferro fundido com inserto 368x468mm</t>
  </si>
  <si>
    <t>Fornecimento e lançamento de fita subterrânea de sinalização, com a descrição "Cuidado, Rede Elétrica Abaixo"</t>
  </si>
  <si>
    <t>ESTACAS DE CONCRETO MOLDADAS "IN LOCO"</t>
  </si>
  <si>
    <t>Execução de estaca em solo, inclusive o fornecimento de todos os materiais - tipo raiz Ø 410mm</t>
  </si>
  <si>
    <t>PROVA DE CARGA E VERIFICAÇÃO DE DESEMPENHO EM ELEMENTOS DE FUNDAÇÃO</t>
  </si>
  <si>
    <t>PROVA DE CARGA ESTÁTICA CONVENCIONAL EM ESTACAS</t>
  </si>
  <si>
    <t>Mobilização e desmobilização de pessoal e equipamentos para execução de prova de carga estática convencional em estacas</t>
  </si>
  <si>
    <t xml:space="preserve">Execução de prova de carga estática convencional para cargas de 500kN, inclusive o fornecimento de todos os materiais, equipamentos e sistema de reação. </t>
  </si>
  <si>
    <t>SERVIÇOS COMPLEMENTARES DE OBRAS VIÁRIAS</t>
  </si>
  <si>
    <t>Guarda corpo tubular em aço inox, h=1,1m com montantes em aço Inox chumbados no piso a cada 1,5m e toda a extensão da Plataforma Sul</t>
  </si>
  <si>
    <t>Guarda corpo tubular em aço inox, h=1,1m com montantes em aço Inox chumbados no piso a cada 1,5m e corrimão duplo acessível segundo a NBR 9050/2021 em aço Inox - Escadas 1 e 2 Saída de Emergencia Plataforma Sul, sendo nas duas laterais</t>
  </si>
  <si>
    <t>Guarda corpo tubular em aço inox, h=1,1m com montantes em aço Inox chumbados no piso a cada 1,5m e corrimão duplo acessível segundo a NBR 9050/2021 em aço Inox - Rampa de saída de emergência da plataforma sendo nas duas laterais</t>
  </si>
  <si>
    <t>Guarda corpo tubular em aço inox, h=1,1m com montantes em aço Inox chumbados no piso a cada 1,5m e corrimão duplo acessível segundo a NBR 9050/2021 em aço Inox - Escada 3 Saída de Emergencia Plataforma Sul, sendo nas duas laterais e no centro da escada</t>
  </si>
  <si>
    <t>Guarda corpo tubular em aço inox, h=1,1m com montantes em aço Inox chumbados no piso a cada 1,5m e corrimão duplo acessível segundo a NBR 9050/2021 em aço Inox em um dos lados, comprimento 1,50m nas 2 (duas) escadas de acesso ao saguão sendo 4 (quatro) em cada escada</t>
  </si>
  <si>
    <t>Guarda corpo tubular em aço inox, h=1,1m com montantes em aço Inox chumbados no piso a cada 1,5m e corrimão duplo acessível segundo a NBR 9050/2021 em aço Inox em um dos lados, comprimento 17,00m na rampa de acesso ao saguão, sendo nas duas laterais</t>
  </si>
  <si>
    <t>Guarda corpo tubular em aço inox, h=1,1m com montantes em aço Inox chumbados no piso a cada 1,5m e corrimão duplo acessível segundo a NBR 9050/2021 em aço Inox em um dos lados, comprimento 4m na rampa na saída do ambiente 42 - Descompressão, sendo nas duas laterais</t>
  </si>
  <si>
    <t>Guarda corpo tubular em aço inox, h=1,1m com montantes em aço Inox chumbados no piso a cada 1,5m e corrimão duplo acessível segundo a NBR 9050/2021 em aço Inox, comprimento 1,60m  Escada de saída pela circulação próxima aos vestiários sendo 4 (quatro) segmentos na escada e nas lateras da escada de Acesso Casa de Bombas</t>
  </si>
  <si>
    <t>Guarda corpo tubular em aço inox, h=1,1m com montantes em aço Inox chumbados no piso a cada 1,5m e corrimão duplo acessível segundo a NBR 9050/2021 em aço Inox , comprimento 1,5m na rampa na saída depois dos vestiários, sendo nas duas laterais</t>
  </si>
  <si>
    <t>Guarda corpo tubular em aço inox, h=1,1m com montantes em aço Inox chumbados no piso a cada 1,5m e corrimão duplo acessível segundo a NBR 9050/2021 em aço Inox em aço Inox nos dois lados da rampa e em um lado do patamar. Comprimento da rampa: 5,2m Patamar: 1,70 - Rampa nas saídas de emergência para o estacionamento, pela Circulação 29</t>
  </si>
  <si>
    <t>Guarda corpo tubular em aço inox, h=1,1m com montantes em aço Inox chumbados no piso a cada 1,5m e corrimão duplo acessível segundo a NBR 9050/2021 em aço Inox em aço Inox nos dois lados da rampa e em um lado do patamar. Comprimento da rampa: 5,2m Patamar: 1,70 - Rampa nas saídas de emergência para o estacionamento, pela Circulação 36</t>
  </si>
  <si>
    <t>PAISAGISMO E AJARDINAMENTO - Fornecimento e Aplicação</t>
  </si>
  <si>
    <t>Escavação manual de cavas Dimensão (70x70x70) cm - Árvores, Arbustos e Palmeiras</t>
  </si>
  <si>
    <t>Escavação mecanizada - Campo aberto em terra até 15cm - (Ampliações 11 a 14)</t>
  </si>
  <si>
    <t>Reaterro de cavas e campo aberto com terra vegetal (Adubo orgânico)</t>
  </si>
  <si>
    <t>Casca de Pinus polida, Tamanho G</t>
  </si>
  <si>
    <t>Pedrisco Amarelo ouro,  Tamanho 3</t>
  </si>
  <si>
    <t>FECHAMENTOS - CERCAS / TAPUMES - Fornecimento e Instalação</t>
  </si>
  <si>
    <t>Fechamento em Gradil tipo Nylofor, Altura: 2,69m, Cor verde, inclusive portão</t>
  </si>
  <si>
    <t>Fechamento de platibandas em ACM, Altura: 2,00m na cor Verde Vale</t>
  </si>
  <si>
    <t>Fechamento de platibandas em ACM, Altura: 0,50m na cor Amarelo Vale</t>
  </si>
  <si>
    <t>DIVERSOS</t>
  </si>
  <si>
    <t>Fechamento externo dos módulos com acabamento externo em Glasroc Piso/Teto</t>
  </si>
  <si>
    <t>Fechamento externo dos módulos com Vidro Piso/Teto - Área de Contemplação</t>
  </si>
  <si>
    <t>Fechamento externo dos módulos com acabamento externo em Glasroc até altura de 90cm e fechamento em vidro acima dessa altura - Salas de Embarque</t>
  </si>
  <si>
    <t>SINALIZAÇÃO VIÁRIA HORIZONTAL</t>
  </si>
  <si>
    <t>Execução de pintura de linhas com resina acrílica com 0,6mm de espessura, incluindo fornecimento e transporte de todos os materiais, largura de 10cm</t>
  </si>
  <si>
    <t>Execução de pintura de símbolos com resina acrílica com 0,6mm de espessura, incluindo fornecimento e transporte de todos os materiais - Símbolo PCD</t>
  </si>
  <si>
    <t>SINALIZAÇÃO VIÁRIA VERTICAL</t>
  </si>
  <si>
    <t>Fornecimento de placas refletivas laterais, com fundo, dizeres, símbolos e tarjas, em películas refletivas tipo 1, incluindo o fornecimento e transporte de todos os materiais, inclusive postes de sustentação, formato retangular - Placa indicativa de vaga PCD</t>
  </si>
  <si>
    <t>Serviços de Topografia durante o período de execução</t>
  </si>
  <si>
    <t>Estrutura metálica média ou perfilados (25@80kg/m) ASTM A36, incluindo pintura de fundo e acabamento</t>
  </si>
  <si>
    <t>Estrutura metálica pesada ou perfilados (&gt; 80kg/m) ASTM A36, incluindo pintura de fundo e acabamento</t>
  </si>
  <si>
    <t>Estrutura metálica leve ou perfilados (até 25kg/m) ASTM A572 Gr50, incluindo pintura de fundo e acabamento</t>
  </si>
  <si>
    <t>Estrutura metálica leve ou perfilados (até 25kg/m) ASTM A36, incluindo pintura de fundo e acabamento</t>
  </si>
  <si>
    <t>Miscelâneas metálicas - ASTM A36, incluindo pintura de fundo e acabamento</t>
  </si>
  <si>
    <t>FORNECIMENTO DE EQUIPAMENTOS MECÂNICOS BOMBAS</t>
  </si>
  <si>
    <t>FORNECIMENTO DE CASA DE BOMBAS TIPO CONTAINER (NOTA 1)</t>
  </si>
  <si>
    <t>Casa de bombas tipo container completo, incluindo todos equipamentos necessário, conforme norma NFPA 20 e certificações UL/FM. 
De acordo com o documento FD-7127VM-R-00001.</t>
  </si>
  <si>
    <t>Exaustores, conforme LE-7127VM-P-00001.</t>
  </si>
  <si>
    <t>FORNECIMENTO DE VENTILADOR DE INSUFLAMENTO</t>
  </si>
  <si>
    <t>Ventilador de insuflamento, conforme LE-7127VM-P-00001.</t>
  </si>
  <si>
    <t>Ar Condicionado tipo Split (Evaporadora), conforme FD-7127VM-M-00001.</t>
  </si>
  <si>
    <t>Ar Condicionado tipo Split (Condensadora), conforme FD-7127VM-M-00001.</t>
  </si>
  <si>
    <t>Ar Condicionado tipo Split (Evaporadora e Condensadora), conforme FD-7127VM-M-00001.</t>
  </si>
  <si>
    <t xml:space="preserve">Sprinkler Bulbo Azul, Fator K 80, 3/4" </t>
  </si>
  <si>
    <t xml:space="preserve">Sprinkler Bulbo Azul, Fator K 115, 3/4" </t>
  </si>
  <si>
    <t>Hidrante Interno Classe II, 1 1/2"</t>
  </si>
  <si>
    <t>Caixa de Mangueira Completa.</t>
  </si>
  <si>
    <t>Reservatório Fornecido Montado, inclusive Pintura de Acabamento. 
Tanque de diesel 150 litros, segundo Nota 01.</t>
  </si>
  <si>
    <t>Tubo de Aço Carbono ASTM A53/A53M-B Gr.B, CC Longitudinal, SCH 40, PC,  Conforme ASME, inclusive Conexões e válvulas 2 ½”</t>
  </si>
  <si>
    <t>Tubo de Aço Carbono ASTM A53/A53M-B Gr.B, CC Longitudinal, SCH 40, PC,  Conforme ASME, inclusive Conexões e válvulas 3”</t>
  </si>
  <si>
    <t>Tubo de Aço Carbono ASTM A53/A53M-B Gr.B, CC Longitudinal, SCH 40, PC,  Conforme ASME, inclusive Conexões e válvulas 4”</t>
  </si>
  <si>
    <t>Válvula de Esfera de Aço Carbono de ½”</t>
  </si>
  <si>
    <t>Válvula de Gaveta de Aço Carbono de 1"</t>
  </si>
  <si>
    <t>Válvula de Gaveta de Aço Carbono de 1 ½"</t>
  </si>
  <si>
    <t>Válvula de Gaveta de Aço Carbono de 3"</t>
  </si>
  <si>
    <t>Válvula de Gaveta de Aço Carbono de 4"</t>
  </si>
  <si>
    <t>Válvula Hidrante de Aço Carbono de 1 ½"</t>
  </si>
  <si>
    <t>Válvula de Retenção de Portinhola de Aço Carbono de 3"</t>
  </si>
  <si>
    <t>Válvula de Retenção Tipo Pistão com orificio perfurado de 2mm, ½”</t>
  </si>
  <si>
    <t>Válvula de Retenção Tipo Pistão 1”</t>
  </si>
  <si>
    <t>Joelho 90º, FM, ASTM A197/A197M, 300#, RO NPT, ASME B16.3, 1/2”</t>
  </si>
  <si>
    <t>Joelho 90º, FM, ASTM A197/A197M, 300#, RO NPT, ASME B16.3, 1”</t>
  </si>
  <si>
    <t>Joelho 90º, FM, ASTM A197/A197M, 300#, RO NPT, ASME B16.3, 1 ½”</t>
  </si>
  <si>
    <t>Joelho 90º, FM, ASTM A197/A197M, 300#, RO NPT, ASME B16.3, 2"</t>
  </si>
  <si>
    <t>Curva 90º, CRL 1,5xDN, AFO, ASTM A234/A234M-WPB, SCH 40, PC, ASME B16.9, 3"</t>
  </si>
  <si>
    <t>Curva 90º, CRL 1,5xDN, AFO, ASTM A234/A234M-WPB, SCH 40, PC, ASME B16.9, 4"</t>
  </si>
  <si>
    <t>Curva 45º, CRL 1,5xDN, AFO, ASTM A234/A234M-WPB, SCH 40, PC, ASME B16.9, 4”</t>
  </si>
  <si>
    <t>FLANGE ROSCADO, AFO ASTM A105/A105M, ASME 150, FR, ASME B 16.5, 1 ½”</t>
  </si>
  <si>
    <t>FLANGE ROSCADO, AFO ASTM A105/A105M, ASME 150, FR, ASME B 16.5, 2”</t>
  </si>
  <si>
    <t>FLANGE SOBREPOSTO, AFO ASTM A105/A105M, ASME 150, FR, ASME B16.5, 2 ½”</t>
  </si>
  <si>
    <t>FLANGE SOBREPOSTO, AFO ASTM A105/A105M, ASME 150, FR, ASME B16.5,3”</t>
  </si>
  <si>
    <t>FLANGE SOBREPOSTO, AFO ASTM A105/A105M, ASME 150, FR, ASME B16.5, 4”</t>
  </si>
  <si>
    <t>JUNTA INTEGRAL, PAPELÃO HIDRÁULICO NÃO ASBESTOS COM FIBRA ARAMIDA E BORRACHA SBR, 1.6 MM, ASME B16.21, FLG ASME B16.5, 150#, 1 ½”</t>
  </si>
  <si>
    <t>JUNTA INTEGRAL, PAPELÃO HIDRÁULICO NÃO ASBESTOS COM FIBRA ARAMIDA E BORRACHA SBR, 1.6 MM, ASME B16.21, FLG ASME B16.5, 150#, 2”</t>
  </si>
  <si>
    <t>JUNTA INTEGRAL, PAPELÃO HIDRÁULICO NÃO ASBESTOS COM FIBRA ARAMIDA E BORRACHA SBR, 1.6 MM, ASME B16.21, FLG ASME B16.5, 150#, 2 ½”</t>
  </si>
  <si>
    <t>JUNTA INTEGRAL, PAPELÃO HIDRÁULICO NÃO ASBESTOS COM FIBRA ARAMIDA E BORRACHA SBR, 1.6 MM, ASME B16.21, FLG ASME B16.5, 150#, 3”</t>
  </si>
  <si>
    <t>JUNTA INTEGRAL, PAPELÃO HIDRÁULICO NÃO ASBESTOS COM FIBRA ARAMIDA E BORRACHA SBR, 1.6 MM, ASME B16.21, FLG ASME B16.5, 150#, 4”</t>
  </si>
  <si>
    <t>JUNTA DE EXPANSÃO, METALICA ,TIPO JEAMFT 150#-FR, ANSI B16.5, 4"</t>
  </si>
  <si>
    <t>Cabo UTP para rede de comunicação de dados, condutor de cobre isolado em polietileno com COBERTURA de PVC, 4 pares # 24 AWG, Cat 6e</t>
  </si>
  <si>
    <t>FUNDAÇÕES ESPECIAIS</t>
  </si>
  <si>
    <t>CWA-01</t>
  </si>
  <si>
    <t>CWA-02</t>
  </si>
  <si>
    <t>CWA-03</t>
  </si>
  <si>
    <t>CWA-04</t>
  </si>
  <si>
    <t>CWA-05</t>
  </si>
  <si>
    <t>CWA-06</t>
  </si>
  <si>
    <t>CWA-07</t>
  </si>
  <si>
    <t>CWA-08</t>
  </si>
  <si>
    <t>CWA-09</t>
  </si>
  <si>
    <t>CWA-10</t>
  </si>
  <si>
    <t>CWA-11</t>
  </si>
  <si>
    <t>Nº TAP: L-00362</t>
  </si>
  <si>
    <t>ALVENARIA EM BLOCO DE CONCRETO</t>
  </si>
  <si>
    <t xml:space="preserve">REVESTIMENTOS DE PAREDES E LAJES - Fornecimento e Aplicação </t>
  </si>
  <si>
    <t>REVESTIMENTOS DE PAREDES COM ARGAMASSA</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</si>
  <si>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até a altura de 2,10m sobre fechamento em gesso acartonado tipo RU nas paredes das bancadas dos sanitários e vestiários</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</si>
  <si>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3 - Sanitário Feminino na Plataforma Sul</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</si>
  <si>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4 - Sanitário Masculino na Plataforma Sul</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</si>
  <si>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12 - Sanitário Feminino no Saguão</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</si>
  <si>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13 - Sanitário Masculino no Saguão</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</si>
  <si>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38 - Sanitário Masculino na Plataforma Norte</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</si>
  <si>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40 - Sanitário Feminino na Plataforma Norte</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</si>
  <si>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51 - Vestiário Feminino</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</si>
  <si>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52 - Vestiário Masculino</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</si>
  <si>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2 - Sanitário PCD na Plataforma Sul</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</si>
  <si>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11 - Sanitário PCD no saguão</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</si>
  <si>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14 - Sanitário PCD no saguão</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</si>
  <si>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15 - Hall/Bebedouro no saguão</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</si>
  <si>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16 - Sanitário Família no saguão</t>
  </si>
  <si>
    <t>Revestimento Cerâmico Cotton Bianco, Dimensão 32x60cm, Acabamento: Acetinado, Retificado. Fabricante Biancogres, inclusive argamassa colante ACII para assentamento e rejunte branco assentador na vertical até a altura de 2,10m sobre fechamento em gesso acartonado tipo RU no Ambiente 27 - Sanitário PCD Feminino na área administrativa</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</si>
  <si>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28 - Sanitário PCD Masculino na área administrativa</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</si>
  <si>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35 - DML</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</si>
  <si>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37 - Sanitário Família na Plataforma Norte</t>
  </si>
  <si>
    <t>Revestimento Cerâmico Cotton Bianco, Dimensão 32x60cm, Acabamento: Acetinado, Retificado. Fabricante Biancogres, inclusive argamassa colante ACII para assentamento e rejunte branco assentado na vertical até a altura de 2,10m sobre fechamento em gesso acartonado tipo RU no Ambiente 41 - Sanitário PCD na Plataforma Norte</t>
  </si>
  <si>
    <t xml:space="preserve">Revestimento Cerâmico Cotton Bianco, Dimensão 32x60cm, Acabamento: Acetinado, Retificado. Fabricante Biancogres, inclusive argamassa colante ACII para assentamento e rejunte branco assentado na vertical até a altura de 2,10m sobre fechamento em gesso acartonado tipo RU no Ambiente 56 - Vestiário PCD </t>
  </si>
  <si>
    <t>Piso cimentado com juntas plásticas na cor natural espessura 3 cm nos seguintes ambientes:
7 - Área descoberta, 9 – Saguão, 10 – Loja, 15 - Hall/Bebedouro, 17 – Quiosque, 39 - Hall/Bebedouro e 42 - Descompressão</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</si>
  <si>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sobre piso do módulo nos Ambientes 8 - Embarque 2, 19 – Embarque, 20 – Bilheteria, 34 – Zeladoria, 35 – DML, 43 - Sala de mercadorias, 44 - Depósito 1, 45 - Depósito 2, 46 - Depósito 3, 47 - Depósito 4, 48 - Depósito 5, 49 - Armazém de encomendas, 50 - Circulação 4, 53 - Depósito 6, 57 - Casa de bombas e sobre piso elevado nas áreas técnicas próximas ao Saguão</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</si>
  <si>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2 - Sanitário PCD Plataforma Sul.</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</si>
  <si>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colantesobre piso do módulo no Ambiente 3 - Sanitário Feminino Plataforma Sul.</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</si>
  <si>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4 - Sanitário Masculino Plataforma Sul.</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</si>
  <si>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11 – Sanitário PCD do Saguão.</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</si>
  <si>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12 - Sanitário Feminino do Saguão.</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</si>
  <si>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13 - Sanitário Masculino do Saguão.</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</si>
  <si>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14 - Sanitário PCD do Saguão.</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</si>
  <si>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16 - Sanitário Família do Saguão.</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</si>
  <si>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sobre piso do módulo no Ambiente 27 - Sanitário PCD Feminino da Área administrativa.</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</si>
  <si>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Porcelanato Cimentado 72x72cm, Referência Metrópole Cement LAR72003  assentado com argamassa colante sobre piso do módulo no Ambiente 28 - Sanitário PCD Masculino da Área administrativa.</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</si>
  <si>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37 - Sanitário Família Plataforma Norte.</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</si>
  <si>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38 - Sanitário Masculino Plataforma Norte.</t>
  </si>
  <si>
    <t xml:space="preserve">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40 - Sanitário Feminino Plataforma Norte. 
</t>
  </si>
  <si>
    <t xml:space="preserve">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41 - Sanitário PCD Plataforma Norte.
</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</si>
  <si>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51 - Vestiário Feminino.</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</si>
  <si>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52 - Vestiário Masculino.</t>
  </si>
  <si>
    <t>Porcelanato Cemento grafite, Dimensão (60x60)cm, Acabamento Acetinado e Bordas Retificadas, Fabricante: Biancogres. Inclusive argamassa colante ACIII para assentamento e rejunte Cinza Outono ou Porcelanato Cimentado Referência: District gray plus, Fabricante: Embramaco ou Porcelanato Munari Concreto Fabricante: Eliane    assentado com argamassa colante sobre piso do módulo no Ambiente 56 - Vestiário PCD.</t>
  </si>
  <si>
    <t>Piso Vinílico - Tarkett - Linha Ambienta - Cor Açaí 24038621 assentado sobre piso dos módulos nos Ambientes 18 - Área de Contemplação, 21 - Supervisor Bilheteria, 22 - Sala Cofre, 23 – Copa, 24 – Circulação, 25 - Sala Segurança, 26 - Sala De Reunião, 29 - Circulação 2, 30 - Sala Chefe do Trem, 31 - Sala Administração, 32 - Ambiente Colaboração, 33 – Copa e 36 - Circulação 3.</t>
  </si>
  <si>
    <t xml:space="preserve">Janela fixa em perfis de alumínio anodizado, completa, incluindo ferragens, para vidro 6mm - Janelas J1 e J2 </t>
  </si>
  <si>
    <t>Janela fixa em perfis de alumínio anodizado, completa, incluindo ferragens, para vidro 8mm entre Ambientes 19 - Embarque e 20 - Bilheteria.</t>
  </si>
  <si>
    <t>Janela fixa em perfis de alumínio anodizado, completa, incluindo ferragens, para vidro 10mm - Vidros no Muro e nos fechamentos na fachada para o estacionamento.</t>
  </si>
  <si>
    <t>Janela fixa em perfis de alumínio anodizado, completa, incluindo ferragens, com fechamento em veneziana - No Ambiente 29 - Circulação, próximo ao piso na área reservada para equipamentos de ar condicionado, e nos ambientes 38 - Sanitário Masculino Plataforma Norte e 40 - Sanitário Feminino Plataforma Norte.</t>
  </si>
  <si>
    <t>Porta P5 (Box) - Porta simples de abrir em aluminio anodizado, fechamento em Lambri, com Targeta Livre/Ocupado - 4 portas no Ambiente 3 - Sanitário Feminino Plataforma Sul.</t>
  </si>
  <si>
    <t>Porta P5 (Box) - Porta simples de abrir em aluminio anodizado, fechamento em Lambri, com Targeta Livre/Ocupado - 4 portas no Ambiente 4 - Sanitário Masculino Plataforma Sul.</t>
  </si>
  <si>
    <t>Porta P5 (Box) - Porta simples de abrir em aluminio anodizado, fechamento em Lambri, com Targeta Livre/Ocupado - 4 portas no Ambiente 12 - Sanitário Feminino do Saguão.</t>
  </si>
  <si>
    <t>Porta P5 (Box) - Porta simples de abrir em aluminio anodizado, fechamento em Lambri, com Targeta Livre/Ocupado - 4 portas no Ambiente 13 - Sanitário Masculino do Saguão.</t>
  </si>
  <si>
    <t xml:space="preserve">Porta P5 (Box) - Porta simples de abrir em aluminio anodizado, fechamento em Lambri, com Targeta Livre/Ocupado - 2 portas no Ambiente 38 - Sanitário Masculino Plataforma Norte. </t>
  </si>
  <si>
    <t>Porta P5 (Box) - Porta simples de abrir em aluminio anodizado, fechamento em Lambri, com Targeta Livre/Ocupado - 3 portas no Ambiente 40 - Sanitário Feminino Plataforma Norte.</t>
  </si>
  <si>
    <t>Porta P5 (Box) - Porta simples de abrir em aluminio anodizado, fechamento em Lambri, com Targeta Livre/Ocupado - 3 portas no Ambiente 51 - Vestiário Feminino.</t>
  </si>
  <si>
    <t>Porta P5 (Box) - Porta simples de abrir em aluminio anodizado, fechamento em Lambri, com Targeta Livre/Ocupado - 3 portas no Ambiente 52 - Vestiário Masculino.</t>
  </si>
  <si>
    <t>Porta dupla de correr em aluminio anodizado, com fechamento em veneziana, no Ambiente 29 - Circulação, fechando a área reservada para equipamentos de ar condicionado</t>
  </si>
  <si>
    <t>Porta PF1 - Porta simples de abrir de Emergencia, com barra antipânico, cor Vermelho Segurança - Saídas de emergencia da plataforma pelo saguão, área de descompressão e perto dos vestiários</t>
  </si>
  <si>
    <t>Porta PF2 - Porta simples de abrir de Emergencia, com barra antipânico, cor Vermelho Segurança - Saídas de emergencia da plataforma para a rodovia</t>
  </si>
  <si>
    <t>Porta PF3 - Porta simples de abrir de Emergencia, com barra antipânico, cor Vermelho Segurança - Saídas de emergencia por dentro da área operacional</t>
  </si>
  <si>
    <t>Portão de abrir duplo em perfis de ferro e chapas de aço, completo, incluindo ferragens, na Casa de Bombas</t>
  </si>
  <si>
    <t>Portão POR - Portão de correr simples em perfis de ferro e chapas de aço, completo, incluindo ferragens - Entre saguão e área descoberta</t>
  </si>
  <si>
    <t>Espelho liso comum incolor, 6mm, inclusive acessórios de fixação - Espelho de sobrepor bisotado 6mm no Ambiente 2 - Sanitário PCD Plataforma Sul.</t>
  </si>
  <si>
    <t>Espelho liso comum incolor, 6mm, inclusive acessórios de fixação - Espelho de sobrepor bisotado 6mm no Ambiente 3 - Sanitário Feminino Plataforma Sul.</t>
  </si>
  <si>
    <t>Espelho liso comum incolor, 6mm, inclusive acessórios de fixação - Espelho de sobrepor bisotado 6mm no Ambiente 4 - Sanitário Masculino Plataforma Sul.</t>
  </si>
  <si>
    <t>Espelho liso comum incolor, 6mm, inclusive acessórios de fixação - Espelho de sobrepor bisotado 6mm no Ambiente 11 – Sanitário PCD do Saguão.</t>
  </si>
  <si>
    <t>Espelho liso comum incolor, 6mm, inclusive acessórios de fixação - Espelho de sobrepor bisotado 6mm no Ambiente 12 - Sanitário Feminino do Saguão.</t>
  </si>
  <si>
    <t>Espelho liso comum incolor, 6mm, inclusive acessórios de fixação - Espelho de sobrepor bisotado 6mm no Ambiente 13 - Sanitário Masculino do Saguão.</t>
  </si>
  <si>
    <t>Espelho liso comum incolor, 6mm, inclusive acessórios de fixação - Espelho de sobrepor bisotado 6mm no Ambiente 14 - Sanitário PCD do Saguão.</t>
  </si>
  <si>
    <t>Espelho liso comum incolor, 6mm, inclusive acessórios de fixação - Espelho de sobrepor bisotado 6mm no Ambiente 16 - Sanitário Família do Saguão.</t>
  </si>
  <si>
    <t>Espelho liso comum incolor, 6mm, inclusive acessórios de fixação - Espelho de sobrepor bisotado 6mm no Ambiente 27 - Sanitário PCD Feminino da Área administrativa.</t>
  </si>
  <si>
    <t>Espelho liso comum incolor, 6mm, inclusive acessórios de fixação - Espelho de sobrepor bisotado 6mm no Ambiente 28 - Sanitário PCD Masculino da Área administrativa.</t>
  </si>
  <si>
    <t>Espelho liso comum incolor, 6mm, inclusive acessórios de fixação - Espelho de sobrepor bisotado 6mm no Ambiente 37 – Sanitário Família Plataforma Norte.</t>
  </si>
  <si>
    <t xml:space="preserve">Espelho liso comum incolor, 6mm, inclusive acessórios de fixação - Espelho de sobrepor bisotado 6mm no Ambiente 38 - Sanitário Masculino Plataforma Norte. </t>
  </si>
  <si>
    <t>Espelho liso comum incolor, 6mm, inclusive acessórios de fixação - Espelho de sobrepor bisotado 6mm no Ambiente 40 - Sanitário Feminino Plataforma Norte.</t>
  </si>
  <si>
    <t>Espelho liso comum incolor, 6mm, inclusive acessórios de fixação - Espelho de sobrepor bisotado 6mm no Ambiente 41 - Sanitário PCD Plataforma Norte.</t>
  </si>
  <si>
    <t>Espelho liso comum incolor, 6mm, inclusive acessórios de fixação - Espelho de sobrepor bisotado 6mm no Ambiente 51 - Vestiário Feminino.</t>
  </si>
  <si>
    <t>Espelho liso comum incolor, 6mm, inclusive acessórios de fixação - Espelho de sobrepor bisotado 6mm no Ambiente 52 - Vestiário Masculino.</t>
  </si>
  <si>
    <t>Espelho liso comum incolor, 6mm, inclusive acessórios de fixação - Espelho de sobrepor bisotado 6mm no Ambiente 56 - Vestiário PCD.</t>
  </si>
  <si>
    <t xml:space="preserve">Rodapé em madeira de lei 15 x 70 mm, COR Branca nos Ambientes 18 - Área de Contemplação, 8 - Embarque 2, 19 - Embarque, 20 – Bilheteria, 21 - Supervisor Bilheteria, 22 - Sala Cofre, 23 – Copa, 24 – Plataformas de Circulação Segurança e Administração, 25 - Sala Segurança, 26 - Sala de reunião, 29 - Circulação 2, 30 - Sala Chefe do trem, 31 - Sala Administração, 32 - Ambiente Colaboração, 33 – Copa e 36 - Circulação 3
</t>
  </si>
  <si>
    <t xml:space="preserve">Rodapé em argamassa de alta resistência h=10cm no Ambiente 10 – Loja </t>
  </si>
  <si>
    <t>Rodapé em porcelanato seguindo o padrão do piso, h=7cm nos Ambientes 34 – Zeladoria, 43 - Sala de Mercadorias, 44 - Depósito 1, 45 - Depósito 2, 46 - Depósito 3, 47 - Depósito 4, 48 - Depósito 5, 49 - Armazém De Encomendas, 50 - Circulação 4, 53 - Depósito 6, 57 - Casa De Bombas e nas salas técnicas próximas ao saguão</t>
  </si>
  <si>
    <t>Forro de gesso, inclusive montantes, suportes e fixadores, em placas lisas removíveis sobre perfis de alumínio, tipo cartolinha aparente, Gipsalum ou equivalente, espessura 12,5mm,nos Ambientes 8 - Embarque 2, 19 - Embarque e 20 - Bilheteria</t>
  </si>
  <si>
    <t>Forro em placas de fibra mineral, Dimensão: (62,5x62,5)cm, inclusive montantes, suportes e fixadores, espessura 15mm, com borda reta, revestido com PVC nos Ambientes 27 - Sanitário PCD Feminino da Área administrativa, 28 - Sanitário PCD Masculino da Área administrativa, 35 - DML, 37 – Sanitário Família Plataforma Norte, 38 - Sanitário Masculino Plataforma Norte, 39 - Hall/Bebedouro, 40 - Sanitário Feminino Plataforma Norte, 41 - Sanitário PCD Plataforma Norte, 43 - Sala de Mercadorias, 44 - Depósito 1, 45 - Depósito 2, 46 - Depósito 3, 47 - Depósito 4, 48 - Depósito 5, 49 - Armazém de Encomendas, 50 - Circulação 4, 51 - Vestiário Feminino, 52 - Vestiário Masculino, 53 - Depósito 6 e 56 - Vestiário PCD.</t>
  </si>
  <si>
    <t>Forro em placas de fibra mineral, 625x625mm, inclusive montantes, suportes e fixadores, espessura 15mm, com borda reta nos Ambientes 8 - Embarque 2, 10 – Loja, 18 - Área de Contemplação, 19 – Embarque, 20 – Bilheteria, 21 - Supervisor Bilheteria, 22 - Sala Cofre, 23 – Copa, 25 - Sala Segurança, 26 - Sala De Reunião, 29 - Circulação 2, 30 - Sala Chefe Do Trem, 31 - Sala Administração, 32 - Ambiente Colaboração, 33 – Copa, 34 – Zeladoria, 36 – Circulação e 57 - Casa De Bombas</t>
  </si>
  <si>
    <t>Divisória em granito Verde Ubatuba polido em ambas as faces, inclusive ferragens, espessura 30mm no Ambiente 3 - Sanitário Feminino Plataforma Sul.</t>
  </si>
  <si>
    <t>Divisória em granito Verde Ubatuba polido em ambas as faces, inclusive ferragens, espessura 30mm no Ambiente 4 - Sanitário Masculino Plataforma Sul.</t>
  </si>
  <si>
    <t>Divisória em granito Verde Ubatuba polido em ambas as faces, inclusive ferragens, espessura 30mm no Ambiente 12 - Sanitário Feminino do Saguão.</t>
  </si>
  <si>
    <t>Divisória em granito Verde Ubatuba polido em ambas as faces, inclusive ferragens, espessura 30mm no Ambiente 13 - Sanitário Masculino do Saguão.</t>
  </si>
  <si>
    <t xml:space="preserve">Divisória em granito Verde Ubatuba polido em ambas as faces, inclusive ferragens, espessura 30mm no Ambiente 38 - Sanitário Masculino Plataforma Norte. </t>
  </si>
  <si>
    <t>Divisória em granito Verde Ubatuba polido em ambas as faces, inclusive ferragens, espessura 30mm no Ambiente 40 - Sanitário Feminino Plataforma Norte.</t>
  </si>
  <si>
    <t>Divisória em granito Verde Ubatuba polido em ambas as faces, inclusive ferragens, espessura 30mm no Ambiente 51 - Vestiário Feminino, inclusive soleira nos boxes de chuveiros</t>
  </si>
  <si>
    <t>Divisória em granito Verde Ubatuba polido em ambas as faces, inclusive ferragens, espessura 30mm no Ambiente 52 - Vestiário Masculino, inclusive soleira nos boxes de chuveiros</t>
  </si>
  <si>
    <t>Divisória em granito Verde Ubatuba polido em ambas as faces, inclusive ferragens, espessura 30mm no Ambiente 56 - Vestiário PCD.</t>
  </si>
  <si>
    <t>Divisória em Sistema de Placas de Gesso Acartonado, com Montantes simples Espessura: 70mm e Fechamento com Placas de Gesso acartonado tipo RU (Resistente a umidade),  Espessura 15mm nos Sanitários, Vestiários e DML</t>
  </si>
  <si>
    <t>Fornecimento e instalação de Bancada, rodabanca e borda em granito Verde Ubatuba, polido e impermeabilizado, espessura 3cm, incluido suporte, para pia com cuba simples em louça, de sobrepor,  inclusive torneira de uma água, válvula e sifão de copo no Ambiente 3 - Sanitário Feminino Plataforma Sul.</t>
  </si>
  <si>
    <t>Fornecimento e instalação de Bancada, rodabanca e borda em granito Verde Ubatuba, polido e impermeabilizado, espessura 3cm, incluido suporte, para pia com cuba simples em louça, de sobrepor,  inclusive torneira de uma água, válvula e sifão de copo no Ambiente 4 - Sanitário Masculino Plataforma Sul.</t>
  </si>
  <si>
    <t>Fornecimento e instalação de Bancada, rodabanca e borda em granito Verde Ubatuba, polido e impermeabilizado, espessura 3cm, incluido suporte, para pia com cuba simples em louça, de sobrepor,  inclusive torneira de uma água, válvula e sifão de copo no Ambiente 12 - Sanitário Feminino do Saguão.</t>
  </si>
  <si>
    <t>Fornecimento e instalação de Bancada, rodabanca e borda em granito Verde Ubatuba, polido e impermeabilizado, espessura 3cm, incluido suporte, para pia com cuba simples em louça, de sobrepor,  inclusive torneira de uma água, válvula e sifão de copo no Ambiente 13 - Sanitário Masculino do Saguão.</t>
  </si>
  <si>
    <t>Fornecimento e instalação de Bancada, rodabanca e borda em granito Verde Ubatuba, polido e impermeabilizado, espessura 3cm, incluido suporte, para pia com cuba simples em louça, de sobrepor,  inclusive torneira de uma água, válvula e sifão de copo no Ambiente 16 - Sanitário Família do Saguão.</t>
  </si>
  <si>
    <t>Fornecimento e instalação de Bancada, rodabanca e borda em granito Verde Ubatuba, polido e impermeabilizado, espessura 3cm, incluido suporte, para pia com cuba simples em louça, de sobrepor,  inclusive torneira de uma água, válvula e sifão de copo no Ambiente 37 – Sanitário Família Plataforma Norte.</t>
  </si>
  <si>
    <t xml:space="preserve">Fornecimento e instalação de Bancada, rodabanca e borda em granito Verde Ubatuba, polido e impermeabilizado, espessura 3cm, incluido suporte, para pia com cuba simples em louça, de sobrepor,  inclusive torneira de uma água, válvula e sifão de copo no Ambiente 38 - Sanitário Masculino Plataforma Norte.
</t>
  </si>
  <si>
    <t>Fornecimento e instalação de Bancada, rodabanca e borda em granito Verde Ubatuba, polido e impermeabilizado, espessura 3cm, incluido suporte, para pia com cuba simples em louça, de sobrepor,  inclusive torneira de uma água, válvula e sifão de copo no Ambiente 40 - Sanitário Feminino Plataforma Norte.</t>
  </si>
  <si>
    <t>Fornecimento e instalação de Bancada, rodabanca e borda em granito Verde Ubatuba, polido e impermeabilizado, espessura 3cm, incluido suporte, para pia com cuba simples em louça, de sobrepor,  inclusive torneira de uma água, válvula e sifão de copo no Ambiente 51 - Vestiário Feminino.</t>
  </si>
  <si>
    <t xml:space="preserve">Fornecimento e instalação de Bancada, rodabanca e borda em granito Verde Ubatuba, polido e impermeabilizado, espessura 3cm, incluido suporte, para pia com cuba simples em louça, de sobrepor,  inclusive torneira de uma água, válvula e sifão de copo no Ambiente 52 - Vestiário Masculino.
</t>
  </si>
  <si>
    <t>Fornecimento e instalação de Bancada, rodabanca e borda em granito polido e impermeabilizado, espessura 3cm, incluido suporte, para pia com cuba simples de embutir em aço inox, inclusive torneira de uma água, válvula e sifão de copo no Ambiente 33 - Copa.</t>
  </si>
  <si>
    <t>Fornecimento e instalação de Bancada, rodabanca e borda em granito polido e impermeabilizado, espessura 3cm, incluido suporte, para tanque de embutir em aço inox,  inclusive válvula e sifão de copo no Ambiente 35 - DML.</t>
  </si>
  <si>
    <t>Fornecimento e instalação de Bancada, rodabanca e borda em granito Verde Ubatuba, polido e impermeabilizado, espessura 3cm, incluindo suporte, no Ambiente 23 - Copa</t>
  </si>
  <si>
    <t>Fornecimento e instalação de Bebedouro elétrico, com filtro incorporado, inclusive ligações de água e esgoto - Próximo aos sanitários na Plataforma Sul e nos ambientes 15 e 39 - Hall/Bebedouros.</t>
  </si>
  <si>
    <t>Fornecimento e instalação de lavatório em louça com coluna suspensa, para PCD, inclusive torneira de uma água com alavanca para PCD, válvula e sifão de copo sendo 1 (um) em cada ambiente: 27 - Sanitário PCD Feminino da Área administrativa, 28 - Sanitário PCD Masculino da Área administrativa e 56 - Vestiário PCD.</t>
  </si>
  <si>
    <t>Fornecimento e instalação de lavatório em louça, DE CANTO, com coluna suspensa, para PCD, inclusive torneira de uma água com alavanca para PCD, válvula e sifão de copo sendo 1 (um) em cada ambiente: 2 - Sanitário PCD Plataforma Sul, 11 – Sanitário PCD do Saguão, 14 - Sanitário PCD do Saguão e 41 - Sanitário PCD Plataforma Norte.</t>
  </si>
  <si>
    <t xml:space="preserve">Fornecimento e instalação de mictório individual em louça com fixação e ligação de água e esgoto nos Ambientes 4 - Sanitário Masculino Plataforma Sul, 13 - Sanitário Masculino do Saguão, 38 - Sanitário Masculino Plataforma Norte e 52 - Vestiário Masculino.
</t>
  </si>
  <si>
    <t>Fornecimento e instalação de tanque de embutir em aço inox, inclusive válvula e sifão de copo  no Amiente 35 - DML</t>
  </si>
  <si>
    <t xml:space="preserve">Fornecimento e instalação de vaso sanitário em louça com caixa acoplada, tubo de ligação, tampa e fixação. Vaso sanitário com caixa acoplada e assento sanitário sólido com Sistema Dual Flux sendo 4 (quatro) em cada um dos Sanitários: 3 - Sanitário Feminino Plataforma Sul , 4 - Sanitário Masculino Plataforma Sul, 12 - Sanitário Feminino do Saguão, 13 - Sanitário Masculino do Saguão, 2 (dois) no Sanitário 38 - Sanitário Masculino Plataforma Norte, 3 (três) no Sanitário 40 - Sanitário Feminino Plataforma Norte e 1(um) em cada um dos seguintes sanitários: 2 - Sanitário PCD Plataforma Sul, 11 – Sanitário PCD do Saguão, 14 - Sanitário PCD do Saguão, 16 - Sanitário Família do Saguão, 27 - Sanitário PCD Feminino da Área administrativa, 28 - Sanitário PCD Masculino da Área administrativa, 37 – Sanitário Família Plataforma Norte, 41 - Sanitário PCD Plataforma Norte, 51 - Vestiário Feminino, 52 - Vestiário Masculino e 56 - Vestiário PCD
</t>
  </si>
  <si>
    <t xml:space="preserve">Cuba simples em louça (Cuba de Sobrepor Quadrada, Dimensão (40x40)cm, Cor Branco Gelo GE17), inclusive torneira de mesa com fechamento automático cromado Ref: Decamatic1170, válvula e sifão de copo sendo 1(um) nos Sanitários: 16 - Sanitário Família do Saguão e 37 – Sanitário Família Plataforma Norte, 2 (dois) nos Vestiários 51 - Vestiário Feminino, 52 - Vestiário Masculino, 3 (três) nos Sanitários 38 - Sanitário Masculino Plataforma Norte  e 40 - Sanitário Feminino Plataforma Norte e 4 (quatro) nos Sanitários: 3 - Sanitário Feminino Plataforma Sul , 4 - Sanitário Masculino Plataforma Sul, 12 - Sanitário Feminino do Saguão, 13 - Sanitário Masculino do Saguão,  </t>
  </si>
  <si>
    <t>Cuba simples em aço inox, Dimensão aproximada: (50x30)cm, inclusive torneira de mesa, válvula e sifão de copo no Ambiente 33 - Copa</t>
  </si>
  <si>
    <t>Fornecimento e instalação de chuveiro nos Vestiários 51 - Vestiário Feminino e 52 - Vestiário Masculino</t>
  </si>
  <si>
    <t>Fornecimento e instalação de chuveiro  com desviador para ducha manual nos Vestiário 56 - Vestiário PCD</t>
  </si>
  <si>
    <t xml:space="preserve">Fornecimento e instalação de ducha higiênica,  sendo 4 (quatro) em cada um dos Sanitários: 3 - Sanitário Feminino Plataforma Sul , 4 - Sanitário Masculino Plataforma Sul, 12 - Sanitário Feminino do Saguão, 13 - Sanitário Masculino do Saguão, 2 (dois) no Sanitário 38 - Sanitário Masculino Plataforma Norte, 3 (três) no Sanitário 40 - Sanitário Feminino Plataforma Norte e 1(um) em cada um dos seguintes sanitários: 2 - Sanitário PCD Plataforma Sul, 11 – Sanitário PCD do Saguão, 14 - Sanitário PCD do Saguão, 16 - Sanitário Família do Saguão, 27 - Sanitário PCD Feminino da Área administrativa, 28 - Sanitário PCD Masculino da Área administrativa, 37 – Sanitário Família Plataforma Norte, 41 - Sanitário PCD Plataforma Norte, 51 - Vestiário Feminino, 52 - Vestiário Masculino e 56 - Vestiário PCD
</t>
  </si>
  <si>
    <t>Fornecimento e instalação de Barra de Apoio em Aço Inox, Comprimento 40cm, sendo 2 (dois) em cada Sanitário/Vestiário PCD</t>
  </si>
  <si>
    <t>Fornecimento e instalação de Barra de Aproximação em Aço Inox, Comprimento 70cm, sendo sendo 1 (um) em cada Sanitário PCD e 4 (quatro) no Vestiário PCD</t>
  </si>
  <si>
    <t>Fornecimento e instalação de Barra de Apoio em Aço Inox, Comprimento 80cm, sendo 2 (dois) em cada Sanitário/Vestiário PCD</t>
  </si>
  <si>
    <t>Fornecimento e instalação de Banco Articulado para banho, para PCD no Vestiário PCD</t>
  </si>
  <si>
    <t xml:space="preserve">SERVIÇOS COMPLEMENTARES </t>
  </si>
  <si>
    <t>Jardineira em Madeira com Bancos em madeira, inclusive  biomanta e terra vegetal - Ver projeto de paisagismo Nº Vale 7127VM-A-00023, Ampliações 19 e 21</t>
  </si>
  <si>
    <t>Jardineira em Madeira com Bancos em madeira, inclusive  biomanta e terra vegetal - Ver projeto de paisagismo Nº Vale 7127VM-A-00023, Ampliação 20</t>
  </si>
  <si>
    <t>Jardineira em Madeira com Bancos em madeira, inclusive  biomanta e terra vegetal - Ver projeto de paisagismo Nº Vale 7127VM-A-00023, Ampliação 22</t>
  </si>
  <si>
    <t>Jardineira em Madeira com Bancos em madeira, inclusive  biomanta e terra vegetal - Ver projeto de paisagismo Nº Vale 7127VM-A-00023, Ampliação 23</t>
  </si>
  <si>
    <t>Jardineira em Madeira com Bancos em madeira, inclusive  biomanta e terra vegetal - Ver projeto de paisagismo Nº Vale 7127VM-A-00023, Ampliação 19</t>
  </si>
  <si>
    <t>Jardineira em Madeira com Bancos em madeira, inclusive  biomanta e terra vegetal - Ver projeto de paisagismo Nº Vale 7127VM-A-00023, Ampliação 27</t>
  </si>
  <si>
    <t>INSTALAÇÕES HIDROSSANITÁRIAS</t>
  </si>
  <si>
    <t>MONTAGEM DE EXAUSTORES</t>
  </si>
  <si>
    <t>MONTAGEM DE CALDEIRARIA, PROTEÇÕES E REVESTIMENTOS</t>
  </si>
  <si>
    <t>FORNECIMENTO DE EQUIPAMENTOS E COMPONENTES ELETROMECÂNICOS</t>
  </si>
  <si>
    <t>FORNECIMENTO DE TUBULAÇÕES, CONEXÕES E ACESSÓRIOS.</t>
  </si>
  <si>
    <t>Joelho 90º, FM, ASTM A197/A197M, 300#, RO NPT, ASME B16.3, 2 ½”</t>
  </si>
  <si>
    <t>FORNECIMENTO DE ESTRUTURAS METÁLICAS</t>
  </si>
  <si>
    <t>Tubos Diâmetro 16" ASTM A-500, incluindo pintura de fundo e acabamento</t>
  </si>
  <si>
    <t>Telha Trapezoidal, em aço galvanizado, perfil 40, espessura de 0,50mm, acabamento natural</t>
  </si>
  <si>
    <t>Telha Telha Térmica Termilor Roof, em aço galvanizado, LR 33 e espessura mínima de 30mm de  PIR</t>
  </si>
  <si>
    <t>MONTAGEM DE EQUIPAMENTOS E MATERIAIS ELÉTRICOS</t>
  </si>
  <si>
    <t>MONTAGEM DE EQUIPAMENTOS ELÉTRICOS</t>
  </si>
  <si>
    <t>Retificador Carregador de Baterias 125Vcc - 30A (Sistema de Rádio de Onda Guiada - Ferrovia)</t>
  </si>
  <si>
    <t>MONTAGEM DE EQUIPAMENTOS AUTOMAÇÃO E CONTROLE</t>
  </si>
  <si>
    <t>Controlador Lógico Programável, TAG UC-7127VM-01, constituído de rack, fonte, CPU, cartão de comunicação, cartões de I/O, etc.</t>
  </si>
  <si>
    <t>Switch Ethernet (Novos + 1 existente da TI Ferrovia)</t>
  </si>
  <si>
    <t>Rack padrão 19" (Novos + 1 existente da TI Ferrovia)</t>
  </si>
  <si>
    <t>Câmera Fixa</t>
  </si>
  <si>
    <t>PoE Ethernet Switch com mínimo 8 portas PoE (CFTV)</t>
  </si>
  <si>
    <t>Indicador local de Pressão (Manômetro)</t>
  </si>
  <si>
    <t>Medidor de Pressão (Transmissor)</t>
  </si>
  <si>
    <t>Chave de Pressão (Pressostato)</t>
  </si>
  <si>
    <t>Medidores de Vazão 2 1/2"</t>
  </si>
  <si>
    <t>MONTAGEM DE EQUIPAMENTOS DE TELECOMUNICAÇÃO</t>
  </si>
  <si>
    <t>Montagem de Rádio de Onda Guiada (SHF), contendo Guia de onda, fonte de sinal, acopladores, antenas, amplificadores, filtros, isoladores/circuladores, detectores/misturadores, atenuadores, resistências terminais.</t>
  </si>
  <si>
    <t>MONTAGEM DE MATERIAIS ELÉTRICOS</t>
  </si>
  <si>
    <t>Cabo de instrumentação, condutores de cobre nú, blindagem total, encordoamento classe 2, isolação em PVC antichama, temperatura de serviço 70ºC, 300/600V, condutores numerados - Seção 2 x 1,00mm2</t>
  </si>
  <si>
    <t>Cabo de controle, condutores de cobre nú, sem blindagem, encordoamento classe 5, isolação em PVC antichama, temperatura de serviço 70ºC, 0,6/1kV, condutores numerados - Seção 4 x 1,5mm2</t>
  </si>
  <si>
    <t>DESMONTAGEM DE EQUIPAMENTOS E MATERIAIS ELÉTRICOS</t>
  </si>
  <si>
    <t>DESMONTAGEM DE EQUIPAMENTOS ELÉTRICOS</t>
  </si>
  <si>
    <t>DESMONTAGEM DE CARREGADORES DE BATERIAS / BATERIAS</t>
  </si>
  <si>
    <t>DESMONTAGEM DE CONJUNTO CARREGADOR/BANCO DE BATERIAS</t>
  </si>
  <si>
    <t>Conjunto Retificador/ Banco de Baterias 125Vcc - 30A (Sistema de Rádio de Onda Guiada - Ferrovia)</t>
  </si>
  <si>
    <t>DESMONTAGEM DE EQUIPAMENTOS AUTOMAÇÃO E CONTROLE</t>
  </si>
  <si>
    <t>DESMONTAGEM DE SISTEMA DE CONTROLE E SUPERVISÃO (CLP/SCADA, SDCD)</t>
  </si>
  <si>
    <t>DESMONTAGEM DE EQUIPAMENTO DE COMUNICAÇÃO - ROTEADOR, SWITCH, BRIDGE, CONVERSOR DE MÍDIA, MODEM ÓTICO, REPETIDOR, RÁDIO, OUTROS</t>
  </si>
  <si>
    <t>Switch Ethernet (TI Corporativa (2X), TI Patrimonial, TI Ferrovia)</t>
  </si>
  <si>
    <t>Rack padrão 19" (TI Corporativa (2X), TI Patrimonial, TI Ferrovia)</t>
  </si>
  <si>
    <t>DESMONTAGEM DE EQUIPAMENTOS DE TELECOMUNICAÇÃO</t>
  </si>
  <si>
    <t>DESMONTAGEM DE SISTEMA DE COMUNICAÇÃO POR RÁDIO - CONVENCIONAL/TRONCALIZADO</t>
  </si>
  <si>
    <t>OBRAS CIVIS, TERRAPLENAGEM, DRENAGEM, FERROVIA E PAVIMENTAÇÃO - PLATAFORMA</t>
  </si>
  <si>
    <t>Carga, transporte e descarga de material proveniente de demolições ou desmontes para ADME - DMT até 1000m</t>
  </si>
  <si>
    <t>Momento extraordinário de transporte de material proveniente de demolições ou desmontes - DMT até 20km</t>
  </si>
  <si>
    <t>Escavação mecanizada de cavas ou valas em material de 1ª categoria - profundidade até 1,5m</t>
  </si>
  <si>
    <t>CARGA, TRANSPORTE, DESCARGA E ESPALHAMENTO DE MATERIAL EXCEDENTE EM ADME - USO GERAL</t>
  </si>
  <si>
    <t>Carga, transporte, descarga e espalhamento de material de 1ª categoria em ADME - DMT até 1000m</t>
  </si>
  <si>
    <t>PAVIMENTAÇÃO - FORNECIMENTO E APLICAÇÃO</t>
  </si>
  <si>
    <t>DRENAGEM E OBRAS DE ARTE CORRENTES
(VEJA PE-B-617/PE-B-618/PE-B-620 - CÓDIGOS CONFORME PADRÃO DNIT)</t>
  </si>
  <si>
    <t>DRENOS TIPO  BARABACÃ</t>
  </si>
  <si>
    <t>MEIO DRENANTE</t>
  </si>
  <si>
    <t>Fornecimento e instalação de manta geotêxtil não tecida em poliéster, agulhado, com resistência a tração de 8kN/m ( tipo Bidim RT 08 - antiga OP15)</t>
  </si>
  <si>
    <t>Fornecimento e instalação de lona plástica preta (polietileno) espessura 0,2mm</t>
  </si>
  <si>
    <t>CONCRETO - PREPARO, TRANSPORTE, LANÇAMENTO, ADENSAMENTO E CURA (COM FORNECIMENTO DE TODOS OS MATERIAIS)</t>
  </si>
  <si>
    <t>CHUMBADORES</t>
  </si>
  <si>
    <t xml:space="preserve">INSERTOS </t>
  </si>
  <si>
    <t>GRADES METÁLICAS PARA PISO</t>
  </si>
  <si>
    <t>Fornecimento e aplicação de groute à base de cimento, de retração controlada, para nivelamento, regularização ou enchimento</t>
  </si>
  <si>
    <t>Fornecimento e aplicação de resina estrutural base epoxi</t>
  </si>
  <si>
    <t>OBRAS CIVIS, TERRAPLENAGEM, DRENAGEM, FERROVIA E PAVIMENTAÇÃO - SAGUÃO</t>
  </si>
  <si>
    <t>Base de solo estabilizado granulometricamente sem Mistura com Canga de Minério</t>
  </si>
  <si>
    <t>JUNTA COM MASTIQUE ELÁSTICO / CORDA ALCATROADA / POLIURETANO</t>
  </si>
  <si>
    <t>OBRAS CIVIS, TERRAPLENAGEM, DRENAGEM, FERROVIA E PAVIMENTAÇÃO - INFRAESTRUTURA ELÉTRICA</t>
  </si>
  <si>
    <t>TUBO DRENO - FORNECIMENTO E APLICAÇÃO</t>
  </si>
  <si>
    <t>Dreno em tubo de PVC Ø 100mm</t>
  </si>
  <si>
    <t>OBRAS CIVIS, TERRAPLENAGEM, DRENAGEM, FERROVIA E PAVIMENTAÇÃO - MÓDULOS</t>
  </si>
  <si>
    <t>OBRAS CIVIS, TERRAPLENAGEM, DRENAGEM, FERROVIA E PAVIMENTAÇÃO - TANQUES D'ÁGUA</t>
  </si>
  <si>
    <t>Demolição de concreto armado</t>
  </si>
  <si>
    <t>USO GERAL</t>
  </si>
  <si>
    <t>QUANTIDADE TOTAL</t>
  </si>
  <si>
    <t>m³</t>
  </si>
  <si>
    <t>m³ x km</t>
  </si>
  <si>
    <t>m²</t>
  </si>
  <si>
    <t>m</t>
  </si>
  <si>
    <t>015</t>
  </si>
  <si>
    <t>10</t>
  </si>
  <si>
    <t>25</t>
  </si>
  <si>
    <t>020</t>
  </si>
  <si>
    <t>025</t>
  </si>
  <si>
    <t>000</t>
  </si>
  <si>
    <t>030</t>
  </si>
  <si>
    <t>05</t>
  </si>
  <si>
    <t>005</t>
  </si>
  <si>
    <t>040</t>
  </si>
  <si>
    <t>litros</t>
  </si>
  <si>
    <t>t x km</t>
  </si>
  <si>
    <t>M</t>
  </si>
  <si>
    <t>t</t>
  </si>
  <si>
    <t>60</t>
  </si>
  <si>
    <t>55</t>
  </si>
  <si>
    <t>90</t>
  </si>
  <si>
    <t>01</t>
  </si>
  <si>
    <t>010</t>
  </si>
  <si>
    <t>kg</t>
  </si>
  <si>
    <t>04</t>
  </si>
  <si>
    <t>Regularização e compactação de fundo de cavas ou valas</t>
  </si>
  <si>
    <t>cj</t>
  </si>
  <si>
    <t>Desmontagem de Rádio de Onda Guiada, contendo Guia de onda, fonte de sinal, acopladores, antenas, amplificadores, filtros, isoladores/circuladores, detectores/misturadores, atenuadores, resistências terminais.</t>
  </si>
  <si>
    <t>FORNECIMENTO E LANÇAMENTO DE EQUIPAMENTOS E MATERIAIS ELÉTRICOS</t>
  </si>
  <si>
    <t>FORNECIMENTO DE CABINE DE MEDIÇÃO, TAG QM-7127VM-01, PARA SUBESTAÇÃO SIMPLIFICADA TRIFÁSICA ATÉ 300 KVA - 15KV, FORNECIDO COM TODOS OS COMPONENTES E ACESSÓRIOS ESPECIFICADOS NA FD- 7127VM-E-00004 E NA NORMATIVA TÉCNICA DA CONCESSIONÁRIA EDP PT.DT.PDN.00094.</t>
  </si>
  <si>
    <t>FORNECIMENTO DE PAINÉIS</t>
  </si>
  <si>
    <t>PAINEL DE COMANDO LOCAL DAS BOMBAS DO SPCI, TAG QD-7127VM-01, FORNECIDO COM TODOS OS COMPONENTES INTERNOS CONFORME FOLHA DE DADOS FD-7127VM-E-00002.</t>
  </si>
  <si>
    <t>QUADRO DE DISTRIBUIÇÃO DE FORÇA, TAG  QDSA-7127VM-01,  FORNECIDO COM TODOS OS COMPONENTES INTERNOS, CONFORME FOLHA DE DADOS FD-7127VM-E-00001.</t>
  </si>
  <si>
    <t>PAINEL DE ILUMINAÇÃO COM ATÉ 10 SAÍDAS, TAG  PL-7127VM-05 E PL-7127VM-06,  FORNECIDO COM TODOS OS COMPONENTES INTERNOS, CONFORME FOLHA DE DADOS FD-7127VM-E-00005.</t>
  </si>
  <si>
    <t>PAINEL DE ILUMINAÇÃO COM ATÉ 15 SAÍDAS, TAG  PL-7127VM-07 E PL-7127VM-08,  FORNECIDO COM TODOS OS COMPONENTES INTERNOS, CONFORME FOLHA DE DADOS FD-7127VM-E-00005.</t>
  </si>
  <si>
    <t>PAINEL DE ILUMINAÇÃO COM ATÉ 20 SAÍDAS, TAG  PL-7127VM-02 E PL-7127VM-04,  FORNECIDO COM TODOS OS COMPONENTES INTERNOS, CONFORME FOLHA DE DADOS FD-7127VM-E-00005.</t>
  </si>
  <si>
    <t>PAINEL DE ILUMINAÇÃO COM ATÉ 25 SAÍDAS, TAG  PL-7127VM-01 E PL-7127VM-03,  FORNECIDO COM TODOS OS COMPONENTES INTERNOS, CONFORME FOLHA DE DADOS FD-7127VM-E-00005.</t>
  </si>
  <si>
    <t>TRANSFORMADOR DE FORÇA DE ISOLADO A ÓLEO, CLASSE DE TENSÃO 8,7/15kV, 300kVA, PARA-RÁIO, SUPORTE E TODOS OS COMPONENTES E ACESSÓRIOS, CONFORME FD- 7127VM-E-00007 E NA NORMATIVA TÉCNICA DA CONCESSIONÁRIA EDP PT.DT.PDN.00094.</t>
  </si>
  <si>
    <t>FORNECIMENTO DE EQUIPAMENTOS AUTOMAÇÃO E CONTROLE</t>
  </si>
  <si>
    <t>FONTE DE ALIMENTAÇÃO ININTERRUPTA (UPS/NO-BREAK) 3KVA, 127/220V, FORNECIDO COM BATERIAS E TODOS OS ACESSÓRIOS CONFORME FOLHA DE DADOS FD-7127VM-E-00003.</t>
  </si>
  <si>
    <t>Cabo com isolação extrudada de PVC e cobertura em EPR - Singelo - Classe de Tensão 0,6/1kV - Seção 1,5 mm2</t>
  </si>
  <si>
    <t>Cabo com isolação extrudada de PVC e cobertura em EPR - Singelo - Classe de Tensão 0,6/1kV - Seção 2,5 mm2</t>
  </si>
  <si>
    <t>Cabo com isolação extrudada de PVC e cobertura em EPR - Singelo - Classe de Tensão 0,6/1kV - Seção 4 mm2</t>
  </si>
  <si>
    <t>Cabo com isolação extrudada de PVC e cobertura em EPR - Singelo - Classe de Tensão 0,6/1kV - Seção 6 mm2</t>
  </si>
  <si>
    <t>Cabo com isolação extrudada de PVC e cobertura em EPR - Singelo - Classe de Tensão 0,6/1kV- Seção 10 mm2</t>
  </si>
  <si>
    <t>Cabo com isolação extrudada de PVC e cobertura em EPR - Singelo - Classe de Tensão 0,6/1kV - Seção 16 mm2</t>
  </si>
  <si>
    <t>Cabo com isolação extrudada de PVC e cobertura em EPR - Singelo - Classe de Tensão 0,6/1kV - Seção 25 mm2</t>
  </si>
  <si>
    <t>Cabo com isolação extrudada de PVC e cobertura em EPR - Singelo - Classe de Tensão 0,6/1kV- Seção 35 mm2</t>
  </si>
  <si>
    <t>Cabo com isolação extrudada de PVC e cobertura em EPR - Singelo - Classe de Tensão 0,6/1kV - Seção 50 mm2</t>
  </si>
  <si>
    <t>Cabo com isolação extrudada de PVC e cobertura em EPR - Singelo - Classe de Tensão 0,6/1kV - Seção 70 mm2</t>
  </si>
  <si>
    <t>Cabo com isolação extrudada de PVC e cobertura em EPR - Singelo - Classe de Tensão 0,6/1kV - Seção 95 mm2</t>
  </si>
  <si>
    <t>Cabo com isolação extrudada de PVC e cobertura em EPR - Singelo - Classe de Tensão 0,6/1kV - Seção 120 mm2</t>
  </si>
  <si>
    <t>Cabo com isolação extrudada de PVC e cobertura em EPR - Singelo - Classe de Tensão 0,6/1kV- Seção 150 mm2</t>
  </si>
  <si>
    <t>Cabo com isolação extrudada de PVC e cobertura em EPR - Singelo - Classe de Tensão 0,6/1kV - Seção 185 mm2</t>
  </si>
  <si>
    <t>Cabo com isolação extrudada de PVC e cobertura em EPR - Singelo - Classe de Tensão 0,6/1kV - Seção 240 mm2</t>
  </si>
  <si>
    <t>Cabo tripolar com condutor concêntrico e blindagem, encordoamento classe 5, com isolação sólida extrudada de EPR e cobertura flexível de PVC- Seção 3x4 mm2+1x4mm2 - Classe de Tensão 0,6/1kV.</t>
  </si>
  <si>
    <t>Cabo tripolar com condutor concêntrico e blindagem, encordoamento classe 5, com isolação sólida extrudada de EPR e cobertura flexível de PVC- Seção 3x70mm2+1x35mm2 - Classe de Tensão 0,6/1kV.</t>
  </si>
  <si>
    <t>CABO COM ISOLAÇÃO EM XLPE - SINGELO - CLASSE DE TENSÃO 8,7/15 kV - SEÇÃO 25 MM².</t>
  </si>
  <si>
    <t>CABO DE CONTROLE, CONDUTORES DE COBRE NÚ, SEM BLINDAGEM, ENCORDOAMENTO CLASSE 5, ISOLAÇÃO EM PVC ANTI-CHAMA, TEMPERATURA DE SERVIÇO 70ºC, 0,6/1KV, CONDUTORES NUMERADOS - SEÇÃO 25 X 1,5MM2</t>
  </si>
  <si>
    <t>Cabo ótico para instalação externa em dutos, núcleo geleado, 6 veias, monomodo</t>
  </si>
  <si>
    <t>Cabo para rede de comunicação industrial, CLP/SDCD, outras redes, para automação do SPCI</t>
  </si>
  <si>
    <t>ELETRODUTOS RÍGIDOS ,EM AÇO GALV.,C/ACESSORIOS, Ø 3/4", PEÇA DE 3M</t>
  </si>
  <si>
    <t>ELETRODUTOS RÍGIDOS ,EM AÇO GALV.,C/ACESSORIOS, Ø 1", PEÇA DE 3M</t>
  </si>
  <si>
    <t>ELETRODUTOS RÍGIDOS ,EM AÇO GALV.,C/ACESSORIOS, Ø 1 1/2", PEÇA DE 3M</t>
  </si>
  <si>
    <t>ELETRODUTOS RÍGIDOS ,EM AÇO GALV.,C/ACESSORIOS, Ø 2", PEÇA DE 3M</t>
  </si>
  <si>
    <t>ELETRODUTOS RÍGIDOS, EM AÇO GALV., C/ACESSÓRIOS, Ø 3", PEÇA DE 3m</t>
  </si>
  <si>
    <t>ELETRODUTOS RÍGIDOS, EM AÇO GALV., C/ACESSÓRIOS, Ø 4", PEÇA DE 3m</t>
  </si>
  <si>
    <t>ELETRODUTO RÍGIDO, EM PVC, COM ACESSÓRIOS, Ø1", PEÇA DE 3M.</t>
  </si>
  <si>
    <t>ELETRODUTOS FLEXÍVEL, EM PVC, C/ACESSORIOS, Ø3/4".</t>
  </si>
  <si>
    <t>ELETROCALHA EM CHAPA DE AÇO, GALVANIZADA A FOGO CO ACESSÓRIOS, ALTURA DE 150MM, LARGURA DE 400MM, PEÇA DE 3M.</t>
  </si>
  <si>
    <t>LUMINÁRIA AUTÔNOMA DE LED, COM BATERIA ALCALINA TIPO NÍQUEL-CÁDMIO, 18W, 3.000LM, 7 HORAS DE AUTONOMIA, CONFORME LM-7127VM-E-00001.</t>
  </si>
  <si>
    <t>LUMINÁRIA AUTÔNOMA DE LED, COM BATERIA ALCALINA TIPO NÍQUEL-CÁDMIO, 8W, 500LM, 3 HORAS DE AUTONOMIA, CONFORME LM-7127VM-E-00001.</t>
  </si>
  <si>
    <t>BLOCO AUTÔNOMO DE LED PARA SAÍDA DE EMERGÊNCIA COM BATERIA ALCALINA TIPO NÍQUEL-CÁDMIO, 8W, 600LM, 3 HORAS DE AUTONOMIA, CONFORME LM-7127VM-E-00001.</t>
  </si>
  <si>
    <t>PROJETOR DE LED EM ALUMÍNIO INJETADO, GRAU DE PROTEÇÃO IP66, COM DIFUSOR ANTI-OFUSCAMENTO, 30W, 11000LM</t>
  </si>
  <si>
    <t>PROJETOR DE LED EM ALUMÍNIO INJETADO, GRAU DE PROTEÇÃO IP66, COM DIFUSOR ANTI-OFUSCAMENTO, 50W, 11000LM</t>
  </si>
  <si>
    <t>PROJETOR DE LED EM ALUMÍNIO INJETADO, GRAU DE PROTEÇÃO IP66, COM DIFUSOR ANTI-OFUSCAMENTO, 100W, 11000LM</t>
  </si>
  <si>
    <t>LUMINÁRIA DE LED QUADRADA DE EMBUTIR, INTERNA COM DIFUSOR,36W, 3295LM.</t>
  </si>
  <si>
    <t>LUMINÁRIA TIPO PENDENTE LINEAR COM CORPO EM ALUMÍNIO E DIFUSOR EM ACRÍLICO, SOBREPOR, LAMPADA TUBULAR T8 60CM,  9W, 900LM</t>
  </si>
  <si>
    <t>LUMINÁRIA DE LED PARA POSTE COM DIFUSOR EM VIDRO, GRAU DE PROTEÇÃO IP66, 60W, 9600LM, FIXAÇÃO EM TOPO DE POSTE.</t>
  </si>
  <si>
    <t>LUMINÁRIA DE LED PARA POSTE, GRAU DE PROTEÇÃO IP66, 50W, 6400LM, FIXAÇÃO TIPO PÉTALA 48 A 55MM</t>
  </si>
  <si>
    <t>POSTE METÁLICO GALVANIZADO A FOGO, COM 3,00 M DE ALTURA, BASE QUADRADA, ENCAIXE DE 76 MM.</t>
  </si>
  <si>
    <t>POSTE METÁLICO GALVANIZADO A FOGO, COM 7,00 M DE ALTURA, BASE QUADRADA, COM SUPORTE PARA ENCAIXE DE ATÉ 3 LUMINÁRIAS DE 48 A 55MM.</t>
  </si>
  <si>
    <t>CAIXA DE PASSAGEM DE EMBUTIR COM TOMADA DE TRÊS PINOS, 10A, E ESPELHO.</t>
  </si>
  <si>
    <t>CAIXA DE PASSAGEM DE EMBUTIR COM INTERRUPTOR PARA ILUMINAÇÃO E ESPELHO</t>
  </si>
  <si>
    <t>CAIXA DE PSSAGEM EM ALUMÍNIO DE SOBREPOR, 400MM X 400MM X 250MM.</t>
  </si>
  <si>
    <t>CONDULETE DE EM ALUMÍNIO PARA ELETRODUTOS DE 1" COM TAMPA.</t>
  </si>
  <si>
    <t>CONDULETE DE EM ALUMÍNIO PARA ELETRODUTOS DE 1 1/2" COM TAMPA.</t>
  </si>
  <si>
    <t>CONDULETE DE EM ALUMÍNIO PARA ELETRODUTOS DE 2" COM TAMPA.</t>
  </si>
  <si>
    <t>FORNECIMENTO DE GAIOLA DE FARADAY, INCLUSIVE DESCIDA DE CABO E ATERRAMENTO - COMPLETA</t>
  </si>
  <si>
    <t>Pára-Raios Tipo Franklin</t>
  </si>
  <si>
    <t>Cabo de cobre nu, Seção 16mm2</t>
  </si>
  <si>
    <t>Cabo de cobre nu, Seção 25mm2</t>
  </si>
  <si>
    <t>Cabo de cobre nu, Seção 70mm2</t>
  </si>
  <si>
    <t>HASTE DE ATERRAMENTO EM COBRE, COPPERWELD COM 3m DE COMPRIMENTO. Ø3/4" (19mm). 
REF: Tel 5823 FAB. TERMOTECNICA</t>
  </si>
  <si>
    <t>Suportes para descida de cabo pára-raio e proteção em eletroduto PVC</t>
  </si>
  <si>
    <t>SOLDA EXOTÉRMICA OU CONECTORES DE BRONZE</t>
  </si>
  <si>
    <t>Barras Chatas em Alumínio,  7/8" x 1/8" (70mm²), com Furos Ø7 mm</t>
  </si>
  <si>
    <t>Caixa de Equipotencialização completa com barramento interno em cobre para 5,0 terminais.</t>
  </si>
  <si>
    <t>Poço de inspeção em cimento agregado, dimensões  Ø300x300mm, com tampa de ferro.</t>
  </si>
  <si>
    <t>pç</t>
  </si>
  <si>
    <t xml:space="preserve">PERFIL "L", FABRICADA EM AÇO CARBONO ASTM A36 2"X2"X1/4", PESO DE 4,74KG/M, FORNECIDO EM PEÇAS DE 3 METROS. 
REF.: BELGO MINEIRA     </t>
  </si>
  <si>
    <t xml:space="preserve">PERFIL "U", FABRICADA EM AÇO CARBONO ASTM A36 3"1"X1/4", PESO DE 7,44KG/M, FORNECIDO EM PEÇAS DE 3 METROS. 
REF.: BELGO MINEIRA     </t>
  </si>
  <si>
    <t xml:space="preserve">ATERRAMENTO E REDES SUBTERRÂNEAS DE ENERGIA E COMUNICAÇÃO </t>
  </si>
  <si>
    <t>REDE SUBTERRÂNEA DE DUTOS PARA ELETRICIDADE E COMUNICAÇÃO</t>
  </si>
  <si>
    <t>Fornecimento e aplicação de eletroduto flexível Ø 50mm</t>
  </si>
  <si>
    <t>Fornecimento e aplicação de eletroduto flexível Ø 75mm</t>
  </si>
  <si>
    <t>Fornecimento e aplicação de eletroduto flexível Ø 100mm</t>
  </si>
  <si>
    <t>POSTES DE CONCRETO</t>
  </si>
  <si>
    <t>Fornecimento e Montagem de Poste de concreto circular ou duplo "T" 10,5 m - 600 daN, inclusive escavação e base de concreto</t>
  </si>
  <si>
    <t xml:space="preserve">Calha e condutor d'água em chapa de aço 24 galvanizada dobrada, completos </t>
  </si>
  <si>
    <t>Fornecimento e instalação de tubulação tipo leve de PVC rígido, inclusive conexões Ø 150mm</t>
  </si>
  <si>
    <t>Fornecimento e instalação de tubulação tipo leve de PVC rígido, inclusive conexões Ø 200mm</t>
  </si>
  <si>
    <t>Caixa seca de altura regulável em PVC, com grelha metálica de 100x 100x 40 mm</t>
  </si>
  <si>
    <t>FORNECIMENTO E MONTAGEM DE SISTEMA DE PROTEÇÃO CONTRA DESCARGAS ATMOSFÉRICAS (SPCDA)</t>
  </si>
  <si>
    <t>FORNECIMENTO E INSTALAÇÃO DE CAIXAS DE PASSAGEM</t>
  </si>
  <si>
    <t>FORNECIMENTO E INSTALAÇÃO DE INTERRUPTORES E BOTOEIRAS</t>
  </si>
  <si>
    <t>FORNECIMENTO E INSTALAÇÃO DE TOMADAS</t>
  </si>
  <si>
    <t>FORNECIMENTO E INSTALAÇÃO DE INTERRUPTORES, TOMADAS E BOTOEIRAS</t>
  </si>
  <si>
    <t>FORNECIMENTO E INSTALAÇÃO DE POSTES METÁLICO PARA ILUMINAÇÃO</t>
  </si>
  <si>
    <t>FORNECIMENTO E INSTALAÇÃO DE LUMINÁRIA DE LED</t>
  </si>
  <si>
    <t>FORNECIMENTO E INSTALAÇÃO DE APARELHOS DE ILUMINAÇÃO</t>
  </si>
  <si>
    <t>FORNECIMENTO E INSTALAÇÃO DE LUMINÁRIA DE EMERGÊNCIA</t>
  </si>
  <si>
    <t>FORNECIMENTO E MONTAGEM DE ELETROCALHA EM CHAPA DE AÇO GALVANIZADA A FOGO C/ ACESSÓRIOS</t>
  </si>
  <si>
    <t>FORNECIMENTO E MONTAGEM DE ELETROCALHA C/ ACESSÓRIOS</t>
  </si>
  <si>
    <t xml:space="preserve">FORNECIMENTO E APLICAÇÃO DE PISOS CERÂMICOS, INCLUSIVE REJUNTE E ARGAMASSA COLANTE </t>
  </si>
  <si>
    <t>FORNECIMENTO E APLICAÇÃO DE REVESTIMENTOS DE PAREDES COM CERÂMICOS</t>
  </si>
  <si>
    <t>FORNECIMENTO E APLICAÇÃO DE BRISES METÁLICOS</t>
  </si>
  <si>
    <t>FORNECIMENTO E APLICAÇÃO DE REVESTIMENTOS DE PAREDES COM PAINÉIS METÁLICOS</t>
  </si>
  <si>
    <t>FORNECIMENTO E APLICAÇÃO DE PISOS VINÍLICOS E DE BORRACHA</t>
  </si>
  <si>
    <t>FORNECIMENTO E APLICAÇÃO DE PISOS CIMENTADOS</t>
  </si>
  <si>
    <t>FORNECIMENTO E APLICAÇÃO DE PISOS ELEVADOS</t>
  </si>
  <si>
    <t>FORNECIMENTO E INSTALAÇÃO DE ESQUADRIAS DE JANELAS</t>
  </si>
  <si>
    <t>FORNECIMENTO E INSTALAÇÃO DE ESQUADRIAS DE PORTAS</t>
  </si>
  <si>
    <t>FORNECIMENTO E INSTALAÇÃO DE ESQUADRIAS DE PORTÕES</t>
  </si>
  <si>
    <t>FORNECIMENTO E INSTALAÇÃO DE VIDROS E ESPELHOS</t>
  </si>
  <si>
    <t>FORNECIMENTO E APLICAÇÃO DE RODAPÉS</t>
  </si>
  <si>
    <t>FORNECIMENTO E APLICAÇÃO DE SOLEIRAS</t>
  </si>
  <si>
    <t>FORNECIMENTO E APLICAÇÃO DE PEITORIS</t>
  </si>
  <si>
    <t>FORNECIMENTO E APLICAÇÃO DE LOUÇAS SANITÁRIAS E ACESSÓRIOS</t>
  </si>
  <si>
    <t>FORNECIMENTO E INSTALAÇÃO DE METAIS SANITÁRIOS</t>
  </si>
  <si>
    <t>FORNECIMENTO E MONTAGEM DE TUBULAÇÃO DE PVC RÍGIDO TIPO LEVE</t>
  </si>
  <si>
    <t>FORNECIMENTO E MONTAGEM DECOBERTURAS COM TELHAS GALVANIZADAS</t>
  </si>
  <si>
    <t>FORNECIMENTO E MONTAGEM DE FORROS METÁLICOS</t>
  </si>
  <si>
    <t>FORNECIMENTO E MONTAGEM DE FORRO DE PVC</t>
  </si>
  <si>
    <t>FORNECIMENTO E MONTAGEM DE FORRO DE FIBRA MINERAL</t>
  </si>
  <si>
    <t>FORNECIMENTO E MONTAGEM DE GUARDA-CORPO / CORRIMÃOS</t>
  </si>
  <si>
    <t>FORNECIMENTO E APLICAÇÃO DE SERVIÇOS EM TERRA / ESCAVAÇÃO E REATERRO DE CAVAS</t>
  </si>
  <si>
    <t>FORNECIMENTO E APLICAÇÃO DE REVESTIMENTO VEGETAL</t>
  </si>
  <si>
    <t>FORNECIMENTO E APLICAÇÃO DE FORRAÇÕES E COBERTURAS</t>
  </si>
  <si>
    <t>FORNECIMENTO E APLICAÇÃO DE PLANTAS EM GERAL</t>
  </si>
  <si>
    <t>FORNECIMENTO E INSTALAÇÃO DE CERCAS / TAPUMES</t>
  </si>
  <si>
    <t>FORNECIMENTO E INSTALAÇÃO DE FECHAMENTO DE PLATIBANDAS EM ACM</t>
  </si>
  <si>
    <t>FORNECIMENTO E INSTALAÇÃO DE CONSTRUÇÃO MODULAR</t>
  </si>
  <si>
    <t>FORNECIMENTO E INSTALAÇÃO DE CALHAS, DESCIDAS D'ÁGUA  E RUFOS</t>
  </si>
  <si>
    <t>FORNECIMENTO E INSTALAÇÃO DE TUBO DE PVC RÍGIDO SOLDÁVEL PARA ÁGUA - PONTA E BOLSA</t>
  </si>
  <si>
    <t>FORNECIMENTO E INSTALAÇÃO DE TUBULAÇÃO DE PVC RÍGIDO PARA ESGOTO</t>
  </si>
  <si>
    <t>FORNECIMENTO E INSTALAÇÃO DE CAIXAS DE PASSAGEM EM ALVENARIA - FORNECIMENTO E EXECUÇÃO</t>
  </si>
  <si>
    <t>FORNECIMENTO E MONTAGEM DE EQUIPAMENTOS MECÂNICOS UTILIDADES</t>
  </si>
  <si>
    <t>FORNECIMENTO E LANÇAMENTO DE ELETRODUTOS RÍGIDOS,EM AÇO GALV.,C/ACESSORIOS</t>
  </si>
  <si>
    <t>FORNECIMENTO E LANÇAMENTO DE ELETRODUTOS RÍGIDOS,EM PVC, C/ACESSORIOS</t>
  </si>
  <si>
    <t>FORNECIMENTO E LANÇAMENTO DE ELETRODUTOS FLEXÍVEL, EM PVC, C/ACESSORIOS</t>
  </si>
  <si>
    <t>FORNECIMENTO E LANÇAMENTO DE CABO PARA REDE DE COMUNICAÇÃO INDUSTRIAL</t>
  </si>
  <si>
    <t>FORNECIMENTO E LANÇAMENTO DE CABO ÓTICO PARA INSTALAÇÃO EXTERNA EM DUTOS - MONOMODO</t>
  </si>
  <si>
    <t>FORNECIMENTO E LANÇAMENTO DE CABO METÁLICOS PARA REDES LOCAIS</t>
  </si>
  <si>
    <t>FORNECIMENTO E LANÇAMENTO DE CABO DE CONTROLE, COM CONDUTORES DE COBRE, SEM BLINDAGEM</t>
  </si>
  <si>
    <t>FORNECIMENTO E LANÇAMENTO DE CABO COM ISOLAÇÃO EM XLPE - CLASSE DE TENSÃO 8,7/15 kV</t>
  </si>
  <si>
    <t>FORNECIMENTO E LANÇAMENTO DE CABO TRIPOLAR COM CONDUTOR CONCÊNTRICO E BLINDAGEM COM ISOLAÇÃO SÓLIDA EXTRUDADA DE EPR E COBERTURA DE PVC FLEXÍVEL - CLASSE DE TENSÃO 0,6/1kV</t>
  </si>
  <si>
    <t>FORNECIMENTO E LANÇAMENTO DE CABO COM ISOLAÇÃO EXTRUDADA DE PVC E COBERTURA EM EPR - CLASSE DE TENSÃO 0,6/1kV</t>
  </si>
  <si>
    <t>FORNECIMENTO E LANÇAMENTO DE CONDUTORES ELÉTRICOS ( FIOS E CABOS ) - FORÇA</t>
  </si>
  <si>
    <t>FORNECIMENTO E LANÇAMENTO DE FONTE DE ALIMENTAÇÃO ININTERRUPTA (UPS/NO-BREAK)</t>
  </si>
  <si>
    <t>FORNECIMENTO E LANÇAMENTO DE SISTEMAS AUXILIARES DE ALIMENTAÇÃO</t>
  </si>
  <si>
    <t>FORNECIMENTO E LANÇAMENTO DE TRANSFORMADOR DE FORÇA CLASSE DE TENSÃO 8,7/15kV - ISOLADO A ÓLEO</t>
  </si>
  <si>
    <t>FORNECIMENTO E MONTAGEM DE SISTEMAS</t>
  </si>
  <si>
    <t xml:space="preserve">FORNECIMENTO E MONTAGEM DE SISTEMA DE AR CONDICIONADO </t>
  </si>
  <si>
    <t>SISTEMAS DE COMBATE A INCÊNDIO - FORNECIMENTO E MONTAGEM COMPLETO (PROJETO - EQUIPAMENTOS E INSTALAÇÃO)</t>
  </si>
  <si>
    <t>FORNECIMENTO E MONTAGEM DE CALDEIRARIA</t>
  </si>
  <si>
    <t>FORNECIMENTO E MONTAGEM DE RESERVATÓRIOS</t>
  </si>
  <si>
    <t>FORNECIMENTO E MONTAGEM DE TUBULAÇÕES</t>
  </si>
  <si>
    <t>FORNECIMENTO E MONTAGEM DE TUBO DE AÇO CARBONO ASTM A 53 GR B-S, SCH. 80, C /ROSCA NPT.</t>
  </si>
  <si>
    <t>FORNECIMENTO E MONTAGEM DE TUBO DE AÇO CARBONO ASTM A53/A53M-B Gr.B, CC LONGITUDINAL, SCH 40, PC, CONFORME ASME B36.10M</t>
  </si>
  <si>
    <t>FORNECIMENTO E MONTAGEM DE VÁLVULAS PARA TUBULAÇÕES</t>
  </si>
  <si>
    <t>FORNECIMENTO E MONTAGEM DE VÁLVULA DE ESFERA</t>
  </si>
  <si>
    <t>FORNECIMENTO E MONTAGEM DE VÁLVULA DE GAVETA</t>
  </si>
  <si>
    <t>FORNECIMENTO E MONTAGEM DE VÁLVULA HIDRANTE</t>
  </si>
  <si>
    <t>FORNECIMENTO E MONTAGEM DE VÁLVULA DE RETENÇÃO DE PORTINHOLA</t>
  </si>
  <si>
    <t>FORNECIMENTO E MONTAGEM DE RETENÇÃO TIPO PISTÃO</t>
  </si>
  <si>
    <t>FORNECIMENTO E MONTAGEM DE CURVAS</t>
  </si>
  <si>
    <t>FORNECIMENTO E MONTAGEM DE FLANGES</t>
  </si>
  <si>
    <t>FORNECIMENTO E MONTAGEM DE JUNTAS</t>
  </si>
  <si>
    <t>FORNECIMENTO E MONTAGEM DE ESTRUTURAS METÁLICAS</t>
  </si>
  <si>
    <t>FORNECIMENTO E MONTAGEM DE CHAPAS E PERFIS SOLDADOS</t>
  </si>
  <si>
    <t>FORNECIMENTO E MONTAGEM DE PERFIS LAMINADOS DE ABAS PARALELAS (TIPO W - WIDE FLANGE)</t>
  </si>
  <si>
    <t xml:space="preserve">FORNECIMENTO E MONTAGEM DEPERFIS LAMINADOS </t>
  </si>
  <si>
    <t>FORNECIMENTO E MONTAGEM DE MISCELÂNEA METÁLICA (ESCADAS, CORRIMÃOS, GUARDA-CORPOS, ETC.)</t>
  </si>
  <si>
    <t>FORNECIMENTO E MONTAGEM DE PERFIS LAMINADOS TIPO CANTONEIRA PARA FIXAÇÃO - ELÉTRICA</t>
  </si>
  <si>
    <t>FORNECIMENTO E MONTAGEM DE PERFIS LAMINADOS DOBRADO, TIPO U FIXAÇÃO - ELÉTRICA</t>
  </si>
  <si>
    <t>FORNECIMENTO E MONTAGEM DE COBERTURAS METÁLICAS E ACESSÓRIOS</t>
  </si>
  <si>
    <t>FORNECIMENTO E MONTAGEM DE TELHAS DE COBERTURA E FECHAMENTO</t>
  </si>
  <si>
    <t>FORNECIMENTO E MONTAGEM DE CARREGADORES DE BATERIAS / BATERIAS</t>
  </si>
  <si>
    <t>FORNECIMENTO E MONTAGEM DE CARREGADOR DE BATERIAS</t>
  </si>
  <si>
    <t>FORNECIMENTO E MONTAGEM DE SISTEMA DE CONTROLE E SUPERVISÃO (CLP/SCADA, SDCD)</t>
  </si>
  <si>
    <t>FORNECIMENTO E MONTAGEM DE COMPONENTES DE CLP MONTADOS EM PAINEL - UNIDADE CENTRAL DE PROCESSAMENTO (CPU)</t>
  </si>
  <si>
    <t>FORNECIMENTO E MONTAGEM DE EQUIPAMENTO DE COMUNICAÇÃO - ROTEADOR, SWITCH, BRIDGE, CONVERSOR DE MÍDIA, MODEM ÓTICO, REPETIDOR, RÁDIO, OUTROS</t>
  </si>
  <si>
    <t>FORNECIMENTO E MONTAGEM DE SISTEMAS DE CIRCUITO FECHADO DE TV - CFTV</t>
  </si>
  <si>
    <t>FORNECIMENTO E MONTAGEM DE CÂMERAS DE VÍDEO</t>
  </si>
  <si>
    <t>FORNECIMENTO E MONTAGEM DE COMPONENTES DE VÍDEO</t>
  </si>
  <si>
    <t>FORNECIMENTO E MONTAGEM DE INSTRUMENTOS DE MEDIÇÃO E CONTROLE</t>
  </si>
  <si>
    <t>FORNECIMENTO E MONTAGEM DE MEDIDOR DE PRESSÃO</t>
  </si>
  <si>
    <t>FORNECIMENTO E MONTAGEM DE MEDIDOR DE VAZÃO</t>
  </si>
  <si>
    <t>FORNECIMENTO E MONTAGEM DE SISTEMA DE COMUNICAÇÃO POR RÁDIO - CONVENCIONAL/TRONCALIZADO</t>
  </si>
  <si>
    <t>FORNECIMENTO E LANÇAMENTO DE CONDUTORES ELÉTRICOS E ÓTICOS - INSTRUMENTAÇÃO, CONTROLE E COMUNICAÇÃO</t>
  </si>
  <si>
    <t>FORNECIMENTO E LANÇAMENTO DE CABOS ELÉTRICOS PARA INSTRUMENTAÇÃO</t>
  </si>
  <si>
    <t>FORNECIMENTO E LANÇAMENTO DE CABOS METÁLICOS PARA REDES LOCAIS</t>
  </si>
  <si>
    <t>FORNECIMENTO E APLICAÇÃO DE MANTA - GEOTÊXTEIL / GEOSSINTÉTICA / IMPERMEÁVEL</t>
  </si>
  <si>
    <t>FORNECIMENTO E APLICAÇÃO DE MANTA TIPO GEOTÊXTIL NÃO TECIDA / TECIDA EM POLIÉSTER / POLIPROPILENO</t>
  </si>
  <si>
    <t>FORNECIMENTO E APLICAÇÃO DE LONA PLÁSTICA</t>
  </si>
  <si>
    <t>FORNECIMENTO E INSTALAÇÃO DECONDUTORES ELÉTRICOS</t>
  </si>
  <si>
    <t>FORNECIMENTO E INSTALAÇÃO DEJUNTA DE DILATAÇÃO COM POLIESTIRENO EXPANDIDO</t>
  </si>
  <si>
    <t>FORNECIMENTO E INSTALAÇÃO DE CUBÍCULOS DE MEDIÇÃO</t>
  </si>
  <si>
    <t>FORNECIMENTO E INSTALAÇÃO DE CUBÍCULOS DE MEDIÇÃO DA CONCESSIONÁRIA</t>
  </si>
  <si>
    <t>FORNECIMENTO E INSTALAÇÃO DE PAINEL DE CONTROLE</t>
  </si>
  <si>
    <t>FORNECIMENTO E INSTALAÇÃO DE PAINEL DE DISTRIBUIÇÃO CLASSE DE TENSÃO 0,6/1kV</t>
  </si>
  <si>
    <t>FORNECIMENTO E INSTALAÇÃO DE PAINEL DE ILUMINAÇÃO.(INFORMAR A QDE DE COLUNAS POR TAG)</t>
  </si>
  <si>
    <t>FORNECIMENTO E LANÇAMENTO DE TRANSFORMADOR DE FORÇA CLASSE DE TENSÃO 8,7/15kV</t>
  </si>
  <si>
    <t>FORNECIMENTO E LANÇAMENTO DE ELETRODUTOS RÍGIDOS E FLEXÍVEIS,EM AÇO GALV.,C/ACESSORIOS</t>
  </si>
  <si>
    <t>FORNECIMENTO E LANÇAMENTO DE ELETRODUTOS RÍGIDOS E FLEXÍVEIS, NÃO METÁLICOS, C/ ACESSORIOS</t>
  </si>
  <si>
    <t>ELABORAÇÃO DE DOCUMENTAÇÃO DE ENGENHARIA</t>
  </si>
  <si>
    <t>FORNECIMENTO DE DOCUMENTAÇÃO DE ENGENHARIA</t>
  </si>
  <si>
    <t>FORNECIMENTO E MONTAGEM DE FORROS DE GESSO</t>
  </si>
  <si>
    <t>FORNECIMENTO E MONTAGEM DE EQUIPAMENTOS E COMPONENTES ELETROMECÂNICOS</t>
  </si>
  <si>
    <t>FORNECIMENTO E MONTAGEM DE EQUIPAMENTOS MECÂNICOS</t>
  </si>
  <si>
    <t>Reservatório Fornecido em partes, inclusive Pintura de Acabamento, escada de acesso conforme padrão VALE, e acessórios.
Tanque de água 150.000 litros.</t>
  </si>
  <si>
    <t>FORNECIMENTO E APLICAÇÃO DE FORMAS E CIMBRAMENTOS</t>
  </si>
  <si>
    <t>AP-VALE</t>
  </si>
  <si>
    <t>1.1.1.1</t>
  </si>
  <si>
    <t>1.1.1.2</t>
  </si>
  <si>
    <t>1.2.3.2</t>
  </si>
  <si>
    <t>2</t>
  </si>
  <si>
    <t>2.1.1</t>
  </si>
  <si>
    <t>2.1.1.1</t>
  </si>
  <si>
    <t/>
  </si>
  <si>
    <t>3</t>
  </si>
  <si>
    <t>3.1</t>
  </si>
  <si>
    <t>3.1.1</t>
  </si>
  <si>
    <t>3.1.1.1</t>
  </si>
  <si>
    <t>3.1.1.1.1</t>
  </si>
  <si>
    <t>3.1.1.1.2</t>
  </si>
  <si>
    <t>3.1.1.1.3</t>
  </si>
  <si>
    <t>3.1.1.1.4</t>
  </si>
  <si>
    <t>3.1.1.1.5</t>
  </si>
  <si>
    <t>3.1.1.1.6</t>
  </si>
  <si>
    <t>3.1.1.1.7</t>
  </si>
  <si>
    <t>3.1.1.1.8</t>
  </si>
  <si>
    <t>3.1.1.1.9</t>
  </si>
  <si>
    <t>3.1.1.2</t>
  </si>
  <si>
    <t>3.1.1.2.1</t>
  </si>
  <si>
    <t>3.1.1.2.2</t>
  </si>
  <si>
    <t>3.2</t>
  </si>
  <si>
    <t>3.2.1</t>
  </si>
  <si>
    <t>3.2.1.1</t>
  </si>
  <si>
    <t>3.2.1.1.1</t>
  </si>
  <si>
    <t>3.2.1.1.2</t>
  </si>
  <si>
    <t>3.2.2</t>
  </si>
  <si>
    <t>3.2.2.1</t>
  </si>
  <si>
    <t>3.2.2.1.1</t>
  </si>
  <si>
    <t>3.2.2.1.2</t>
  </si>
  <si>
    <t>3.2.2.1.3</t>
  </si>
  <si>
    <t>3.2.2.2</t>
  </si>
  <si>
    <t>3.2.2.2.1</t>
  </si>
  <si>
    <t>3.2.2.2.2</t>
  </si>
  <si>
    <t>3.2.2.2.3</t>
  </si>
  <si>
    <t>3.2.2.2.4</t>
  </si>
  <si>
    <t>3.2.2.2.5</t>
  </si>
  <si>
    <t>3.2.2.2.6</t>
  </si>
  <si>
    <t>3.2.2.2.7</t>
  </si>
  <si>
    <t>3.2.2.2.8</t>
  </si>
  <si>
    <t>3.2.2.2.9</t>
  </si>
  <si>
    <t>3.2.2.2.10</t>
  </si>
  <si>
    <t>3.2.2.2.11</t>
  </si>
  <si>
    <t>3.2.2.2.12</t>
  </si>
  <si>
    <t>3.2.2.2.13</t>
  </si>
  <si>
    <t>3.2.2.2.14</t>
  </si>
  <si>
    <t>3.2.2.2.15</t>
  </si>
  <si>
    <t>3.2.2.2.16</t>
  </si>
  <si>
    <t>3.2.2.2.17</t>
  </si>
  <si>
    <t>3.2.2.2.18</t>
  </si>
  <si>
    <t>3.2.2.2.19</t>
  </si>
  <si>
    <t>3.2.2.2.20</t>
  </si>
  <si>
    <t>3.2.2.3</t>
  </si>
  <si>
    <t>3.2.2.3.1</t>
  </si>
  <si>
    <t>3.2.2.4</t>
  </si>
  <si>
    <t>3.2.2.4.1</t>
  </si>
  <si>
    <t>3.2.3</t>
  </si>
  <si>
    <t>3.2.3.1</t>
  </si>
  <si>
    <t>3.2.3.1.1</t>
  </si>
  <si>
    <t>3.2.3.1.2</t>
  </si>
  <si>
    <t>3.2.3.1.3</t>
  </si>
  <si>
    <t>3.2.3.1.4</t>
  </si>
  <si>
    <t>3.2.3.2</t>
  </si>
  <si>
    <t>3.2.3.2.1</t>
  </si>
  <si>
    <t>3.2.3.2.2</t>
  </si>
  <si>
    <t>3.2.3.2.3</t>
  </si>
  <si>
    <t>3.2.3.2.4</t>
  </si>
  <si>
    <t>3.2.3.2.5</t>
  </si>
  <si>
    <t>3.2.3.2.6</t>
  </si>
  <si>
    <t>3.2.3.2.7</t>
  </si>
  <si>
    <t>3.2.3.2.8</t>
  </si>
  <si>
    <t>3.2.3.2.9</t>
  </si>
  <si>
    <t>3.2.3.2.10</t>
  </si>
  <si>
    <t>3.2.3.2.11</t>
  </si>
  <si>
    <t>3.2.3.2.12</t>
  </si>
  <si>
    <t>3.2.3.2.13</t>
  </si>
  <si>
    <t>3.2.3.2.14</t>
  </si>
  <si>
    <t>3.2.3.2.15</t>
  </si>
  <si>
    <t>3.2.3.2.16</t>
  </si>
  <si>
    <t>3.2.3.2.17</t>
  </si>
  <si>
    <t>3.2.3.2.18</t>
  </si>
  <si>
    <t>3.2.3.3</t>
  </si>
  <si>
    <t>3.2.3.3.1</t>
  </si>
  <si>
    <t>3.2.3.4</t>
  </si>
  <si>
    <t>3.2.3.4.1</t>
  </si>
  <si>
    <t>3.2.4</t>
  </si>
  <si>
    <t>3.2.4.1</t>
  </si>
  <si>
    <t>3.2.4.1.1</t>
  </si>
  <si>
    <t>3.2.4.1.2</t>
  </si>
  <si>
    <t>3.2.4.1.3</t>
  </si>
  <si>
    <t>3.2.4.1.4</t>
  </si>
  <si>
    <t>3.2.4.1.5</t>
  </si>
  <si>
    <t>3.2.4.2</t>
  </si>
  <si>
    <t>3.2.4.2.1</t>
  </si>
  <si>
    <t>3.2.4.2.2</t>
  </si>
  <si>
    <t>3.2.4.2.3</t>
  </si>
  <si>
    <t>3.2.4.2.4</t>
  </si>
  <si>
    <t>3.2.4.2.5</t>
  </si>
  <si>
    <t>3.2.4.2.6</t>
  </si>
  <si>
    <t>3.2.4.2.7</t>
  </si>
  <si>
    <t>3.2.4.2.8</t>
  </si>
  <si>
    <t>3.2.4.2.9</t>
  </si>
  <si>
    <t>3.2.4.2.10</t>
  </si>
  <si>
    <t>3.2.4.2.11</t>
  </si>
  <si>
    <t>3.2.4.2.12</t>
  </si>
  <si>
    <t>3.2.4.2.13</t>
  </si>
  <si>
    <t>3.2.4.2.14</t>
  </si>
  <si>
    <t>3.2.4.2.15</t>
  </si>
  <si>
    <t>3.2.4.2.16</t>
  </si>
  <si>
    <t>3.2.4.2.17</t>
  </si>
  <si>
    <t>3.2.4.2.18</t>
  </si>
  <si>
    <t>3.2.4.2.19</t>
  </si>
  <si>
    <t>3.2.4.2.20</t>
  </si>
  <si>
    <t>3.2.4.3</t>
  </si>
  <si>
    <t>3.2.4.3.1</t>
  </si>
  <si>
    <t>3.2.4.3.2</t>
  </si>
  <si>
    <t>3.2.4.4</t>
  </si>
  <si>
    <t>3.2.4.4.1</t>
  </si>
  <si>
    <t>3.2.4.4.2</t>
  </si>
  <si>
    <t>3.2.4.4.3</t>
  </si>
  <si>
    <t>3.2.4.4.4</t>
  </si>
  <si>
    <t>3.2.4.4.5</t>
  </si>
  <si>
    <t>3.2.4.4.6</t>
  </si>
  <si>
    <t>3.2.4.4.7</t>
  </si>
  <si>
    <t>3.2.4.4.8</t>
  </si>
  <si>
    <t>3.2.4.4.9</t>
  </si>
  <si>
    <t>3.2.4.4.10</t>
  </si>
  <si>
    <t>3.2.4.4.11</t>
  </si>
  <si>
    <t>3.2.4.4.12</t>
  </si>
  <si>
    <t>3.2.4.4.13</t>
  </si>
  <si>
    <t>3.2.4.4.14</t>
  </si>
  <si>
    <t>3.2.4.4.15</t>
  </si>
  <si>
    <t>3.2.4.4.16</t>
  </si>
  <si>
    <t>3.2.4.4.17</t>
  </si>
  <si>
    <t>3.2.4.4.18</t>
  </si>
  <si>
    <t>3.2.4.4.19</t>
  </si>
  <si>
    <t>3.2.4.4.20</t>
  </si>
  <si>
    <t>3.2.4.4.21</t>
  </si>
  <si>
    <t>3.2.5</t>
  </si>
  <si>
    <t>3.2.5.1</t>
  </si>
  <si>
    <t>3.2.5.1.1</t>
  </si>
  <si>
    <t>3.2.5.1.2</t>
  </si>
  <si>
    <t>3.2.5.1.3</t>
  </si>
  <si>
    <t>3.2.5.2</t>
  </si>
  <si>
    <t>3.2.5.2.1</t>
  </si>
  <si>
    <t>3.2.5.2.2</t>
  </si>
  <si>
    <t>3.2.5.3</t>
  </si>
  <si>
    <t>3.2.5.3.1</t>
  </si>
  <si>
    <t>3.2.6</t>
  </si>
  <si>
    <t>3.2.6.1</t>
  </si>
  <si>
    <t>3.2.6.1.1</t>
  </si>
  <si>
    <t>3.2.6.2</t>
  </si>
  <si>
    <t>3.2.6.2.1</t>
  </si>
  <si>
    <t>3.2.6.3</t>
  </si>
  <si>
    <t>3.2.6.3.1</t>
  </si>
  <si>
    <t>3.2.6.4</t>
  </si>
  <si>
    <t>3.2.6.4.1</t>
  </si>
  <si>
    <t>3.2.7</t>
  </si>
  <si>
    <t>3.2.7.1</t>
  </si>
  <si>
    <t>3.2.7.1.1</t>
  </si>
  <si>
    <t>3.2.8</t>
  </si>
  <si>
    <t>3.2.8.1</t>
  </si>
  <si>
    <t>3.2.8.2</t>
  </si>
  <si>
    <t>3.2.8.3</t>
  </si>
  <si>
    <t>3.2.8.4</t>
  </si>
  <si>
    <t>3.2.8.5</t>
  </si>
  <si>
    <t>3.2.8.6</t>
  </si>
  <si>
    <t>3.2.8.7</t>
  </si>
  <si>
    <t>3.2.8.8</t>
  </si>
  <si>
    <t>3.2.8.9</t>
  </si>
  <si>
    <t>3.2.8.10</t>
  </si>
  <si>
    <t>3.2.8.11</t>
  </si>
  <si>
    <t>3.2.8.12</t>
  </si>
  <si>
    <t>3.2.8.13</t>
  </si>
  <si>
    <t>3.2.8.14</t>
  </si>
  <si>
    <t>3.2.8.15</t>
  </si>
  <si>
    <t>3.2.9</t>
  </si>
  <si>
    <t>3.2.9.1</t>
  </si>
  <si>
    <t>3.2.9.1.1</t>
  </si>
  <si>
    <t>3.2.9.1.2</t>
  </si>
  <si>
    <t>3.2.9.1.3</t>
  </si>
  <si>
    <t>3.2.9.1.4</t>
  </si>
  <si>
    <t>3.2.9.1.5</t>
  </si>
  <si>
    <t>3.2.9.1.6</t>
  </si>
  <si>
    <t>3.2.9.1.7</t>
  </si>
  <si>
    <t>3.2.9.1.8</t>
  </si>
  <si>
    <t>3.2.9.1.9</t>
  </si>
  <si>
    <t>3.2.9.1.10</t>
  </si>
  <si>
    <t>3.2.9.1.11</t>
  </si>
  <si>
    <t>3.2.9.1.12</t>
  </si>
  <si>
    <t>3.2.9.1.13</t>
  </si>
  <si>
    <t>3.2.9.1.14</t>
  </si>
  <si>
    <t>3.2.9.1.15</t>
  </si>
  <si>
    <t>3.2.9.1.16</t>
  </si>
  <si>
    <t>3.2.9.1.17</t>
  </si>
  <si>
    <t>3.2.9.1.18</t>
  </si>
  <si>
    <t>3.2.9.1.19</t>
  </si>
  <si>
    <t>3.2.9.1.20</t>
  </si>
  <si>
    <t>3.2.9.1.21</t>
  </si>
  <si>
    <t>3.2.9.1.22</t>
  </si>
  <si>
    <t>3.2.9.2</t>
  </si>
  <si>
    <t>3.2.9.2.1</t>
  </si>
  <si>
    <t>3.2.9.2.2</t>
  </si>
  <si>
    <t>3.2.9.2.3</t>
  </si>
  <si>
    <t>3.2.9.2.4</t>
  </si>
  <si>
    <t>3.2.9.2.5</t>
  </si>
  <si>
    <t>3.2.9.2.6</t>
  </si>
  <si>
    <t>3.2.9.2.7</t>
  </si>
  <si>
    <t>3.2.9.2.8</t>
  </si>
  <si>
    <t>3.2.9.2.9</t>
  </si>
  <si>
    <t>3.2.9.3</t>
  </si>
  <si>
    <t>3.2.9.3.1</t>
  </si>
  <si>
    <t>3.2.9.3.2</t>
  </si>
  <si>
    <t>3.2.9.4</t>
  </si>
  <si>
    <t>3.2.9.4.1</t>
  </si>
  <si>
    <t>3.2.10</t>
  </si>
  <si>
    <t>3.2.10.1</t>
  </si>
  <si>
    <t>3.2.10.1.1</t>
  </si>
  <si>
    <t>3.2.10.1.2</t>
  </si>
  <si>
    <t>3.2.10.1.3</t>
  </si>
  <si>
    <t>3.2.10.1.4</t>
  </si>
  <si>
    <t>3.2.10.1.5</t>
  </si>
  <si>
    <t>3.2.10.1.6</t>
  </si>
  <si>
    <t>3.2.10.1.7</t>
  </si>
  <si>
    <t>3.2.10.1.8</t>
  </si>
  <si>
    <t>3.2.10.1.9</t>
  </si>
  <si>
    <t>3.2.10.1.10</t>
  </si>
  <si>
    <t>3.3</t>
  </si>
  <si>
    <t>3.3.1</t>
  </si>
  <si>
    <t>3.3.1.1</t>
  </si>
  <si>
    <t>3.3.1.1.1</t>
  </si>
  <si>
    <t>3.3.1.1.2</t>
  </si>
  <si>
    <t>3.3.1.1.3</t>
  </si>
  <si>
    <t>3.3.2</t>
  </si>
  <si>
    <t>3.3.2.1</t>
  </si>
  <si>
    <t>3.3.2.1.1</t>
  </si>
  <si>
    <t>3.3.3</t>
  </si>
  <si>
    <t>3.3.3.1</t>
  </si>
  <si>
    <t>3.3.3.1.1</t>
  </si>
  <si>
    <t>3.3.3.1.2</t>
  </si>
  <si>
    <t>3.3.3.1.3</t>
  </si>
  <si>
    <t>3.3.3.1.4</t>
  </si>
  <si>
    <t>3.3.3.1.5</t>
  </si>
  <si>
    <t>3.3.3.1.6</t>
  </si>
  <si>
    <t>3.3.3.1.7</t>
  </si>
  <si>
    <t>3.3.3.1.8</t>
  </si>
  <si>
    <t>3.3.3.1.9</t>
  </si>
  <si>
    <t>3.3.3.1.10</t>
  </si>
  <si>
    <t>3.3.3.1.11</t>
  </si>
  <si>
    <t>3.3.4</t>
  </si>
  <si>
    <t>3.3.4.1</t>
  </si>
  <si>
    <t>3.3.4.1.1</t>
  </si>
  <si>
    <t>3.3.4.1.2</t>
  </si>
  <si>
    <t>3.3.4.1.3</t>
  </si>
  <si>
    <t>3.3.4.2</t>
  </si>
  <si>
    <t>3.3.4.2.1</t>
  </si>
  <si>
    <t>3.3.4.2.2</t>
  </si>
  <si>
    <t>3.3.4.3</t>
  </si>
  <si>
    <t>3.3.4.3.1</t>
  </si>
  <si>
    <t>3.3.4.3.2</t>
  </si>
  <si>
    <t>3.3.4.4</t>
  </si>
  <si>
    <t>3.3.4.4.1</t>
  </si>
  <si>
    <t>3.3.4.4.2</t>
  </si>
  <si>
    <t>3.3.4.4.3</t>
  </si>
  <si>
    <t>3.3.4.4.4</t>
  </si>
  <si>
    <t>3.3.4.4.5</t>
  </si>
  <si>
    <t>3.3.4.4.6</t>
  </si>
  <si>
    <t>3.3.4.4.7</t>
  </si>
  <si>
    <t>3.3.4.4.8</t>
  </si>
  <si>
    <t>3.3.4.4.9</t>
  </si>
  <si>
    <t>3.3.4.4.10</t>
  </si>
  <si>
    <t>3.3.4.5</t>
  </si>
  <si>
    <t>3.3.4.5.1</t>
  </si>
  <si>
    <t>3.3.4.5.2</t>
  </si>
  <si>
    <t>3.3.4.5.3</t>
  </si>
  <si>
    <t>3.3.4.5.4</t>
  </si>
  <si>
    <t>3.3.4.5.5</t>
  </si>
  <si>
    <t>3.3.4.5.6</t>
  </si>
  <si>
    <t>3.3.5</t>
  </si>
  <si>
    <t>3.3.5.1</t>
  </si>
  <si>
    <t>3.3.5.1.1</t>
  </si>
  <si>
    <t>3.3.5.2</t>
  </si>
  <si>
    <t>3.3.5.2.1</t>
  </si>
  <si>
    <t>3.3.5.2.2</t>
  </si>
  <si>
    <t>3.3.6</t>
  </si>
  <si>
    <t>3.3.6.1</t>
  </si>
  <si>
    <t>3.3.6.1.1</t>
  </si>
  <si>
    <t>3.3.6.1.2</t>
  </si>
  <si>
    <t>3.3.6.1.3</t>
  </si>
  <si>
    <t>3.3.6.1.4</t>
  </si>
  <si>
    <t>3.3.7</t>
  </si>
  <si>
    <t>3.3.7.1</t>
  </si>
  <si>
    <t>3.3.7.1.1</t>
  </si>
  <si>
    <t>3.3.7.2</t>
  </si>
  <si>
    <t>3.3.7.2.1</t>
  </si>
  <si>
    <t>3.3.7.2.2</t>
  </si>
  <si>
    <t>3.3.7.3</t>
  </si>
  <si>
    <t>3.3.7.3.1</t>
  </si>
  <si>
    <t>3.4</t>
  </si>
  <si>
    <t>3.4.1</t>
  </si>
  <si>
    <t>3.4.1.1</t>
  </si>
  <si>
    <t>3.4.1.1.1</t>
  </si>
  <si>
    <t>3.4.2</t>
  </si>
  <si>
    <t>3.4.2.1</t>
  </si>
  <si>
    <t>3.4.2.1.1</t>
  </si>
  <si>
    <t>3.4.3</t>
  </si>
  <si>
    <t>3.4.3.1</t>
  </si>
  <si>
    <t>3.4.4</t>
  </si>
  <si>
    <t>3.4.4.1</t>
  </si>
  <si>
    <t>3.4.5</t>
  </si>
  <si>
    <t>3.4.5.1</t>
  </si>
  <si>
    <t>3.4.6</t>
  </si>
  <si>
    <t>3.4.6.1</t>
  </si>
  <si>
    <t>3.4.6.1.1</t>
  </si>
  <si>
    <t>3.4.6.1.2</t>
  </si>
  <si>
    <t>3.4.6.1.3</t>
  </si>
  <si>
    <t>3.4.6.1.4</t>
  </si>
  <si>
    <t>3.4.6.2</t>
  </si>
  <si>
    <t>3.4.6.2.1</t>
  </si>
  <si>
    <t>3.4.6.2.2</t>
  </si>
  <si>
    <t>3.4.6.2.3</t>
  </si>
  <si>
    <t>3.4.6.2.4</t>
  </si>
  <si>
    <t>3.4.6.2.5</t>
  </si>
  <si>
    <t>3.4.6.2.6</t>
  </si>
  <si>
    <t>3.4.6.2.7</t>
  </si>
  <si>
    <t>3.4.6.2.8</t>
  </si>
  <si>
    <t>3.4.6.3</t>
  </si>
  <si>
    <t>3.4.6.3.1</t>
  </si>
  <si>
    <t>3.4.6.3.2</t>
  </si>
  <si>
    <t>3.4.6.4</t>
  </si>
  <si>
    <t>3.4.6.4.1</t>
  </si>
  <si>
    <t>3.4.6.4.2</t>
  </si>
  <si>
    <t>3.4.6.5</t>
  </si>
  <si>
    <t>3.4.6.5.1</t>
  </si>
  <si>
    <t>3.4.6.6</t>
  </si>
  <si>
    <t>3.4.6.6.1</t>
  </si>
  <si>
    <t>3.5</t>
  </si>
  <si>
    <t>3.5.1</t>
  </si>
  <si>
    <t>3.5.2</t>
  </si>
  <si>
    <t>3.5.3</t>
  </si>
  <si>
    <t>3.5.4</t>
  </si>
  <si>
    <t>3.5.5</t>
  </si>
  <si>
    <t>3.5.6</t>
  </si>
  <si>
    <t>3.5.7</t>
  </si>
  <si>
    <t>3.5.8</t>
  </si>
  <si>
    <t>3.5.9</t>
  </si>
  <si>
    <t>3.5.10</t>
  </si>
  <si>
    <t>3.6</t>
  </si>
  <si>
    <t>3.6.1</t>
  </si>
  <si>
    <t>4</t>
  </si>
  <si>
    <t>4.1</t>
  </si>
  <si>
    <t>4.1.1</t>
  </si>
  <si>
    <t>4.1.1.1</t>
  </si>
  <si>
    <t>4.1.1.1.1</t>
  </si>
  <si>
    <t>4.1.2</t>
  </si>
  <si>
    <t>4.1.2.1</t>
  </si>
  <si>
    <t>4.1.2.1.1</t>
  </si>
  <si>
    <t>4.1.2.2</t>
  </si>
  <si>
    <t>4.1.2.2.1</t>
  </si>
  <si>
    <t>4.1.3</t>
  </si>
  <si>
    <t>4.1.3.1</t>
  </si>
  <si>
    <t>4.1.3.1.1</t>
  </si>
  <si>
    <t>4.1.3.1.2</t>
  </si>
  <si>
    <t>4.1.3.1.3</t>
  </si>
  <si>
    <t>4.1.3.2</t>
  </si>
  <si>
    <t>4.1.3.2.1</t>
  </si>
  <si>
    <t>4.1.3.2.2</t>
  </si>
  <si>
    <t>4.1.3.2.3</t>
  </si>
  <si>
    <t>4.1.3.2.4</t>
  </si>
  <si>
    <t>4.2</t>
  </si>
  <si>
    <t>4.2.1</t>
  </si>
  <si>
    <t>4.2.1.1</t>
  </si>
  <si>
    <t>4.2.1.1.1</t>
  </si>
  <si>
    <t>4.2.1.1.2</t>
  </si>
  <si>
    <t>5</t>
  </si>
  <si>
    <t>5.1</t>
  </si>
  <si>
    <t>5.1.1</t>
  </si>
  <si>
    <t>5.1.1.1</t>
  </si>
  <si>
    <t>5.1.1.1.1</t>
  </si>
  <si>
    <t>5.1.1.1.2</t>
  </si>
  <si>
    <t>5.1.1.1.3</t>
  </si>
  <si>
    <t>5.1.1.1.4</t>
  </si>
  <si>
    <t>5.1.1.1.5</t>
  </si>
  <si>
    <t>5.1.1.2</t>
  </si>
  <si>
    <t>5.1.1.2.1</t>
  </si>
  <si>
    <t>5.1.1.2.2</t>
  </si>
  <si>
    <t>5.1.1.2.3</t>
  </si>
  <si>
    <t>5.1.2</t>
  </si>
  <si>
    <t>5.1.2.1</t>
  </si>
  <si>
    <t>5.1.2.1.1</t>
  </si>
  <si>
    <t>5.1.2.2</t>
  </si>
  <si>
    <t>5.1.2.2.1</t>
  </si>
  <si>
    <t>5.1.2.2.2</t>
  </si>
  <si>
    <t>5.1.2.2.3</t>
  </si>
  <si>
    <t>5.1.2.2.4</t>
  </si>
  <si>
    <t>5.1.2.3</t>
  </si>
  <si>
    <t>5.1.2.3.1</t>
  </si>
  <si>
    <t>5.1.2.4</t>
  </si>
  <si>
    <t>5.1.2.4.1</t>
  </si>
  <si>
    <t>5.1.2.5</t>
  </si>
  <si>
    <t>5.1.2.5.1</t>
  </si>
  <si>
    <t>5.1.2.5.2</t>
  </si>
  <si>
    <t>5.1.2.6</t>
  </si>
  <si>
    <t>5.1.2.6.1</t>
  </si>
  <si>
    <t>5.1.2.6.2</t>
  </si>
  <si>
    <t>5.1.2.6.3</t>
  </si>
  <si>
    <t>5.1.2.6.4</t>
  </si>
  <si>
    <t>5.1.2.6.5</t>
  </si>
  <si>
    <t>5.1.2.6.6</t>
  </si>
  <si>
    <t>5.1.2.6.7</t>
  </si>
  <si>
    <t>5.1.2.6.8</t>
  </si>
  <si>
    <t>5.1.2.7</t>
  </si>
  <si>
    <t>5.1.2.7.1</t>
  </si>
  <si>
    <t>5.1.2.7.2</t>
  </si>
  <si>
    <t>5.1.2.7.3</t>
  </si>
  <si>
    <t>5.1.2.7.4</t>
  </si>
  <si>
    <t>5.1.2.7.5</t>
  </si>
  <si>
    <t>5.1.2.8</t>
  </si>
  <si>
    <t>5.1.2.8.1</t>
  </si>
  <si>
    <t>5.1.2.8.2</t>
  </si>
  <si>
    <t>5.1.2.8.3</t>
  </si>
  <si>
    <t>5.1.2.8.4</t>
  </si>
  <si>
    <t>5.1.2.8.5</t>
  </si>
  <si>
    <t>5.1.2.8.6</t>
  </si>
  <si>
    <t>5.2</t>
  </si>
  <si>
    <t>5.2.1</t>
  </si>
  <si>
    <t>5.2.1.1</t>
  </si>
  <si>
    <t>5.2.1.1.1</t>
  </si>
  <si>
    <t>5.2.1.2</t>
  </si>
  <si>
    <t>5.2.1.3</t>
  </si>
  <si>
    <t>5.2.1.3.1</t>
  </si>
  <si>
    <t>5.2.1.4</t>
  </si>
  <si>
    <t>5.2.1.4.1</t>
  </si>
  <si>
    <t>5.2.1.5</t>
  </si>
  <si>
    <t>5.2.1.5.1</t>
  </si>
  <si>
    <t>5.2.1.6</t>
  </si>
  <si>
    <t>5.2.1.6.1</t>
  </si>
  <si>
    <t>5.2.1.7</t>
  </si>
  <si>
    <t>5.2.1.7.1</t>
  </si>
  <si>
    <t>5.2.2</t>
  </si>
  <si>
    <t>5.2.2.1</t>
  </si>
  <si>
    <t>5.2.2.1.1</t>
  </si>
  <si>
    <t>5.2.2.1.2</t>
  </si>
  <si>
    <t>5.2.2.1.3</t>
  </si>
  <si>
    <t>5.2.2.1.4</t>
  </si>
  <si>
    <t>6</t>
  </si>
  <si>
    <t>6.1</t>
  </si>
  <si>
    <t>6.1.1</t>
  </si>
  <si>
    <t>6.1.1.1</t>
  </si>
  <si>
    <t>6.1.1.1.1</t>
  </si>
  <si>
    <t>6.2</t>
  </si>
  <si>
    <t>6.2.1</t>
  </si>
  <si>
    <t>6.2.1.1</t>
  </si>
  <si>
    <t>6.2.1.1.1</t>
  </si>
  <si>
    <t>6.2.1.2</t>
  </si>
  <si>
    <t>6.2.1.2.1</t>
  </si>
  <si>
    <t>6.2.1.2.2</t>
  </si>
  <si>
    <t>6.2.2</t>
  </si>
  <si>
    <t>6.2.2.1</t>
  </si>
  <si>
    <t>6.2.2.1.1</t>
  </si>
  <si>
    <t>6.2.2.2</t>
  </si>
  <si>
    <t>6.2.2.2.1</t>
  </si>
  <si>
    <t>6.2.3</t>
  </si>
  <si>
    <t>6.2.3.1</t>
  </si>
  <si>
    <t>6.2.3.1.1</t>
  </si>
  <si>
    <t>6.2.3.1.2</t>
  </si>
  <si>
    <t>6.2.3.1.3</t>
  </si>
  <si>
    <t>6.2.3.2</t>
  </si>
  <si>
    <t>6.2.3.2.1</t>
  </si>
  <si>
    <t>6.3</t>
  </si>
  <si>
    <t>6.3.2</t>
  </si>
  <si>
    <t>6.3.2.1</t>
  </si>
  <si>
    <t>6.4</t>
  </si>
  <si>
    <t>6.4.1</t>
  </si>
  <si>
    <t>6.4.1.1</t>
  </si>
  <si>
    <t>6.4.1.1.1</t>
  </si>
  <si>
    <t>6.4.1.2</t>
  </si>
  <si>
    <t>6.4.1.2.1</t>
  </si>
  <si>
    <t>6.4.1.3</t>
  </si>
  <si>
    <t>6.4.1.3.1</t>
  </si>
  <si>
    <t>7</t>
  </si>
  <si>
    <t>7.1</t>
  </si>
  <si>
    <t>7.1.1</t>
  </si>
  <si>
    <t>7.1.1.1</t>
  </si>
  <si>
    <t>7.1.1.1.1</t>
  </si>
  <si>
    <t>7.2</t>
  </si>
  <si>
    <t>7.2.1</t>
  </si>
  <si>
    <t>7.2.1.1</t>
  </si>
  <si>
    <t>7.2.1.1.1</t>
  </si>
  <si>
    <t>7.2.1.1.2</t>
  </si>
  <si>
    <t>7.3</t>
  </si>
  <si>
    <t>7.3.2</t>
  </si>
  <si>
    <t>7.3.2.1</t>
  </si>
  <si>
    <t>8</t>
  </si>
  <si>
    <t>8.1</t>
  </si>
  <si>
    <t>8.2</t>
  </si>
  <si>
    <t>8.3</t>
  </si>
  <si>
    <t>8.4</t>
  </si>
  <si>
    <t>8.1.1</t>
  </si>
  <si>
    <t>8.1.2</t>
  </si>
  <si>
    <t>8.1.1.1</t>
  </si>
  <si>
    <t>8.1.2.1</t>
  </si>
  <si>
    <t>8.2.1</t>
  </si>
  <si>
    <t>8.2.1.1</t>
  </si>
  <si>
    <t>8.2.2</t>
  </si>
  <si>
    <t>8.2.2.1</t>
  </si>
  <si>
    <t>8.3.1</t>
  </si>
  <si>
    <t>8.3.1.1</t>
  </si>
  <si>
    <t>8.3.1.1.1</t>
  </si>
  <si>
    <t>8.3.2</t>
  </si>
  <si>
    <t>8.3.2.1</t>
  </si>
  <si>
    <t>8.3.2.1.1</t>
  </si>
  <si>
    <t>9</t>
  </si>
  <si>
    <t>9.1</t>
  </si>
  <si>
    <t>9.1.1</t>
  </si>
  <si>
    <t>10.1</t>
  </si>
  <si>
    <t>10.1.1</t>
  </si>
  <si>
    <t>10.1.2</t>
  </si>
  <si>
    <t>10.1.2.1</t>
  </si>
  <si>
    <t>11</t>
  </si>
  <si>
    <t>11.1</t>
  </si>
  <si>
    <t>11.1.1</t>
  </si>
  <si>
    <t>11.1.2</t>
  </si>
  <si>
    <t>12</t>
  </si>
  <si>
    <t>12.1</t>
  </si>
  <si>
    <t>12.1.1</t>
  </si>
  <si>
    <t>13</t>
  </si>
  <si>
    <t>13.1</t>
  </si>
  <si>
    <t>13.1.1</t>
  </si>
  <si>
    <t>13.1.1.1</t>
  </si>
  <si>
    <t>13.1.1.1.1</t>
  </si>
  <si>
    <t>13.1.2</t>
  </si>
  <si>
    <t>13.1.2.1</t>
  </si>
  <si>
    <t>13.1.2.1.1</t>
  </si>
  <si>
    <t>13.1.2.2</t>
  </si>
  <si>
    <t>13.1.2.2.1</t>
  </si>
  <si>
    <t>13.1.2.3</t>
  </si>
  <si>
    <t>13.1.2.3.1</t>
  </si>
  <si>
    <t>13.1.2.3.2</t>
  </si>
  <si>
    <t>13.1.2.3.3</t>
  </si>
  <si>
    <t>13.1.2.3.4</t>
  </si>
  <si>
    <t>13.1.3</t>
  </si>
  <si>
    <t>13.1.3.1</t>
  </si>
  <si>
    <t>13.1.3.1.1</t>
  </si>
  <si>
    <t>13.2</t>
  </si>
  <si>
    <t>13.2.1</t>
  </si>
  <si>
    <t>13.2.1.1</t>
  </si>
  <si>
    <t>13.2.1.1.1</t>
  </si>
  <si>
    <t>13.2.2</t>
  </si>
  <si>
    <t>13.2.2.1</t>
  </si>
  <si>
    <t>13.2.2.1.1</t>
  </si>
  <si>
    <t>13.2.2.1.2</t>
  </si>
  <si>
    <t>13.2.2.1.3</t>
  </si>
  <si>
    <t>13.2.2.1.4</t>
  </si>
  <si>
    <t>13.2.2.1.5</t>
  </si>
  <si>
    <t>13.2.2.1.6</t>
  </si>
  <si>
    <t>13.2.2.1.7</t>
  </si>
  <si>
    <t>13.2.2.1.8</t>
  </si>
  <si>
    <t>13.2.2.1.9</t>
  </si>
  <si>
    <t>13.2.2.1.10</t>
  </si>
  <si>
    <t>13.2.2.1.11</t>
  </si>
  <si>
    <t>13.2.2.1.12</t>
  </si>
  <si>
    <t>13.2.2.1.13</t>
  </si>
  <si>
    <t>13.2.2.1.14</t>
  </si>
  <si>
    <t>13.2.2.1.15</t>
  </si>
  <si>
    <t>13.2.2.2</t>
  </si>
  <si>
    <t>13.2.2.2.1</t>
  </si>
  <si>
    <t>13.2.2.2.2</t>
  </si>
  <si>
    <t>13.2.2.3</t>
  </si>
  <si>
    <t>13.2.2.3.1</t>
  </si>
  <si>
    <t>13.2.2.4</t>
  </si>
  <si>
    <t>13.2.2.4.1</t>
  </si>
  <si>
    <t>13.2.2.5</t>
  </si>
  <si>
    <t>13.2.2.5.1</t>
  </si>
  <si>
    <t>13.2.2.6</t>
  </si>
  <si>
    <t>13.2.2.6.1</t>
  </si>
  <si>
    <t>13.2.2.7</t>
  </si>
  <si>
    <t>13.2.2.7.1</t>
  </si>
  <si>
    <t>13.2.3</t>
  </si>
  <si>
    <t>13.2.3.1</t>
  </si>
  <si>
    <t>13.2.3.1.1</t>
  </si>
  <si>
    <t>13.2.3.1.2</t>
  </si>
  <si>
    <t>13.2.3.1.3</t>
  </si>
  <si>
    <t>13.2.3.1.4</t>
  </si>
  <si>
    <t>13.2.3.1.5</t>
  </si>
  <si>
    <t>13.2.3.1.6</t>
  </si>
  <si>
    <t>13.2.4</t>
  </si>
  <si>
    <t>13.2.4.1</t>
  </si>
  <si>
    <t>13.2.4.1.1</t>
  </si>
  <si>
    <t>13.2.4.2</t>
  </si>
  <si>
    <t>13.2.4.2.1</t>
  </si>
  <si>
    <t>13.2.5</t>
  </si>
  <si>
    <t>13.2.5.1</t>
  </si>
  <si>
    <t>13.2.5.1.1</t>
  </si>
  <si>
    <t>13.2.6</t>
  </si>
  <si>
    <t>13.2.6.1</t>
  </si>
  <si>
    <t>13.2.6.1.1</t>
  </si>
  <si>
    <t>13.2.6.1.2</t>
  </si>
  <si>
    <t>13.2.6.1.3</t>
  </si>
  <si>
    <t>13.2.6.2</t>
  </si>
  <si>
    <t>13.2.6.2.1</t>
  </si>
  <si>
    <t>13.2.6.2.2</t>
  </si>
  <si>
    <t>13.2.6.2.3</t>
  </si>
  <si>
    <t>13.2.6.2.4</t>
  </si>
  <si>
    <t>13.2.6.2.5</t>
  </si>
  <si>
    <t>13.2.6.2.6</t>
  </si>
  <si>
    <t>13.2.6.2.7</t>
  </si>
  <si>
    <t>13.2.6.2.8</t>
  </si>
  <si>
    <t>13.2.6.3</t>
  </si>
  <si>
    <t>13.2.6.3.1</t>
  </si>
  <si>
    <t>13.2.6.3.2</t>
  </si>
  <si>
    <t>13.2.7</t>
  </si>
  <si>
    <t>13.2.7.1</t>
  </si>
  <si>
    <t>13.2.7.1.1</t>
  </si>
  <si>
    <t>13.2.7.2</t>
  </si>
  <si>
    <t>13.2.7.2.1</t>
  </si>
  <si>
    <t>13.2.7.3</t>
  </si>
  <si>
    <t>13.2.7.3.1</t>
  </si>
  <si>
    <t>13.2.7.3.2</t>
  </si>
  <si>
    <t>13.2.7.3.3</t>
  </si>
  <si>
    <t>13.2.7.3.4</t>
  </si>
  <si>
    <t>13.2.7.3.5</t>
  </si>
  <si>
    <t>13.2.8</t>
  </si>
  <si>
    <t>13.2.8.1</t>
  </si>
  <si>
    <t>13.2.8.1.1</t>
  </si>
  <si>
    <t>13.2.8.1.2</t>
  </si>
  <si>
    <t>13.2.8.1.3</t>
  </si>
  <si>
    <t>13.2.8.1.4</t>
  </si>
  <si>
    <t>13.2.8.1.5</t>
  </si>
  <si>
    <t>13.2.8.1.6</t>
  </si>
  <si>
    <t>13.2.8.1.7</t>
  </si>
  <si>
    <t>13.2.8.1.8</t>
  </si>
  <si>
    <t>13.2.8.1.9</t>
  </si>
  <si>
    <t>13.2.8.1.10</t>
  </si>
  <si>
    <t>3.4.5.2</t>
  </si>
  <si>
    <t>3.4.5.2.1</t>
  </si>
  <si>
    <t>3.4.5.2.2</t>
  </si>
  <si>
    <t>3.4.5.2.3</t>
  </si>
  <si>
    <t>3.4.5.2.4</t>
  </si>
  <si>
    <t>8.1.1.2</t>
  </si>
  <si>
    <t>8.3.1.2</t>
  </si>
  <si>
    <t>8.3.1.2.1</t>
  </si>
  <si>
    <t>8.3.2.2</t>
  </si>
  <si>
    <t>8.3.2.2.1</t>
  </si>
  <si>
    <t>8.4.1</t>
  </si>
  <si>
    <t>8.4.1.1</t>
  </si>
  <si>
    <t>8.4.1.1.1</t>
  </si>
  <si>
    <t>8.4.2</t>
  </si>
  <si>
    <t>8.4.2.1</t>
  </si>
  <si>
    <t>8.4.2.1.1</t>
  </si>
  <si>
    <t>8.4.2.1.2</t>
  </si>
  <si>
    <t>8.4.3</t>
  </si>
  <si>
    <t>8.4.3.1</t>
  </si>
  <si>
    <t>8.4.3.1.1</t>
  </si>
  <si>
    <t>8.4.4</t>
  </si>
  <si>
    <t>8.4.4.1</t>
  </si>
  <si>
    <t>8.4.4.1.1</t>
  </si>
  <si>
    <t>8.4.4.2</t>
  </si>
  <si>
    <t>8.4.4.2.1</t>
  </si>
  <si>
    <t>8.4.4.3</t>
  </si>
  <si>
    <t>8.4.4.3.1</t>
  </si>
  <si>
    <t>8.4.5</t>
  </si>
  <si>
    <t>8.4.5.1</t>
  </si>
  <si>
    <t>8.4.5.1.1</t>
  </si>
  <si>
    <t>8.4.5.1.2</t>
  </si>
  <si>
    <t>8.4.5.1.3</t>
  </si>
  <si>
    <t>8.4.5.1.4</t>
  </si>
  <si>
    <t>10.2</t>
  </si>
  <si>
    <t>10.2.1</t>
  </si>
  <si>
    <t>10.2.1.1</t>
  </si>
  <si>
    <t>10.2.1.2</t>
  </si>
  <si>
    <t>10.2.1.3</t>
  </si>
  <si>
    <t>10.2.1.4</t>
  </si>
  <si>
    <t>10.2.1.5</t>
  </si>
  <si>
    <t>10.2.1.6</t>
  </si>
  <si>
    <t>10.2.1.7</t>
  </si>
  <si>
    <t xml:space="preserve"> TERRAPLENAGEM, DRENAGEM, FERROVIA E PAVIMENTAÇÃO </t>
  </si>
  <si>
    <t>8.1.2.2</t>
  </si>
  <si>
    <t>8.2.3</t>
  </si>
  <si>
    <t>8.2.3.1</t>
  </si>
  <si>
    <t>DEMOLIÇÃO</t>
  </si>
  <si>
    <t>12.2</t>
  </si>
  <si>
    <t>12.2.1</t>
  </si>
  <si>
    <t>12.2.1.1</t>
  </si>
  <si>
    <t>12.2.2</t>
  </si>
  <si>
    <t>12.2.2.1</t>
  </si>
  <si>
    <t>12.2.2.1.1</t>
  </si>
  <si>
    <t>12.2.2.1.2</t>
  </si>
  <si>
    <t>8.2.4</t>
  </si>
  <si>
    <t>8.2.4.1</t>
  </si>
  <si>
    <t>BASE DE SOLO</t>
  </si>
  <si>
    <t>9.2</t>
  </si>
  <si>
    <t>9.2.1</t>
  </si>
  <si>
    <t>9.2.1.1</t>
  </si>
  <si>
    <t>9.2.1.2</t>
  </si>
  <si>
    <t>8.1.1.3</t>
  </si>
  <si>
    <t>8.1.1.4</t>
  </si>
  <si>
    <t>SERVIÇOS DE TERRAPLENAGEM</t>
  </si>
  <si>
    <r>
      <t xml:space="preserve">Plantio de grama em placas - Fornecimento e Plantio de grama São Carlos - </t>
    </r>
    <r>
      <rPr>
        <i/>
        <sz val="10"/>
        <rFont val="Calibri"/>
        <family val="2"/>
        <scheme val="minor"/>
      </rPr>
      <t>Axonopus Compressus</t>
    </r>
  </si>
  <si>
    <r>
      <t xml:space="preserve">Plantio de grama em placas - Fornecimento e Plantio de grama Amendoim - </t>
    </r>
    <r>
      <rPr>
        <i/>
        <sz val="10"/>
        <rFont val="Calibri"/>
        <family val="2"/>
        <scheme val="minor"/>
      </rPr>
      <t>Arachis Repens</t>
    </r>
  </si>
  <si>
    <r>
      <t xml:space="preserve">Plantio de Forração - Fornecimento e Plantio de Dionela - </t>
    </r>
    <r>
      <rPr>
        <i/>
        <sz val="10"/>
        <rFont val="Calibri"/>
        <family val="2"/>
        <scheme val="minor"/>
      </rPr>
      <t>DianellaTasmanica</t>
    </r>
  </si>
  <si>
    <r>
      <t xml:space="preserve">Plantio de Forração - Fornecimento e Plantio de Capim Palmeira - </t>
    </r>
    <r>
      <rPr>
        <i/>
        <sz val="10"/>
        <rFont val="Calibri"/>
        <family val="2"/>
        <scheme val="minor"/>
      </rPr>
      <t>Curculigo Capitulata</t>
    </r>
  </si>
  <si>
    <r>
      <t xml:space="preserve">Plantio de Forração - Fornecimento e Plantio de Maranta Pavão - </t>
    </r>
    <r>
      <rPr>
        <i/>
        <sz val="10"/>
        <rFont val="Calibri"/>
        <family val="2"/>
        <scheme val="minor"/>
      </rPr>
      <t>Calatitea Makoyana</t>
    </r>
  </si>
  <si>
    <r>
      <t xml:space="preserve">Plantio de Forração - Fornecimento e Plantio de Zamioculcas - </t>
    </r>
    <r>
      <rPr>
        <i/>
        <sz val="10"/>
        <rFont val="Calibri"/>
        <family val="2"/>
        <scheme val="minor"/>
      </rPr>
      <t>Zamioculcas Zamifolia</t>
    </r>
  </si>
  <si>
    <r>
      <t xml:space="preserve">Plantio de Arbustos - Fornecimento e Plantio de Dionela - </t>
    </r>
    <r>
      <rPr>
        <i/>
        <sz val="10"/>
        <rFont val="Calibri"/>
        <family val="2"/>
        <scheme val="minor"/>
      </rPr>
      <t>DianellaTasmanica</t>
    </r>
  </si>
  <si>
    <r>
      <t xml:space="preserve">Plantio de árvores ornamentais - Fornecimento e Plantio de Ipê Mirim - </t>
    </r>
    <r>
      <rPr>
        <i/>
        <sz val="10"/>
        <rFont val="Calibri"/>
        <family val="2"/>
        <scheme val="minor"/>
      </rPr>
      <t>Tecoma Stans</t>
    </r>
  </si>
  <si>
    <r>
      <t xml:space="preserve">Plantio de árvores ornamentais - Fornecimento e Plantio de Manacá da Serra - </t>
    </r>
    <r>
      <rPr>
        <i/>
        <sz val="10"/>
        <rFont val="Calibri"/>
        <family val="2"/>
        <scheme val="minor"/>
      </rPr>
      <t>Tibouchina Mutabilis</t>
    </r>
  </si>
  <si>
    <r>
      <t xml:space="preserve">Plantio de árvores ornamentais - Fornecimento e Plantio de Oiti - </t>
    </r>
    <r>
      <rPr>
        <i/>
        <sz val="10"/>
        <rFont val="Calibri"/>
        <family val="2"/>
        <scheme val="minor"/>
      </rPr>
      <t>Licania Tomentosa</t>
    </r>
  </si>
  <si>
    <r>
      <t xml:space="preserve">Plantio de árvores ornamentais - Fornecimento e Plantio Palmeira Leque - </t>
    </r>
    <r>
      <rPr>
        <i/>
        <sz val="10"/>
        <rFont val="Calibri"/>
        <family val="2"/>
        <scheme val="minor"/>
      </rPr>
      <t>Licuala Grandis</t>
    </r>
  </si>
  <si>
    <r>
      <t xml:space="preserve">Plantio de Arbustos - Fornecimento e Plantio de Moréia Branca - </t>
    </r>
    <r>
      <rPr>
        <i/>
        <sz val="10"/>
        <rFont val="Calibri"/>
        <family val="2"/>
        <scheme val="minor"/>
      </rPr>
      <t>Dietis Iridioides</t>
    </r>
  </si>
  <si>
    <t>F</t>
  </si>
  <si>
    <t>002</t>
  </si>
  <si>
    <t>FORNECIMENTO E MONTAGEM DE TUBOS</t>
  </si>
  <si>
    <t>E</t>
  </si>
  <si>
    <t>75</t>
  </si>
  <si>
    <t>20</t>
  </si>
  <si>
    <t>900</t>
  </si>
  <si>
    <t>72</t>
  </si>
  <si>
    <t>011</t>
  </si>
  <si>
    <t>28</t>
  </si>
  <si>
    <t>N°. VALE: PQ-000G-00-8299</t>
  </si>
  <si>
    <t>00</t>
  </si>
  <si>
    <t>Obras civis e Montagens eletromecâncias para Reestruturação da Estação Ferroviária Pedro Nolasco</t>
  </si>
  <si>
    <t>Mobilização de MOD/MOI/Equipamentos e Construção do Canteiro de Obras</t>
  </si>
  <si>
    <t>Manutenção de Canteiro de Obras</t>
  </si>
  <si>
    <t>Desmobilização de MOD/MOI/Equipamentos e Desmobilização do Canteiro de Obras</t>
  </si>
  <si>
    <t>Estudo de Praticabilidade / Improdutividade</t>
  </si>
  <si>
    <t>Obs: Preencher nos campos em Verde</t>
  </si>
  <si>
    <t>Período</t>
  </si>
  <si>
    <t>Itens avaliados</t>
  </si>
  <si>
    <t>Mês 01</t>
  </si>
  <si>
    <t>Mês 02</t>
  </si>
  <si>
    <t>Mês 03</t>
  </si>
  <si>
    <t>Mês 04</t>
  </si>
  <si>
    <t>Mês 05</t>
  </si>
  <si>
    <t>Mês 06</t>
  </si>
  <si>
    <t>Mês 07</t>
  </si>
  <si>
    <t>Mês 08</t>
  </si>
  <si>
    <t>Mês 09</t>
  </si>
  <si>
    <t>Mês 10</t>
  </si>
  <si>
    <t>Mês 11</t>
  </si>
  <si>
    <t>Mês 12</t>
  </si>
  <si>
    <t>Total de Dias mês</t>
  </si>
  <si>
    <t>Sábados</t>
  </si>
  <si>
    <t>Domingos</t>
  </si>
  <si>
    <t>Feriados (Segunda a Sexta-Feira)</t>
  </si>
  <si>
    <t>Dia do Pagamento (Segunda a Sexta-Feira)</t>
  </si>
  <si>
    <t>Outros 1</t>
  </si>
  <si>
    <t>Outros 2</t>
  </si>
  <si>
    <t>Outros 3</t>
  </si>
  <si>
    <t>Horas disponíveis para trabalho/dia</t>
  </si>
  <si>
    <t>Total de Dias Trabalhados Mês (Úteis)</t>
  </si>
  <si>
    <t>Chuvas, Ventos Fortes e Outras Intempéries.
Fonte de dados utilizada:</t>
  </si>
  <si>
    <t>Dias de chuvas</t>
  </si>
  <si>
    <t>Percentual de retomada de atividade em dias chuvosos:</t>
  </si>
  <si>
    <t>Total de dias impactados por chuva</t>
  </si>
  <si>
    <t>% Perda Devido ao Turn Over (Rotatividade) [%dia]</t>
  </si>
  <si>
    <t>% Perda Devido ao Absenteísmo [%dia]</t>
  </si>
  <si>
    <t>% Perda Devido a Baixa de Campo (Folga de Campo) [%dia]</t>
  </si>
  <si>
    <t>% Gastos em TOXICOLÓGICO Mês [%dia]</t>
  </si>
  <si>
    <t>% Gastos no DDS Mês [%dia]</t>
  </si>
  <si>
    <t>% Perda Devido ao DESLOCAMENTOS [%dia]</t>
  </si>
  <si>
    <t>% Perda calculada</t>
  </si>
  <si>
    <t>Horas Praticáveis por dia [h]</t>
  </si>
  <si>
    <t>Horas Praticáveis no mês [h]</t>
  </si>
  <si>
    <t>Dias Praticáveis [dia]</t>
  </si>
  <si>
    <t>Horas médias trabalháveis [h]</t>
  </si>
  <si>
    <t>&lt;LOGO&gt;</t>
  </si>
  <si>
    <t>PLANILHA DE COMPOSIÇÃO DO PREÇO UNITÁRIO</t>
  </si>
  <si>
    <t>Fornecimento e Montagem de Tubulação de Aço Carbono, S/C, SCH. 80, C /Extr.Rosca NPT, inclusive conexões, até diametro nominal 2”</t>
  </si>
  <si>
    <t>A - CUSTOS INDIRETOS</t>
  </si>
  <si>
    <t>UN.</t>
  </si>
  <si>
    <t>QUANT.</t>
  </si>
  <si>
    <t>CUSTO (R$)UNITÁRIO</t>
  </si>
  <si>
    <t>CUSTO (R$)</t>
  </si>
  <si>
    <t>B - MÃO-DE-OBRA DIRETA</t>
  </si>
  <si>
    <t>SALÁRIO  HORA (R$)</t>
  </si>
  <si>
    <t>Hora</t>
  </si>
  <si>
    <t>TÉCNICO DE ELÉTRICA</t>
  </si>
  <si>
    <t>ELETRICISTA FORÇA E CONTROLE</t>
  </si>
  <si>
    <t>ELETRICISTA MONTADOR</t>
  </si>
  <si>
    <t>AJUDANTE DE ELÉTRICA</t>
  </si>
  <si>
    <t>MECÂNICO MONTADOR</t>
  </si>
  <si>
    <t>CALDEIREIRO/ENCANADOR</t>
  </si>
  <si>
    <t>SOLDADOR QUALIFICADO</t>
  </si>
  <si>
    <t>AJUDANTE DE MECÂNICA</t>
  </si>
  <si>
    <t>ENCARREGADO DE ANDAIME</t>
  </si>
  <si>
    <t>MONTADOR DE ANDAIME</t>
  </si>
  <si>
    <t>C - MATERIAL</t>
  </si>
  <si>
    <t>Custo Total (A+B+C)</t>
  </si>
  <si>
    <t>PREÇO UNITÁRIO TOTAL</t>
  </si>
  <si>
    <t>DIRETORIA EXECUTIVA DE IMPLANTAÇÃO DE INVESTIMENTOS CORRENTES E INTEGRIDADE ESTRUTURAL</t>
  </si>
  <si>
    <t>OBJETO - Localidade</t>
  </si>
  <si>
    <t>EXEMPLO</t>
  </si>
  <si>
    <t>Exemplo</t>
  </si>
  <si>
    <t>70</t>
  </si>
  <si>
    <t>30</t>
  </si>
  <si>
    <t>Retirada de árvores existentes</t>
  </si>
  <si>
    <t>vb/mês</t>
  </si>
  <si>
    <t>Módulos  (6,09m x 2,45m x 3,00m) - Referência  Linha H - CMC Modular</t>
  </si>
  <si>
    <t xml:space="preserve">Alteração linha referência CMC Modular e 3.2.2.3.1 </t>
  </si>
  <si>
    <t>JJO - Concremat</t>
  </si>
  <si>
    <t>HCA - Concremat</t>
  </si>
  <si>
    <t>Retirada de cobertura ( telhas, calhas, rufos e demais elementos de vedação)</t>
  </si>
  <si>
    <t>3.1.1.1.10</t>
  </si>
  <si>
    <t>Desmontagem de estrutura metálica (pilares, tesouras, vigas, terças, travessas e demais elementos estruturais)</t>
  </si>
  <si>
    <t>3.1.1.1.11</t>
  </si>
  <si>
    <t>Desmontagem do bombeamento e reservatório de SPCI existente</t>
  </si>
  <si>
    <t>7.3.1</t>
  </si>
  <si>
    <t>7.3.1.1</t>
  </si>
  <si>
    <t>DESMONTAGEM DE SISTEMA DE CÂMERAS CFTV</t>
  </si>
  <si>
    <t>Desmontagem de câmeras CFTV</t>
  </si>
  <si>
    <t>Inclusão das linhas 3.1.1.1.10, 3.1.1.1.11 e 7.3.2.1 e alateração de unidades</t>
  </si>
  <si>
    <t>GERENCIAMENTO DE OBRA, MOBILIZAÇÃO E DESMOBILIZAÇÃO DE PESSOAL E EQUIPAMENTOS</t>
  </si>
  <si>
    <t>ADMINSTRAÇÃO, GERENCIAMENTO DA OBRA E TOPOGRAFIA</t>
  </si>
  <si>
    <t>1.2.1.1</t>
  </si>
  <si>
    <t>Instalação de Brises em Aço Corten (tipo fixo, acabamento natural, pátina de ferrugem, aplicação externa, dimensões chapa esp. 1,0 cm e largura 15 cm, comprimento e espaçamento conforme projeto, inclusive elementos de fixação) nas laterais dos portões de saída de emergência da plataforma e em toda a extensão entre o ultimo portão e o saguão na fachada para a rodovia, junto aos sanitários e área descoberta no lado sul do saguão, nos fechamentos dos módulos voltados para o estacionamento e no fechamento do Ambiente 42 - Área de descompressão</t>
  </si>
  <si>
    <t>Tubo em Aço Carbono ASTM A 53 Gr B-S, SCH. 80, C /Rosca NPT, inclusive Conexões, flanges, acessórios e suportes 1/2”</t>
  </si>
  <si>
    <t>Tubo em Aço Carbono ASTM A 53 Gr B-S, SCH. 80, C /Rosca NPT, inclusive Conexões, flanges, acessórios e suportes 3/4”</t>
  </si>
  <si>
    <r>
      <t>Tubo em Aço Carbono ASTM A 53 Gr B-S, SCH. 80, C /Rosca NPT, inclusive Conexões, flanges, acessórios e suportes</t>
    </r>
    <r>
      <rPr>
        <strike/>
        <sz val="10"/>
        <color rgb="FFFF0000"/>
        <rFont val="Calibri"/>
        <family val="2"/>
        <scheme val="minor"/>
      </rPr>
      <t xml:space="preserve"> </t>
    </r>
    <r>
      <rPr>
        <sz val="10"/>
        <rFont val="Calibri"/>
        <family val="2"/>
        <scheme val="minor"/>
      </rPr>
      <t>1”</t>
    </r>
  </si>
  <si>
    <r>
      <t>Tubo em Aço Carbono ASTM A 53 Gr B-S, SCH. 80, C /Rosca NPT, inclusive conexões, flanges, acessórios e suportes</t>
    </r>
    <r>
      <rPr>
        <strike/>
        <sz val="10"/>
        <color rgb="FFFF0000"/>
        <rFont val="Calibri"/>
        <family val="2"/>
        <scheme val="minor"/>
      </rPr>
      <t xml:space="preserve"> </t>
    </r>
    <r>
      <rPr>
        <sz val="10"/>
        <rFont val="Calibri"/>
        <family val="2"/>
        <scheme val="minor"/>
      </rPr>
      <t>1 ½”</t>
    </r>
  </si>
  <si>
    <t>Tubo em Aço Carbono ASTM A 53 Gr B-S, SCH. 80, C /Rosca NPT, inclusive conexões, flanges, acessórios e suportes 2”</t>
  </si>
  <si>
    <t>Fornecimento de engenharia detalhada completa, incluindo todos os sistemas, em metodologia BIM, inclusive fornecimento do modelo 3D inteligente, conforme normas e padrão Vale e emitido via GED VALE.</t>
  </si>
  <si>
    <t>REVISÃO / DATA: 3 - 04/09/2025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</si>
</sst>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R$&quot;\ * #,##0.00_-;\-&quot;R$&quot;\ * #,##0.00_-;_-&quot;R$&quot;\ * &quot;-&quot;??_-;_-@_-"/>
    <numFmt numFmtId="43" formatCode="_-* #,##0.00_-;\-* #,##0.00_-;_-* &quot;-&quot;??_-;_-@_-"/>
    <numFmt numFmtId="164" formatCode="_(* #,##0.00_);_(* \(#,##0.00\);_(* &quot;-&quot;??_);_(@_)"/>
    <numFmt numFmtId="165" formatCode="00"/>
    <numFmt numFmtId="166" formatCode="000"/>
    <numFmt numFmtId="167" formatCode="[$-416]mmm\-yy;@"/>
    <numFmt numFmtId="168" formatCode="dd/mm/yy"/>
    <numFmt numFmtId="169" formatCode="d/m/yy"/>
    <numFmt numFmtId="170" formatCode="\$#,##0\ ;\(\$#,##0\)"/>
    <numFmt numFmtId="171" formatCode="General_)"/>
    <numFmt numFmtId="172" formatCode="&quot;R$ &quot;#,##0.00"/>
    <numFmt numFmtId="173" formatCode="mmm/yyyy"/>
    <numFmt numFmtId="174" formatCode="0\ &quot;dias&quot;"/>
    <numFmt numFmtId="175" formatCode="0.0"/>
    <numFmt numFmtId="176" formatCode="0.0%"/>
    <numFmt numFmtId="177" formatCode="#,##0.0"/>
    <numFmt numFmtId="178" formatCode="0.000%"/>
    <numFmt numFmtId="179" formatCode="_(&quot;R$ &quot;* #,##0.00_);_(&quot;R$ &quot;* \(#,##0.00\);_(&quot;R$ &quot;* &quot;-&quot;??_);_(@_)"/>
  </numFmts>
  <fonts count="50" x14ac:knownFonts="1">
    <font>
      <sz val="11"/>
      <color theme="1"/>
      <name val="Calibri"/>
      <family val="2"/>
      <scheme val="minor"/>
    </font>
    <font>
      <sz val="11"/>
      <color theme="1"/>
      <name val="Calibri"/>
      <family val="2"/>
      <scheme val="minor"/>
    </font>
    <font>
      <sz val="10"/>
      <name val="Arial"/>
      <family val="2"/>
    </font>
    <font>
      <b/>
      <sz val="8"/>
      <name val="Calibri"/>
      <family val="2"/>
      <scheme val="minor"/>
    </font>
    <font>
      <b/>
      <sz val="12"/>
      <name val="Calibri"/>
      <family val="2"/>
      <scheme val="minor"/>
    </font>
    <font>
      <sz val="8"/>
      <name val="Calibri"/>
      <family val="2"/>
      <scheme val="minor"/>
    </font>
    <font>
      <sz val="10"/>
      <name val="Times New Roman"/>
      <family val="1"/>
    </font>
    <font>
      <sz val="11"/>
      <color indexed="8"/>
      <name val="Calibri"/>
      <family val="2"/>
    </font>
    <font>
      <b/>
      <sz val="14"/>
      <name val="Calibri"/>
      <family val="2"/>
      <scheme val="minor"/>
    </font>
    <font>
      <sz val="10"/>
      <name val="Calibri"/>
      <family val="2"/>
      <scheme val="minor"/>
    </font>
    <font>
      <b/>
      <sz val="10"/>
      <name val="Calibri"/>
      <family val="2"/>
      <scheme val="minor"/>
    </font>
    <font>
      <b/>
      <sz val="7"/>
      <name val="Calibri"/>
      <family val="2"/>
      <scheme val="minor"/>
    </font>
    <font>
      <sz val="10"/>
      <name val="Arial"/>
      <family val="2"/>
    </font>
    <font>
      <sz val="8"/>
      <name val="Times New Roman"/>
      <family val="1"/>
    </font>
    <font>
      <sz val="12"/>
      <color indexed="24"/>
      <name val="System"/>
      <family val="2"/>
    </font>
    <font>
      <sz val="18"/>
      <color indexed="24"/>
      <name val="System"/>
      <family val="2"/>
    </font>
    <font>
      <sz val="10"/>
      <color indexed="24"/>
      <name val="System"/>
      <family val="2"/>
    </font>
    <font>
      <sz val="10"/>
      <name val="MS Sans Serif"/>
    </font>
    <font>
      <b/>
      <sz val="11"/>
      <color theme="1"/>
      <name val="Calibri"/>
      <family val="2"/>
      <scheme val="minor"/>
    </font>
    <font>
      <i/>
      <sz val="8"/>
      <name val="Calibri"/>
      <family val="2"/>
      <scheme val="minor"/>
    </font>
    <font>
      <b/>
      <i/>
      <sz val="8"/>
      <name val="Calibri"/>
      <family val="2"/>
      <scheme val="minor"/>
    </font>
    <font>
      <b/>
      <sz val="11"/>
      <color theme="0"/>
      <name val="Calibri"/>
      <family val="2"/>
      <scheme val="minor"/>
    </font>
    <font>
      <sz val="11"/>
      <name val="Calibri"/>
      <family val="2"/>
      <scheme val="minor"/>
    </font>
    <font>
      <b/>
      <sz val="11"/>
      <name val="Calibri"/>
      <family val="2"/>
      <scheme val="minor"/>
    </font>
    <font>
      <b/>
      <sz val="16"/>
      <name val="Calibri"/>
      <family val="2"/>
      <scheme val="minor"/>
    </font>
    <font>
      <b/>
      <sz val="12"/>
      <color theme="1"/>
      <name val="Calibri"/>
      <family val="2"/>
      <scheme val="minor"/>
    </font>
    <font>
      <sz val="8"/>
      <color theme="1"/>
      <name val="Arial"/>
      <family val="2"/>
    </font>
    <font>
      <b/>
      <sz val="14"/>
      <color theme="1"/>
      <name val="Calibri"/>
      <family val="2"/>
      <scheme val="minor"/>
    </font>
    <font>
      <sz val="14"/>
      <color theme="1"/>
      <name val="Calibri"/>
      <family val="2"/>
      <scheme val="minor"/>
    </font>
    <font>
      <sz val="14"/>
      <name val="Calibri"/>
      <family val="2"/>
      <scheme val="minor"/>
    </font>
    <font>
      <b/>
      <sz val="14"/>
      <color theme="0"/>
      <name val="Calibri"/>
      <family val="2"/>
      <scheme val="minor"/>
    </font>
    <font>
      <i/>
      <sz val="10"/>
      <name val="Arial"/>
      <family val="2"/>
    </font>
    <font>
      <sz val="11"/>
      <color theme="9" tint="-0.249977111117893"/>
      <name val="Calibri"/>
      <family val="2"/>
      <scheme val="minor"/>
    </font>
    <font>
      <b/>
      <sz val="10"/>
      <name val="Arial"/>
      <family val="2"/>
    </font>
    <font>
      <sz val="10"/>
      <color theme="1"/>
      <name val="Calibri"/>
      <family val="2"/>
      <scheme val="minor"/>
    </font>
    <font>
      <i/>
      <sz val="10"/>
      <name val="Calibri"/>
      <family val="2"/>
      <scheme val="minor"/>
    </font>
    <font>
      <sz val="9"/>
      <color theme="1"/>
      <name val="Calibri"/>
      <family val="2"/>
      <scheme val="minor"/>
    </font>
    <font>
      <b/>
      <sz val="9"/>
      <color theme="1"/>
      <name val="Calibri"/>
      <family val="2"/>
      <scheme val="minor"/>
    </font>
    <font>
      <b/>
      <sz val="9"/>
      <color theme="0"/>
      <name val="Calibri"/>
      <family val="2"/>
      <scheme val="minor"/>
    </font>
    <font>
      <sz val="9"/>
      <color theme="0"/>
      <name val="Calibri"/>
      <family val="2"/>
      <scheme val="minor"/>
    </font>
    <font>
      <b/>
      <sz val="9"/>
      <name val="Calibri"/>
      <family val="2"/>
      <scheme val="minor"/>
    </font>
    <font>
      <sz val="9"/>
      <color rgb="FFFF0000"/>
      <name val="Calibri"/>
      <family val="2"/>
      <scheme val="minor"/>
    </font>
    <font>
      <b/>
      <sz val="9"/>
      <color rgb="FFFF0000"/>
      <name val="Calibri"/>
      <family val="2"/>
      <scheme val="minor"/>
    </font>
    <font>
      <b/>
      <sz val="14"/>
      <name val="Calibri"/>
      <family val="2"/>
    </font>
    <font>
      <b/>
      <sz val="10"/>
      <name val="Calibri"/>
      <family val="2"/>
    </font>
    <font>
      <sz val="10"/>
      <name val="Calibri"/>
      <family val="2"/>
    </font>
    <font>
      <strike/>
      <sz val="10"/>
      <name val="Calibri"/>
      <family val="2"/>
    </font>
    <font>
      <sz val="11"/>
      <name val="Calibri"/>
      <family val="2"/>
    </font>
    <font>
      <strike/>
      <sz val="10"/>
      <color rgb="FFFF0000"/>
      <name val="Calibri"/>
      <family val="2"/>
      <scheme val="minor"/>
    </font>
    <font>
      <b/>
      <i/>
      <sz val="10"/>
      <name val="Arial"/>
      <family val="2"/>
    </font>
  </fonts>
  <fills count="25">
    <fill>
      <patternFill patternType="none"/>
    </fill>
    <fill>
      <patternFill patternType="gray125"/>
    </fill>
    <fill>
      <patternFill patternType="solid">
        <fgColor indexed="51"/>
        <bgColor indexed="64"/>
      </patternFill>
    </fill>
    <fill>
      <patternFill patternType="solid">
        <fgColor indexed="43"/>
        <bgColor indexed="64"/>
      </patternFill>
    </fill>
    <fill>
      <patternFill patternType="solid">
        <fgColor indexed="47"/>
        <bgColor indexed="64"/>
      </patternFill>
    </fill>
    <fill>
      <patternFill patternType="solid">
        <fgColor indexed="9"/>
        <bgColor indexed="64"/>
      </patternFill>
    </fill>
    <fill>
      <patternFill patternType="solid">
        <fgColor indexed="22"/>
        <bgColor indexed="64"/>
      </patternFill>
    </fill>
    <fill>
      <patternFill patternType="solid">
        <fgColor theme="0" tint="-0.249977111117893"/>
        <bgColor indexed="64"/>
      </patternFill>
    </fill>
    <fill>
      <patternFill patternType="solid">
        <fgColor rgb="FFFF9900"/>
        <bgColor indexed="64"/>
      </patternFill>
    </fill>
    <fill>
      <gradientFill degree="90">
        <stop position="0">
          <color theme="6" tint="0.40000610370189521"/>
        </stop>
        <stop position="1">
          <color theme="6" tint="-0.49803155613879818"/>
        </stop>
      </gradientFill>
    </fill>
    <fill>
      <gradientFill degree="90">
        <stop position="0">
          <color rgb="FF7DB652"/>
        </stop>
        <stop position="1">
          <color theme="6" tint="-0.25098422193060094"/>
        </stop>
      </gradientFill>
    </fill>
    <fill>
      <patternFill patternType="solid">
        <fgColor theme="6" tint="0.39997558519241921"/>
        <bgColor indexed="64"/>
      </patternFill>
    </fill>
    <fill>
      <patternFill patternType="solid">
        <fgColor theme="6" tint="0.59999389629810485"/>
        <bgColor indexed="64"/>
      </patternFill>
    </fill>
    <fill>
      <patternFill patternType="solid">
        <fgColor theme="0"/>
        <bgColor indexed="64"/>
      </patternFill>
    </fill>
    <fill>
      <patternFill patternType="solid">
        <fgColor theme="6" tint="-0.249977111117893"/>
        <bgColor indexed="64"/>
      </patternFill>
    </fill>
    <fill>
      <patternFill patternType="solid">
        <fgColor theme="3" tint="0.39997558519241921"/>
        <bgColor indexed="64"/>
      </patternFill>
    </fill>
    <fill>
      <patternFill patternType="solid">
        <fgColor theme="6" tint="0.79998168889431442"/>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FCC00"/>
        <bgColor indexed="64"/>
      </patternFill>
    </fill>
    <fill>
      <patternFill patternType="solid">
        <fgColor rgb="FFFFFF99"/>
        <bgColor indexed="64"/>
      </patternFill>
    </fill>
    <fill>
      <patternFill patternType="solid">
        <fgColor theme="4" tint="0.39997558519241921"/>
        <bgColor indexed="64"/>
      </patternFill>
    </fill>
  </fills>
  <borders count="112">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right/>
      <top style="hair">
        <color indexed="64"/>
      </top>
      <bottom style="hair">
        <color indexed="64"/>
      </bottom>
      <diagonal/>
    </border>
    <border>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hair">
        <color indexed="64"/>
      </bottom>
      <diagonal/>
    </border>
    <border>
      <left/>
      <right style="thin">
        <color indexed="64"/>
      </right>
      <top style="hair">
        <color indexed="64"/>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double">
        <color indexed="64"/>
      </top>
      <bottom style="hair">
        <color indexed="64"/>
      </bottom>
      <diagonal/>
    </border>
    <border>
      <left style="thin">
        <color auto="1"/>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style="medium">
        <color indexed="64"/>
      </right>
      <top style="double">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style="thin">
        <color indexed="64"/>
      </right>
      <top style="hair">
        <color indexed="64"/>
      </top>
      <bottom/>
      <diagonal/>
    </border>
    <border>
      <left style="thin">
        <color indexed="64"/>
      </left>
      <right style="medium">
        <color indexed="64"/>
      </right>
      <top style="hair">
        <color indexed="64"/>
      </top>
      <bottom/>
      <diagonal/>
    </border>
    <border>
      <left/>
      <right style="medium">
        <color indexed="64"/>
      </right>
      <top style="hair">
        <color indexed="64"/>
      </top>
      <bottom style="hair">
        <color indexed="64"/>
      </bottom>
      <diagonal/>
    </border>
    <border>
      <left style="medium">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medium">
        <color indexed="64"/>
      </left>
      <right style="thin">
        <color auto="1"/>
      </right>
      <top style="medium">
        <color indexed="64"/>
      </top>
      <bottom style="thin">
        <color auto="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auto="1"/>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medium">
        <color indexed="64"/>
      </right>
      <top/>
      <bottom/>
      <diagonal/>
    </border>
    <border>
      <left style="thin">
        <color indexed="64"/>
      </left>
      <right style="medium">
        <color indexed="64"/>
      </right>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medium">
        <color indexed="64"/>
      </right>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right style="thin">
        <color indexed="64"/>
      </right>
      <top style="hair">
        <color indexed="64"/>
      </top>
      <bottom style="thin">
        <color indexed="64"/>
      </bottom>
      <diagonal/>
    </border>
    <border>
      <left style="medium">
        <color indexed="64"/>
      </left>
      <right/>
      <top style="thin">
        <color indexed="64"/>
      </top>
      <bottom/>
      <diagonal/>
    </border>
    <border>
      <left/>
      <right style="thin">
        <color indexed="64"/>
      </right>
      <top/>
      <bottom style="medium">
        <color indexed="64"/>
      </bottom>
      <diagonal/>
    </border>
  </borders>
  <cellStyleXfs count="117">
    <xf numFmtId="0" fontId="0"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6" fillId="0" borderId="0"/>
    <xf numFmtId="164" fontId="7" fillId="0" borderId="0" applyFont="0" applyFill="0" applyBorder="0" applyAlignment="0" applyProtection="0"/>
    <xf numFmtId="43" fontId="6" fillId="0" borderId="0" applyFont="0" applyFill="0" applyBorder="0" applyAlignment="0" applyProtection="0"/>
    <xf numFmtId="167" fontId="1" fillId="0" borderId="0"/>
    <xf numFmtId="164" fontId="1" fillId="0" borderId="0" applyFont="0" applyFill="0" applyBorder="0" applyAlignment="0" applyProtection="0"/>
    <xf numFmtId="0" fontId="2" fillId="0" borderId="0"/>
    <xf numFmtId="0" fontId="2" fillId="0" borderId="0"/>
    <xf numFmtId="0" fontId="2" fillId="0" borderId="0"/>
    <xf numFmtId="9"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0" borderId="0"/>
    <xf numFmtId="0" fontId="1" fillId="0" borderId="0"/>
    <xf numFmtId="164"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0" fontId="12" fillId="0" borderId="0"/>
    <xf numFmtId="0" fontId="6" fillId="0" borderId="0"/>
    <xf numFmtId="3" fontId="14" fillId="0" borderId="0" applyFont="0" applyFill="0" applyBorder="0" applyAlignment="0" applyProtection="0"/>
    <xf numFmtId="170" fontId="14" fillId="0" borderId="0" applyFont="0" applyFill="0" applyBorder="0" applyAlignment="0" applyProtection="0"/>
    <xf numFmtId="0" fontId="14" fillId="0" borderId="0" applyFont="0" applyFill="0" applyBorder="0" applyAlignment="0" applyProtection="0"/>
    <xf numFmtId="2" fontId="14"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 fillId="0" borderId="0">
      <alignment horizontal="centerContinuous" vertical="justify"/>
    </xf>
    <xf numFmtId="44" fontId="2" fillId="0" borderId="0" applyFont="0" applyFill="0" applyBorder="0" applyAlignment="0" applyProtection="0"/>
    <xf numFmtId="0" fontId="6" fillId="0" borderId="0"/>
    <xf numFmtId="0" fontId="2" fillId="0" borderId="0"/>
    <xf numFmtId="0" fontId="1" fillId="0" borderId="0"/>
    <xf numFmtId="171" fontId="13" fillId="0" borderId="5">
      <alignment horizontal="center"/>
    </xf>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17" fillId="0" borderId="0"/>
    <xf numFmtId="0" fontId="2" fillId="0" borderId="0"/>
    <xf numFmtId="43" fontId="2" fillId="0" borderId="0" applyFont="0" applyFill="0" applyBorder="0" applyAlignment="0" applyProtection="0"/>
    <xf numFmtId="0" fontId="6" fillId="0" borderId="0"/>
    <xf numFmtId="43" fontId="1" fillId="0" borderId="0" applyFont="0" applyFill="0" applyBorder="0" applyAlignment="0" applyProtection="0"/>
    <xf numFmtId="43" fontId="2" fillId="0" borderId="0" applyFont="0" applyFill="0" applyBorder="0" applyAlignment="0" applyProtection="0"/>
    <xf numFmtId="0" fontId="12" fillId="0" borderId="0"/>
    <xf numFmtId="43" fontId="1"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xf numFmtId="167" fontId="1" fillId="0" borderId="0"/>
    <xf numFmtId="0" fontId="6"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6"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43" fontId="2" fillId="0" borderId="0" applyFont="0" applyFill="0" applyBorder="0" applyAlignment="0" applyProtection="0"/>
    <xf numFmtId="43" fontId="7"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6" fillId="0" borderId="0"/>
    <xf numFmtId="9" fontId="6" fillId="0" borderId="0" applyFont="0" applyFill="0" applyBorder="0" applyAlignment="0" applyProtection="0"/>
    <xf numFmtId="0" fontId="1" fillId="0" borderId="0"/>
    <xf numFmtId="179" fontId="6"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cellStyleXfs>
  <cellXfs count="948">
    <xf numFmtId="0" fontId="0" fillId="0" borderId="0" xfId="0"/>
    <xf numFmtId="0" fontId="3" fillId="0" borderId="2" xfId="1" applyFont="1" applyBorder="1" applyAlignment="1" applyProtection="1">
      <alignment vertical="center"/>
      <protection locked="0"/>
    </xf>
    <xf numFmtId="0" fontId="8" fillId="5" borderId="2" xfId="10" applyFont="1" applyFill="1" applyBorder="1" applyAlignment="1">
      <alignment vertical="center" wrapText="1"/>
    </xf>
    <xf numFmtId="0" fontId="9" fillId="0" borderId="0" xfId="10" applyFont="1"/>
    <xf numFmtId="0" fontId="8" fillId="5" borderId="13" xfId="10" applyFont="1" applyFill="1" applyBorder="1" applyAlignment="1">
      <alignment vertical="center" wrapText="1"/>
    </xf>
    <xf numFmtId="0" fontId="5" fillId="6" borderId="24" xfId="10" applyFont="1" applyFill="1" applyBorder="1" applyAlignment="1">
      <alignment horizontal="center" vertical="center"/>
    </xf>
    <xf numFmtId="0" fontId="5" fillId="6" borderId="14" xfId="10" applyFont="1" applyFill="1" applyBorder="1" applyAlignment="1">
      <alignment horizontal="center" vertical="center"/>
    </xf>
    <xf numFmtId="0" fontId="9" fillId="0" borderId="0" xfId="10" applyFont="1" applyAlignment="1">
      <alignment horizontal="center"/>
    </xf>
    <xf numFmtId="0" fontId="5" fillId="0" borderId="5" xfId="10" applyFont="1" applyBorder="1" applyAlignment="1" applyProtection="1">
      <alignment horizontal="center" vertical="center"/>
      <protection locked="0"/>
    </xf>
    <xf numFmtId="0" fontId="10" fillId="0" borderId="0" xfId="10" applyFont="1" applyAlignment="1">
      <alignment horizontal="center"/>
    </xf>
    <xf numFmtId="0" fontId="5" fillId="0" borderId="25" xfId="10" applyFont="1" applyBorder="1" applyAlignment="1" applyProtection="1">
      <alignment horizontal="center" vertical="center"/>
      <protection locked="0"/>
    </xf>
    <xf numFmtId="166" fontId="3" fillId="0" borderId="2" xfId="55" applyNumberFormat="1" applyFont="1" applyBorder="1" applyAlignment="1" applyProtection="1">
      <alignment vertical="center"/>
      <protection locked="0"/>
    </xf>
    <xf numFmtId="0" fontId="22" fillId="0" borderId="0" xfId="11" applyFont="1" applyAlignment="1">
      <alignment vertical="center"/>
    </xf>
    <xf numFmtId="0" fontId="23" fillId="0" borderId="28" xfId="11" applyFont="1" applyBorder="1" applyAlignment="1">
      <alignment horizontal="center" vertical="center" wrapText="1"/>
    </xf>
    <xf numFmtId="0" fontId="23" fillId="0" borderId="28" xfId="11" applyFont="1" applyBorder="1" applyAlignment="1">
      <alignment horizontal="center" vertical="center"/>
    </xf>
    <xf numFmtId="14" fontId="23" fillId="0" borderId="30" xfId="11" applyNumberFormat="1" applyFont="1" applyBorder="1" applyAlignment="1">
      <alignment horizontal="center" vertical="center"/>
    </xf>
    <xf numFmtId="0" fontId="22" fillId="0" borderId="29" xfId="11" applyFont="1" applyBorder="1" applyAlignment="1">
      <alignment horizontal="center" vertical="center"/>
    </xf>
    <xf numFmtId="0" fontId="22" fillId="0" borderId="29" xfId="11" applyFont="1" applyBorder="1" applyAlignment="1">
      <alignment horizontal="left" vertical="center"/>
    </xf>
    <xf numFmtId="10" fontId="22" fillId="0" borderId="29" xfId="11" applyNumberFormat="1" applyFont="1" applyBorder="1" applyAlignment="1">
      <alignment horizontal="center" vertical="center"/>
    </xf>
    <xf numFmtId="172" fontId="22" fillId="0" borderId="29" xfId="11" applyNumberFormat="1" applyFont="1" applyBorder="1" applyAlignment="1">
      <alignment horizontal="right" vertical="center"/>
    </xf>
    <xf numFmtId="0" fontId="23" fillId="10" borderId="33" xfId="11" applyFont="1" applyFill="1" applyBorder="1" applyAlignment="1">
      <alignment horizontal="center" vertical="center"/>
    </xf>
    <xf numFmtId="0" fontId="23" fillId="10" borderId="34" xfId="11" applyFont="1" applyFill="1" applyBorder="1" applyAlignment="1">
      <alignment horizontal="center" vertical="center"/>
    </xf>
    <xf numFmtId="0" fontId="23" fillId="11" borderId="35" xfId="11" applyFont="1" applyFill="1" applyBorder="1" applyAlignment="1">
      <alignment horizontal="center" vertical="center"/>
    </xf>
    <xf numFmtId="10" fontId="23" fillId="11" borderId="37" xfId="12" applyNumberFormat="1" applyFont="1" applyFill="1" applyBorder="1" applyAlignment="1">
      <alignment horizontal="center" vertical="center"/>
    </xf>
    <xf numFmtId="164" fontId="23" fillId="11" borderId="39" xfId="13" applyFont="1" applyFill="1" applyBorder="1" applyAlignment="1">
      <alignment horizontal="center" vertical="center"/>
    </xf>
    <xf numFmtId="164" fontId="22" fillId="0" borderId="0" xfId="11" applyNumberFormat="1" applyFont="1" applyAlignment="1">
      <alignment vertical="center"/>
    </xf>
    <xf numFmtId="0" fontId="22" fillId="0" borderId="40" xfId="11" applyFont="1" applyBorder="1" applyAlignment="1">
      <alignment horizontal="center" vertical="center"/>
    </xf>
    <xf numFmtId="10" fontId="22" fillId="0" borderId="42" xfId="11" applyNumberFormat="1" applyFont="1" applyBorder="1" applyAlignment="1">
      <alignment horizontal="center" vertical="center"/>
    </xf>
    <xf numFmtId="164" fontId="22" fillId="0" borderId="43" xfId="11" applyNumberFormat="1" applyFont="1" applyBorder="1" applyAlignment="1">
      <alignment horizontal="center" vertical="center"/>
    </xf>
    <xf numFmtId="0" fontId="22" fillId="0" borderId="47" xfId="11" applyFont="1" applyBorder="1" applyAlignment="1">
      <alignment horizontal="center" vertical="center"/>
    </xf>
    <xf numFmtId="164" fontId="22" fillId="0" borderId="48" xfId="11" applyNumberFormat="1" applyFont="1" applyBorder="1" applyAlignment="1">
      <alignment horizontal="center" vertical="center"/>
    </xf>
    <xf numFmtId="0" fontId="23" fillId="11" borderId="40" xfId="11" applyFont="1" applyFill="1" applyBorder="1" applyAlignment="1">
      <alignment horizontal="center" vertical="center"/>
    </xf>
    <xf numFmtId="10" fontId="23" fillId="11" borderId="9" xfId="12" applyNumberFormat="1" applyFont="1" applyFill="1" applyBorder="1" applyAlignment="1">
      <alignment horizontal="center" vertical="center"/>
    </xf>
    <xf numFmtId="164" fontId="23" fillId="11" borderId="43" xfId="13" applyFont="1" applyFill="1" applyBorder="1" applyAlignment="1">
      <alignment horizontal="center" vertical="center"/>
    </xf>
    <xf numFmtId="164" fontId="22" fillId="0" borderId="49" xfId="11" applyNumberFormat="1" applyFont="1" applyBorder="1" applyAlignment="1">
      <alignment horizontal="center" vertical="center"/>
    </xf>
    <xf numFmtId="0" fontId="23" fillId="11" borderId="50" xfId="11" applyFont="1" applyFill="1" applyBorder="1" applyAlignment="1">
      <alignment horizontal="center" vertical="center"/>
    </xf>
    <xf numFmtId="10" fontId="23" fillId="11" borderId="26" xfId="12" applyNumberFormat="1" applyFont="1" applyFill="1" applyBorder="1" applyAlignment="1">
      <alignment horizontal="center" vertical="center"/>
    </xf>
    <xf numFmtId="164" fontId="23" fillId="11" borderId="53" xfId="13" applyFont="1" applyFill="1" applyBorder="1" applyAlignment="1">
      <alignment horizontal="center" vertical="center"/>
    </xf>
    <xf numFmtId="0" fontId="23" fillId="12" borderId="40" xfId="11" applyFont="1" applyFill="1" applyBorder="1" applyAlignment="1">
      <alignment horizontal="center" vertical="center"/>
    </xf>
    <xf numFmtId="10" fontId="23" fillId="12" borderId="6" xfId="11" applyNumberFormat="1" applyFont="1" applyFill="1" applyBorder="1" applyAlignment="1">
      <alignment horizontal="center" vertical="center"/>
    </xf>
    <xf numFmtId="164" fontId="23" fillId="12" borderId="8" xfId="13" applyFont="1" applyFill="1" applyBorder="1" applyAlignment="1">
      <alignment horizontal="center" vertical="center"/>
    </xf>
    <xf numFmtId="10" fontId="23" fillId="12" borderId="42" xfId="11" applyNumberFormat="1" applyFont="1" applyFill="1" applyBorder="1" applyAlignment="1">
      <alignment horizontal="center" vertical="center"/>
    </xf>
    <xf numFmtId="164" fontId="23" fillId="12" borderId="49" xfId="13" applyFont="1" applyFill="1" applyBorder="1" applyAlignment="1">
      <alignment horizontal="center" vertical="center"/>
    </xf>
    <xf numFmtId="10" fontId="23" fillId="11" borderId="12" xfId="12" applyNumberFormat="1" applyFont="1" applyFill="1" applyBorder="1" applyAlignment="1">
      <alignment horizontal="center" vertical="center" wrapText="1"/>
    </xf>
    <xf numFmtId="164" fontId="23" fillId="11" borderId="21" xfId="8" applyFont="1" applyFill="1" applyBorder="1" applyAlignment="1">
      <alignment horizontal="center" vertical="center" wrapText="1"/>
    </xf>
    <xf numFmtId="173" fontId="23" fillId="11" borderId="23" xfId="11" applyNumberFormat="1" applyFont="1" applyFill="1" applyBorder="1" applyAlignment="1">
      <alignment horizontal="center" vertical="center"/>
    </xf>
    <xf numFmtId="0" fontId="1" fillId="13" borderId="0" xfId="16" applyFill="1" applyAlignment="1">
      <alignment vertical="center"/>
    </xf>
    <xf numFmtId="0" fontId="1" fillId="13" borderId="7" xfId="16" applyFill="1" applyBorder="1" applyAlignment="1">
      <alignment vertical="center"/>
    </xf>
    <xf numFmtId="0" fontId="1" fillId="13" borderId="0" xfId="16" applyFill="1" applyAlignment="1">
      <alignment horizontal="center" vertical="center"/>
    </xf>
    <xf numFmtId="0" fontId="1" fillId="13" borderId="8" xfId="16" applyFill="1" applyBorder="1" applyAlignment="1">
      <alignment vertical="center"/>
    </xf>
    <xf numFmtId="0" fontId="1" fillId="0" borderId="0" xfId="16" applyAlignment="1">
      <alignment vertical="center"/>
    </xf>
    <xf numFmtId="1" fontId="21" fillId="14" borderId="58" xfId="16" applyNumberFormat="1" applyFont="1" applyFill="1" applyBorder="1" applyAlignment="1" applyProtection="1">
      <alignment horizontal="center" vertical="center"/>
      <protection hidden="1"/>
    </xf>
    <xf numFmtId="1" fontId="21" fillId="14" borderId="59" xfId="16" applyNumberFormat="1" applyFont="1" applyFill="1" applyBorder="1" applyAlignment="1" applyProtection="1">
      <alignment horizontal="center" vertical="center"/>
      <protection hidden="1"/>
    </xf>
    <xf numFmtId="1" fontId="21" fillId="14" borderId="60" xfId="16" applyNumberFormat="1" applyFont="1" applyFill="1" applyBorder="1" applyAlignment="1" applyProtection="1">
      <alignment horizontal="center" vertical="center"/>
      <protection hidden="1"/>
    </xf>
    <xf numFmtId="1" fontId="23" fillId="12" borderId="61" xfId="16" applyNumberFormat="1" applyFont="1" applyFill="1" applyBorder="1" applyAlignment="1" applyProtection="1">
      <alignment horizontal="center" vertical="center"/>
      <protection hidden="1"/>
    </xf>
    <xf numFmtId="0" fontId="1" fillId="12" borderId="62" xfId="16" applyFill="1" applyBorder="1" applyAlignment="1" applyProtection="1">
      <alignment vertical="center"/>
      <protection hidden="1"/>
    </xf>
    <xf numFmtId="0" fontId="1" fillId="12" borderId="63" xfId="16" applyFill="1" applyBorder="1" applyAlignment="1" applyProtection="1">
      <alignment vertical="center"/>
      <protection hidden="1"/>
    </xf>
    <xf numFmtId="0" fontId="1" fillId="0" borderId="0" xfId="16" applyAlignment="1" applyProtection="1">
      <alignment vertical="center"/>
      <protection hidden="1"/>
    </xf>
    <xf numFmtId="174" fontId="21" fillId="14" borderId="64" xfId="16" applyNumberFormat="1" applyFont="1" applyFill="1" applyBorder="1" applyAlignment="1" applyProtection="1">
      <alignment horizontal="center" vertical="center"/>
      <protection hidden="1"/>
    </xf>
    <xf numFmtId="0" fontId="1" fillId="0" borderId="61" xfId="16" applyBorder="1" applyAlignment="1" applyProtection="1">
      <alignment horizontal="center" vertical="center"/>
      <protection hidden="1"/>
    </xf>
    <xf numFmtId="0" fontId="1" fillId="0" borderId="62" xfId="16" applyBorder="1" applyAlignment="1" applyProtection="1">
      <alignment horizontal="center" vertical="center"/>
      <protection hidden="1"/>
    </xf>
    <xf numFmtId="0" fontId="1" fillId="0" borderId="63" xfId="16" applyBorder="1" applyAlignment="1" applyProtection="1">
      <alignment horizontal="center" vertical="center"/>
      <protection hidden="1"/>
    </xf>
    <xf numFmtId="0" fontId="1" fillId="12" borderId="7" xfId="16" applyFill="1" applyBorder="1" applyAlignment="1" applyProtection="1">
      <alignment horizontal="center" vertical="center"/>
      <protection hidden="1"/>
    </xf>
    <xf numFmtId="0" fontId="1" fillId="12" borderId="0" xfId="16" applyFill="1" applyAlignment="1" applyProtection="1">
      <alignment vertical="center"/>
      <protection hidden="1"/>
    </xf>
    <xf numFmtId="0" fontId="1" fillId="12" borderId="8" xfId="16" applyFill="1" applyBorder="1" applyAlignment="1" applyProtection="1">
      <alignment vertical="center"/>
      <protection hidden="1"/>
    </xf>
    <xf numFmtId="174" fontId="21" fillId="14" borderId="65" xfId="16" applyNumberFormat="1" applyFont="1" applyFill="1" applyBorder="1" applyAlignment="1" applyProtection="1">
      <alignment horizontal="center" vertical="center"/>
      <protection hidden="1"/>
    </xf>
    <xf numFmtId="0" fontId="1" fillId="15" borderId="7" xfId="16" applyFill="1" applyBorder="1" applyAlignment="1" applyProtection="1">
      <alignment horizontal="center" vertical="center"/>
      <protection hidden="1"/>
    </xf>
    <xf numFmtId="0" fontId="1" fillId="0" borderId="0" xfId="16" applyAlignment="1" applyProtection="1">
      <alignment horizontal="center" vertical="center"/>
      <protection hidden="1"/>
    </xf>
    <xf numFmtId="0" fontId="1" fillId="0" borderId="8" xfId="16" applyBorder="1" applyAlignment="1" applyProtection="1">
      <alignment horizontal="center" vertical="center"/>
      <protection hidden="1"/>
    </xf>
    <xf numFmtId="0" fontId="1" fillId="15" borderId="0" xfId="16" applyFill="1" applyAlignment="1" applyProtection="1">
      <alignment horizontal="center" vertical="center"/>
      <protection hidden="1"/>
    </xf>
    <xf numFmtId="0" fontId="1" fillId="15" borderId="8" xfId="16" applyFill="1" applyBorder="1" applyAlignment="1" applyProtection="1">
      <alignment horizontal="center" vertical="center"/>
      <protection hidden="1"/>
    </xf>
    <xf numFmtId="174" fontId="21" fillId="14" borderId="68" xfId="16" applyNumberFormat="1" applyFont="1" applyFill="1" applyBorder="1" applyAlignment="1" applyProtection="1">
      <alignment horizontal="center" vertical="center"/>
      <protection hidden="1"/>
    </xf>
    <xf numFmtId="0" fontId="1" fillId="15" borderId="69" xfId="16" applyFill="1" applyBorder="1" applyAlignment="1" applyProtection="1">
      <alignment horizontal="center" vertical="center"/>
      <protection hidden="1"/>
    </xf>
    <xf numFmtId="0" fontId="1" fillId="0" borderId="70" xfId="16" applyBorder="1" applyAlignment="1" applyProtection="1">
      <alignment horizontal="center" vertical="center"/>
      <protection hidden="1"/>
    </xf>
    <xf numFmtId="0" fontId="1" fillId="0" borderId="71" xfId="16" applyBorder="1" applyAlignment="1" applyProtection="1">
      <alignment horizontal="center" vertical="center"/>
      <protection hidden="1"/>
    </xf>
    <xf numFmtId="0" fontId="1" fillId="12" borderId="69" xfId="16" applyFill="1" applyBorder="1" applyAlignment="1" applyProtection="1">
      <alignment horizontal="center" vertical="center"/>
      <protection hidden="1"/>
    </xf>
    <xf numFmtId="0" fontId="1" fillId="12" borderId="70" xfId="16" applyFill="1" applyBorder="1" applyAlignment="1" applyProtection="1">
      <alignment vertical="center"/>
      <protection hidden="1"/>
    </xf>
    <xf numFmtId="0" fontId="1" fillId="12" borderId="71" xfId="16" applyFill="1" applyBorder="1" applyAlignment="1" applyProtection="1">
      <alignment vertical="center"/>
      <protection hidden="1"/>
    </xf>
    <xf numFmtId="0" fontId="23" fillId="12" borderId="66" xfId="16" applyFont="1" applyFill="1" applyBorder="1" applyAlignment="1" applyProtection="1">
      <alignment horizontal="center" vertical="center" wrapText="1"/>
      <protection hidden="1"/>
    </xf>
    <xf numFmtId="0" fontId="23" fillId="12" borderId="33" xfId="16" applyFont="1" applyFill="1" applyBorder="1" applyAlignment="1" applyProtection="1">
      <alignment horizontal="center" vertical="center" wrapText="1"/>
      <protection hidden="1"/>
    </xf>
    <xf numFmtId="0" fontId="23" fillId="12" borderId="78" xfId="16" applyFont="1" applyFill="1" applyBorder="1" applyAlignment="1" applyProtection="1">
      <alignment horizontal="center" vertical="center" wrapText="1"/>
      <protection hidden="1"/>
    </xf>
    <xf numFmtId="0" fontId="23" fillId="0" borderId="69" xfId="16" applyFont="1" applyBorder="1" applyAlignment="1" applyProtection="1">
      <alignment horizontal="center" vertical="center" wrapText="1"/>
      <protection hidden="1"/>
    </xf>
    <xf numFmtId="0" fontId="23" fillId="0" borderId="70" xfId="16" applyFont="1" applyBorder="1" applyAlignment="1" applyProtection="1">
      <alignment horizontal="center" vertical="center" wrapText="1"/>
      <protection hidden="1"/>
    </xf>
    <xf numFmtId="0" fontId="23" fillId="0" borderId="70" xfId="16" applyFont="1" applyBorder="1" applyAlignment="1" applyProtection="1">
      <alignment vertical="center"/>
      <protection hidden="1"/>
    </xf>
    <xf numFmtId="1" fontId="23" fillId="0" borderId="70" xfId="16" applyNumberFormat="1" applyFont="1" applyBorder="1" applyAlignment="1" applyProtection="1">
      <alignment horizontal="center" vertical="center"/>
      <protection hidden="1"/>
    </xf>
    <xf numFmtId="0" fontId="23" fillId="0" borderId="71" xfId="16" applyFont="1" applyBorder="1" applyAlignment="1" applyProtection="1">
      <alignment horizontal="center" vertical="center" wrapText="1"/>
      <protection hidden="1"/>
    </xf>
    <xf numFmtId="0" fontId="1" fillId="12" borderId="29" xfId="16" applyFill="1" applyBorder="1" applyAlignment="1" applyProtection="1">
      <alignment horizontal="center" vertical="center"/>
      <protection locked="0"/>
    </xf>
    <xf numFmtId="0" fontId="1" fillId="12" borderId="29" xfId="16" applyFill="1" applyBorder="1" applyAlignment="1">
      <alignment vertical="center"/>
    </xf>
    <xf numFmtId="0" fontId="1" fillId="12" borderId="30" xfId="16" applyFill="1" applyBorder="1" applyAlignment="1">
      <alignment vertical="center"/>
    </xf>
    <xf numFmtId="0" fontId="1" fillId="13" borderId="7" xfId="16" applyFill="1" applyBorder="1" applyProtection="1">
      <protection locked="0"/>
    </xf>
    <xf numFmtId="0" fontId="1" fillId="13" borderId="0" xfId="16" applyFill="1" applyAlignment="1" applyProtection="1">
      <alignment horizontal="left" vertical="center" indent="1"/>
      <protection locked="0"/>
    </xf>
    <xf numFmtId="175" fontId="18" fillId="0" borderId="24" xfId="16" applyNumberFormat="1" applyFont="1" applyBorder="1" applyAlignment="1" applyProtection="1">
      <alignment horizontal="center" vertical="center"/>
      <protection locked="0"/>
    </xf>
    <xf numFmtId="3" fontId="18" fillId="0" borderId="24" xfId="16" applyNumberFormat="1" applyFont="1" applyBorder="1" applyAlignment="1" applyProtection="1">
      <alignment horizontal="center" vertical="center"/>
      <protection locked="0"/>
    </xf>
    <xf numFmtId="1" fontId="18" fillId="0" borderId="24" xfId="16" applyNumberFormat="1" applyFont="1" applyBorder="1" applyAlignment="1" applyProtection="1">
      <alignment horizontal="center" vertical="center"/>
      <protection locked="0" hidden="1"/>
    </xf>
    <xf numFmtId="175" fontId="18" fillId="16" borderId="24" xfId="16" applyNumberFormat="1" applyFont="1" applyFill="1" applyBorder="1" applyAlignment="1" applyProtection="1">
      <alignment horizontal="center" vertical="center"/>
      <protection locked="0" hidden="1"/>
    </xf>
    <xf numFmtId="172" fontId="1" fillId="0" borderId="24" xfId="16" applyNumberFormat="1" applyBorder="1" applyAlignment="1" applyProtection="1">
      <alignment horizontal="right" vertical="center"/>
      <protection locked="0" hidden="1"/>
    </xf>
    <xf numFmtId="172" fontId="1" fillId="16" borderId="24" xfId="16" applyNumberFormat="1" applyFill="1" applyBorder="1" applyAlignment="1" applyProtection="1">
      <alignment horizontal="right" vertical="center"/>
      <protection locked="0" hidden="1"/>
    </xf>
    <xf numFmtId="172" fontId="1" fillId="16" borderId="14" xfId="16" applyNumberFormat="1" applyFill="1" applyBorder="1" applyAlignment="1" applyProtection="1">
      <alignment horizontal="right" vertical="center"/>
      <protection locked="0" hidden="1"/>
    </xf>
    <xf numFmtId="172" fontId="18" fillId="16" borderId="79" xfId="16" applyNumberFormat="1" applyFont="1" applyFill="1" applyBorder="1" applyAlignment="1" applyProtection="1">
      <alignment horizontal="right" vertical="center"/>
      <protection locked="0" hidden="1"/>
    </xf>
    <xf numFmtId="3" fontId="18" fillId="0" borderId="5" xfId="16" applyNumberFormat="1" applyFont="1" applyBorder="1" applyAlignment="1" applyProtection="1">
      <alignment horizontal="center" vertical="center"/>
      <protection locked="0"/>
    </xf>
    <xf numFmtId="3" fontId="1" fillId="12" borderId="29" xfId="16" applyNumberFormat="1" applyFill="1" applyBorder="1" applyAlignment="1" applyProtection="1">
      <alignment horizontal="center" vertical="center"/>
      <protection locked="0"/>
    </xf>
    <xf numFmtId="175" fontId="1" fillId="12" borderId="29" xfId="16" applyNumberFormat="1" applyFill="1" applyBorder="1" applyAlignment="1">
      <alignment vertical="center"/>
    </xf>
    <xf numFmtId="164" fontId="1" fillId="12" borderId="29" xfId="2" applyFont="1" applyFill="1" applyBorder="1" applyAlignment="1">
      <alignment horizontal="center" vertical="center"/>
    </xf>
    <xf numFmtId="164" fontId="1" fillId="12" borderId="29" xfId="2" applyFont="1" applyFill="1" applyBorder="1" applyAlignment="1">
      <alignment vertical="center"/>
    </xf>
    <xf numFmtId="164" fontId="1" fillId="12" borderId="30" xfId="2" applyFont="1" applyFill="1" applyBorder="1" applyAlignment="1">
      <alignment vertical="center"/>
    </xf>
    <xf numFmtId="0" fontId="1" fillId="13" borderId="7" xfId="16" applyFill="1" applyBorder="1" applyAlignment="1" applyProtection="1">
      <alignment horizontal="left" vertical="center" indent="1"/>
      <protection locked="0"/>
    </xf>
    <xf numFmtId="164" fontId="1" fillId="0" borderId="24" xfId="2" applyFont="1" applyFill="1" applyBorder="1" applyAlignment="1" applyProtection="1">
      <alignment horizontal="right" vertical="center"/>
      <protection locked="0" hidden="1"/>
    </xf>
    <xf numFmtId="164" fontId="1" fillId="0" borderId="14" xfId="2" applyFont="1" applyFill="1" applyBorder="1" applyAlignment="1" applyProtection="1">
      <alignment horizontal="right" vertical="center"/>
      <protection locked="0" hidden="1"/>
    </xf>
    <xf numFmtId="164" fontId="1" fillId="16" borderId="79" xfId="2" applyFont="1" applyFill="1" applyBorder="1" applyAlignment="1" applyProtection="1">
      <alignment horizontal="right" vertical="center"/>
      <protection locked="0" hidden="1"/>
    </xf>
    <xf numFmtId="164" fontId="1" fillId="16" borderId="64" xfId="2" applyFont="1" applyFill="1" applyBorder="1" applyAlignment="1" applyProtection="1">
      <alignment horizontal="right" vertical="center"/>
      <protection locked="0" hidden="1"/>
    </xf>
    <xf numFmtId="164" fontId="18" fillId="16" borderId="80" xfId="2" applyFont="1" applyFill="1" applyBorder="1" applyAlignment="1" applyProtection="1">
      <alignment horizontal="right" vertical="center"/>
      <protection locked="0" hidden="1"/>
    </xf>
    <xf numFmtId="164" fontId="1" fillId="16" borderId="77" xfId="2" applyFont="1" applyFill="1" applyBorder="1" applyAlignment="1" applyProtection="1">
      <alignment horizontal="right" vertical="center"/>
      <protection locked="0" hidden="1"/>
    </xf>
    <xf numFmtId="0" fontId="1" fillId="0" borderId="7" xfId="16" applyBorder="1" applyProtection="1">
      <protection locked="0"/>
    </xf>
    <xf numFmtId="0" fontId="1" fillId="0" borderId="7" xfId="16" applyBorder="1" applyAlignment="1" applyProtection="1">
      <alignment horizontal="left" vertical="center" indent="1"/>
      <protection locked="0"/>
    </xf>
    <xf numFmtId="164" fontId="1" fillId="16" borderId="81" xfId="2" applyFont="1" applyFill="1" applyBorder="1" applyAlignment="1" applyProtection="1">
      <alignment horizontal="right" vertical="center"/>
      <protection locked="0" hidden="1"/>
    </xf>
    <xf numFmtId="164" fontId="1" fillId="16" borderId="56" xfId="2" applyFont="1" applyFill="1" applyBorder="1" applyAlignment="1" applyProtection="1">
      <alignment horizontal="right" vertical="center"/>
      <protection locked="0" hidden="1"/>
    </xf>
    <xf numFmtId="164" fontId="18" fillId="16" borderId="18" xfId="2" applyFont="1" applyFill="1" applyBorder="1" applyAlignment="1" applyProtection="1">
      <alignment horizontal="right" vertical="center"/>
      <protection locked="0" hidden="1"/>
    </xf>
    <xf numFmtId="3" fontId="18" fillId="0" borderId="6" xfId="16" applyNumberFormat="1" applyFont="1" applyBorder="1" applyAlignment="1" applyProtection="1">
      <alignment horizontal="center" vertical="center"/>
      <protection locked="0"/>
    </xf>
    <xf numFmtId="164" fontId="1" fillId="16" borderId="78" xfId="2" applyFont="1" applyFill="1" applyBorder="1" applyAlignment="1" applyProtection="1">
      <alignment horizontal="right" vertical="center"/>
      <protection locked="0" hidden="1"/>
    </xf>
    <xf numFmtId="164" fontId="1" fillId="16" borderId="68" xfId="2" applyFont="1" applyFill="1" applyBorder="1" applyAlignment="1" applyProtection="1">
      <alignment horizontal="right" vertical="center"/>
      <protection locked="0" hidden="1"/>
    </xf>
    <xf numFmtId="164" fontId="18" fillId="16" borderId="34" xfId="2" applyFont="1" applyFill="1" applyBorder="1" applyAlignment="1" applyProtection="1">
      <alignment horizontal="right" vertical="center"/>
      <protection locked="0" hidden="1"/>
    </xf>
    <xf numFmtId="3" fontId="26" fillId="16" borderId="73" xfId="2" applyNumberFormat="1" applyFont="1" applyFill="1" applyBorder="1" applyAlignment="1">
      <alignment horizontal="center" vertical="center" textRotation="90"/>
    </xf>
    <xf numFmtId="164" fontId="27" fillId="12" borderId="82" xfId="2" applyFont="1" applyFill="1" applyBorder="1" applyAlignment="1">
      <alignment horizontal="center" vertical="center"/>
    </xf>
    <xf numFmtId="164" fontId="27" fillId="12" borderId="83" xfId="2" applyFont="1" applyFill="1" applyBorder="1" applyAlignment="1">
      <alignment vertical="center"/>
    </xf>
    <xf numFmtId="164" fontId="22" fillId="12" borderId="17" xfId="2" applyFont="1" applyFill="1" applyBorder="1" applyAlignment="1">
      <alignment horizontal="center" vertical="center"/>
    </xf>
    <xf numFmtId="164" fontId="1" fillId="12" borderId="17" xfId="2" applyFont="1" applyFill="1" applyBorder="1" applyAlignment="1">
      <alignment vertical="center"/>
    </xf>
    <xf numFmtId="164" fontId="27" fillId="12" borderId="17" xfId="2" applyFont="1" applyFill="1" applyBorder="1" applyAlignment="1">
      <alignment vertical="center"/>
    </xf>
    <xf numFmtId="164" fontId="28" fillId="12" borderId="62" xfId="2" applyFont="1" applyFill="1" applyBorder="1" applyAlignment="1">
      <alignment vertical="center"/>
    </xf>
    <xf numFmtId="164" fontId="28" fillId="12" borderId="83" xfId="2" applyFont="1" applyFill="1" applyBorder="1" applyAlignment="1">
      <alignment vertical="center"/>
    </xf>
    <xf numFmtId="0" fontId="18" fillId="12" borderId="61" xfId="15" applyFont="1" applyFill="1" applyBorder="1" applyAlignment="1">
      <alignment horizontal="left" vertical="center"/>
    </xf>
    <xf numFmtId="0" fontId="18" fillId="12" borderId="62" xfId="15" applyFont="1" applyFill="1" applyBorder="1" applyAlignment="1">
      <alignment horizontal="left" vertical="center"/>
    </xf>
    <xf numFmtId="3" fontId="1" fillId="12" borderId="62" xfId="18" applyNumberFormat="1" applyFont="1" applyFill="1" applyBorder="1" applyAlignment="1">
      <alignment horizontal="center" vertical="center" textRotation="90"/>
    </xf>
    <xf numFmtId="164" fontId="1" fillId="12" borderId="62" xfId="2" applyFont="1" applyFill="1" applyBorder="1" applyAlignment="1">
      <alignment horizontal="center" vertical="center"/>
    </xf>
    <xf numFmtId="164" fontId="22" fillId="12" borderId="3" xfId="2" applyFont="1" applyFill="1" applyBorder="1" applyAlignment="1">
      <alignment horizontal="center" vertical="center"/>
    </xf>
    <xf numFmtId="164" fontId="1" fillId="12" borderId="3" xfId="2" applyFont="1" applyFill="1" applyBorder="1" applyAlignment="1">
      <alignment vertical="center"/>
    </xf>
    <xf numFmtId="164" fontId="27" fillId="12" borderId="3" xfId="2" applyFont="1" applyFill="1" applyBorder="1" applyAlignment="1">
      <alignment vertical="center"/>
    </xf>
    <xf numFmtId="10" fontId="28" fillId="12" borderId="28" xfId="37" applyNumberFormat="1" applyFont="1" applyFill="1" applyBorder="1" applyAlignment="1">
      <alignment horizontal="center" vertical="center"/>
    </xf>
    <xf numFmtId="0" fontId="18" fillId="12" borderId="69" xfId="15" applyFont="1" applyFill="1" applyBorder="1" applyAlignment="1">
      <alignment horizontal="left" vertical="center"/>
    </xf>
    <xf numFmtId="0" fontId="18" fillId="12" borderId="70" xfId="15" applyFont="1" applyFill="1" applyBorder="1" applyAlignment="1">
      <alignment horizontal="left" vertical="center"/>
    </xf>
    <xf numFmtId="3" fontId="1" fillId="12" borderId="70" xfId="18" applyNumberFormat="1" applyFont="1" applyFill="1" applyBorder="1" applyAlignment="1">
      <alignment horizontal="center" vertical="center" textRotation="90"/>
    </xf>
    <xf numFmtId="164" fontId="1" fillId="12" borderId="70" xfId="2" applyFont="1" applyFill="1" applyBorder="1" applyAlignment="1">
      <alignment horizontal="center" vertical="center"/>
    </xf>
    <xf numFmtId="164" fontId="22" fillId="12" borderId="32" xfId="2" applyFont="1" applyFill="1" applyBorder="1" applyAlignment="1">
      <alignment horizontal="center" vertical="center"/>
    </xf>
    <xf numFmtId="164" fontId="1" fillId="12" borderId="32" xfId="2" applyFont="1" applyFill="1" applyBorder="1" applyAlignment="1">
      <alignment vertical="center"/>
    </xf>
    <xf numFmtId="164" fontId="27" fillId="12" borderId="32" xfId="2" applyFont="1" applyFill="1" applyBorder="1" applyAlignment="1">
      <alignment vertical="center"/>
    </xf>
    <xf numFmtId="164" fontId="28" fillId="12" borderId="70" xfId="2" applyFont="1" applyFill="1" applyBorder="1" applyAlignment="1">
      <alignment vertical="center"/>
    </xf>
    <xf numFmtId="0" fontId="18" fillId="0" borderId="7" xfId="15" applyFont="1" applyBorder="1" applyAlignment="1">
      <alignment horizontal="left" vertical="center"/>
    </xf>
    <xf numFmtId="0" fontId="18" fillId="0" borderId="0" xfId="15" applyFont="1" applyAlignment="1">
      <alignment horizontal="left" vertical="center"/>
    </xf>
    <xf numFmtId="3" fontId="1" fillId="0" borderId="0" xfId="18" applyNumberFormat="1" applyFont="1" applyFill="1" applyBorder="1" applyAlignment="1">
      <alignment horizontal="center" vertical="center" textRotation="90"/>
    </xf>
    <xf numFmtId="164" fontId="1" fillId="0" borderId="0" xfId="2" applyFont="1" applyFill="1" applyBorder="1" applyAlignment="1">
      <alignment horizontal="center" vertical="center"/>
    </xf>
    <xf numFmtId="164" fontId="27" fillId="0" borderId="62" xfId="2" applyFont="1" applyFill="1" applyBorder="1" applyAlignment="1">
      <alignment vertical="center"/>
    </xf>
    <xf numFmtId="164" fontId="22" fillId="0" borderId="0" xfId="2" applyFont="1" applyFill="1" applyBorder="1" applyAlignment="1">
      <alignment horizontal="center" vertical="center"/>
    </xf>
    <xf numFmtId="164" fontId="1" fillId="0" borderId="0" xfId="2" applyFont="1" applyFill="1" applyBorder="1" applyAlignment="1">
      <alignment vertical="center"/>
    </xf>
    <xf numFmtId="164" fontId="27" fillId="0" borderId="0" xfId="2" applyFont="1" applyFill="1" applyBorder="1" applyAlignment="1">
      <alignment vertical="center"/>
    </xf>
    <xf numFmtId="164" fontId="28" fillId="0" borderId="0" xfId="2" applyFont="1" applyFill="1" applyBorder="1" applyAlignment="1">
      <alignment vertical="center"/>
    </xf>
    <xf numFmtId="164" fontId="28" fillId="0" borderId="63" xfId="2" applyFont="1" applyFill="1" applyBorder="1" applyAlignment="1">
      <alignment vertical="center"/>
    </xf>
    <xf numFmtId="167" fontId="23" fillId="12" borderId="61" xfId="16" applyNumberFormat="1" applyFont="1" applyFill="1" applyBorder="1" applyAlignment="1" applyProtection="1">
      <alignment vertical="center" wrapText="1"/>
      <protection hidden="1"/>
    </xf>
    <xf numFmtId="167" fontId="23" fillId="12" borderId="62" xfId="16" applyNumberFormat="1" applyFont="1" applyFill="1" applyBorder="1" applyAlignment="1" applyProtection="1">
      <alignment vertical="center" wrapText="1"/>
      <protection hidden="1"/>
    </xf>
    <xf numFmtId="167" fontId="23" fillId="12" borderId="66" xfId="20" applyNumberFormat="1" applyFont="1" applyFill="1" applyBorder="1" applyAlignment="1" applyProtection="1">
      <alignment horizontal="center" vertical="center" wrapText="1"/>
      <protection hidden="1"/>
    </xf>
    <xf numFmtId="167" fontId="23" fillId="12" borderId="71" xfId="20" applyNumberFormat="1" applyFont="1" applyFill="1" applyBorder="1" applyAlignment="1" applyProtection="1">
      <alignment horizontal="center" vertical="center" wrapText="1"/>
      <protection hidden="1"/>
    </xf>
    <xf numFmtId="167" fontId="23" fillId="12" borderId="69" xfId="16" applyNumberFormat="1" applyFont="1" applyFill="1" applyBorder="1" applyAlignment="1" applyProtection="1">
      <alignment vertical="center" wrapText="1"/>
      <protection hidden="1"/>
    </xf>
    <xf numFmtId="167" fontId="23" fillId="12" borderId="70" xfId="16" applyNumberFormat="1" applyFont="1" applyFill="1" applyBorder="1" applyAlignment="1" applyProtection="1">
      <alignment vertical="center" wrapText="1"/>
      <protection hidden="1"/>
    </xf>
    <xf numFmtId="167" fontId="22" fillId="12" borderId="29" xfId="20" applyNumberFormat="1" applyFont="1" applyFill="1" applyBorder="1" applyAlignment="1">
      <alignment vertical="center"/>
    </xf>
    <xf numFmtId="1" fontId="18" fillId="0" borderId="24" xfId="16" applyNumberFormat="1" applyFont="1" applyBorder="1" applyAlignment="1">
      <alignment horizontal="center" vertical="center"/>
    </xf>
    <xf numFmtId="164" fontId="22" fillId="0" borderId="24" xfId="2" applyFont="1" applyFill="1" applyBorder="1" applyAlignment="1" applyProtection="1">
      <alignment horizontal="right" vertical="center"/>
      <protection locked="0" hidden="1"/>
    </xf>
    <xf numFmtId="0" fontId="18" fillId="12" borderId="28" xfId="16" applyFont="1" applyFill="1" applyBorder="1" applyAlignment="1" applyProtection="1">
      <alignment horizontal="left" vertical="center" indent="1"/>
      <protection hidden="1"/>
    </xf>
    <xf numFmtId="0" fontId="18" fillId="12" borderId="29" xfId="16" applyFont="1" applyFill="1" applyBorder="1" applyAlignment="1" applyProtection="1">
      <alignment horizontal="left" vertical="center" indent="1"/>
      <protection hidden="1"/>
    </xf>
    <xf numFmtId="3" fontId="18" fillId="12" borderId="29" xfId="16" applyNumberFormat="1" applyFont="1" applyFill="1" applyBorder="1" applyAlignment="1" applyProtection="1">
      <alignment vertical="center"/>
      <protection hidden="1"/>
    </xf>
    <xf numFmtId="175" fontId="22" fillId="12" borderId="29" xfId="20" applyNumberFormat="1" applyFont="1" applyFill="1" applyBorder="1" applyAlignment="1">
      <alignment vertical="center"/>
    </xf>
    <xf numFmtId="164" fontId="22" fillId="12" borderId="29" xfId="2" applyFont="1" applyFill="1" applyBorder="1" applyAlignment="1">
      <alignment vertical="center"/>
    </xf>
    <xf numFmtId="164" fontId="22" fillId="12" borderId="30" xfId="2" applyFont="1" applyFill="1" applyBorder="1" applyAlignment="1">
      <alignment vertical="center"/>
    </xf>
    <xf numFmtId="0" fontId="1" fillId="13" borderId="7" xfId="16" applyFill="1" applyBorder="1" applyAlignment="1" applyProtection="1">
      <alignment vertical="center"/>
      <protection hidden="1"/>
    </xf>
    <xf numFmtId="0" fontId="1" fillId="13" borderId="0" xfId="16" applyFill="1" applyAlignment="1">
      <alignment horizontal="left" vertical="center" indent="1"/>
    </xf>
    <xf numFmtId="175" fontId="18" fillId="0" borderId="5" xfId="16" applyNumberFormat="1" applyFont="1" applyBorder="1" applyAlignment="1" applyProtection="1">
      <alignment horizontal="center" vertical="center"/>
      <protection locked="0"/>
    </xf>
    <xf numFmtId="172" fontId="22" fillId="16" borderId="14" xfId="20" applyNumberFormat="1" applyFont="1" applyFill="1" applyBorder="1" applyAlignment="1" applyProtection="1">
      <alignment horizontal="right" vertical="center"/>
      <protection locked="0" hidden="1"/>
    </xf>
    <xf numFmtId="172" fontId="22" fillId="16" borderId="13" xfId="20" applyNumberFormat="1" applyFont="1" applyFill="1" applyBorder="1" applyAlignment="1" applyProtection="1">
      <alignment horizontal="right" vertical="center"/>
      <protection locked="0" hidden="1"/>
    </xf>
    <xf numFmtId="164" fontId="18" fillId="16" borderId="64" xfId="2" applyFont="1" applyFill="1" applyBorder="1" applyAlignment="1" applyProtection="1">
      <alignment horizontal="right" vertical="center"/>
      <protection locked="0" hidden="1"/>
    </xf>
    <xf numFmtId="164" fontId="18" fillId="16" borderId="81" xfId="2" applyFont="1" applyFill="1" applyBorder="1" applyAlignment="1" applyProtection="1">
      <alignment horizontal="right" vertical="center"/>
      <protection locked="0" hidden="1"/>
    </xf>
    <xf numFmtId="0" fontId="22" fillId="13" borderId="7" xfId="16" applyFont="1" applyFill="1" applyBorder="1" applyAlignment="1" applyProtection="1">
      <alignment vertical="center"/>
      <protection hidden="1"/>
    </xf>
    <xf numFmtId="0" fontId="22" fillId="13" borderId="22" xfId="16" applyFont="1" applyFill="1" applyBorder="1" applyAlignment="1" applyProtection="1">
      <alignment horizontal="left" vertical="center" wrapText="1" indent="1"/>
      <protection hidden="1"/>
    </xf>
    <xf numFmtId="0" fontId="22" fillId="0" borderId="7" xfId="16" applyFont="1" applyBorder="1" applyAlignment="1" applyProtection="1">
      <alignment vertical="center"/>
      <protection hidden="1"/>
    </xf>
    <xf numFmtId="0" fontId="22" fillId="13" borderId="0" xfId="16" applyFont="1" applyFill="1" applyAlignment="1" applyProtection="1">
      <alignment horizontal="left" vertical="center" wrapText="1" indent="1"/>
      <protection hidden="1"/>
    </xf>
    <xf numFmtId="0" fontId="1" fillId="13" borderId="7" xfId="16" applyFill="1" applyBorder="1" applyAlignment="1">
      <alignment horizontal="left" vertical="center"/>
    </xf>
    <xf numFmtId="164" fontId="18" fillId="16" borderId="77" xfId="2" applyFont="1" applyFill="1" applyBorder="1" applyAlignment="1" applyProtection="1">
      <alignment horizontal="right" vertical="center"/>
      <protection locked="0" hidden="1"/>
    </xf>
    <xf numFmtId="0" fontId="1" fillId="13" borderId="84" xfId="16" applyFill="1" applyBorder="1" applyAlignment="1" applyProtection="1">
      <alignment vertical="center"/>
      <protection hidden="1"/>
    </xf>
    <xf numFmtId="164" fontId="27" fillId="12" borderId="62" xfId="2" applyFont="1" applyFill="1" applyBorder="1" applyAlignment="1">
      <alignment vertical="center"/>
    </xf>
    <xf numFmtId="4" fontId="1" fillId="12" borderId="62" xfId="18" applyNumberFormat="1" applyFont="1" applyFill="1" applyBorder="1" applyAlignment="1">
      <alignment horizontal="center" vertical="center" textRotation="90"/>
    </xf>
    <xf numFmtId="10" fontId="27" fillId="12" borderId="28" xfId="37" applyNumberFormat="1" applyFont="1" applyFill="1" applyBorder="1" applyAlignment="1">
      <alignment horizontal="center" vertical="center"/>
    </xf>
    <xf numFmtId="4" fontId="1" fillId="12" borderId="70" xfId="18" applyNumberFormat="1" applyFont="1" applyFill="1" applyBorder="1" applyAlignment="1">
      <alignment horizontal="center" vertical="center" textRotation="90"/>
    </xf>
    <xf numFmtId="164" fontId="27" fillId="12" borderId="70" xfId="2" applyFont="1" applyFill="1" applyBorder="1" applyAlignment="1">
      <alignment vertical="center"/>
    </xf>
    <xf numFmtId="175" fontId="1" fillId="13" borderId="0" xfId="16" applyNumberFormat="1" applyFill="1" applyAlignment="1">
      <alignment vertical="center"/>
    </xf>
    <xf numFmtId="174" fontId="1" fillId="13" borderId="0" xfId="16" applyNumberFormat="1" applyFill="1" applyAlignment="1">
      <alignment horizontal="center" vertical="center"/>
    </xf>
    <xf numFmtId="4" fontId="1" fillId="13" borderId="0" xfId="2" applyNumberFormat="1" applyFont="1" applyFill="1" applyAlignment="1">
      <alignment horizontal="center" vertical="center" textRotation="90"/>
    </xf>
    <xf numFmtId="172" fontId="1" fillId="13" borderId="0" xfId="16" applyNumberFormat="1" applyFill="1" applyAlignment="1">
      <alignment horizontal="center" vertical="center"/>
    </xf>
    <xf numFmtId="0" fontId="22" fillId="0" borderId="0" xfId="15" applyFont="1" applyAlignment="1" applyProtection="1">
      <alignment vertical="center"/>
      <protection hidden="1"/>
    </xf>
    <xf numFmtId="0" fontId="22" fillId="0" borderId="61" xfId="15" applyFont="1" applyBorder="1" applyAlignment="1" applyProtection="1">
      <alignment vertical="center"/>
      <protection hidden="1"/>
    </xf>
    <xf numFmtId="0" fontId="22" fillId="0" borderId="62" xfId="15" applyFont="1" applyBorder="1" applyAlignment="1" applyProtection="1">
      <alignment vertical="center"/>
      <protection hidden="1"/>
    </xf>
    <xf numFmtId="0" fontId="23" fillId="0" borderId="62" xfId="15" applyFont="1" applyBorder="1" applyAlignment="1" applyProtection="1">
      <alignment vertical="center"/>
      <protection hidden="1"/>
    </xf>
    <xf numFmtId="0" fontId="22" fillId="0" borderId="63" xfId="15" applyFont="1" applyBorder="1" applyAlignment="1" applyProtection="1">
      <alignment vertical="center"/>
      <protection hidden="1"/>
    </xf>
    <xf numFmtId="0" fontId="22" fillId="0" borderId="8" xfId="15" applyFont="1" applyBorder="1" applyAlignment="1" applyProtection="1">
      <alignment vertical="center"/>
      <protection hidden="1"/>
    </xf>
    <xf numFmtId="0" fontId="1" fillId="0" borderId="8" xfId="15" applyFont="1" applyBorder="1" applyAlignment="1" applyProtection="1">
      <alignment horizontal="center" vertical="center"/>
      <protection hidden="1"/>
    </xf>
    <xf numFmtId="0" fontId="1" fillId="0" borderId="0" xfId="15" applyFont="1" applyAlignment="1" applyProtection="1">
      <alignment vertical="center"/>
      <protection hidden="1"/>
    </xf>
    <xf numFmtId="0" fontId="8" fillId="12" borderId="28" xfId="15" applyFont="1" applyFill="1" applyBorder="1" applyAlignment="1" applyProtection="1">
      <alignment horizontal="left" vertical="center"/>
      <protection hidden="1"/>
    </xf>
    <xf numFmtId="0" fontId="4" fillId="12" borderId="83" xfId="15" applyFont="1" applyFill="1" applyBorder="1" applyAlignment="1" applyProtection="1">
      <alignment horizontal="center" vertical="center" wrapText="1"/>
      <protection hidden="1"/>
    </xf>
    <xf numFmtId="0" fontId="23" fillId="16" borderId="85" xfId="20" applyFont="1" applyFill="1" applyBorder="1" applyAlignment="1" applyProtection="1">
      <alignment horizontal="center" vertical="center"/>
      <protection hidden="1"/>
    </xf>
    <xf numFmtId="0" fontId="23" fillId="16" borderId="24" xfId="20" applyFont="1" applyFill="1" applyBorder="1" applyAlignment="1" applyProtection="1">
      <alignment horizontal="center" vertical="center"/>
      <protection hidden="1"/>
    </xf>
    <xf numFmtId="0" fontId="23" fillId="16" borderId="79" xfId="20" applyFont="1" applyFill="1" applyBorder="1" applyAlignment="1" applyProtection="1">
      <alignment horizontal="center" vertical="center"/>
      <protection hidden="1"/>
    </xf>
    <xf numFmtId="0" fontId="23" fillId="0" borderId="8" xfId="15" applyFont="1" applyBorder="1" applyAlignment="1" applyProtection="1">
      <alignment horizontal="center" vertical="center"/>
      <protection hidden="1"/>
    </xf>
    <xf numFmtId="0" fontId="23" fillId="12" borderId="33" xfId="15" applyFont="1" applyFill="1" applyBorder="1" applyAlignment="1" applyProtection="1">
      <alignment horizontal="center" vertical="center" wrapText="1"/>
      <protection hidden="1"/>
    </xf>
    <xf numFmtId="0" fontId="18" fillId="12" borderId="28" xfId="15" applyFont="1" applyFill="1" applyBorder="1" applyAlignment="1" applyProtection="1">
      <alignment horizontal="left" vertical="center"/>
      <protection locked="0"/>
    </xf>
    <xf numFmtId="0" fontId="18" fillId="12" borderId="29" xfId="15" applyFont="1" applyFill="1" applyBorder="1" applyAlignment="1" applyProtection="1">
      <alignment horizontal="center" vertical="center"/>
      <protection hidden="1"/>
    </xf>
    <xf numFmtId="0" fontId="22" fillId="12" borderId="29" xfId="15" applyFont="1" applyFill="1" applyBorder="1" applyAlignment="1" applyProtection="1">
      <alignment vertical="center"/>
      <protection locked="0"/>
    </xf>
    <xf numFmtId="0" fontId="22" fillId="12" borderId="30" xfId="15" applyFont="1" applyFill="1" applyBorder="1" applyAlignment="1" applyProtection="1">
      <alignment vertical="center"/>
      <protection locked="0"/>
    </xf>
    <xf numFmtId="0" fontId="22" fillId="12" borderId="28" xfId="15" applyFont="1" applyFill="1" applyBorder="1" applyAlignment="1" applyProtection="1">
      <alignment vertical="center"/>
      <protection hidden="1"/>
    </xf>
    <xf numFmtId="0" fontId="22" fillId="12" borderId="29" xfId="15" applyFont="1" applyFill="1" applyBorder="1" applyAlignment="1" applyProtection="1">
      <alignment vertical="center"/>
      <protection hidden="1"/>
    </xf>
    <xf numFmtId="1" fontId="22" fillId="12" borderId="29" xfId="15" applyNumberFormat="1" applyFont="1" applyFill="1" applyBorder="1" applyAlignment="1" applyProtection="1">
      <alignment vertical="center"/>
      <protection locked="0"/>
    </xf>
    <xf numFmtId="0" fontId="23" fillId="12" borderId="29" xfId="15" applyFont="1" applyFill="1" applyBorder="1" applyAlignment="1" applyProtection="1">
      <alignment vertical="center"/>
      <protection hidden="1"/>
    </xf>
    <xf numFmtId="0" fontId="23" fillId="12" borderId="30" xfId="15" applyFont="1" applyFill="1" applyBorder="1" applyAlignment="1" applyProtection="1">
      <alignment vertical="center"/>
      <protection hidden="1"/>
    </xf>
    <xf numFmtId="0" fontId="22" fillId="12" borderId="30" xfId="15" applyFont="1" applyFill="1" applyBorder="1" applyAlignment="1" applyProtection="1">
      <alignment vertical="center"/>
      <protection hidden="1"/>
    </xf>
    <xf numFmtId="0" fontId="22" fillId="13" borderId="7" xfId="15" applyFont="1" applyFill="1" applyBorder="1" applyAlignment="1" applyProtection="1">
      <alignment horizontal="left" vertical="center"/>
      <protection locked="0"/>
    </xf>
    <xf numFmtId="0" fontId="23" fillId="0" borderId="14" xfId="15" applyFont="1" applyBorder="1" applyAlignment="1" applyProtection="1">
      <alignment horizontal="center" vertical="center"/>
      <protection hidden="1"/>
    </xf>
    <xf numFmtId="1" fontId="1" fillId="0" borderId="87" xfId="15" applyNumberFormat="1" applyFont="1" applyBorder="1" applyAlignment="1" applyProtection="1">
      <alignment horizontal="center" vertical="center"/>
      <protection locked="0"/>
    </xf>
    <xf numFmtId="1" fontId="1" fillId="0" borderId="88" xfId="15" applyNumberFormat="1" applyFont="1" applyBorder="1" applyAlignment="1" applyProtection="1">
      <alignment horizontal="center" vertical="center"/>
      <protection locked="0"/>
    </xf>
    <xf numFmtId="1" fontId="1" fillId="0" borderId="89" xfId="15" applyNumberFormat="1" applyFont="1" applyBorder="1" applyAlignment="1" applyProtection="1">
      <alignment horizontal="center" vertical="center"/>
      <protection locked="0"/>
    </xf>
    <xf numFmtId="1" fontId="18" fillId="0" borderId="8" xfId="15" applyNumberFormat="1" applyFont="1" applyBorder="1" applyAlignment="1" applyProtection="1">
      <alignment horizontal="center" vertical="center"/>
      <protection hidden="1"/>
    </xf>
    <xf numFmtId="164" fontId="22" fillId="0" borderId="85" xfId="2" applyFont="1" applyFill="1" applyBorder="1" applyAlignment="1" applyProtection="1">
      <alignment horizontal="center" vertical="center"/>
      <protection hidden="1"/>
    </xf>
    <xf numFmtId="164" fontId="22" fillId="0" borderId="24" xfId="2" applyFont="1" applyFill="1" applyBorder="1" applyAlignment="1" applyProtection="1">
      <alignment horizontal="center" vertical="center"/>
      <protection hidden="1"/>
    </xf>
    <xf numFmtId="164" fontId="22" fillId="0" borderId="24" xfId="2" applyFont="1" applyBorder="1" applyAlignment="1" applyProtection="1">
      <alignment horizontal="center" vertical="center"/>
      <protection locked="0"/>
    </xf>
    <xf numFmtId="164" fontId="22" fillId="0" borderId="14" xfId="2" applyFont="1" applyFill="1" applyBorder="1" applyAlignment="1" applyProtection="1">
      <alignment horizontal="center" vertical="center"/>
      <protection hidden="1"/>
    </xf>
    <xf numFmtId="164" fontId="23" fillId="16" borderId="24" xfId="22" applyFont="1" applyFill="1" applyBorder="1" applyAlignment="1" applyProtection="1">
      <alignment horizontal="center" vertical="center"/>
      <protection hidden="1"/>
    </xf>
    <xf numFmtId="164" fontId="23" fillId="16" borderId="79" xfId="18" applyFont="1" applyFill="1" applyBorder="1" applyAlignment="1" applyProtection="1">
      <alignment horizontal="center" vertical="center"/>
      <protection hidden="1"/>
    </xf>
    <xf numFmtId="164" fontId="22" fillId="0" borderId="85" xfId="22" applyFont="1" applyFill="1" applyBorder="1" applyAlignment="1" applyProtection="1">
      <alignment horizontal="center" vertical="center"/>
      <protection hidden="1"/>
    </xf>
    <xf numFmtId="164" fontId="22" fillId="16" borderId="90" xfId="22" applyFont="1" applyFill="1" applyBorder="1" applyAlignment="1" applyProtection="1">
      <alignment horizontal="center" vertical="center"/>
      <protection hidden="1"/>
    </xf>
    <xf numFmtId="164" fontId="22" fillId="0" borderId="0" xfId="15" applyNumberFormat="1" applyFont="1" applyAlignment="1" applyProtection="1">
      <alignment vertical="center"/>
      <protection hidden="1"/>
    </xf>
    <xf numFmtId="0" fontId="23" fillId="0" borderId="12" xfId="15" applyFont="1" applyBorder="1" applyAlignment="1" applyProtection="1">
      <alignment horizontal="center" vertical="center"/>
      <protection hidden="1"/>
    </xf>
    <xf numFmtId="1" fontId="1" fillId="0" borderId="91" xfId="15" applyNumberFormat="1" applyFont="1" applyBorder="1" applyAlignment="1" applyProtection="1">
      <alignment horizontal="center" vertical="center"/>
      <protection locked="0"/>
    </xf>
    <xf numFmtId="1" fontId="1" fillId="0" borderId="92" xfId="15" applyNumberFormat="1" applyFont="1" applyBorder="1" applyAlignment="1" applyProtection="1">
      <alignment horizontal="center" vertical="center"/>
      <protection locked="0"/>
    </xf>
    <xf numFmtId="1" fontId="1" fillId="0" borderId="93" xfId="15" applyNumberFormat="1" applyFont="1" applyBorder="1" applyAlignment="1" applyProtection="1">
      <alignment horizontal="center" vertical="center"/>
      <protection locked="0"/>
    </xf>
    <xf numFmtId="164" fontId="23" fillId="16" borderId="5" xfId="22" applyFont="1" applyFill="1" applyBorder="1" applyAlignment="1" applyProtection="1">
      <alignment horizontal="center" vertical="center"/>
      <protection hidden="1"/>
    </xf>
    <xf numFmtId="164" fontId="23" fillId="16" borderId="21" xfId="22" applyFont="1" applyFill="1" applyBorder="1" applyAlignment="1" applyProtection="1">
      <alignment horizontal="center" vertical="center"/>
      <protection hidden="1"/>
    </xf>
    <xf numFmtId="164" fontId="22" fillId="16" borderId="21" xfId="22" applyFont="1" applyFill="1" applyBorder="1" applyAlignment="1" applyProtection="1">
      <alignment horizontal="center" vertical="center"/>
      <protection hidden="1"/>
    </xf>
    <xf numFmtId="164" fontId="22" fillId="12" borderId="28" xfId="2" applyFont="1" applyFill="1" applyBorder="1" applyAlignment="1" applyProtection="1">
      <alignment vertical="center"/>
      <protection hidden="1"/>
    </xf>
    <xf numFmtId="164" fontId="22" fillId="12" borderId="29" xfId="2" applyFont="1" applyFill="1" applyBorder="1" applyAlignment="1" applyProtection="1">
      <alignment vertical="center"/>
      <protection hidden="1"/>
    </xf>
    <xf numFmtId="164" fontId="22" fillId="12" borderId="29" xfId="2" applyFont="1" applyFill="1" applyBorder="1" applyAlignment="1" applyProtection="1">
      <alignment vertical="center"/>
      <protection locked="0"/>
    </xf>
    <xf numFmtId="1" fontId="1" fillId="0" borderId="94" xfId="15" applyNumberFormat="1" applyFont="1" applyBorder="1" applyAlignment="1" applyProtection="1">
      <alignment horizontal="center" vertical="center"/>
      <protection locked="0"/>
    </xf>
    <xf numFmtId="1" fontId="1" fillId="0" borderId="95" xfId="15" applyNumberFormat="1" applyFont="1" applyBorder="1" applyAlignment="1" applyProtection="1">
      <alignment horizontal="center" vertical="center"/>
      <protection locked="0"/>
    </xf>
    <xf numFmtId="1" fontId="1" fillId="0" borderId="96" xfId="15" applyNumberFormat="1" applyFont="1" applyBorder="1" applyAlignment="1" applyProtection="1">
      <alignment horizontal="center" vertical="center"/>
      <protection locked="0"/>
    </xf>
    <xf numFmtId="164" fontId="23" fillId="16" borderId="79" xfId="22" applyFont="1" applyFill="1" applyBorder="1" applyAlignment="1" applyProtection="1">
      <alignment horizontal="center" vertical="center"/>
      <protection hidden="1"/>
    </xf>
    <xf numFmtId="164" fontId="23" fillId="16" borderId="55" xfId="22" applyFont="1" applyFill="1" applyBorder="1" applyAlignment="1" applyProtection="1">
      <alignment horizontal="center" vertical="center"/>
      <protection hidden="1"/>
    </xf>
    <xf numFmtId="164" fontId="23" fillId="16" borderId="56" xfId="22" applyFont="1" applyFill="1" applyBorder="1" applyAlignment="1" applyProtection="1">
      <alignment horizontal="center" vertical="center"/>
      <protection hidden="1"/>
    </xf>
    <xf numFmtId="0" fontId="23" fillId="0" borderId="1" xfId="15" applyFont="1" applyBorder="1" applyAlignment="1" applyProtection="1">
      <alignment horizontal="center" vertical="center"/>
      <protection hidden="1"/>
    </xf>
    <xf numFmtId="1" fontId="1" fillId="0" borderId="97" xfId="15" applyNumberFormat="1" applyFont="1" applyBorder="1" applyAlignment="1" applyProtection="1">
      <alignment horizontal="center" vertical="center"/>
      <protection locked="0"/>
    </xf>
    <xf numFmtId="1" fontId="1" fillId="0" borderId="98" xfId="15" applyNumberFormat="1" applyFont="1" applyBorder="1" applyAlignment="1" applyProtection="1">
      <alignment horizontal="center" vertical="center"/>
      <protection locked="0"/>
    </xf>
    <xf numFmtId="1" fontId="1" fillId="0" borderId="99" xfId="15" applyNumberFormat="1" applyFont="1" applyBorder="1" applyAlignment="1" applyProtection="1">
      <alignment horizontal="center" vertical="center"/>
      <protection locked="0"/>
    </xf>
    <xf numFmtId="164" fontId="22" fillId="0" borderId="11" xfId="2" applyFont="1" applyFill="1" applyBorder="1" applyAlignment="1" applyProtection="1">
      <alignment horizontal="center" vertical="center"/>
      <protection hidden="1"/>
    </xf>
    <xf numFmtId="164" fontId="22" fillId="0" borderId="6" xfId="2" applyFont="1" applyFill="1" applyBorder="1" applyAlignment="1" applyProtection="1">
      <alignment horizontal="center" vertical="center"/>
      <protection hidden="1"/>
    </xf>
    <xf numFmtId="164" fontId="22" fillId="0" borderId="6" xfId="2" applyFont="1" applyBorder="1" applyAlignment="1" applyProtection="1">
      <alignment horizontal="center" vertical="center"/>
      <protection locked="0"/>
    </xf>
    <xf numFmtId="164" fontId="22" fillId="0" borderId="4" xfId="2" applyFont="1" applyFill="1" applyBorder="1" applyAlignment="1" applyProtection="1">
      <alignment horizontal="center" vertical="center"/>
      <protection hidden="1"/>
    </xf>
    <xf numFmtId="164" fontId="23" fillId="16" borderId="25" xfId="22" applyFont="1" applyFill="1" applyBorder="1" applyAlignment="1" applyProtection="1">
      <alignment horizontal="center" vertical="center"/>
      <protection hidden="1"/>
    </xf>
    <xf numFmtId="164" fontId="23" fillId="16" borderId="100" xfId="22" applyFont="1" applyFill="1" applyBorder="1" applyAlignment="1" applyProtection="1">
      <alignment horizontal="center" vertical="center"/>
      <protection hidden="1"/>
    </xf>
    <xf numFmtId="164" fontId="22" fillId="0" borderId="11" xfId="22" applyFont="1" applyFill="1" applyBorder="1" applyAlignment="1" applyProtection="1">
      <alignment horizontal="center" vertical="center"/>
      <protection hidden="1"/>
    </xf>
    <xf numFmtId="164" fontId="22" fillId="16" borderId="100" xfId="22" applyFont="1" applyFill="1" applyBorder="1" applyAlignment="1" applyProtection="1">
      <alignment horizontal="center" vertical="center"/>
      <protection hidden="1"/>
    </xf>
    <xf numFmtId="0" fontId="22" fillId="12" borderId="74" xfId="15" applyFont="1" applyFill="1" applyBorder="1" applyAlignment="1" applyProtection="1">
      <alignment vertical="center"/>
      <protection locked="0"/>
    </xf>
    <xf numFmtId="1" fontId="1" fillId="12" borderId="61" xfId="15" applyNumberFormat="1" applyFont="1" applyFill="1" applyBorder="1" applyAlignment="1" applyProtection="1">
      <alignment horizontal="center" vertical="center"/>
      <protection locked="0"/>
    </xf>
    <xf numFmtId="1" fontId="1" fillId="12" borderId="62" xfId="15" applyNumberFormat="1" applyFont="1" applyFill="1" applyBorder="1" applyAlignment="1" applyProtection="1">
      <alignment horizontal="center" vertical="center"/>
      <protection locked="0"/>
    </xf>
    <xf numFmtId="1" fontId="1" fillId="12" borderId="63" xfId="15" applyNumberFormat="1" applyFont="1" applyFill="1" applyBorder="1" applyAlignment="1" applyProtection="1">
      <alignment horizontal="center" vertical="center"/>
      <protection locked="0"/>
    </xf>
    <xf numFmtId="164" fontId="22" fillId="12" borderId="61" xfId="22" applyFont="1" applyFill="1" applyBorder="1" applyAlignment="1" applyProtection="1">
      <alignment horizontal="center" vertical="center"/>
      <protection hidden="1"/>
    </xf>
    <xf numFmtId="164" fontId="22" fillId="12" borderId="62" xfId="22" applyFont="1" applyFill="1" applyBorder="1" applyAlignment="1" applyProtection="1">
      <alignment horizontal="center" vertical="center"/>
      <protection hidden="1"/>
    </xf>
    <xf numFmtId="164" fontId="22" fillId="12" borderId="62" xfId="22" applyFont="1" applyFill="1" applyBorder="1" applyAlignment="1" applyProtection="1">
      <alignment horizontal="center" vertical="center"/>
      <protection locked="0"/>
    </xf>
    <xf numFmtId="164" fontId="8" fillId="12" borderId="62" xfId="22" applyFont="1" applyFill="1" applyBorder="1" applyAlignment="1" applyProtection="1">
      <alignment horizontal="center" vertical="center"/>
      <protection hidden="1"/>
    </xf>
    <xf numFmtId="164" fontId="8" fillId="12" borderId="83" xfId="22" applyFont="1" applyFill="1" applyBorder="1" applyAlignment="1" applyProtection="1">
      <alignment horizontal="center" vertical="center"/>
      <protection hidden="1"/>
    </xf>
    <xf numFmtId="164" fontId="22" fillId="12" borderId="74" xfId="22" applyFont="1" applyFill="1" applyBorder="1" applyAlignment="1" applyProtection="1">
      <alignment horizontal="center" vertical="center"/>
      <protection hidden="1"/>
    </xf>
    <xf numFmtId="0" fontId="22" fillId="12" borderId="101" xfId="15" applyFont="1" applyFill="1" applyBorder="1" applyAlignment="1" applyProtection="1">
      <alignment vertical="center"/>
      <protection locked="0"/>
    </xf>
    <xf numFmtId="1" fontId="1" fillId="12" borderId="7" xfId="15" applyNumberFormat="1" applyFont="1" applyFill="1" applyBorder="1" applyAlignment="1" applyProtection="1">
      <alignment horizontal="center" vertical="center"/>
      <protection locked="0"/>
    </xf>
    <xf numFmtId="1" fontId="1" fillId="12" borderId="0" xfId="15" applyNumberFormat="1" applyFont="1" applyFill="1" applyAlignment="1" applyProtection="1">
      <alignment horizontal="center" vertical="center"/>
      <protection locked="0"/>
    </xf>
    <xf numFmtId="1" fontId="1" fillId="12" borderId="8" xfId="15" applyNumberFormat="1" applyFont="1" applyFill="1" applyBorder="1" applyAlignment="1" applyProtection="1">
      <alignment horizontal="center" vertical="center"/>
      <protection locked="0"/>
    </xf>
    <xf numFmtId="164" fontId="22" fillId="12" borderId="7" xfId="22" applyFont="1" applyFill="1" applyBorder="1" applyAlignment="1" applyProtection="1">
      <alignment horizontal="center" vertical="center"/>
      <protection hidden="1"/>
    </xf>
    <xf numFmtId="164" fontId="22" fillId="12" borderId="0" xfId="22" applyFont="1" applyFill="1" applyBorder="1" applyAlignment="1" applyProtection="1">
      <alignment horizontal="center" vertical="center"/>
      <protection hidden="1"/>
    </xf>
    <xf numFmtId="164" fontId="22" fillId="12" borderId="0" xfId="22" applyFont="1" applyFill="1" applyBorder="1" applyAlignment="1" applyProtection="1">
      <alignment horizontal="center" vertical="center"/>
      <protection locked="0"/>
    </xf>
    <xf numFmtId="176" fontId="8" fillId="12" borderId="28" xfId="37" applyNumberFormat="1" applyFont="1" applyFill="1" applyBorder="1" applyAlignment="1" applyProtection="1">
      <alignment horizontal="center" vertical="center"/>
      <protection hidden="1"/>
    </xf>
    <xf numFmtId="164" fontId="22" fillId="12" borderId="101" xfId="22" applyFont="1" applyFill="1" applyBorder="1" applyAlignment="1" applyProtection="1">
      <alignment horizontal="center" vertical="center"/>
      <protection hidden="1"/>
    </xf>
    <xf numFmtId="0" fontId="22" fillId="12" borderId="77" xfId="15" applyFont="1" applyFill="1" applyBorder="1" applyAlignment="1" applyProtection="1">
      <alignment vertical="center"/>
      <protection locked="0"/>
    </xf>
    <xf numFmtId="4" fontId="18" fillId="12" borderId="69" xfId="15" applyNumberFormat="1" applyFont="1" applyFill="1" applyBorder="1" applyAlignment="1" applyProtection="1">
      <alignment horizontal="center" vertical="center" wrapText="1"/>
      <protection hidden="1"/>
    </xf>
    <xf numFmtId="4" fontId="18" fillId="12" borderId="70" xfId="15" applyNumberFormat="1" applyFont="1" applyFill="1" applyBorder="1" applyAlignment="1" applyProtection="1">
      <alignment horizontal="center" vertical="center"/>
      <protection hidden="1"/>
    </xf>
    <xf numFmtId="1" fontId="1" fillId="12" borderId="70" xfId="15" applyNumberFormat="1" applyFont="1" applyFill="1" applyBorder="1" applyAlignment="1" applyProtection="1">
      <alignment horizontal="center" vertical="center"/>
      <protection locked="0"/>
    </xf>
    <xf numFmtId="1" fontId="1" fillId="12" borderId="71" xfId="15" applyNumberFormat="1" applyFont="1" applyFill="1" applyBorder="1" applyAlignment="1" applyProtection="1">
      <alignment horizontal="center" vertical="center"/>
      <protection locked="0"/>
    </xf>
    <xf numFmtId="164" fontId="22" fillId="12" borderId="69" xfId="22" applyFont="1" applyFill="1" applyBorder="1" applyAlignment="1" applyProtection="1">
      <alignment horizontal="center" vertical="center"/>
      <protection hidden="1"/>
    </xf>
    <xf numFmtId="164" fontId="22" fillId="12" borderId="70" xfId="22" applyFont="1" applyFill="1" applyBorder="1" applyAlignment="1" applyProtection="1">
      <alignment horizontal="center" vertical="center"/>
      <protection hidden="1"/>
    </xf>
    <xf numFmtId="164" fontId="22" fillId="12" borderId="70" xfId="22" applyFont="1" applyFill="1" applyBorder="1" applyAlignment="1" applyProtection="1">
      <alignment horizontal="center" vertical="center"/>
      <protection locked="0"/>
    </xf>
    <xf numFmtId="164" fontId="8" fillId="12" borderId="70" xfId="22" applyFont="1" applyFill="1" applyBorder="1" applyAlignment="1" applyProtection="1">
      <alignment horizontal="center" vertical="center"/>
      <protection hidden="1"/>
    </xf>
    <xf numFmtId="164" fontId="22" fillId="12" borderId="77" xfId="22" applyFont="1" applyFill="1" applyBorder="1" applyAlignment="1" applyProtection="1">
      <alignment horizontal="center" vertical="center"/>
      <protection hidden="1"/>
    </xf>
    <xf numFmtId="0" fontId="22" fillId="0" borderId="69" xfId="15" applyFont="1" applyBorder="1" applyAlignment="1" applyProtection="1">
      <alignment vertical="center"/>
      <protection hidden="1"/>
    </xf>
    <xf numFmtId="0" fontId="18" fillId="0" borderId="70" xfId="15" applyFont="1" applyBorder="1" applyAlignment="1" applyProtection="1">
      <alignment horizontal="right" vertical="center"/>
      <protection hidden="1"/>
    </xf>
    <xf numFmtId="0" fontId="18" fillId="0" borderId="71" xfId="15" applyFont="1" applyBorder="1" applyAlignment="1" applyProtection="1">
      <alignment horizontal="right" vertical="center"/>
      <protection hidden="1"/>
    </xf>
    <xf numFmtId="0" fontId="18" fillId="0" borderId="8" xfId="15" applyFont="1" applyBorder="1" applyAlignment="1" applyProtection="1">
      <alignment vertical="center"/>
      <protection hidden="1"/>
    </xf>
    <xf numFmtId="0" fontId="18" fillId="0" borderId="69" xfId="15" applyFont="1" applyBorder="1" applyAlignment="1" applyProtection="1">
      <alignment vertical="center"/>
      <protection hidden="1"/>
    </xf>
    <xf numFmtId="0" fontId="18" fillId="0" borderId="70" xfId="15" applyFont="1" applyBorder="1" applyAlignment="1" applyProtection="1">
      <alignment vertical="center"/>
      <protection hidden="1"/>
    </xf>
    <xf numFmtId="1" fontId="18" fillId="0" borderId="70" xfId="15" applyNumberFormat="1" applyFont="1" applyBorder="1" applyAlignment="1" applyProtection="1">
      <alignment vertical="center"/>
      <protection hidden="1"/>
    </xf>
    <xf numFmtId="164" fontId="18" fillId="0" borderId="70" xfId="15" applyNumberFormat="1" applyFont="1" applyBorder="1" applyAlignment="1" applyProtection="1">
      <alignment vertical="center"/>
      <protection hidden="1"/>
    </xf>
    <xf numFmtId="164" fontId="18" fillId="0" borderId="71" xfId="15" applyNumberFormat="1" applyFont="1" applyBorder="1" applyAlignment="1" applyProtection="1">
      <alignment vertical="center"/>
      <protection hidden="1"/>
    </xf>
    <xf numFmtId="0" fontId="23" fillId="12" borderId="28" xfId="15" applyFont="1" applyFill="1" applyBorder="1" applyAlignment="1" applyProtection="1">
      <alignment horizontal="left" vertical="center"/>
      <protection locked="0" hidden="1"/>
    </xf>
    <xf numFmtId="0" fontId="21" fillId="12" borderId="29" xfId="15" applyFont="1" applyFill="1" applyBorder="1" applyAlignment="1" applyProtection="1">
      <alignment vertical="center"/>
      <protection locked="0"/>
    </xf>
    <xf numFmtId="0" fontId="21" fillId="12" borderId="30" xfId="15" applyFont="1" applyFill="1" applyBorder="1" applyAlignment="1" applyProtection="1">
      <alignment vertical="center"/>
      <protection locked="0"/>
    </xf>
    <xf numFmtId="0" fontId="21" fillId="0" borderId="8" xfId="15" applyFont="1" applyBorder="1" applyAlignment="1" applyProtection="1">
      <alignment vertical="center"/>
      <protection hidden="1"/>
    </xf>
    <xf numFmtId="0" fontId="22" fillId="13" borderId="7" xfId="15" applyFont="1" applyFill="1" applyBorder="1" applyAlignment="1" applyProtection="1">
      <alignment horizontal="left" vertical="center"/>
      <protection locked="0" hidden="1"/>
    </xf>
    <xf numFmtId="164" fontId="22" fillId="0" borderId="24" xfId="22" applyFont="1" applyFill="1" applyBorder="1" applyAlignment="1" applyProtection="1">
      <alignment horizontal="center" vertical="center"/>
      <protection hidden="1"/>
    </xf>
    <xf numFmtId="164" fontId="22" fillId="0" borderId="24" xfId="22" applyFont="1" applyBorder="1" applyAlignment="1" applyProtection="1">
      <alignment horizontal="center" vertical="center"/>
      <protection locked="0"/>
    </xf>
    <xf numFmtId="164" fontId="22" fillId="16" borderId="79" xfId="22" applyFont="1" applyFill="1" applyBorder="1" applyAlignment="1" applyProtection="1">
      <alignment horizontal="center" vertical="center"/>
      <protection hidden="1"/>
    </xf>
    <xf numFmtId="0" fontId="22" fillId="13" borderId="84" xfId="15" applyFont="1" applyFill="1" applyBorder="1" applyAlignment="1" applyProtection="1">
      <alignment horizontal="left" vertical="center"/>
      <protection locked="0" hidden="1"/>
    </xf>
    <xf numFmtId="0" fontId="22" fillId="12" borderId="74" xfId="15" applyFont="1" applyFill="1" applyBorder="1" applyAlignment="1" applyProtection="1">
      <alignment horizontal="left" vertical="center" indent="1"/>
      <protection locked="0"/>
    </xf>
    <xf numFmtId="0" fontId="22" fillId="12" borderId="101" xfId="15" applyFont="1" applyFill="1" applyBorder="1" applyAlignment="1" applyProtection="1">
      <alignment horizontal="left" vertical="center" indent="1"/>
      <protection locked="0"/>
    </xf>
    <xf numFmtId="0" fontId="22" fillId="12" borderId="77" xfId="15" applyFont="1" applyFill="1" applyBorder="1" applyAlignment="1" applyProtection="1">
      <alignment horizontal="left" vertical="center" indent="1"/>
      <protection locked="0"/>
    </xf>
    <xf numFmtId="0" fontId="23" fillId="0" borderId="0" xfId="15" applyFont="1" applyAlignment="1" applyProtection="1">
      <alignment vertical="center"/>
      <protection hidden="1"/>
    </xf>
    <xf numFmtId="0" fontId="22" fillId="0" borderId="0" xfId="15" applyFont="1" applyAlignment="1">
      <alignment vertical="center"/>
    </xf>
    <xf numFmtId="0" fontId="29" fillId="0" borderId="7" xfId="15" applyFont="1" applyBorder="1" applyAlignment="1">
      <alignment vertical="center"/>
    </xf>
    <xf numFmtId="0" fontId="29" fillId="0" borderId="0" xfId="15" applyFont="1" applyAlignment="1">
      <alignment vertical="center"/>
    </xf>
    <xf numFmtId="0" fontId="29" fillId="0" borderId="62" xfId="15" applyFont="1" applyBorder="1" applyAlignment="1">
      <alignment vertical="center"/>
    </xf>
    <xf numFmtId="0" fontId="29" fillId="0" borderId="8" xfId="15" applyFont="1" applyBorder="1" applyAlignment="1">
      <alignment vertical="center"/>
    </xf>
    <xf numFmtId="174" fontId="30" fillId="0" borderId="101" xfId="15" applyNumberFormat="1" applyFont="1" applyBorder="1" applyAlignment="1" applyProtection="1">
      <alignment horizontal="center" vertical="center"/>
      <protection hidden="1"/>
    </xf>
    <xf numFmtId="0" fontId="23" fillId="0" borderId="101" xfId="15" applyFont="1" applyBorder="1" applyAlignment="1" applyProtection="1">
      <alignment horizontal="center" vertical="center" wrapText="1"/>
      <protection hidden="1"/>
    </xf>
    <xf numFmtId="0" fontId="23" fillId="12" borderId="72" xfId="15" applyFont="1" applyFill="1" applyBorder="1" applyAlignment="1" applyProtection="1">
      <alignment horizontal="center" vertical="center" wrapText="1"/>
      <protection hidden="1"/>
    </xf>
    <xf numFmtId="0" fontId="23" fillId="12" borderId="73" xfId="15" applyFont="1" applyFill="1" applyBorder="1" applyAlignment="1" applyProtection="1">
      <alignment horizontal="center" vertical="center" wrapText="1"/>
      <protection hidden="1"/>
    </xf>
    <xf numFmtId="0" fontId="23" fillId="12" borderId="82" xfId="15" applyFont="1" applyFill="1" applyBorder="1" applyAlignment="1" applyProtection="1">
      <alignment horizontal="center" vertical="center" wrapText="1"/>
      <protection hidden="1"/>
    </xf>
    <xf numFmtId="0" fontId="23" fillId="12" borderId="74" xfId="15" applyFont="1" applyFill="1" applyBorder="1" applyAlignment="1" applyProtection="1">
      <alignment horizontal="center" vertical="center" wrapText="1"/>
      <protection hidden="1"/>
    </xf>
    <xf numFmtId="0" fontId="18" fillId="12" borderId="28" xfId="15" applyFont="1" applyFill="1" applyBorder="1" applyAlignment="1">
      <alignment vertical="center"/>
    </xf>
    <xf numFmtId="0" fontId="18" fillId="12" borderId="83" xfId="15" applyFont="1" applyFill="1" applyBorder="1" applyAlignment="1" applyProtection="1">
      <alignment horizontal="center" vertical="center"/>
      <protection hidden="1"/>
    </xf>
    <xf numFmtId="0" fontId="18" fillId="0" borderId="101" xfId="15" applyFont="1" applyBorder="1" applyAlignment="1" applyProtection="1">
      <alignment horizontal="center" vertical="center"/>
      <protection hidden="1"/>
    </xf>
    <xf numFmtId="1" fontId="22" fillId="12" borderId="28" xfId="15" applyNumberFormat="1" applyFont="1" applyFill="1" applyBorder="1" applyAlignment="1">
      <alignment vertical="center"/>
    </xf>
    <xf numFmtId="1" fontId="22" fillId="12" borderId="29" xfId="15" applyNumberFormat="1" applyFont="1" applyFill="1" applyBorder="1" applyAlignment="1">
      <alignment vertical="center"/>
    </xf>
    <xf numFmtId="1" fontId="22" fillId="12" borderId="30" xfId="15" applyNumberFormat="1" applyFont="1" applyFill="1" applyBorder="1" applyAlignment="1">
      <alignment vertical="center"/>
    </xf>
    <xf numFmtId="0" fontId="18" fillId="12" borderId="28" xfId="15" applyFont="1" applyFill="1" applyBorder="1" applyAlignment="1" applyProtection="1">
      <alignment horizontal="center" vertical="center"/>
      <protection hidden="1"/>
    </xf>
    <xf numFmtId="0" fontId="22" fillId="12" borderId="30" xfId="15" applyFont="1" applyFill="1" applyBorder="1" applyAlignment="1">
      <alignment vertical="center"/>
    </xf>
    <xf numFmtId="0" fontId="22" fillId="13" borderId="7" xfId="20" applyFont="1" applyFill="1" applyBorder="1" applyAlignment="1">
      <alignment vertical="center" wrapText="1"/>
    </xf>
    <xf numFmtId="177" fontId="23" fillId="0" borderId="81" xfId="15" applyNumberFormat="1" applyFont="1" applyBorder="1" applyAlignment="1" applyProtection="1">
      <alignment horizontal="center" vertical="center"/>
      <protection hidden="1"/>
    </xf>
    <xf numFmtId="0" fontId="23" fillId="0" borderId="101" xfId="15" applyFont="1" applyBorder="1" applyAlignment="1" applyProtection="1">
      <alignment horizontal="center" vertical="center"/>
      <protection hidden="1"/>
    </xf>
    <xf numFmtId="164" fontId="22" fillId="0" borderId="11" xfId="2" applyFont="1" applyBorder="1" applyAlignment="1">
      <alignment horizontal="center" vertical="center"/>
    </xf>
    <xf numFmtId="164" fontId="22" fillId="0" borderId="6" xfId="2" applyFont="1" applyBorder="1" applyAlignment="1">
      <alignment horizontal="center" vertical="center"/>
    </xf>
    <xf numFmtId="164" fontId="22" fillId="16" borderId="79" xfId="2" applyFont="1" applyFill="1" applyBorder="1" applyAlignment="1" applyProtection="1">
      <alignment horizontal="center" vertical="center"/>
      <protection hidden="1"/>
    </xf>
    <xf numFmtId="164" fontId="22" fillId="0" borderId="85" xfId="2" applyFont="1" applyBorder="1" applyAlignment="1">
      <alignment horizontal="center" vertical="center"/>
    </xf>
    <xf numFmtId="164" fontId="22" fillId="0" borderId="24" xfId="2" applyFont="1" applyBorder="1" applyAlignment="1">
      <alignment horizontal="center" vertical="center"/>
    </xf>
    <xf numFmtId="164" fontId="22" fillId="16" borderId="84" xfId="2" applyFont="1" applyFill="1" applyBorder="1" applyAlignment="1" applyProtection="1">
      <alignment horizontal="center" vertical="center"/>
      <protection hidden="1"/>
    </xf>
    <xf numFmtId="164" fontId="23" fillId="16" borderId="79" xfId="2" applyFont="1" applyFill="1" applyBorder="1" applyAlignment="1">
      <alignment horizontal="center" vertical="center"/>
    </xf>
    <xf numFmtId="0" fontId="22" fillId="13" borderId="7" xfId="20" applyFont="1" applyFill="1" applyBorder="1" applyAlignment="1">
      <alignment vertical="center"/>
    </xf>
    <xf numFmtId="177" fontId="23" fillId="0" borderId="65" xfId="15" applyNumberFormat="1" applyFont="1" applyBorder="1" applyAlignment="1" applyProtection="1">
      <alignment horizontal="center" vertical="center"/>
      <protection hidden="1"/>
    </xf>
    <xf numFmtId="164" fontId="22" fillId="0" borderId="20" xfId="2" applyFont="1" applyBorder="1" applyAlignment="1">
      <alignment horizontal="center" vertical="center"/>
    </xf>
    <xf numFmtId="164" fontId="22" fillId="0" borderId="5" xfId="2" applyFont="1" applyBorder="1" applyAlignment="1">
      <alignment horizontal="center" vertical="center"/>
    </xf>
    <xf numFmtId="177" fontId="18" fillId="12" borderId="83" xfId="15" applyNumberFormat="1" applyFont="1" applyFill="1" applyBorder="1" applyAlignment="1" applyProtection="1">
      <alignment horizontal="center" vertical="center"/>
      <protection hidden="1"/>
    </xf>
    <xf numFmtId="164" fontId="22" fillId="12" borderId="28" xfId="2" applyFont="1" applyFill="1" applyBorder="1" applyAlignment="1">
      <alignment vertical="center"/>
    </xf>
    <xf numFmtId="164" fontId="18" fillId="12" borderId="28" xfId="2" applyFont="1" applyFill="1" applyBorder="1" applyAlignment="1" applyProtection="1">
      <alignment horizontal="center" vertical="center"/>
      <protection hidden="1"/>
    </xf>
    <xf numFmtId="164" fontId="23" fillId="12" borderId="30" xfId="2" applyFont="1" applyFill="1" applyBorder="1" applyAlignment="1">
      <alignment vertical="center"/>
    </xf>
    <xf numFmtId="164" fontId="22" fillId="16" borderId="21" xfId="2" applyFont="1" applyFill="1" applyBorder="1" applyAlignment="1" applyProtection="1">
      <alignment horizontal="center" vertical="center"/>
      <protection hidden="1"/>
    </xf>
    <xf numFmtId="0" fontId="22" fillId="13" borderId="7" xfId="15" applyFont="1" applyFill="1" applyBorder="1" applyAlignment="1">
      <alignment vertical="center"/>
    </xf>
    <xf numFmtId="0" fontId="22" fillId="13" borderId="69" xfId="15" applyFont="1" applyFill="1" applyBorder="1" applyAlignment="1">
      <alignment vertical="center"/>
    </xf>
    <xf numFmtId="177" fontId="23" fillId="0" borderId="68" xfId="15" applyNumberFormat="1" applyFont="1" applyBorder="1" applyAlignment="1" applyProtection="1">
      <alignment horizontal="center" vertical="center"/>
      <protection hidden="1"/>
    </xf>
    <xf numFmtId="164" fontId="22" fillId="0" borderId="66" xfId="2" applyFont="1" applyBorder="1" applyAlignment="1">
      <alignment horizontal="center" vertical="center"/>
    </xf>
    <xf numFmtId="164" fontId="22" fillId="0" borderId="33" xfId="2" applyFont="1" applyBorder="1" applyAlignment="1">
      <alignment horizontal="center" vertical="center"/>
    </xf>
    <xf numFmtId="164" fontId="22" fillId="16" borderId="78" xfId="2" applyFont="1" applyFill="1" applyBorder="1" applyAlignment="1" applyProtection="1">
      <alignment horizontal="center" vertical="center"/>
      <protection hidden="1"/>
    </xf>
    <xf numFmtId="164" fontId="22" fillId="0" borderId="75" xfId="2" applyFont="1" applyBorder="1" applyAlignment="1">
      <alignment horizontal="center" vertical="center"/>
    </xf>
    <xf numFmtId="164" fontId="22" fillId="0" borderId="76" xfId="2" applyFont="1" applyBorder="1" applyAlignment="1">
      <alignment horizontal="center" vertical="center"/>
    </xf>
    <xf numFmtId="164" fontId="22" fillId="16" borderId="86" xfId="2" applyFont="1" applyFill="1" applyBorder="1" applyAlignment="1" applyProtection="1">
      <alignment horizontal="center" vertical="center"/>
      <protection hidden="1"/>
    </xf>
    <xf numFmtId="164" fontId="22" fillId="16" borderId="69" xfId="2" applyFont="1" applyFill="1" applyBorder="1" applyAlignment="1" applyProtection="1">
      <alignment horizontal="center" vertical="center"/>
      <protection hidden="1"/>
    </xf>
    <xf numFmtId="164" fontId="23" fillId="16" borderId="86" xfId="2" applyFont="1" applyFill="1" applyBorder="1" applyAlignment="1">
      <alignment horizontal="center" vertical="center"/>
    </xf>
    <xf numFmtId="0" fontId="22" fillId="12" borderId="61" xfId="15" applyFont="1" applyFill="1" applyBorder="1" applyAlignment="1" applyProtection="1">
      <alignment vertical="center"/>
      <protection hidden="1"/>
    </xf>
    <xf numFmtId="0" fontId="22" fillId="0" borderId="101" xfId="15" applyFont="1" applyBorder="1" applyAlignment="1" applyProtection="1">
      <alignment vertical="center"/>
      <protection hidden="1"/>
    </xf>
    <xf numFmtId="164" fontId="22" fillId="12" borderId="61" xfId="2" applyFont="1" applyFill="1" applyBorder="1" applyAlignment="1" applyProtection="1">
      <alignment vertical="center"/>
      <protection hidden="1"/>
    </xf>
    <xf numFmtId="164" fontId="22" fillId="12" borderId="62" xfId="2" applyFont="1" applyFill="1" applyBorder="1" applyAlignment="1" applyProtection="1">
      <alignment vertical="center"/>
      <protection hidden="1"/>
    </xf>
    <xf numFmtId="164" fontId="23" fillId="12" borderId="83" xfId="2" applyFont="1" applyFill="1" applyBorder="1" applyAlignment="1" applyProtection="1">
      <alignment vertical="center"/>
      <protection hidden="1"/>
    </xf>
    <xf numFmtId="0" fontId="22" fillId="13" borderId="0" xfId="15" applyFont="1" applyFill="1" applyAlignment="1" applyProtection="1">
      <alignment vertical="center"/>
      <protection hidden="1"/>
    </xf>
    <xf numFmtId="0" fontId="18" fillId="12" borderId="7" xfId="15" applyFont="1" applyFill="1" applyBorder="1" applyAlignment="1" applyProtection="1">
      <alignment horizontal="center" vertical="center"/>
      <protection hidden="1"/>
    </xf>
    <xf numFmtId="2" fontId="18" fillId="0" borderId="101" xfId="15" applyNumberFormat="1" applyFont="1" applyBorder="1" applyAlignment="1" applyProtection="1">
      <alignment vertical="center"/>
      <protection hidden="1"/>
    </xf>
    <xf numFmtId="164" fontId="18" fillId="12" borderId="7" xfId="2" applyFont="1" applyFill="1" applyBorder="1" applyAlignment="1" applyProtection="1">
      <alignment vertical="center"/>
      <protection hidden="1"/>
    </xf>
    <xf numFmtId="164" fontId="18" fillId="12" borderId="0" xfId="2" applyFont="1" applyFill="1" applyBorder="1" applyAlignment="1" applyProtection="1">
      <alignment vertical="center"/>
      <protection hidden="1"/>
    </xf>
    <xf numFmtId="10" fontId="18" fillId="12" borderId="28" xfId="37" applyNumberFormat="1" applyFont="1" applyFill="1" applyBorder="1" applyAlignment="1" applyProtection="1">
      <alignment horizontal="center" vertical="center"/>
      <protection hidden="1"/>
    </xf>
    <xf numFmtId="164" fontId="18" fillId="12" borderId="83" xfId="2" applyFont="1" applyFill="1" applyBorder="1" applyAlignment="1" applyProtection="1">
      <alignment vertical="center"/>
      <protection hidden="1"/>
    </xf>
    <xf numFmtId="0" fontId="18" fillId="0" borderId="0" xfId="15" applyFont="1" applyAlignment="1" applyProtection="1">
      <alignment horizontal="right" vertical="center"/>
      <protection hidden="1"/>
    </xf>
    <xf numFmtId="0" fontId="22" fillId="12" borderId="69" xfId="15" applyFont="1" applyFill="1" applyBorder="1" applyAlignment="1">
      <alignment vertical="center"/>
    </xf>
    <xf numFmtId="0" fontId="22" fillId="0" borderId="101" xfId="15" applyFont="1" applyBorder="1" applyAlignment="1">
      <alignment vertical="center"/>
    </xf>
    <xf numFmtId="164" fontId="22" fillId="12" borderId="69" xfId="2" applyFont="1" applyFill="1" applyBorder="1" applyAlignment="1">
      <alignment vertical="center"/>
    </xf>
    <xf numFmtId="164" fontId="22" fillId="12" borderId="70" xfId="2" applyFont="1" applyFill="1" applyBorder="1" applyAlignment="1">
      <alignment vertical="center"/>
    </xf>
    <xf numFmtId="164" fontId="23" fillId="12" borderId="83" xfId="2" applyFont="1" applyFill="1" applyBorder="1" applyAlignment="1">
      <alignment vertical="center"/>
    </xf>
    <xf numFmtId="164" fontId="22" fillId="0" borderId="0" xfId="2" applyFont="1" applyBorder="1" applyAlignment="1">
      <alignment vertical="center"/>
    </xf>
    <xf numFmtId="164" fontId="22" fillId="0" borderId="0" xfId="2" applyFont="1" applyFill="1" applyBorder="1" applyAlignment="1">
      <alignment vertical="center"/>
    </xf>
    <xf numFmtId="164" fontId="23" fillId="0" borderId="0" xfId="2" applyFont="1" applyBorder="1" applyAlignment="1">
      <alignment vertical="center"/>
    </xf>
    <xf numFmtId="164" fontId="22" fillId="0" borderId="0" xfId="2" applyFont="1" applyAlignment="1">
      <alignment vertical="center"/>
    </xf>
    <xf numFmtId="164" fontId="23" fillId="0" borderId="0" xfId="2" applyFont="1" applyAlignment="1">
      <alignment vertical="center"/>
    </xf>
    <xf numFmtId="0" fontId="23" fillId="0" borderId="0" xfId="15" applyFont="1" applyAlignment="1">
      <alignment vertical="center"/>
    </xf>
    <xf numFmtId="0" fontId="3" fillId="0" borderId="5" xfId="4" applyFont="1" applyBorder="1" applyAlignment="1">
      <alignment horizontal="center" vertical="center"/>
    </xf>
    <xf numFmtId="167" fontId="3" fillId="0" borderId="1" xfId="7" applyFont="1" applyBorder="1" applyAlignment="1" applyProtection="1">
      <alignment vertical="center"/>
      <protection locked="0"/>
    </xf>
    <xf numFmtId="0" fontId="22" fillId="13" borderId="0" xfId="0" applyFont="1" applyFill="1"/>
    <xf numFmtId="0" fontId="22" fillId="0" borderId="0" xfId="0" applyFont="1"/>
    <xf numFmtId="0" fontId="23" fillId="0" borderId="0" xfId="0" applyFont="1"/>
    <xf numFmtId="166" fontId="22" fillId="0" borderId="0" xfId="55" applyNumberFormat="1" applyFont="1"/>
    <xf numFmtId="0" fontId="5" fillId="0" borderId="0" xfId="51" applyFont="1" applyAlignment="1">
      <alignment vertical="center"/>
    </xf>
    <xf numFmtId="0" fontId="5" fillId="0" borderId="0" xfId="11" applyFont="1"/>
    <xf numFmtId="0" fontId="26" fillId="0" borderId="0" xfId="69" applyFont="1"/>
    <xf numFmtId="0" fontId="4" fillId="0" borderId="3" xfId="7" applyNumberFormat="1" applyFont="1" applyBorder="1" applyAlignment="1" applyProtection="1">
      <alignment horizontal="center" vertical="center" wrapText="1"/>
      <protection locked="0"/>
    </xf>
    <xf numFmtId="0" fontId="2" fillId="0" borderId="0" xfId="0" applyFont="1"/>
    <xf numFmtId="0" fontId="2" fillId="0" borderId="2" xfId="1" applyBorder="1" applyAlignment="1" applyProtection="1">
      <alignment vertical="center"/>
      <protection locked="0"/>
    </xf>
    <xf numFmtId="0" fontId="3" fillId="8" borderId="102" xfId="0" applyFont="1" applyFill="1" applyBorder="1" applyAlignment="1" applyProtection="1">
      <alignment horizontal="left" vertical="center"/>
      <protection locked="0"/>
    </xf>
    <xf numFmtId="0" fontId="2" fillId="8" borderId="102" xfId="49" applyFill="1" applyBorder="1" applyAlignment="1" applyProtection="1">
      <alignment horizontal="center" vertical="center"/>
      <protection locked="0"/>
    </xf>
    <xf numFmtId="0" fontId="3" fillId="8" borderId="51" xfId="49" applyFont="1" applyFill="1" applyBorder="1" applyAlignment="1">
      <alignment horizontal="center" vertical="center"/>
    </xf>
    <xf numFmtId="165" fontId="3" fillId="8" borderId="26" xfId="49" applyNumberFormat="1" applyFont="1" applyFill="1" applyBorder="1" applyAlignment="1">
      <alignment horizontal="center" vertical="center"/>
    </xf>
    <xf numFmtId="166" fontId="3" fillId="8" borderId="26" xfId="49" applyNumberFormat="1" applyFont="1" applyFill="1" applyBorder="1" applyAlignment="1">
      <alignment horizontal="center" vertical="center"/>
    </xf>
    <xf numFmtId="166" fontId="3" fillId="8" borderId="50" xfId="49" applyNumberFormat="1" applyFont="1" applyFill="1" applyBorder="1" applyAlignment="1">
      <alignment horizontal="center" vertical="center"/>
    </xf>
    <xf numFmtId="166" fontId="3" fillId="8" borderId="102" xfId="49" applyNumberFormat="1" applyFont="1" applyFill="1" applyBorder="1" applyAlignment="1">
      <alignment horizontal="center" vertical="center"/>
    </xf>
    <xf numFmtId="166" fontId="3" fillId="8" borderId="53" xfId="49" applyNumberFormat="1" applyFont="1" applyFill="1" applyBorder="1" applyAlignment="1">
      <alignment horizontal="center" vertical="center"/>
    </xf>
    <xf numFmtId="4" fontId="3" fillId="8" borderId="52" xfId="57" applyNumberFormat="1" applyFont="1" applyFill="1" applyBorder="1" applyAlignment="1">
      <alignment horizontal="center" vertical="center"/>
    </xf>
    <xf numFmtId="4" fontId="3" fillId="8" borderId="102" xfId="57" applyNumberFormat="1" applyFont="1" applyFill="1" applyBorder="1" applyAlignment="1">
      <alignment horizontal="center" vertical="center"/>
    </xf>
    <xf numFmtId="164" fontId="3" fillId="8" borderId="102" xfId="62" applyFont="1" applyFill="1" applyBorder="1" applyAlignment="1">
      <alignment horizontal="right" vertical="center"/>
    </xf>
    <xf numFmtId="0" fontId="3" fillId="2" borderId="42" xfId="49" applyFont="1" applyFill="1" applyBorder="1" applyAlignment="1">
      <alignment horizontal="left" vertical="center" wrapText="1"/>
    </xf>
    <xf numFmtId="0" fontId="3" fillId="2" borderId="42" xfId="49" applyFont="1" applyFill="1" applyBorder="1" applyAlignment="1">
      <alignment horizontal="left" vertical="center"/>
    </xf>
    <xf numFmtId="0" fontId="2" fillId="2" borderId="42" xfId="49" applyFill="1" applyBorder="1" applyAlignment="1" applyProtection="1">
      <alignment horizontal="center" vertical="center" wrapText="1"/>
      <protection locked="0"/>
    </xf>
    <xf numFmtId="0" fontId="3" fillId="2" borderId="41" xfId="49" applyFont="1" applyFill="1" applyBorder="1" applyAlignment="1">
      <alignment horizontal="center" vertical="center"/>
    </xf>
    <xf numFmtId="165" fontId="3" fillId="2" borderId="9" xfId="49" applyNumberFormat="1" applyFont="1" applyFill="1" applyBorder="1" applyAlignment="1">
      <alignment horizontal="center" vertical="center"/>
    </xf>
    <xf numFmtId="166" fontId="3" fillId="2" borderId="9" xfId="49" applyNumberFormat="1" applyFont="1" applyFill="1" applyBorder="1" applyAlignment="1">
      <alignment horizontal="center" vertical="center"/>
    </xf>
    <xf numFmtId="166" fontId="3" fillId="2" borderId="40" xfId="49" applyNumberFormat="1" applyFont="1" applyFill="1" applyBorder="1" applyAlignment="1">
      <alignment horizontal="center" vertical="center"/>
    </xf>
    <xf numFmtId="166" fontId="3" fillId="2" borderId="42" xfId="49" applyNumberFormat="1" applyFont="1" applyFill="1" applyBorder="1" applyAlignment="1">
      <alignment horizontal="center" vertical="center"/>
    </xf>
    <xf numFmtId="166" fontId="3" fillId="2" borderId="43" xfId="49" applyNumberFormat="1" applyFont="1" applyFill="1" applyBorder="1" applyAlignment="1">
      <alignment horizontal="center" vertical="center"/>
    </xf>
    <xf numFmtId="4" fontId="3" fillId="2" borderId="27" xfId="49" applyNumberFormat="1" applyFont="1" applyFill="1" applyBorder="1" applyAlignment="1" applyProtection="1">
      <alignment horizontal="center" vertical="center" wrapText="1"/>
      <protection locked="0"/>
    </xf>
    <xf numFmtId="4" fontId="3" fillId="2" borderId="42" xfId="49" applyNumberFormat="1" applyFont="1" applyFill="1" applyBorder="1" applyAlignment="1" applyProtection="1">
      <alignment horizontal="center" vertical="center" wrapText="1"/>
      <protection locked="0"/>
    </xf>
    <xf numFmtId="164" fontId="3" fillId="2" borderId="42" xfId="62" applyFont="1" applyFill="1" applyBorder="1" applyAlignment="1" applyProtection="1">
      <alignment horizontal="right" vertical="center"/>
      <protection locked="0"/>
    </xf>
    <xf numFmtId="165" fontId="3" fillId="3" borderId="42" xfId="49" applyNumberFormat="1" applyFont="1" applyFill="1" applyBorder="1" applyAlignment="1">
      <alignment horizontal="left" vertical="center" wrapText="1"/>
    </xf>
    <xf numFmtId="165" fontId="3" fillId="3" borderId="42" xfId="0" applyNumberFormat="1" applyFont="1" applyFill="1" applyBorder="1" applyAlignment="1">
      <alignment horizontal="left" vertical="center" wrapText="1"/>
    </xf>
    <xf numFmtId="0" fontId="31" fillId="3" borderId="42" xfId="49" applyFont="1" applyFill="1" applyBorder="1" applyAlignment="1" applyProtection="1">
      <alignment horizontal="center" vertical="center" wrapText="1"/>
      <protection locked="0"/>
    </xf>
    <xf numFmtId="0" fontId="20" fillId="3" borderId="41" xfId="49" applyFont="1" applyFill="1" applyBorder="1" applyAlignment="1">
      <alignment horizontal="center" vertical="center"/>
    </xf>
    <xf numFmtId="165" fontId="20" fillId="3" borderId="9" xfId="49" applyNumberFormat="1" applyFont="1" applyFill="1" applyBorder="1" applyAlignment="1">
      <alignment horizontal="center" vertical="center"/>
    </xf>
    <xf numFmtId="166" fontId="20" fillId="3" borderId="9" xfId="49" applyNumberFormat="1" applyFont="1" applyFill="1" applyBorder="1" applyAlignment="1">
      <alignment horizontal="center" vertical="center"/>
    </xf>
    <xf numFmtId="166" fontId="20" fillId="3" borderId="40" xfId="49" applyNumberFormat="1" applyFont="1" applyFill="1" applyBorder="1" applyAlignment="1">
      <alignment horizontal="center" vertical="center"/>
    </xf>
    <xf numFmtId="166" fontId="20" fillId="3" borderId="42" xfId="49" applyNumberFormat="1" applyFont="1" applyFill="1" applyBorder="1" applyAlignment="1">
      <alignment horizontal="center" vertical="center"/>
    </xf>
    <xf numFmtId="166" fontId="20" fillId="3" borderId="43" xfId="49" applyNumberFormat="1" applyFont="1" applyFill="1" applyBorder="1" applyAlignment="1">
      <alignment horizontal="center" vertical="center"/>
    </xf>
    <xf numFmtId="4" fontId="20" fillId="3" borderId="27" xfId="49" applyNumberFormat="1" applyFont="1" applyFill="1" applyBorder="1" applyAlignment="1" applyProtection="1">
      <alignment horizontal="center" vertical="center" wrapText="1"/>
      <protection locked="0"/>
    </xf>
    <xf numFmtId="4" fontId="20" fillId="3" borderId="42" xfId="49" applyNumberFormat="1" applyFont="1" applyFill="1" applyBorder="1" applyAlignment="1" applyProtection="1">
      <alignment horizontal="center" vertical="center" wrapText="1"/>
      <protection locked="0"/>
    </xf>
    <xf numFmtId="164" fontId="20" fillId="3" borderId="42" xfId="62" applyFont="1" applyFill="1" applyBorder="1" applyAlignment="1" applyProtection="1">
      <alignment horizontal="right" vertical="center"/>
      <protection locked="0"/>
    </xf>
    <xf numFmtId="165" fontId="9" fillId="0" borderId="42" xfId="49" applyNumberFormat="1" applyFont="1" applyBorder="1" applyAlignment="1">
      <alignment horizontal="left" vertical="center" wrapText="1"/>
    </xf>
    <xf numFmtId="0" fontId="2" fillId="0" borderId="42" xfId="49" applyBorder="1" applyAlignment="1" applyProtection="1">
      <alignment horizontal="center" vertical="center" wrapText="1"/>
      <protection locked="0"/>
    </xf>
    <xf numFmtId="166" fontId="5" fillId="0" borderId="27" xfId="49" applyNumberFormat="1" applyFont="1" applyBorder="1" applyAlignment="1">
      <alignment horizontal="center" vertical="center"/>
    </xf>
    <xf numFmtId="2" fontId="5" fillId="0" borderId="40" xfId="49" applyNumberFormat="1" applyFont="1" applyBorder="1" applyAlignment="1">
      <alignment horizontal="center" vertical="center"/>
    </xf>
    <xf numFmtId="2" fontId="5" fillId="0" borderId="42" xfId="1" applyNumberFormat="1" applyFont="1" applyBorder="1" applyAlignment="1">
      <alignment horizontal="center" vertical="center" wrapText="1"/>
    </xf>
    <xf numFmtId="2" fontId="5" fillId="0" borderId="43" xfId="1" applyNumberFormat="1" applyFont="1" applyBorder="1" applyAlignment="1">
      <alignment horizontal="center" vertical="center" wrapText="1"/>
    </xf>
    <xf numFmtId="4" fontId="5" fillId="0" borderId="27" xfId="18" applyNumberFormat="1" applyFont="1" applyFill="1" applyBorder="1" applyAlignment="1">
      <alignment horizontal="center" vertical="center"/>
    </xf>
    <xf numFmtId="4" fontId="5" fillId="0" borderId="42" xfId="18" applyNumberFormat="1" applyFont="1" applyFill="1" applyBorder="1" applyAlignment="1">
      <alignment horizontal="center" vertical="center"/>
    </xf>
    <xf numFmtId="164" fontId="5" fillId="0" borderId="42" xfId="62" applyFont="1" applyBorder="1" applyAlignment="1">
      <alignment horizontal="right" vertical="center"/>
    </xf>
    <xf numFmtId="166" fontId="3" fillId="2" borderId="27" xfId="49" applyNumberFormat="1" applyFont="1" applyFill="1" applyBorder="1" applyAlignment="1">
      <alignment horizontal="center" vertical="center"/>
    </xf>
    <xf numFmtId="2" fontId="3" fillId="2" borderId="40" xfId="49" applyNumberFormat="1" applyFont="1" applyFill="1" applyBorder="1" applyAlignment="1">
      <alignment horizontal="center" vertical="center"/>
    </xf>
    <xf numFmtId="2" fontId="3" fillId="2" borderId="42" xfId="49" applyNumberFormat="1" applyFont="1" applyFill="1" applyBorder="1" applyAlignment="1">
      <alignment horizontal="center" vertical="center"/>
    </xf>
    <xf numFmtId="2" fontId="3" fillId="2" borderId="43" xfId="49" applyNumberFormat="1" applyFont="1" applyFill="1" applyBorder="1" applyAlignment="1">
      <alignment horizontal="center" vertical="center"/>
    </xf>
    <xf numFmtId="4" fontId="20" fillId="3" borderId="9" xfId="62" applyNumberFormat="1" applyFont="1" applyFill="1" applyBorder="1" applyAlignment="1">
      <alignment horizontal="center" vertical="center"/>
    </xf>
    <xf numFmtId="165" fontId="20" fillId="3" borderId="9" xfId="62" applyNumberFormat="1" applyFont="1" applyFill="1" applyBorder="1" applyAlignment="1">
      <alignment horizontal="center" vertical="center"/>
    </xf>
    <xf numFmtId="166" fontId="20" fillId="3" borderId="27" xfId="106" applyNumberFormat="1" applyFont="1" applyFill="1" applyBorder="1" applyAlignment="1">
      <alignment horizontal="center" vertical="center"/>
    </xf>
    <xf numFmtId="2" fontId="20" fillId="3" borderId="40" xfId="62" applyNumberFormat="1" applyFont="1" applyFill="1" applyBorder="1" applyAlignment="1">
      <alignment horizontal="center" vertical="center"/>
    </xf>
    <xf numFmtId="2" fontId="20" fillId="3" borderId="42" xfId="62" applyNumberFormat="1" applyFont="1" applyFill="1" applyBorder="1" applyAlignment="1">
      <alignment horizontal="center" vertical="center"/>
    </xf>
    <xf numFmtId="2" fontId="20" fillId="3" borderId="43" xfId="62" applyNumberFormat="1" applyFont="1" applyFill="1" applyBorder="1" applyAlignment="1">
      <alignment horizontal="center" vertical="center"/>
    </xf>
    <xf numFmtId="4" fontId="20" fillId="3" borderId="42" xfId="62" applyNumberFormat="1" applyFont="1" applyFill="1" applyBorder="1" applyAlignment="1">
      <alignment horizontal="center" vertical="center"/>
    </xf>
    <xf numFmtId="165" fontId="2" fillId="3" borderId="42" xfId="0" applyNumberFormat="1" applyFont="1" applyFill="1" applyBorder="1" applyAlignment="1">
      <alignment horizontal="left" vertical="center" wrapText="1"/>
    </xf>
    <xf numFmtId="0" fontId="20" fillId="3" borderId="41" xfId="49" applyFont="1" applyFill="1" applyBorder="1" applyAlignment="1" applyProtection="1">
      <alignment horizontal="center" vertical="center" wrapText="1"/>
      <protection locked="0"/>
    </xf>
    <xf numFmtId="165" fontId="20" fillId="3" borderId="27" xfId="106" applyNumberFormat="1" applyFont="1" applyFill="1" applyBorder="1" applyAlignment="1">
      <alignment horizontal="center" vertical="center"/>
    </xf>
    <xf numFmtId="166" fontId="20" fillId="3" borderId="27" xfId="62" applyNumberFormat="1" applyFont="1" applyFill="1" applyBorder="1" applyAlignment="1">
      <alignment horizontal="center" vertical="center"/>
    </xf>
    <xf numFmtId="0" fontId="3" fillId="8" borderId="42" xfId="0" applyFont="1" applyFill="1" applyBorder="1" applyAlignment="1" applyProtection="1">
      <alignment horizontal="left" vertical="center"/>
      <protection locked="0"/>
    </xf>
    <xf numFmtId="0" fontId="2" fillId="8" borderId="42" xfId="49" applyFill="1" applyBorder="1" applyAlignment="1" applyProtection="1">
      <alignment horizontal="center" vertical="center"/>
      <protection locked="0"/>
    </xf>
    <xf numFmtId="0" fontId="3" fillId="8" borderId="41" xfId="49" applyFont="1" applyFill="1" applyBorder="1" applyAlignment="1">
      <alignment horizontal="center" vertical="center"/>
    </xf>
    <xf numFmtId="165" fontId="3" fillId="8" borderId="9" xfId="49" applyNumberFormat="1" applyFont="1" applyFill="1" applyBorder="1" applyAlignment="1">
      <alignment horizontal="center" vertical="center"/>
    </xf>
    <xf numFmtId="0" fontId="3" fillId="8" borderId="27" xfId="49" applyFont="1" applyFill="1" applyBorder="1" applyAlignment="1">
      <alignment horizontal="center" vertical="center"/>
    </xf>
    <xf numFmtId="2" fontId="3" fillId="8" borderId="40" xfId="49" applyNumberFormat="1" applyFont="1" applyFill="1" applyBorder="1" applyAlignment="1">
      <alignment horizontal="center" vertical="center"/>
    </xf>
    <xf numFmtId="2" fontId="3" fillId="8" borderId="42" xfId="49" applyNumberFormat="1" applyFont="1" applyFill="1" applyBorder="1" applyAlignment="1">
      <alignment horizontal="center" vertical="center"/>
    </xf>
    <xf numFmtId="2" fontId="3" fillId="8" borderId="43" xfId="49" applyNumberFormat="1" applyFont="1" applyFill="1" applyBorder="1" applyAlignment="1">
      <alignment horizontal="center" vertical="center"/>
    </xf>
    <xf numFmtId="4" fontId="3" fillId="8" borderId="27" xfId="57" applyNumberFormat="1" applyFont="1" applyFill="1" applyBorder="1" applyAlignment="1">
      <alignment horizontal="center" vertical="center"/>
    </xf>
    <xf numFmtId="4" fontId="3" fillId="8" borderId="42" xfId="57" applyNumberFormat="1" applyFont="1" applyFill="1" applyBorder="1" applyAlignment="1">
      <alignment horizontal="center" vertical="center"/>
    </xf>
    <xf numFmtId="164" fontId="3" fillId="8" borderId="42" xfId="62" applyFont="1" applyFill="1" applyBorder="1" applyAlignment="1">
      <alignment horizontal="right" vertical="center"/>
    </xf>
    <xf numFmtId="0" fontId="3" fillId="2" borderId="27" xfId="49" applyFont="1" applyFill="1" applyBorder="1" applyAlignment="1">
      <alignment horizontal="center" vertical="center"/>
    </xf>
    <xf numFmtId="0" fontId="20" fillId="3" borderId="27" xfId="49" applyFont="1" applyFill="1" applyBorder="1" applyAlignment="1">
      <alignment horizontal="center" vertical="center"/>
    </xf>
    <xf numFmtId="2" fontId="20" fillId="3" borderId="40" xfId="49" applyNumberFormat="1" applyFont="1" applyFill="1" applyBorder="1" applyAlignment="1">
      <alignment horizontal="center" vertical="center"/>
    </xf>
    <xf numFmtId="2" fontId="20" fillId="3" borderId="42" xfId="49" applyNumberFormat="1" applyFont="1" applyFill="1" applyBorder="1" applyAlignment="1">
      <alignment horizontal="center" vertical="center"/>
    </xf>
    <xf numFmtId="2" fontId="20" fillId="3" borderId="43" xfId="49" applyNumberFormat="1" applyFont="1" applyFill="1" applyBorder="1" applyAlignment="1">
      <alignment horizontal="center" vertical="center"/>
    </xf>
    <xf numFmtId="0" fontId="9" fillId="0" borderId="42" xfId="1" applyFont="1" applyBorder="1" applyAlignment="1">
      <alignment horizontal="left" vertical="center" wrapText="1"/>
    </xf>
    <xf numFmtId="0" fontId="34" fillId="0" borderId="42" xfId="79" applyFont="1" applyBorder="1" applyAlignment="1">
      <alignment horizontal="left" vertical="center"/>
    </xf>
    <xf numFmtId="49" fontId="2" fillId="0" borderId="42" xfId="0" applyNumberFormat="1" applyFont="1" applyBorder="1" applyAlignment="1">
      <alignment horizontal="center" vertical="center"/>
    </xf>
    <xf numFmtId="2" fontId="5" fillId="0" borderId="40" xfId="1" applyNumberFormat="1" applyFont="1" applyBorder="1" applyAlignment="1">
      <alignment horizontal="center" vertical="center" wrapText="1"/>
    </xf>
    <xf numFmtId="4" fontId="5" fillId="4" borderId="42" xfId="40" applyNumberFormat="1" applyFont="1" applyFill="1" applyBorder="1" applyAlignment="1" applyProtection="1">
      <alignment horizontal="center" vertical="center" wrapText="1"/>
      <protection locked="0"/>
    </xf>
    <xf numFmtId="4" fontId="2" fillId="4" borderId="42" xfId="40" applyNumberFormat="1" applyFont="1" applyFill="1" applyBorder="1" applyAlignment="1" applyProtection="1">
      <alignment horizontal="center" vertical="center" wrapText="1"/>
      <protection locked="0"/>
    </xf>
    <xf numFmtId="4" fontId="5" fillId="4" borderId="41" xfId="40" applyNumberFormat="1" applyFont="1" applyFill="1" applyBorder="1" applyAlignment="1" applyProtection="1">
      <alignment horizontal="center" vertical="center" wrapText="1"/>
      <protection locked="0"/>
    </xf>
    <xf numFmtId="4" fontId="5" fillId="4" borderId="9" xfId="40" applyNumberFormat="1" applyFont="1" applyFill="1" applyBorder="1" applyAlignment="1" applyProtection="1">
      <alignment horizontal="center" vertical="center" wrapText="1"/>
      <protection locked="0"/>
    </xf>
    <xf numFmtId="0" fontId="5" fillId="4" borderId="9" xfId="40" applyNumberFormat="1" applyFont="1" applyFill="1" applyBorder="1" applyAlignment="1" applyProtection="1">
      <alignment horizontal="center" vertical="center" wrapText="1"/>
      <protection locked="0"/>
    </xf>
    <xf numFmtId="4" fontId="5" fillId="4" borderId="27" xfId="40" applyNumberFormat="1" applyFont="1" applyFill="1" applyBorder="1" applyAlignment="1" applyProtection="1">
      <alignment horizontal="center" vertical="center" wrapText="1"/>
      <protection locked="0"/>
    </xf>
    <xf numFmtId="4" fontId="5" fillId="4" borderId="40" xfId="40" applyNumberFormat="1" applyFont="1" applyFill="1" applyBorder="1" applyAlignment="1" applyProtection="1">
      <alignment horizontal="center" vertical="center" wrapText="1"/>
      <protection locked="0"/>
    </xf>
    <xf numFmtId="4" fontId="5" fillId="4" borderId="43" xfId="40" applyNumberFormat="1" applyFont="1" applyFill="1" applyBorder="1" applyAlignment="1" applyProtection="1">
      <alignment horizontal="center" vertical="center" wrapText="1"/>
      <protection locked="0"/>
    </xf>
    <xf numFmtId="4" fontId="3" fillId="4" borderId="42" xfId="40" applyNumberFormat="1" applyFont="1" applyFill="1" applyBorder="1" applyAlignment="1" applyProtection="1">
      <alignment horizontal="center" vertical="center" wrapText="1"/>
      <protection locked="0"/>
    </xf>
    <xf numFmtId="4" fontId="3" fillId="4" borderId="42" xfId="40" applyNumberFormat="1" applyFont="1" applyFill="1" applyBorder="1" applyAlignment="1" applyProtection="1">
      <alignment horizontal="right" vertical="center" wrapText="1"/>
      <protection locked="0"/>
    </xf>
    <xf numFmtId="0" fontId="20" fillId="3" borderId="27" xfId="49" applyFont="1" applyFill="1" applyBorder="1" applyAlignment="1" applyProtection="1">
      <alignment horizontal="center" vertical="center" wrapText="1"/>
      <protection locked="0"/>
    </xf>
    <xf numFmtId="0" fontId="2" fillId="0" borderId="42" xfId="0" applyFont="1" applyBorder="1" applyAlignment="1" applyProtection="1">
      <alignment horizontal="center" vertical="center"/>
      <protection locked="0"/>
    </xf>
    <xf numFmtId="0" fontId="2" fillId="0" borderId="42" xfId="1" applyBorder="1" applyAlignment="1">
      <alignment horizontal="center" vertical="center" wrapText="1"/>
    </xf>
    <xf numFmtId="0" fontId="2" fillId="0" borderId="42" xfId="79" applyFont="1" applyBorder="1" applyAlignment="1" applyProtection="1">
      <alignment horizontal="center" vertical="center"/>
      <protection locked="0"/>
    </xf>
    <xf numFmtId="2" fontId="5" fillId="2" borderId="40" xfId="49" applyNumberFormat="1" applyFont="1" applyFill="1" applyBorder="1" applyAlignment="1">
      <alignment horizontal="center" vertical="center"/>
    </xf>
    <xf numFmtId="2" fontId="5" fillId="2" borderId="42" xfId="49" applyNumberFormat="1" applyFont="1" applyFill="1" applyBorder="1" applyAlignment="1">
      <alignment horizontal="center" vertical="center"/>
    </xf>
    <xf numFmtId="2" fontId="5" fillId="2" borderId="43" xfId="49" applyNumberFormat="1" applyFont="1" applyFill="1" applyBorder="1" applyAlignment="1">
      <alignment horizontal="center" vertical="center"/>
    </xf>
    <xf numFmtId="2" fontId="19" fillId="3" borderId="40" xfId="49" applyNumberFormat="1" applyFont="1" applyFill="1" applyBorder="1" applyAlignment="1">
      <alignment horizontal="center" vertical="center"/>
    </xf>
    <xf numFmtId="2" fontId="19" fillId="3" borderId="42" xfId="49" applyNumberFormat="1" applyFont="1" applyFill="1" applyBorder="1" applyAlignment="1">
      <alignment horizontal="center" vertical="center"/>
    </xf>
    <xf numFmtId="2" fontId="19" fillId="3" borderId="43" xfId="49" applyNumberFormat="1" applyFont="1" applyFill="1" applyBorder="1" applyAlignment="1">
      <alignment horizontal="center" vertical="center"/>
    </xf>
    <xf numFmtId="2" fontId="19" fillId="3" borderId="40" xfId="62" applyNumberFormat="1" applyFont="1" applyFill="1" applyBorder="1" applyAlignment="1">
      <alignment horizontal="center" vertical="center"/>
    </xf>
    <xf numFmtId="2" fontId="19" fillId="3" borderId="42" xfId="62" applyNumberFormat="1" applyFont="1" applyFill="1" applyBorder="1" applyAlignment="1">
      <alignment horizontal="center" vertical="center"/>
    </xf>
    <xf numFmtId="2" fontId="19" fillId="3" borderId="43" xfId="62" applyNumberFormat="1" applyFont="1" applyFill="1" applyBorder="1" applyAlignment="1">
      <alignment horizontal="center" vertical="center"/>
    </xf>
    <xf numFmtId="2" fontId="19" fillId="3" borderId="42" xfId="106" applyNumberFormat="1" applyFont="1" applyFill="1" applyBorder="1" applyAlignment="1">
      <alignment horizontal="center" vertical="center"/>
    </xf>
    <xf numFmtId="0" fontId="34" fillId="0" borderId="42" xfId="79" applyFont="1" applyBorder="1" applyAlignment="1">
      <alignment horizontal="left" vertical="center" wrapText="1"/>
    </xf>
    <xf numFmtId="166" fontId="20" fillId="3" borderId="27" xfId="49" applyNumberFormat="1" applyFont="1" applyFill="1" applyBorder="1" applyAlignment="1">
      <alignment horizontal="center" vertical="center"/>
    </xf>
    <xf numFmtId="2" fontId="5" fillId="13" borderId="42" xfId="1" applyNumberFormat="1" applyFont="1" applyFill="1" applyBorder="1" applyAlignment="1">
      <alignment horizontal="center" vertical="center" wrapText="1"/>
    </xf>
    <xf numFmtId="0" fontId="9" fillId="0" borderId="42" xfId="0" applyFont="1" applyBorder="1" applyAlignment="1">
      <alignment horizontal="left" vertical="center"/>
    </xf>
    <xf numFmtId="165" fontId="9" fillId="0" borderId="42" xfId="0" applyNumberFormat="1" applyFont="1" applyBorder="1" applyAlignment="1">
      <alignment horizontal="left" vertical="top" wrapText="1"/>
    </xf>
    <xf numFmtId="2" fontId="5" fillId="0" borderId="40" xfId="55" applyNumberFormat="1" applyFont="1" applyBorder="1"/>
    <xf numFmtId="2" fontId="5" fillId="0" borderId="42" xfId="55" applyNumberFormat="1" applyFont="1" applyBorder="1"/>
    <xf numFmtId="2" fontId="5" fillId="0" borderId="43" xfId="55" applyNumberFormat="1" applyFont="1" applyBorder="1"/>
    <xf numFmtId="0" fontId="5" fillId="0" borderId="42" xfId="0" applyFont="1" applyBorder="1"/>
    <xf numFmtId="49" fontId="9" fillId="0" borderId="42" xfId="33" applyNumberFormat="1" applyFont="1" applyBorder="1" applyAlignment="1">
      <alignment horizontal="left" vertical="center"/>
    </xf>
    <xf numFmtId="2" fontId="5" fillId="13" borderId="43" xfId="1" applyNumberFormat="1" applyFont="1" applyFill="1" applyBorder="1" applyAlignment="1">
      <alignment horizontal="center" vertical="center" wrapText="1"/>
    </xf>
    <xf numFmtId="2" fontId="5" fillId="13" borderId="40" xfId="1" applyNumberFormat="1" applyFont="1" applyFill="1" applyBorder="1" applyAlignment="1">
      <alignment horizontal="center" vertical="center" wrapText="1"/>
    </xf>
    <xf numFmtId="4" fontId="5" fillId="13" borderId="27" xfId="18" applyNumberFormat="1" applyFont="1" applyFill="1" applyBorder="1" applyAlignment="1">
      <alignment horizontal="center" vertical="center"/>
    </xf>
    <xf numFmtId="4" fontId="5" fillId="13" borderId="42" xfId="18" applyNumberFormat="1" applyFont="1" applyFill="1" applyBorder="1" applyAlignment="1">
      <alignment horizontal="center" vertical="center"/>
    </xf>
    <xf numFmtId="165" fontId="33" fillId="3" borderId="42" xfId="0" applyNumberFormat="1" applyFont="1" applyFill="1" applyBorder="1" applyAlignment="1">
      <alignment horizontal="left" vertical="center" wrapText="1"/>
    </xf>
    <xf numFmtId="49" fontId="9" fillId="0" borderId="42" xfId="33" applyNumberFormat="1" applyFont="1" applyBorder="1" applyAlignment="1">
      <alignment horizontal="left" vertical="center" wrapText="1"/>
    </xf>
    <xf numFmtId="166" fontId="3" fillId="8" borderId="27" xfId="49" applyNumberFormat="1" applyFont="1" applyFill="1" applyBorder="1" applyAlignment="1">
      <alignment horizontal="center" vertical="center"/>
    </xf>
    <xf numFmtId="2" fontId="5" fillId="8" borderId="40" xfId="49" applyNumberFormat="1" applyFont="1" applyFill="1" applyBorder="1" applyAlignment="1">
      <alignment horizontal="center" vertical="center"/>
    </xf>
    <xf numFmtId="2" fontId="5" fillId="8" borderId="42" xfId="49" applyNumberFormat="1" applyFont="1" applyFill="1" applyBorder="1" applyAlignment="1">
      <alignment horizontal="center" vertical="center"/>
    </xf>
    <xf numFmtId="2" fontId="5" fillId="8" borderId="43" xfId="49" applyNumberFormat="1" applyFont="1" applyFill="1" applyBorder="1" applyAlignment="1">
      <alignment horizontal="center" vertical="center"/>
    </xf>
    <xf numFmtId="166" fontId="20" fillId="3" borderId="40" xfId="62" applyNumberFormat="1" applyFont="1" applyFill="1" applyBorder="1" applyAlignment="1">
      <alignment horizontal="center" vertical="center"/>
    </xf>
    <xf numFmtId="166" fontId="20" fillId="3" borderId="42" xfId="62" applyNumberFormat="1" applyFont="1" applyFill="1" applyBorder="1" applyAlignment="1">
      <alignment horizontal="center" vertical="center"/>
    </xf>
    <xf numFmtId="166" fontId="20" fillId="3" borderId="43" xfId="62" applyNumberFormat="1" applyFont="1" applyFill="1" applyBorder="1" applyAlignment="1">
      <alignment horizontal="center" vertical="center"/>
    </xf>
    <xf numFmtId="165" fontId="34" fillId="0" borderId="42" xfId="79" applyNumberFormat="1" applyFont="1" applyBorder="1" applyAlignment="1">
      <alignment horizontal="left" vertical="center" wrapText="1"/>
    </xf>
    <xf numFmtId="165" fontId="9" fillId="0" borderId="42" xfId="79" applyNumberFormat="1" applyFont="1" applyBorder="1" applyAlignment="1">
      <alignment horizontal="left" vertical="center" wrapText="1"/>
    </xf>
    <xf numFmtId="2" fontId="5" fillId="0" borderId="27" xfId="1" applyNumberFormat="1" applyFont="1" applyBorder="1" applyAlignment="1">
      <alignment horizontal="center" vertical="center" wrapText="1"/>
    </xf>
    <xf numFmtId="165" fontId="9" fillId="0" borderId="42" xfId="79" applyNumberFormat="1" applyFont="1" applyBorder="1" applyAlignment="1">
      <alignment horizontal="left" vertical="center"/>
    </xf>
    <xf numFmtId="165" fontId="9" fillId="0" borderId="42" xfId="0" applyNumberFormat="1" applyFont="1" applyBorder="1" applyAlignment="1">
      <alignment horizontal="left" vertical="center" wrapText="1"/>
    </xf>
    <xf numFmtId="0" fontId="3" fillId="3" borderId="42" xfId="49" applyFont="1" applyFill="1" applyBorder="1" applyAlignment="1" applyProtection="1">
      <alignment horizontal="left" vertical="center" wrapText="1"/>
      <protection locked="0"/>
    </xf>
    <xf numFmtId="0" fontId="5" fillId="3" borderId="42" xfId="49" applyFont="1" applyFill="1" applyBorder="1" applyAlignment="1" applyProtection="1">
      <alignment horizontal="center" vertical="center" wrapText="1"/>
      <protection locked="0"/>
    </xf>
    <xf numFmtId="0" fontId="5" fillId="3" borderId="41" xfId="49" applyFont="1" applyFill="1" applyBorder="1" applyAlignment="1" applyProtection="1">
      <alignment horizontal="center" vertical="center" wrapText="1"/>
      <protection locked="0"/>
    </xf>
    <xf numFmtId="0" fontId="5" fillId="3" borderId="9" xfId="49" applyFont="1" applyFill="1" applyBorder="1" applyAlignment="1" applyProtection="1">
      <alignment horizontal="center" vertical="center" wrapText="1"/>
      <protection locked="0"/>
    </xf>
    <xf numFmtId="0" fontId="5" fillId="3" borderId="27" xfId="49" applyFont="1" applyFill="1" applyBorder="1" applyAlignment="1" applyProtection="1">
      <alignment horizontal="center" vertical="center" wrapText="1"/>
      <protection locked="0"/>
    </xf>
    <xf numFmtId="0" fontId="20" fillId="3" borderId="42" xfId="49" applyFont="1" applyFill="1" applyBorder="1" applyAlignment="1" applyProtection="1">
      <alignment horizontal="center" vertical="center" wrapText="1"/>
      <protection locked="0"/>
    </xf>
    <xf numFmtId="0" fontId="9" fillId="0" borderId="42" xfId="80" applyFont="1" applyBorder="1" applyAlignment="1">
      <alignment horizontal="left" vertical="center"/>
    </xf>
    <xf numFmtId="0" fontId="9" fillId="0" borderId="42" xfId="80" applyFont="1" applyBorder="1" applyAlignment="1">
      <alignment horizontal="left" vertical="center" wrapText="1"/>
    </xf>
    <xf numFmtId="166" fontId="20" fillId="3" borderId="9" xfId="62" applyNumberFormat="1" applyFont="1" applyFill="1" applyBorder="1" applyAlignment="1">
      <alignment horizontal="center" vertical="center"/>
    </xf>
    <xf numFmtId="165" fontId="20" fillId="3" borderId="40" xfId="62" applyNumberFormat="1" applyFont="1" applyFill="1" applyBorder="1" applyAlignment="1">
      <alignment horizontal="center" vertical="center"/>
    </xf>
    <xf numFmtId="165" fontId="20" fillId="3" borderId="42" xfId="62" applyNumberFormat="1" applyFont="1" applyFill="1" applyBorder="1" applyAlignment="1">
      <alignment horizontal="center" vertical="center"/>
    </xf>
    <xf numFmtId="165" fontId="20" fillId="3" borderId="43" xfId="62" applyNumberFormat="1" applyFont="1" applyFill="1" applyBorder="1" applyAlignment="1">
      <alignment horizontal="center" vertical="center"/>
    </xf>
    <xf numFmtId="165" fontId="9" fillId="0" borderId="42" xfId="0" applyNumberFormat="1" applyFont="1" applyBorder="1" applyAlignment="1">
      <alignment horizontal="left" vertical="center"/>
    </xf>
    <xf numFmtId="165" fontId="20" fillId="3" borderId="27" xfId="62" applyNumberFormat="1" applyFont="1" applyFill="1" applyBorder="1" applyAlignment="1">
      <alignment horizontal="center" vertical="center"/>
    </xf>
    <xf numFmtId="49" fontId="9" fillId="0" borderId="42" xfId="81" applyNumberFormat="1" applyFont="1" applyBorder="1" applyAlignment="1">
      <alignment horizontal="left" vertical="center" wrapText="1"/>
    </xf>
    <xf numFmtId="0" fontId="5" fillId="13" borderId="42" xfId="0" applyFont="1" applyFill="1" applyBorder="1"/>
    <xf numFmtId="166" fontId="19" fillId="3" borderId="40" xfId="62" applyNumberFormat="1" applyFont="1" applyFill="1" applyBorder="1" applyAlignment="1">
      <alignment horizontal="center" vertical="center"/>
    </xf>
    <xf numFmtId="166" fontId="19" fillId="3" borderId="42" xfId="62" applyNumberFormat="1" applyFont="1" applyFill="1" applyBorder="1" applyAlignment="1">
      <alignment horizontal="center" vertical="center"/>
    </xf>
    <xf numFmtId="166" fontId="19" fillId="3" borderId="43" xfId="62" applyNumberFormat="1" applyFont="1" applyFill="1" applyBorder="1" applyAlignment="1">
      <alignment horizontal="center" vertical="center"/>
    </xf>
    <xf numFmtId="2" fontId="5" fillId="0" borderId="40" xfId="0" applyNumberFormat="1" applyFont="1" applyBorder="1"/>
    <xf numFmtId="2" fontId="5" fillId="0" borderId="42" xfId="0" applyNumberFormat="1" applyFont="1" applyBorder="1"/>
    <xf numFmtId="2" fontId="5" fillId="0" borderId="43" xfId="0" applyNumberFormat="1" applyFont="1" applyBorder="1"/>
    <xf numFmtId="166" fontId="22" fillId="0" borderId="9" xfId="55" applyNumberFormat="1" applyFont="1" applyBorder="1"/>
    <xf numFmtId="166" fontId="5" fillId="4" borderId="9" xfId="40" applyNumberFormat="1" applyFont="1" applyFill="1" applyBorder="1" applyAlignment="1" applyProtection="1">
      <alignment horizontal="center" vertical="center" wrapText="1"/>
      <protection locked="0"/>
    </xf>
    <xf numFmtId="4" fontId="5" fillId="4" borderId="103" xfId="40" applyNumberFormat="1" applyFont="1" applyFill="1" applyBorder="1" applyAlignment="1" applyProtection="1">
      <alignment horizontal="center" vertical="center" wrapText="1"/>
      <protection locked="0"/>
    </xf>
    <xf numFmtId="4" fontId="2" fillId="4" borderId="103" xfId="40" applyNumberFormat="1" applyFont="1" applyFill="1" applyBorder="1" applyAlignment="1" applyProtection="1">
      <alignment horizontal="center" vertical="center" wrapText="1"/>
      <protection locked="0"/>
    </xf>
    <xf numFmtId="4" fontId="5" fillId="4" borderId="104" xfId="40" applyNumberFormat="1" applyFont="1" applyFill="1" applyBorder="1" applyAlignment="1" applyProtection="1">
      <alignment horizontal="center" vertical="center" wrapText="1"/>
      <protection locked="0"/>
    </xf>
    <xf numFmtId="4" fontId="5" fillId="4" borderId="105" xfId="40" applyNumberFormat="1" applyFont="1" applyFill="1" applyBorder="1" applyAlignment="1" applyProtection="1">
      <alignment horizontal="center" vertical="center" wrapText="1"/>
      <protection locked="0"/>
    </xf>
    <xf numFmtId="0" fontId="5" fillId="4" borderId="105" xfId="40" applyNumberFormat="1" applyFont="1" applyFill="1" applyBorder="1" applyAlignment="1" applyProtection="1">
      <alignment horizontal="center" vertical="center" wrapText="1"/>
      <protection locked="0"/>
    </xf>
    <xf numFmtId="166" fontId="5" fillId="4" borderId="105" xfId="40" applyNumberFormat="1" applyFont="1" applyFill="1" applyBorder="1" applyAlignment="1" applyProtection="1">
      <alignment horizontal="center" vertical="center" wrapText="1"/>
      <protection locked="0"/>
    </xf>
    <xf numFmtId="4" fontId="5" fillId="4" borderId="106" xfId="40" applyNumberFormat="1" applyFont="1" applyFill="1" applyBorder="1" applyAlignment="1" applyProtection="1">
      <alignment horizontal="center" vertical="center" wrapText="1"/>
      <protection locked="0"/>
    </xf>
    <xf numFmtId="4" fontId="5" fillId="4" borderId="107" xfId="40" applyNumberFormat="1" applyFont="1" applyFill="1" applyBorder="1" applyAlignment="1" applyProtection="1">
      <alignment horizontal="center" vertical="center" wrapText="1"/>
      <protection locked="0"/>
    </xf>
    <xf numFmtId="4" fontId="5" fillId="4" borderId="108" xfId="40" applyNumberFormat="1" applyFont="1" applyFill="1" applyBorder="1" applyAlignment="1" applyProtection="1">
      <alignment horizontal="center" vertical="center" wrapText="1"/>
      <protection locked="0"/>
    </xf>
    <xf numFmtId="4" fontId="5" fillId="4" borderId="109" xfId="40" applyNumberFormat="1" applyFont="1" applyFill="1" applyBorder="1" applyAlignment="1" applyProtection="1">
      <alignment horizontal="center" vertical="center" wrapText="1"/>
      <protection locked="0"/>
    </xf>
    <xf numFmtId="4" fontId="3" fillId="4" borderId="103" xfId="40" applyNumberFormat="1" applyFont="1" applyFill="1" applyBorder="1" applyAlignment="1" applyProtection="1">
      <alignment horizontal="right" vertical="center" wrapText="1"/>
      <protection locked="0"/>
    </xf>
    <xf numFmtId="0" fontId="32" fillId="0" borderId="0" xfId="0" applyFont="1"/>
    <xf numFmtId="175" fontId="18" fillId="0" borderId="24" xfId="16" applyNumberFormat="1" applyFont="1" applyBorder="1" applyAlignment="1" applyProtection="1">
      <alignment horizontal="center" vertical="center"/>
      <protection locked="0" hidden="1"/>
    </xf>
    <xf numFmtId="165" fontId="5" fillId="0" borderId="42" xfId="51" applyNumberFormat="1" applyFont="1" applyBorder="1" applyAlignment="1">
      <alignment horizontal="justify" vertical="center" wrapText="1"/>
    </xf>
    <xf numFmtId="0" fontId="36" fillId="0" borderId="0" xfId="109" applyFont="1" applyAlignment="1">
      <alignment vertical="center"/>
    </xf>
    <xf numFmtId="4" fontId="36" fillId="0" borderId="0" xfId="109" applyNumberFormat="1" applyFont="1" applyAlignment="1">
      <alignment horizontal="center" vertical="center"/>
    </xf>
    <xf numFmtId="0" fontId="36" fillId="0" borderId="0" xfId="109" applyFont="1" applyAlignment="1">
      <alignment horizontal="center" vertical="center"/>
    </xf>
    <xf numFmtId="17" fontId="25" fillId="0" borderId="0" xfId="109" applyNumberFormat="1" applyFont="1" applyAlignment="1">
      <alignment horizontal="center" vertical="center"/>
    </xf>
    <xf numFmtId="0" fontId="25" fillId="0" borderId="0" xfId="109" applyFont="1" applyAlignment="1">
      <alignment vertical="center"/>
    </xf>
    <xf numFmtId="0" fontId="25" fillId="0" borderId="7" xfId="109" applyFont="1" applyBorder="1" applyAlignment="1">
      <alignment horizontal="center" vertical="center"/>
    </xf>
    <xf numFmtId="0" fontId="25" fillId="0" borderId="0" xfId="109" applyFont="1" applyAlignment="1">
      <alignment horizontal="center" vertical="center"/>
    </xf>
    <xf numFmtId="0" fontId="25" fillId="0" borderId="0" xfId="109" applyFont="1" applyAlignment="1">
      <alignment horizontal="center" vertical="center" wrapText="1"/>
    </xf>
    <xf numFmtId="0" fontId="25" fillId="0" borderId="8" xfId="109" applyFont="1" applyBorder="1" applyAlignment="1">
      <alignment horizontal="center" vertical="center" wrapText="1"/>
    </xf>
    <xf numFmtId="0" fontId="37" fillId="0" borderId="7" xfId="109" applyFont="1" applyBorder="1" applyAlignment="1">
      <alignment horizontal="center" vertical="center"/>
    </xf>
    <xf numFmtId="0" fontId="38" fillId="0" borderId="0" xfId="109" applyFont="1" applyAlignment="1">
      <alignment horizontal="center" vertical="center"/>
    </xf>
    <xf numFmtId="0" fontId="38" fillId="17" borderId="5" xfId="109" applyFont="1" applyFill="1" applyBorder="1" applyAlignment="1">
      <alignment horizontal="center" vertical="center"/>
    </xf>
    <xf numFmtId="4" fontId="37" fillId="0" borderId="8" xfId="109" applyNumberFormat="1" applyFont="1" applyBorder="1" applyAlignment="1">
      <alignment horizontal="center" vertical="center"/>
    </xf>
    <xf numFmtId="0" fontId="37" fillId="0" borderId="0" xfId="109" applyFont="1" applyAlignment="1">
      <alignment horizontal="center" vertical="center"/>
    </xf>
    <xf numFmtId="0" fontId="37" fillId="0" borderId="0" xfId="109" applyFont="1" applyAlignment="1">
      <alignment vertical="center"/>
    </xf>
    <xf numFmtId="17" fontId="38" fillId="18" borderId="5" xfId="109" applyNumberFormat="1" applyFont="1" applyFill="1" applyBorder="1" applyAlignment="1">
      <alignment horizontal="center" vertical="center"/>
    </xf>
    <xf numFmtId="0" fontId="36" fillId="0" borderId="7" xfId="109" applyFont="1" applyBorder="1" applyAlignment="1">
      <alignment vertical="center"/>
    </xf>
    <xf numFmtId="17" fontId="38" fillId="14" borderId="5" xfId="109" applyNumberFormat="1" applyFont="1" applyFill="1" applyBorder="1" applyAlignment="1">
      <alignment horizontal="center" vertical="center"/>
    </xf>
    <xf numFmtId="0" fontId="39" fillId="17" borderId="5" xfId="109" applyFont="1" applyFill="1" applyBorder="1" applyAlignment="1">
      <alignment vertical="center"/>
    </xf>
    <xf numFmtId="0" fontId="39" fillId="18" borderId="5" xfId="109" applyFont="1" applyFill="1" applyBorder="1" applyAlignment="1">
      <alignment horizontal="center" vertical="center"/>
    </xf>
    <xf numFmtId="17" fontId="36" fillId="0" borderId="0" xfId="109" applyNumberFormat="1" applyFont="1" applyAlignment="1">
      <alignment vertical="center"/>
    </xf>
    <xf numFmtId="0" fontId="39" fillId="18" borderId="5" xfId="109" applyFont="1" applyFill="1" applyBorder="1" applyAlignment="1">
      <alignment vertical="center"/>
    </xf>
    <xf numFmtId="2" fontId="39" fillId="18" borderId="5" xfId="109" applyNumberFormat="1" applyFont="1" applyFill="1" applyBorder="1" applyAlignment="1">
      <alignment horizontal="center" vertical="center"/>
    </xf>
    <xf numFmtId="4" fontId="38" fillId="0" borderId="7" xfId="109" applyNumberFormat="1" applyFont="1" applyBorder="1" applyAlignment="1">
      <alignment vertical="center"/>
    </xf>
    <xf numFmtId="4" fontId="38" fillId="17" borderId="5" xfId="109" applyNumberFormat="1" applyFont="1" applyFill="1" applyBorder="1" applyAlignment="1">
      <alignment vertical="center"/>
    </xf>
    <xf numFmtId="4" fontId="38" fillId="17" borderId="5" xfId="109" applyNumberFormat="1" applyFont="1" applyFill="1" applyBorder="1" applyAlignment="1">
      <alignment horizontal="center" vertical="center"/>
    </xf>
    <xf numFmtId="4" fontId="38" fillId="0" borderId="0" xfId="109" applyNumberFormat="1" applyFont="1" applyAlignment="1">
      <alignment horizontal="center" vertical="center"/>
    </xf>
    <xf numFmtId="4" fontId="38" fillId="0" borderId="0" xfId="109" applyNumberFormat="1" applyFont="1" applyAlignment="1">
      <alignment vertical="center"/>
    </xf>
    <xf numFmtId="0" fontId="38" fillId="0" borderId="7" xfId="109" applyFont="1" applyBorder="1" applyAlignment="1">
      <alignment vertical="center"/>
    </xf>
    <xf numFmtId="0" fontId="38" fillId="0" borderId="0" xfId="109" applyFont="1" applyAlignment="1">
      <alignment vertical="center"/>
    </xf>
    <xf numFmtId="0" fontId="18" fillId="0" borderId="2" xfId="109" applyFont="1" applyBorder="1" applyAlignment="1">
      <alignment vertical="center"/>
    </xf>
    <xf numFmtId="4" fontId="38" fillId="0" borderId="8" xfId="109" applyNumberFormat="1" applyFont="1" applyBorder="1" applyAlignment="1">
      <alignment horizontal="center" vertical="center"/>
    </xf>
    <xf numFmtId="0" fontId="38" fillId="17" borderId="5" xfId="109" applyFont="1" applyFill="1" applyBorder="1" applyAlignment="1">
      <alignment horizontal="left" vertical="center" wrapText="1"/>
    </xf>
    <xf numFmtId="0" fontId="38" fillId="18" borderId="5" xfId="109" applyFont="1" applyFill="1" applyBorder="1" applyAlignment="1">
      <alignment horizontal="center" vertical="center"/>
    </xf>
    <xf numFmtId="9" fontId="38" fillId="18" borderId="5" xfId="110" applyFont="1" applyFill="1" applyBorder="1" applyAlignment="1">
      <alignment horizontal="center" vertical="center"/>
    </xf>
    <xf numFmtId="0" fontId="36" fillId="0" borderId="7" xfId="109" applyFont="1" applyBorder="1" applyAlignment="1">
      <alignment horizontal="left" vertical="center" wrapText="1"/>
    </xf>
    <xf numFmtId="2" fontId="38" fillId="17" borderId="5" xfId="110" applyNumberFormat="1" applyFont="1" applyFill="1" applyBorder="1" applyAlignment="1">
      <alignment horizontal="center" vertical="center"/>
    </xf>
    <xf numFmtId="2" fontId="38" fillId="0" borderId="0" xfId="109" applyNumberFormat="1" applyFont="1" applyAlignment="1">
      <alignment horizontal="center" vertical="center"/>
    </xf>
    <xf numFmtId="0" fontId="36" fillId="0" borderId="7" xfId="109" applyFont="1" applyBorder="1" applyAlignment="1">
      <alignment horizontal="center" vertical="center"/>
    </xf>
    <xf numFmtId="0" fontId="38" fillId="17" borderId="5" xfId="109" applyFont="1" applyFill="1" applyBorder="1" applyAlignment="1">
      <alignment vertical="center"/>
    </xf>
    <xf numFmtId="10" fontId="38" fillId="18" borderId="5" xfId="110" applyNumberFormat="1" applyFont="1" applyFill="1" applyBorder="1" applyAlignment="1">
      <alignment horizontal="center" vertical="center"/>
    </xf>
    <xf numFmtId="176" fontId="38" fillId="0" borderId="0" xfId="109" applyNumberFormat="1" applyFont="1" applyAlignment="1">
      <alignment horizontal="center" vertical="center"/>
    </xf>
    <xf numFmtId="176" fontId="38" fillId="18" borderId="5" xfId="110" applyNumberFormat="1" applyFont="1" applyFill="1" applyBorder="1" applyAlignment="1">
      <alignment horizontal="center" vertical="center"/>
    </xf>
    <xf numFmtId="0" fontId="39" fillId="0" borderId="7" xfId="109" applyFont="1" applyBorder="1" applyAlignment="1">
      <alignment horizontal="center" vertical="center"/>
    </xf>
    <xf numFmtId="0" fontId="39" fillId="0" borderId="0" xfId="109" applyFont="1" applyAlignment="1">
      <alignment horizontal="center" vertical="center"/>
    </xf>
    <xf numFmtId="0" fontId="39" fillId="0" borderId="0" xfId="109" applyFont="1" applyAlignment="1">
      <alignment vertical="center"/>
    </xf>
    <xf numFmtId="178" fontId="38" fillId="18" borderId="5" xfId="110" applyNumberFormat="1" applyFont="1" applyFill="1" applyBorder="1" applyAlignment="1">
      <alignment horizontal="center" vertical="center"/>
    </xf>
    <xf numFmtId="10" fontId="38" fillId="17" borderId="5" xfId="109" applyNumberFormat="1" applyFont="1" applyFill="1" applyBorder="1" applyAlignment="1">
      <alignment horizontal="center" vertical="center"/>
    </xf>
    <xf numFmtId="2" fontId="38" fillId="17" borderId="5" xfId="109" applyNumberFormat="1" applyFont="1" applyFill="1" applyBorder="1" applyAlignment="1">
      <alignment horizontal="center" vertical="center"/>
    </xf>
    <xf numFmtId="2" fontId="38" fillId="17" borderId="25" xfId="109" applyNumberFormat="1" applyFont="1" applyFill="1" applyBorder="1" applyAlignment="1">
      <alignment horizontal="center" vertical="center"/>
    </xf>
    <xf numFmtId="0" fontId="38" fillId="17" borderId="12" xfId="109" applyFont="1" applyFill="1" applyBorder="1" applyAlignment="1">
      <alignment vertical="center"/>
    </xf>
    <xf numFmtId="1" fontId="37" fillId="19" borderId="83" xfId="109" applyNumberFormat="1" applyFont="1" applyFill="1" applyBorder="1" applyAlignment="1">
      <alignment horizontal="center" vertical="center"/>
    </xf>
    <xf numFmtId="0" fontId="40" fillId="0" borderId="69" xfId="109" applyFont="1" applyBorder="1" applyAlignment="1">
      <alignment vertical="center"/>
    </xf>
    <xf numFmtId="0" fontId="36" fillId="0" borderId="70" xfId="109" applyFont="1" applyBorder="1" applyAlignment="1">
      <alignment vertical="center"/>
    </xf>
    <xf numFmtId="0" fontId="36" fillId="0" borderId="70" xfId="109" applyFont="1" applyBorder="1" applyAlignment="1">
      <alignment horizontal="center" vertical="center"/>
    </xf>
    <xf numFmtId="4" fontId="36" fillId="0" borderId="71" xfId="109" applyNumberFormat="1" applyFont="1" applyBorder="1" applyAlignment="1">
      <alignment horizontal="center" vertical="center"/>
    </xf>
    <xf numFmtId="0" fontId="41" fillId="0" borderId="0" xfId="109" applyFont="1" applyAlignment="1">
      <alignment horizontal="center" vertical="center"/>
    </xf>
    <xf numFmtId="3" fontId="42" fillId="0" borderId="0" xfId="109" applyNumberFormat="1" applyFont="1" applyAlignment="1">
      <alignment vertical="center"/>
    </xf>
    <xf numFmtId="0" fontId="43" fillId="13" borderId="5" xfId="111" applyFont="1" applyFill="1" applyBorder="1" applyAlignment="1">
      <alignment horizontal="center" vertical="center"/>
    </xf>
    <xf numFmtId="0" fontId="44" fillId="13" borderId="5" xfId="111" applyFont="1" applyFill="1" applyBorder="1" applyAlignment="1">
      <alignment horizontal="center" vertical="center" wrapText="1"/>
    </xf>
    <xf numFmtId="0" fontId="1" fillId="0" borderId="0" xfId="111"/>
    <xf numFmtId="43" fontId="44" fillId="13" borderId="5" xfId="111" applyNumberFormat="1" applyFont="1" applyFill="1" applyBorder="1" applyAlignment="1">
      <alignment horizontal="center" vertical="center" wrapText="1"/>
    </xf>
    <xf numFmtId="0" fontId="45" fillId="13" borderId="5" xfId="111" applyFont="1" applyFill="1" applyBorder="1" applyAlignment="1">
      <alignment horizontal="left" vertical="center" wrapText="1"/>
    </xf>
    <xf numFmtId="0" fontId="45" fillId="13" borderId="5" xfId="111" applyFont="1" applyFill="1" applyBorder="1" applyAlignment="1">
      <alignment horizontal="center" vertical="center" wrapText="1"/>
    </xf>
    <xf numFmtId="2" fontId="45" fillId="13" borderId="5" xfId="111" applyNumberFormat="1" applyFont="1" applyFill="1" applyBorder="1" applyAlignment="1">
      <alignment horizontal="center" vertical="center" wrapText="1"/>
    </xf>
    <xf numFmtId="43" fontId="45" fillId="13" borderId="5" xfId="111" applyNumberFormat="1" applyFont="1" applyFill="1" applyBorder="1" applyAlignment="1">
      <alignment horizontal="center" vertical="center" wrapText="1"/>
    </xf>
    <xf numFmtId="0" fontId="0" fillId="0" borderId="0" xfId="111" applyFont="1" applyAlignment="1">
      <alignment horizontal="left" vertical="center"/>
    </xf>
    <xf numFmtId="0" fontId="46" fillId="0" borderId="5" xfId="111" applyFont="1" applyBorder="1" applyAlignment="1">
      <alignment horizontal="left" vertical="center" wrapText="1"/>
    </xf>
    <xf numFmtId="0" fontId="46" fillId="0" borderId="5" xfId="111" applyFont="1" applyBorder="1" applyAlignment="1">
      <alignment horizontal="center" vertical="center" wrapText="1"/>
    </xf>
    <xf numFmtId="43" fontId="46" fillId="0" borderId="5" xfId="111" applyNumberFormat="1" applyFont="1" applyBorder="1" applyAlignment="1">
      <alignment horizontal="center" vertical="center" wrapText="1"/>
    </xf>
    <xf numFmtId="43" fontId="44" fillId="13" borderId="5" xfId="111" applyNumberFormat="1" applyFont="1" applyFill="1" applyBorder="1" applyAlignment="1">
      <alignment horizontal="right" vertical="center" wrapText="1"/>
    </xf>
    <xf numFmtId="4" fontId="45" fillId="13" borderId="5" xfId="111" applyNumberFormat="1" applyFont="1" applyFill="1" applyBorder="1" applyAlignment="1">
      <alignment horizontal="left" vertical="center" wrapText="1"/>
    </xf>
    <xf numFmtId="0" fontId="1" fillId="0" borderId="0" xfId="111" applyAlignment="1">
      <alignment horizontal="center" vertical="center"/>
    </xf>
    <xf numFmtId="10" fontId="6" fillId="0" borderId="0" xfId="110" applyNumberFormat="1" applyAlignment="1">
      <alignment horizontal="center" vertical="center"/>
    </xf>
    <xf numFmtId="43" fontId="45" fillId="13" borderId="5" xfId="111" applyNumberFormat="1" applyFont="1" applyFill="1" applyBorder="1" applyAlignment="1">
      <alignment horizontal="right" vertical="center" wrapText="1"/>
    </xf>
    <xf numFmtId="179" fontId="1" fillId="0" borderId="0" xfId="112" applyFont="1"/>
    <xf numFmtId="43" fontId="1" fillId="0" borderId="0" xfId="111" applyNumberFormat="1"/>
    <xf numFmtId="0" fontId="44" fillId="13" borderId="5" xfId="111" applyFont="1" applyFill="1" applyBorder="1" applyAlignment="1">
      <alignment horizontal="left" vertical="center" wrapText="1"/>
    </xf>
    <xf numFmtId="10" fontId="44" fillId="13" borderId="5" xfId="113" applyNumberFormat="1" applyFont="1" applyFill="1" applyBorder="1" applyAlignment="1">
      <alignment horizontal="center" vertical="center" wrapText="1"/>
    </xf>
    <xf numFmtId="0" fontId="22" fillId="0" borderId="0" xfId="111" applyFont="1"/>
    <xf numFmtId="44" fontId="44" fillId="13" borderId="5" xfId="114" applyFont="1" applyFill="1" applyBorder="1" applyAlignment="1">
      <alignment horizontal="center" vertical="center" wrapText="1"/>
    </xf>
    <xf numFmtId="44" fontId="22" fillId="0" borderId="0" xfId="111" applyNumberFormat="1" applyFont="1"/>
    <xf numFmtId="0" fontId="47" fillId="13" borderId="0" xfId="111" applyFont="1" applyFill="1"/>
    <xf numFmtId="0" fontId="0" fillId="20" borderId="0" xfId="111" applyFont="1" applyFill="1" applyAlignment="1">
      <alignment horizontal="center"/>
    </xf>
    <xf numFmtId="0" fontId="25" fillId="20" borderId="0" xfId="109" applyFont="1" applyFill="1" applyAlignment="1">
      <alignment vertical="center"/>
    </xf>
    <xf numFmtId="0" fontId="5" fillId="0" borderId="41" xfId="51" applyFont="1" applyBorder="1" applyAlignment="1">
      <alignment horizontal="center" vertical="center"/>
    </xf>
    <xf numFmtId="165" fontId="5" fillId="0" borderId="9" xfId="51" applyNumberFormat="1" applyFont="1" applyBorder="1" applyAlignment="1">
      <alignment horizontal="center" vertical="center"/>
    </xf>
    <xf numFmtId="166" fontId="5" fillId="0" borderId="27" xfId="51" applyNumberFormat="1" applyFont="1" applyBorder="1" applyAlignment="1">
      <alignment horizontal="center" vertical="center"/>
    </xf>
    <xf numFmtId="0" fontId="5" fillId="0" borderId="41" xfId="1" applyFont="1" applyBorder="1" applyAlignment="1">
      <alignment horizontal="center" vertical="center" wrapText="1"/>
    </xf>
    <xf numFmtId="0" fontId="5" fillId="0" borderId="9" xfId="1" applyFont="1" applyBorder="1" applyAlignment="1">
      <alignment horizontal="center" vertical="center" wrapText="1"/>
    </xf>
    <xf numFmtId="49" fontId="5" fillId="0" borderId="9" xfId="1" applyNumberFormat="1" applyFont="1" applyBorder="1" applyAlignment="1">
      <alignment horizontal="center" vertical="center" wrapText="1"/>
    </xf>
    <xf numFmtId="49" fontId="5" fillId="0" borderId="27" xfId="1" applyNumberFormat="1" applyFont="1" applyBorder="1" applyAlignment="1">
      <alignment horizontal="center" vertical="center" wrapText="1"/>
    </xf>
    <xf numFmtId="0" fontId="5" fillId="0" borderId="41" xfId="49" applyFont="1" applyBorder="1" applyAlignment="1">
      <alignment horizontal="center" vertical="center"/>
    </xf>
    <xf numFmtId="165" fontId="5" fillId="0" borderId="9" xfId="49" applyNumberFormat="1" applyFont="1" applyBorder="1" applyAlignment="1">
      <alignment horizontal="center" vertical="center"/>
    </xf>
    <xf numFmtId="0" fontId="9" fillId="0" borderId="41" xfId="49" applyFont="1" applyBorder="1" applyAlignment="1">
      <alignment horizontal="center" vertical="center"/>
    </xf>
    <xf numFmtId="165" fontId="9" fillId="0" borderId="9" xfId="49" applyNumberFormat="1" applyFont="1" applyBorder="1" applyAlignment="1">
      <alignment horizontal="center" vertical="center"/>
    </xf>
    <xf numFmtId="166" fontId="9" fillId="0" borderId="27" xfId="49" applyNumberFormat="1" applyFont="1" applyBorder="1" applyAlignment="1">
      <alignment horizontal="center" vertical="center"/>
    </xf>
    <xf numFmtId="49" fontId="5" fillId="0" borderId="27" xfId="49" applyNumberFormat="1" applyFont="1" applyBorder="1" applyAlignment="1">
      <alignment horizontal="center" vertical="center"/>
    </xf>
    <xf numFmtId="0" fontId="9" fillId="13" borderId="42" xfId="1" applyFont="1" applyFill="1" applyBorder="1" applyAlignment="1">
      <alignment horizontal="left" vertical="center" wrapText="1"/>
    </xf>
    <xf numFmtId="0" fontId="2" fillId="13" borderId="42" xfId="1" applyFill="1" applyBorder="1" applyAlignment="1">
      <alignment horizontal="center" vertical="center" wrapText="1"/>
    </xf>
    <xf numFmtId="0" fontId="5" fillId="13" borderId="41" xfId="49" applyFont="1" applyFill="1" applyBorder="1" applyAlignment="1">
      <alignment horizontal="center" vertical="center"/>
    </xf>
    <xf numFmtId="165" fontId="5" fillId="13" borderId="9" xfId="49" applyNumberFormat="1" applyFont="1" applyFill="1" applyBorder="1" applyAlignment="1">
      <alignment horizontal="center" vertical="center"/>
    </xf>
    <xf numFmtId="166" fontId="5" fillId="13" borderId="27" xfId="49" applyNumberFormat="1" applyFont="1" applyFill="1" applyBorder="1" applyAlignment="1">
      <alignment horizontal="center" vertical="center"/>
    </xf>
    <xf numFmtId="164" fontId="5" fillId="13" borderId="42" xfId="62" applyFont="1" applyFill="1" applyBorder="1" applyAlignment="1">
      <alignment horizontal="right" vertical="center"/>
    </xf>
    <xf numFmtId="0" fontId="5" fillId="21" borderId="5" xfId="10" applyFont="1" applyFill="1" applyBorder="1" applyAlignment="1" applyProtection="1">
      <alignment horizontal="center" vertical="center"/>
      <protection locked="0"/>
    </xf>
    <xf numFmtId="2" fontId="5" fillId="21" borderId="42" xfId="1" applyNumberFormat="1" applyFont="1" applyFill="1" applyBorder="1" applyAlignment="1">
      <alignment horizontal="center" vertical="center" wrapText="1"/>
    </xf>
    <xf numFmtId="4" fontId="5" fillId="21" borderId="27" xfId="18" applyNumberFormat="1" applyFont="1" applyFill="1" applyBorder="1" applyAlignment="1">
      <alignment horizontal="center" vertical="center"/>
    </xf>
    <xf numFmtId="0" fontId="34" fillId="21" borderId="42" xfId="79" applyFont="1" applyFill="1" applyBorder="1" applyAlignment="1">
      <alignment horizontal="left" vertical="center" wrapText="1"/>
    </xf>
    <xf numFmtId="166" fontId="33" fillId="22" borderId="41" xfId="51" applyNumberFormat="1" applyFont="1" applyFill="1" applyBorder="1" applyAlignment="1">
      <alignment horizontal="center" vertical="center" wrapText="1"/>
    </xf>
    <xf numFmtId="166" fontId="33" fillId="22" borderId="9" xfId="51" applyNumberFormat="1" applyFont="1" applyFill="1" applyBorder="1" applyAlignment="1">
      <alignment horizontal="center" vertical="center" wrapText="1"/>
    </xf>
    <xf numFmtId="166" fontId="33" fillId="22" borderId="27" xfId="51" applyNumberFormat="1" applyFont="1" applyFill="1" applyBorder="1" applyAlignment="1">
      <alignment horizontal="center" vertical="center" wrapText="1"/>
    </xf>
    <xf numFmtId="0" fontId="49" fillId="23" borderId="41" xfId="51" applyFont="1" applyFill="1" applyBorder="1" applyAlignment="1" applyProtection="1">
      <alignment horizontal="center" vertical="center" wrapText="1"/>
      <protection locked="0"/>
    </xf>
    <xf numFmtId="0" fontId="49" fillId="23" borderId="41" xfId="51" applyFont="1" applyFill="1" applyBorder="1" applyAlignment="1">
      <alignment horizontal="center" vertical="center"/>
    </xf>
    <xf numFmtId="165" fontId="49" fillId="23" borderId="9" xfId="51" applyNumberFormat="1" applyFont="1" applyFill="1" applyBorder="1" applyAlignment="1">
      <alignment horizontal="center" vertical="center"/>
    </xf>
    <xf numFmtId="166" fontId="49" fillId="23" borderId="27" xfId="51" applyNumberFormat="1" applyFont="1" applyFill="1" applyBorder="1" applyAlignment="1">
      <alignment horizontal="center" vertical="center"/>
    </xf>
    <xf numFmtId="2" fontId="5" fillId="24" borderId="42" xfId="1" applyNumberFormat="1" applyFont="1" applyFill="1" applyBorder="1" applyAlignment="1">
      <alignment horizontal="center" vertical="center" wrapText="1"/>
    </xf>
    <xf numFmtId="0" fontId="34" fillId="21" borderId="42" xfId="79" applyFont="1" applyFill="1" applyBorder="1" applyAlignment="1">
      <alignment horizontal="center" vertical="center"/>
    </xf>
    <xf numFmtId="49" fontId="9" fillId="21" borderId="42" xfId="33" applyNumberFormat="1" applyFont="1" applyFill="1" applyBorder="1" applyAlignment="1">
      <alignment horizontal="left" vertical="center"/>
    </xf>
    <xf numFmtId="0" fontId="34" fillId="13" borderId="42" xfId="79" applyFont="1" applyFill="1" applyBorder="1" applyAlignment="1">
      <alignment horizontal="left" vertical="center"/>
    </xf>
    <xf numFmtId="0" fontId="2" fillId="13" borderId="42" xfId="0" applyFont="1" applyFill="1" applyBorder="1" applyAlignment="1" applyProtection="1">
      <alignment horizontal="center" vertical="center"/>
      <protection locked="0"/>
    </xf>
    <xf numFmtId="165" fontId="9" fillId="13" borderId="42" xfId="0" applyNumberFormat="1" applyFont="1" applyFill="1" applyBorder="1" applyAlignment="1">
      <alignment horizontal="left" vertical="center" wrapText="1"/>
    </xf>
    <xf numFmtId="0" fontId="34" fillId="24" borderId="42" xfId="79" applyFont="1" applyFill="1" applyBorder="1" applyAlignment="1">
      <alignment horizontal="left" vertical="center" wrapText="1"/>
    </xf>
    <xf numFmtId="165" fontId="9" fillId="13" borderId="42" xfId="49" applyNumberFormat="1" applyFont="1" applyFill="1" applyBorder="1" applyAlignment="1">
      <alignment horizontal="left" vertical="center" wrapText="1"/>
    </xf>
    <xf numFmtId="165" fontId="5" fillId="13" borderId="42" xfId="51" applyNumberFormat="1" applyFont="1" applyFill="1" applyBorder="1" applyAlignment="1">
      <alignment horizontal="justify" vertical="center" wrapText="1"/>
    </xf>
    <xf numFmtId="0" fontId="2" fillId="13" borderId="42" xfId="49" applyFill="1" applyBorder="1" applyAlignment="1" applyProtection="1">
      <alignment horizontal="center" vertical="center" wrapText="1"/>
      <protection locked="0"/>
    </xf>
    <xf numFmtId="0" fontId="5" fillId="13" borderId="41" xfId="51" applyFont="1" applyFill="1" applyBorder="1" applyAlignment="1">
      <alignment horizontal="center" vertical="center"/>
    </xf>
    <xf numFmtId="165" fontId="5" fillId="13" borderId="9" xfId="51" applyNumberFormat="1" applyFont="1" applyFill="1" applyBorder="1" applyAlignment="1">
      <alignment horizontal="center" vertical="center"/>
    </xf>
    <xf numFmtId="166" fontId="5" fillId="13" borderId="27" xfId="51" applyNumberFormat="1" applyFont="1" applyFill="1" applyBorder="1" applyAlignment="1">
      <alignment horizontal="center" vertical="center"/>
    </xf>
    <xf numFmtId="0" fontId="5" fillId="13" borderId="0" xfId="51" applyFont="1" applyFill="1" applyAlignment="1">
      <alignment vertical="center"/>
    </xf>
    <xf numFmtId="0" fontId="5" fillId="0" borderId="12" xfId="10" applyFont="1" applyBorder="1" applyAlignment="1">
      <alignment horizontal="left" vertical="center"/>
    </xf>
    <xf numFmtId="0" fontId="5" fillId="0" borderId="3" xfId="10" applyFont="1" applyBorder="1" applyAlignment="1">
      <alignment horizontal="left" vertical="center"/>
    </xf>
    <xf numFmtId="0" fontId="5" fillId="0" borderId="23" xfId="10" applyFont="1" applyBorder="1" applyAlignment="1">
      <alignment horizontal="left" vertical="center"/>
    </xf>
    <xf numFmtId="49" fontId="10" fillId="7" borderId="12" xfId="10" applyNumberFormat="1" applyFont="1" applyFill="1" applyBorder="1" applyAlignment="1" applyProtection="1">
      <alignment horizontal="center" vertical="center"/>
      <protection locked="0"/>
    </xf>
    <xf numFmtId="49" fontId="10" fillId="7" borderId="3" xfId="10" applyNumberFormat="1" applyFont="1" applyFill="1" applyBorder="1" applyAlignment="1" applyProtection="1">
      <alignment horizontal="center" vertical="center"/>
      <protection locked="0"/>
    </xf>
    <xf numFmtId="49" fontId="10" fillId="7" borderId="23" xfId="10" applyNumberFormat="1" applyFont="1" applyFill="1" applyBorder="1" applyAlignment="1" applyProtection="1">
      <alignment horizontal="center" vertical="center"/>
      <protection locked="0"/>
    </xf>
    <xf numFmtId="49" fontId="5" fillId="0" borderId="5" xfId="10" applyNumberFormat="1" applyFont="1" applyBorder="1" applyAlignment="1" applyProtection="1">
      <alignment horizontal="center" vertical="center"/>
      <protection locked="0"/>
    </xf>
    <xf numFmtId="168" fontId="5" fillId="0" borderId="5" xfId="10" applyNumberFormat="1" applyFont="1" applyBorder="1" applyAlignment="1" applyProtection="1">
      <alignment horizontal="center" vertical="center"/>
      <protection locked="0"/>
    </xf>
    <xf numFmtId="169" fontId="5" fillId="0" borderId="5" xfId="10" applyNumberFormat="1" applyFont="1" applyBorder="1" applyAlignment="1" applyProtection="1">
      <alignment horizontal="center" vertical="center"/>
      <protection locked="0"/>
    </xf>
    <xf numFmtId="0" fontId="5" fillId="0" borderId="12" xfId="10" applyFont="1" applyBorder="1" applyAlignment="1" applyProtection="1">
      <alignment horizontal="left" vertical="center"/>
      <protection locked="0"/>
    </xf>
    <xf numFmtId="0" fontId="5" fillId="0" borderId="3" xfId="10" applyFont="1" applyBorder="1" applyAlignment="1" applyProtection="1">
      <alignment horizontal="left" vertical="center"/>
      <protection locked="0"/>
    </xf>
    <xf numFmtId="0" fontId="5" fillId="0" borderId="23" xfId="10" applyFont="1" applyBorder="1" applyAlignment="1" applyProtection="1">
      <alignment horizontal="left" vertical="center"/>
      <protection locked="0"/>
    </xf>
    <xf numFmtId="49" fontId="5" fillId="21" borderId="12" xfId="10" applyNumberFormat="1" applyFont="1" applyFill="1" applyBorder="1" applyAlignment="1" applyProtection="1">
      <alignment horizontal="center" vertical="center"/>
      <protection locked="0"/>
    </xf>
    <xf numFmtId="49" fontId="5" fillId="21" borderId="23" xfId="10" applyNumberFormat="1" applyFont="1" applyFill="1" applyBorder="1" applyAlignment="1" applyProtection="1">
      <alignment horizontal="center" vertical="center"/>
      <protection locked="0"/>
    </xf>
    <xf numFmtId="168" fontId="5" fillId="21" borderId="12" xfId="10" applyNumberFormat="1" applyFont="1" applyFill="1" applyBorder="1" applyAlignment="1" applyProtection="1">
      <alignment horizontal="center" vertical="center"/>
      <protection locked="0"/>
    </xf>
    <xf numFmtId="168" fontId="5" fillId="21" borderId="3" xfId="10" applyNumberFormat="1" applyFont="1" applyFill="1" applyBorder="1" applyAlignment="1" applyProtection="1">
      <alignment horizontal="center" vertical="center"/>
      <protection locked="0"/>
    </xf>
    <xf numFmtId="168" fontId="5" fillId="21" borderId="23" xfId="10" applyNumberFormat="1" applyFont="1" applyFill="1" applyBorder="1" applyAlignment="1" applyProtection="1">
      <alignment horizontal="center" vertical="center"/>
      <protection locked="0"/>
    </xf>
    <xf numFmtId="169" fontId="5" fillId="21" borderId="12" xfId="10" applyNumberFormat="1" applyFont="1" applyFill="1" applyBorder="1" applyAlignment="1" applyProtection="1">
      <alignment horizontal="center" vertical="center"/>
      <protection locked="0"/>
    </xf>
    <xf numFmtId="169" fontId="5" fillId="21" borderId="3" xfId="10" applyNumberFormat="1" applyFont="1" applyFill="1" applyBorder="1" applyAlignment="1" applyProtection="1">
      <alignment horizontal="center" vertical="center"/>
      <protection locked="0"/>
    </xf>
    <xf numFmtId="169" fontId="5" fillId="21" borderId="23" xfId="10" applyNumberFormat="1" applyFont="1" applyFill="1" applyBorder="1" applyAlignment="1" applyProtection="1">
      <alignment horizontal="center" vertical="center"/>
      <protection locked="0"/>
    </xf>
    <xf numFmtId="0" fontId="5" fillId="21" borderId="12" xfId="10" applyFont="1" applyFill="1" applyBorder="1" applyAlignment="1" applyProtection="1">
      <alignment horizontal="left" vertical="center"/>
      <protection locked="0"/>
    </xf>
    <xf numFmtId="0" fontId="5" fillId="21" borderId="3" xfId="10" applyFont="1" applyFill="1" applyBorder="1" applyAlignment="1" applyProtection="1">
      <alignment horizontal="left" vertical="center"/>
      <protection locked="0"/>
    </xf>
    <xf numFmtId="0" fontId="5" fillId="21" borderId="23" xfId="10" applyFont="1" applyFill="1" applyBorder="1" applyAlignment="1" applyProtection="1">
      <alignment horizontal="left" vertical="center"/>
      <protection locked="0"/>
    </xf>
    <xf numFmtId="0" fontId="5" fillId="0" borderId="5" xfId="10" applyFont="1" applyBorder="1" applyAlignment="1" applyProtection="1">
      <alignment horizontal="center" vertical="center"/>
      <protection locked="0"/>
    </xf>
    <xf numFmtId="49" fontId="5" fillId="0" borderId="5" xfId="10" applyNumberFormat="1" applyFont="1" applyBorder="1" applyAlignment="1">
      <alignment horizontal="center" vertical="center"/>
    </xf>
    <xf numFmtId="49" fontId="5" fillId="0" borderId="25" xfId="10" applyNumberFormat="1" applyFont="1" applyBorder="1" applyAlignment="1">
      <alignment horizontal="center" vertical="center"/>
    </xf>
    <xf numFmtId="0" fontId="5" fillId="6" borderId="5" xfId="10" applyFont="1" applyFill="1" applyBorder="1" applyAlignment="1">
      <alignment horizontal="center" vertical="center"/>
    </xf>
    <xf numFmtId="0" fontId="5" fillId="6" borderId="23" xfId="10" applyFont="1" applyFill="1" applyBorder="1" applyAlignment="1">
      <alignment horizontal="center" vertical="center"/>
    </xf>
    <xf numFmtId="49" fontId="3" fillId="21" borderId="13" xfId="10" applyNumberFormat="1" applyFont="1" applyFill="1" applyBorder="1" applyAlignment="1" applyProtection="1">
      <alignment horizontal="center" vertical="center"/>
      <protection locked="0"/>
    </xf>
    <xf numFmtId="49" fontId="3" fillId="21" borderId="15" xfId="10" applyNumberFormat="1" applyFont="1" applyFill="1" applyBorder="1" applyAlignment="1" applyProtection="1">
      <alignment horizontal="center" vertical="center"/>
      <protection locked="0"/>
    </xf>
    <xf numFmtId="0" fontId="5" fillId="6" borderId="14" xfId="10" applyFont="1" applyFill="1" applyBorder="1" applyAlignment="1">
      <alignment horizontal="center" vertical="center" wrapText="1"/>
    </xf>
    <xf numFmtId="0" fontId="5" fillId="6" borderId="15" xfId="10" applyFont="1" applyFill="1" applyBorder="1" applyAlignment="1">
      <alignment horizontal="center" vertical="center" wrapText="1"/>
    </xf>
    <xf numFmtId="0" fontId="8" fillId="5" borderId="1" xfId="10" applyFont="1" applyFill="1" applyBorder="1" applyAlignment="1">
      <alignment horizontal="center" vertical="center" wrapText="1"/>
    </xf>
    <xf numFmtId="0" fontId="8" fillId="5" borderId="2" xfId="10" applyFont="1" applyFill="1" applyBorder="1" applyAlignment="1">
      <alignment horizontal="center" vertical="center" wrapText="1"/>
    </xf>
    <xf numFmtId="0" fontId="8" fillId="5" borderId="14" xfId="10" applyFont="1" applyFill="1" applyBorder="1" applyAlignment="1">
      <alignment horizontal="center" vertical="center" wrapText="1"/>
    </xf>
    <xf numFmtId="0" fontId="8" fillId="5" borderId="13" xfId="10" applyFont="1" applyFill="1" applyBorder="1" applyAlignment="1">
      <alignment horizontal="center" vertical="center" wrapText="1"/>
    </xf>
    <xf numFmtId="0" fontId="4" fillId="5" borderId="2" xfId="10" applyFont="1" applyFill="1" applyBorder="1" applyAlignment="1">
      <alignment horizontal="center" vertical="center" wrapText="1" shrinkToFit="1"/>
    </xf>
    <xf numFmtId="0" fontId="4" fillId="5" borderId="10" xfId="10" applyFont="1" applyFill="1" applyBorder="1" applyAlignment="1">
      <alignment horizontal="center" vertical="center" wrapText="1" shrinkToFit="1"/>
    </xf>
    <xf numFmtId="0" fontId="4" fillId="5" borderId="13" xfId="10" applyFont="1" applyFill="1" applyBorder="1" applyAlignment="1">
      <alignment horizontal="center" vertical="center" wrapText="1" shrinkToFit="1"/>
    </xf>
    <xf numFmtId="0" fontId="4" fillId="5" borderId="15" xfId="10" applyFont="1" applyFill="1" applyBorder="1" applyAlignment="1">
      <alignment horizontal="center" vertical="center" wrapText="1" shrinkToFit="1"/>
    </xf>
    <xf numFmtId="0" fontId="3" fillId="0" borderId="4" xfId="10" applyFont="1" applyBorder="1" applyAlignment="1">
      <alignment vertical="top" wrapText="1"/>
    </xf>
    <xf numFmtId="0" fontId="3" fillId="0" borderId="0" xfId="10" applyFont="1" applyAlignment="1">
      <alignment vertical="top" wrapText="1"/>
    </xf>
    <xf numFmtId="0" fontId="3" fillId="0" borderId="14" xfId="10" applyFont="1" applyBorder="1" applyAlignment="1">
      <alignment vertical="top" wrapText="1"/>
    </xf>
    <xf numFmtId="0" fontId="3" fillId="0" borderId="13" xfId="10" applyFont="1" applyBorder="1" applyAlignment="1">
      <alignment vertical="top" wrapText="1"/>
    </xf>
    <xf numFmtId="0" fontId="10" fillId="0" borderId="0" xfId="10" applyFont="1" applyAlignment="1">
      <alignment horizontal="center" vertical="center" wrapText="1"/>
    </xf>
    <xf numFmtId="0" fontId="10" fillId="0" borderId="22" xfId="10" applyFont="1" applyBorder="1" applyAlignment="1">
      <alignment horizontal="center" vertical="center" wrapText="1"/>
    </xf>
    <xf numFmtId="0" fontId="10" fillId="0" borderId="13" xfId="10" applyFont="1" applyBorder="1" applyAlignment="1">
      <alignment horizontal="center" vertical="center" wrapText="1"/>
    </xf>
    <xf numFmtId="0" fontId="10" fillId="0" borderId="15" xfId="10" applyFont="1" applyBorder="1" applyAlignment="1">
      <alignment horizontal="center" vertical="center" wrapText="1"/>
    </xf>
    <xf numFmtId="0" fontId="11" fillId="0" borderId="14" xfId="10" applyFont="1" applyBorder="1" applyAlignment="1">
      <alignment horizontal="left" vertical="center"/>
    </xf>
    <xf numFmtId="0" fontId="11" fillId="0" borderId="13" xfId="10" applyFont="1" applyBorder="1" applyAlignment="1">
      <alignment horizontal="left" vertical="center"/>
    </xf>
    <xf numFmtId="0" fontId="11" fillId="0" borderId="15" xfId="10" applyFont="1" applyBorder="1" applyAlignment="1">
      <alignment horizontal="left" vertical="center"/>
    </xf>
    <xf numFmtId="0" fontId="3" fillId="0" borderId="14" xfId="10" applyFont="1" applyBorder="1" applyAlignment="1">
      <alignment vertical="center"/>
    </xf>
    <xf numFmtId="0" fontId="3" fillId="0" borderId="13" xfId="10" applyFont="1" applyBorder="1" applyAlignment="1">
      <alignment vertical="center"/>
    </xf>
    <xf numFmtId="49" fontId="3" fillId="0" borderId="13" xfId="10" applyNumberFormat="1" applyFont="1" applyBorder="1" applyAlignment="1" applyProtection="1">
      <alignment horizontal="center" vertical="center"/>
      <protection locked="0"/>
    </xf>
    <xf numFmtId="49" fontId="3" fillId="0" borderId="15" xfId="10" applyNumberFormat="1" applyFont="1" applyBorder="1" applyAlignment="1" applyProtection="1">
      <alignment horizontal="center" vertical="center"/>
      <protection locked="0"/>
    </xf>
    <xf numFmtId="0" fontId="11" fillId="0" borderId="12" xfId="10" applyFont="1" applyBorder="1" applyAlignment="1">
      <alignment horizontal="left" vertical="center" wrapText="1" shrinkToFit="1"/>
    </xf>
    <xf numFmtId="0" fontId="11" fillId="0" borderId="3" xfId="10" applyFont="1" applyBorder="1" applyAlignment="1">
      <alignment horizontal="left" vertical="center" wrapText="1" shrinkToFit="1"/>
    </xf>
    <xf numFmtId="0" fontId="11" fillId="0" borderId="23" xfId="10" applyFont="1" applyBorder="1" applyAlignment="1">
      <alignment horizontal="left" vertical="center" wrapText="1" shrinkToFit="1"/>
    </xf>
    <xf numFmtId="0" fontId="3" fillId="0" borderId="73" xfId="4" applyFont="1" applyBorder="1" applyAlignment="1">
      <alignment horizontal="center" vertical="center"/>
    </xf>
    <xf numFmtId="0" fontId="3" fillId="0" borderId="24" xfId="4" applyFont="1" applyBorder="1" applyAlignment="1">
      <alignment horizontal="center" vertical="center"/>
    </xf>
    <xf numFmtId="0" fontId="4" fillId="0" borderId="12" xfId="7" applyNumberFormat="1" applyFont="1" applyBorder="1" applyAlignment="1" applyProtection="1">
      <alignment horizontal="center" vertical="center" wrapText="1"/>
      <protection locked="0"/>
    </xf>
    <xf numFmtId="0" fontId="4" fillId="0" borderId="3" xfId="7" applyNumberFormat="1" applyFont="1" applyBorder="1" applyAlignment="1" applyProtection="1">
      <alignment horizontal="center" vertical="center" wrapText="1"/>
      <protection locked="0"/>
    </xf>
    <xf numFmtId="0" fontId="4" fillId="0" borderId="23" xfId="7" applyNumberFormat="1" applyFont="1" applyBorder="1" applyAlignment="1" applyProtection="1">
      <alignment horizontal="center" vertical="center" wrapText="1"/>
      <protection locked="0"/>
    </xf>
    <xf numFmtId="167" fontId="4" fillId="0" borderId="12" xfId="7" applyFont="1" applyBorder="1" applyAlignment="1">
      <alignment horizontal="center" vertical="center" wrapText="1"/>
    </xf>
    <xf numFmtId="167" fontId="4" fillId="0" borderId="3" xfId="7" applyFont="1" applyBorder="1" applyAlignment="1">
      <alignment horizontal="center" vertical="center" wrapText="1"/>
    </xf>
    <xf numFmtId="167" fontId="4" fillId="0" borderId="23" xfId="7" applyFont="1" applyBorder="1" applyAlignment="1">
      <alignment horizontal="center" vertical="center" wrapText="1"/>
    </xf>
    <xf numFmtId="0" fontId="3" fillId="0" borderId="12" xfId="1" applyFont="1" applyBorder="1" applyAlignment="1">
      <alignment horizontal="left" vertical="center"/>
    </xf>
    <xf numFmtId="0" fontId="3" fillId="0" borderId="3" xfId="1" applyFont="1" applyBorder="1" applyAlignment="1">
      <alignment horizontal="left" vertical="center"/>
    </xf>
    <xf numFmtId="0" fontId="3" fillId="0" borderId="23" xfId="1" applyFont="1" applyBorder="1" applyAlignment="1">
      <alignment horizontal="left" vertical="center"/>
    </xf>
    <xf numFmtId="0" fontId="4" fillId="0" borderId="4" xfId="1" applyFont="1" applyBorder="1" applyAlignment="1" applyProtection="1">
      <alignment horizontal="center" vertical="center" wrapText="1"/>
      <protection locked="0"/>
    </xf>
    <xf numFmtId="0" fontId="4" fillId="0" borderId="0" xfId="1" applyFont="1" applyAlignment="1" applyProtection="1">
      <alignment horizontal="center" vertical="center" wrapText="1"/>
      <protection locked="0"/>
    </xf>
    <xf numFmtId="0" fontId="4" fillId="0" borderId="22" xfId="1" applyFont="1" applyBorder="1" applyAlignment="1" applyProtection="1">
      <alignment horizontal="center" vertical="center" wrapText="1"/>
      <protection locked="0"/>
    </xf>
    <xf numFmtId="0" fontId="4" fillId="0" borderId="14" xfId="1" applyFont="1" applyBorder="1" applyAlignment="1" applyProtection="1">
      <alignment horizontal="center" vertical="center" wrapText="1"/>
      <protection locked="0"/>
    </xf>
    <xf numFmtId="0" fontId="4" fillId="0" borderId="13" xfId="1" applyFont="1" applyBorder="1" applyAlignment="1" applyProtection="1">
      <alignment horizontal="center" vertical="center" wrapText="1"/>
      <protection locked="0"/>
    </xf>
    <xf numFmtId="14" fontId="3" fillId="21" borderId="12" xfId="1" applyNumberFormat="1" applyFont="1" applyFill="1" applyBorder="1" applyAlignment="1">
      <alignment horizontal="left" vertical="center"/>
    </xf>
    <xf numFmtId="14" fontId="3" fillId="21" borderId="3" xfId="1" applyNumberFormat="1" applyFont="1" applyFill="1" applyBorder="1" applyAlignment="1">
      <alignment horizontal="left" vertical="center"/>
    </xf>
    <xf numFmtId="14" fontId="3" fillId="21" borderId="23" xfId="1" applyNumberFormat="1" applyFont="1" applyFill="1" applyBorder="1" applyAlignment="1">
      <alignment horizontal="left" vertical="center"/>
    </xf>
    <xf numFmtId="167" fontId="3" fillId="0" borderId="12" xfId="7" applyFont="1" applyBorder="1" applyAlignment="1">
      <alignment horizontal="left" vertical="center"/>
    </xf>
    <xf numFmtId="167" fontId="3" fillId="0" borderId="3" xfId="7" applyFont="1" applyBorder="1" applyAlignment="1">
      <alignment horizontal="left" vertical="center"/>
    </xf>
    <xf numFmtId="167" fontId="3" fillId="0" borderId="23" xfId="7" applyFont="1" applyBorder="1" applyAlignment="1">
      <alignment horizontal="left" vertical="center"/>
    </xf>
    <xf numFmtId="49" fontId="3" fillId="0" borderId="25" xfId="4" applyNumberFormat="1" applyFont="1" applyBorder="1" applyAlignment="1">
      <alignment horizontal="center" vertical="center"/>
    </xf>
    <xf numFmtId="49" fontId="3" fillId="0" borderId="24" xfId="4" applyNumberFormat="1" applyFont="1" applyBorder="1" applyAlignment="1">
      <alignment horizontal="center" vertical="center"/>
    </xf>
    <xf numFmtId="0" fontId="3" fillId="0" borderId="25" xfId="4" applyFont="1" applyBorder="1" applyAlignment="1">
      <alignment horizontal="center" vertical="center"/>
    </xf>
    <xf numFmtId="0" fontId="2" fillId="0" borderId="25" xfId="4" applyFont="1" applyBorder="1" applyAlignment="1">
      <alignment horizontal="center" vertical="center"/>
    </xf>
    <xf numFmtId="0" fontId="2" fillId="0" borderId="24" xfId="4" applyFont="1" applyBorder="1" applyAlignment="1">
      <alignment horizontal="center" vertical="center"/>
    </xf>
    <xf numFmtId="0" fontId="3" fillId="0" borderId="1" xfId="4" applyFont="1" applyBorder="1" applyAlignment="1">
      <alignment horizontal="center" vertical="center"/>
    </xf>
    <xf numFmtId="0" fontId="3" fillId="0" borderId="2" xfId="4" applyFont="1" applyBorder="1" applyAlignment="1">
      <alignment horizontal="center" vertical="center"/>
    </xf>
    <xf numFmtId="0" fontId="3" fillId="0" borderId="14" xfId="4" applyFont="1" applyBorder="1" applyAlignment="1">
      <alignment horizontal="center" vertical="center"/>
    </xf>
    <xf numFmtId="0" fontId="3" fillId="0" borderId="13" xfId="4" applyFont="1" applyBorder="1" applyAlignment="1">
      <alignment horizontal="center" vertical="center"/>
    </xf>
    <xf numFmtId="0" fontId="3" fillId="0" borderId="72" xfId="4" applyFont="1" applyBorder="1" applyAlignment="1">
      <alignment horizontal="center" vertical="center"/>
    </xf>
    <xf numFmtId="0" fontId="3" fillId="0" borderId="85" xfId="4" applyFont="1" applyBorder="1" applyAlignment="1">
      <alignment horizontal="center" vertical="center"/>
    </xf>
    <xf numFmtId="0" fontId="3" fillId="0" borderId="12" xfId="4" applyFont="1" applyBorder="1" applyAlignment="1">
      <alignment horizontal="center" vertical="center"/>
    </xf>
    <xf numFmtId="0" fontId="3" fillId="0" borderId="23" xfId="4" applyFont="1" applyBorder="1" applyAlignment="1">
      <alignment horizontal="center" vertical="center"/>
    </xf>
    <xf numFmtId="0" fontId="3" fillId="0" borderId="82" xfId="4" applyFont="1" applyBorder="1" applyAlignment="1">
      <alignment horizontal="center" vertical="center"/>
    </xf>
    <xf numFmtId="0" fontId="3" fillId="0" borderId="79" xfId="4" applyFont="1" applyBorder="1" applyAlignment="1">
      <alignment horizontal="center" vertical="center"/>
    </xf>
    <xf numFmtId="0" fontId="3" fillId="0" borderId="10" xfId="4" applyFont="1" applyBorder="1" applyAlignment="1">
      <alignment horizontal="center" vertical="center" wrapText="1"/>
    </xf>
    <xf numFmtId="0" fontId="3" fillId="0" borderId="15" xfId="4" applyFont="1" applyBorder="1" applyAlignment="1">
      <alignment horizontal="center" vertical="center" wrapText="1"/>
    </xf>
    <xf numFmtId="0" fontId="22" fillId="0" borderId="41" xfId="11" applyFont="1" applyBorder="1" applyAlignment="1">
      <alignment horizontal="left" vertical="center"/>
    </xf>
    <xf numFmtId="0" fontId="22" fillId="0" borderId="9" xfId="11" applyFont="1" applyBorder="1" applyAlignment="1">
      <alignment horizontal="left" vertical="center"/>
    </xf>
    <xf numFmtId="0" fontId="22" fillId="0" borderId="27" xfId="11" applyFont="1" applyBorder="1" applyAlignment="1">
      <alignment horizontal="left" vertical="center"/>
    </xf>
    <xf numFmtId="0" fontId="21" fillId="9" borderId="28" xfId="11" applyFont="1" applyFill="1" applyBorder="1" applyAlignment="1">
      <alignment horizontal="center" vertical="center" wrapText="1"/>
    </xf>
    <xf numFmtId="0" fontId="21" fillId="9" borderId="29" xfId="11" applyFont="1" applyFill="1" applyBorder="1" applyAlignment="1">
      <alignment horizontal="center" vertical="center" wrapText="1"/>
    </xf>
    <xf numFmtId="0" fontId="21" fillId="9" borderId="30" xfId="11" applyFont="1" applyFill="1" applyBorder="1" applyAlignment="1">
      <alignment horizontal="center" vertical="center" wrapText="1"/>
    </xf>
    <xf numFmtId="0" fontId="23" fillId="0" borderId="29" xfId="11" applyFont="1" applyBorder="1" applyAlignment="1">
      <alignment horizontal="justify" vertical="center" wrapText="1"/>
    </xf>
    <xf numFmtId="0" fontId="23" fillId="0" borderId="30" xfId="11" applyFont="1" applyBorder="1" applyAlignment="1">
      <alignment horizontal="justify" vertical="center" wrapText="1"/>
    </xf>
    <xf numFmtId="0" fontId="23" fillId="10" borderId="31" xfId="11" applyFont="1" applyFill="1" applyBorder="1" applyAlignment="1">
      <alignment horizontal="center" vertical="center" wrapText="1"/>
    </xf>
    <xf numFmtId="0" fontId="23" fillId="10" borderId="32" xfId="11" applyFont="1" applyFill="1" applyBorder="1" applyAlignment="1">
      <alignment horizontal="center" vertical="center" wrapText="1"/>
    </xf>
    <xf numFmtId="0" fontId="23" fillId="11" borderId="36" xfId="11" applyFont="1" applyFill="1" applyBorder="1" applyAlignment="1">
      <alignment horizontal="left" vertical="center"/>
    </xf>
    <xf numFmtId="0" fontId="23" fillId="11" borderId="37" xfId="11" applyFont="1" applyFill="1" applyBorder="1" applyAlignment="1">
      <alignment horizontal="left" vertical="center"/>
    </xf>
    <xf numFmtId="0" fontId="23" fillId="11" borderId="38" xfId="11" applyFont="1" applyFill="1" applyBorder="1" applyAlignment="1">
      <alignment horizontal="left" vertical="center"/>
    </xf>
    <xf numFmtId="0" fontId="22" fillId="0" borderId="44" xfId="11" applyFont="1" applyBorder="1" applyAlignment="1">
      <alignment horizontal="left" vertical="center"/>
    </xf>
    <xf numFmtId="0" fontId="22" fillId="0" borderId="45" xfId="11" applyFont="1" applyBorder="1" applyAlignment="1">
      <alignment horizontal="left" vertical="center"/>
    </xf>
    <xf numFmtId="0" fontId="22" fillId="0" borderId="46" xfId="11" applyFont="1" applyBorder="1" applyAlignment="1">
      <alignment horizontal="left" vertical="center"/>
    </xf>
    <xf numFmtId="0" fontId="23" fillId="11" borderId="41" xfId="11" applyFont="1" applyFill="1" applyBorder="1" applyAlignment="1">
      <alignment horizontal="left" vertical="center"/>
    </xf>
    <xf numFmtId="0" fontId="23" fillId="11" borderId="9" xfId="11" applyFont="1" applyFill="1" applyBorder="1" applyAlignment="1">
      <alignment horizontal="left" vertical="center"/>
    </xf>
    <xf numFmtId="0" fontId="23" fillId="11" borderId="27" xfId="11" applyFont="1" applyFill="1" applyBorder="1" applyAlignment="1">
      <alignment horizontal="left" vertical="center"/>
    </xf>
    <xf numFmtId="0" fontId="22" fillId="0" borderId="41" xfId="11" applyFont="1" applyBorder="1" applyAlignment="1">
      <alignment vertical="center"/>
    </xf>
    <xf numFmtId="0" fontId="22" fillId="0" borderId="9" xfId="11" applyFont="1" applyBorder="1" applyAlignment="1">
      <alignment vertical="center"/>
    </xf>
    <xf numFmtId="0" fontId="22" fillId="0" borderId="27" xfId="11" applyFont="1" applyBorder="1" applyAlignment="1">
      <alignment vertical="center"/>
    </xf>
    <xf numFmtId="0" fontId="23" fillId="11" borderId="51" xfId="11" applyFont="1" applyFill="1" applyBorder="1" applyAlignment="1">
      <alignment horizontal="left" vertical="center"/>
    </xf>
    <xf numFmtId="0" fontId="23" fillId="11" borderId="26" xfId="11" applyFont="1" applyFill="1" applyBorder="1" applyAlignment="1">
      <alignment horizontal="left" vertical="center"/>
    </xf>
    <xf numFmtId="0" fontId="23" fillId="11" borderId="52" xfId="11" applyFont="1" applyFill="1" applyBorder="1" applyAlignment="1">
      <alignment horizontal="left" vertical="center"/>
    </xf>
    <xf numFmtId="0" fontId="23" fillId="12" borderId="41" xfId="11" applyFont="1" applyFill="1" applyBorder="1" applyAlignment="1">
      <alignment vertical="center"/>
    </xf>
    <xf numFmtId="0" fontId="23" fillId="12" borderId="9" xfId="11" applyFont="1" applyFill="1" applyBorder="1" applyAlignment="1">
      <alignment vertical="center"/>
    </xf>
    <xf numFmtId="0" fontId="23" fillId="12" borderId="27" xfId="11" applyFont="1" applyFill="1" applyBorder="1" applyAlignment="1">
      <alignment vertical="center"/>
    </xf>
    <xf numFmtId="0" fontId="23" fillId="10" borderId="54" xfId="11" applyFont="1" applyFill="1" applyBorder="1" applyAlignment="1">
      <alignment horizontal="center" vertical="center" wrapText="1"/>
    </xf>
    <xf numFmtId="0" fontId="23" fillId="10" borderId="55" xfId="11" applyFont="1" applyFill="1" applyBorder="1" applyAlignment="1">
      <alignment horizontal="center" vertical="center" wrapText="1"/>
    </xf>
    <xf numFmtId="0" fontId="23" fillId="10" borderId="56" xfId="11" applyFont="1" applyFill="1" applyBorder="1" applyAlignment="1">
      <alignment horizontal="center" vertical="center" wrapText="1"/>
    </xf>
    <xf numFmtId="0" fontId="23" fillId="11" borderId="57" xfId="11" applyFont="1" applyFill="1" applyBorder="1" applyAlignment="1">
      <alignment horizontal="right" vertical="center"/>
    </xf>
    <xf numFmtId="0" fontId="23" fillId="11" borderId="3" xfId="11" applyFont="1" applyFill="1" applyBorder="1" applyAlignment="1">
      <alignment horizontal="right" vertical="center"/>
    </xf>
    <xf numFmtId="0" fontId="23" fillId="11" borderId="23" xfId="11" applyFont="1" applyFill="1" applyBorder="1" applyAlignment="1">
      <alignment horizontal="right" vertical="center"/>
    </xf>
    <xf numFmtId="0" fontId="23" fillId="11" borderId="20" xfId="11" applyFont="1" applyFill="1" applyBorder="1" applyAlignment="1">
      <alignment horizontal="right" vertical="center"/>
    </xf>
    <xf numFmtId="0" fontId="23" fillId="11" borderId="5" xfId="11" applyFont="1" applyFill="1" applyBorder="1" applyAlignment="1">
      <alignment horizontal="right" vertical="center"/>
    </xf>
    <xf numFmtId="0" fontId="23" fillId="11" borderId="12" xfId="11" applyFont="1" applyFill="1" applyBorder="1" applyAlignment="1">
      <alignment horizontal="right" vertical="center"/>
    </xf>
    <xf numFmtId="172" fontId="23" fillId="11" borderId="5" xfId="11" applyNumberFormat="1" applyFont="1" applyFill="1" applyBorder="1" applyAlignment="1">
      <alignment horizontal="center" vertical="center"/>
    </xf>
    <xf numFmtId="172" fontId="23" fillId="11" borderId="21" xfId="11" applyNumberFormat="1" applyFont="1" applyFill="1" applyBorder="1" applyAlignment="1">
      <alignment horizontal="center" vertical="center"/>
    </xf>
    <xf numFmtId="0" fontId="21" fillId="14" borderId="66" xfId="16" applyFont="1" applyFill="1" applyBorder="1" applyAlignment="1" applyProtection="1">
      <alignment horizontal="right" vertical="center"/>
      <protection hidden="1"/>
    </xf>
    <xf numFmtId="0" fontId="21" fillId="14" borderId="67" xfId="16" applyFont="1" applyFill="1" applyBorder="1" applyAlignment="1" applyProtection="1">
      <alignment horizontal="right" vertical="center"/>
      <protection hidden="1"/>
    </xf>
    <xf numFmtId="0" fontId="24" fillId="12" borderId="28" xfId="15" applyFont="1" applyFill="1" applyBorder="1" applyAlignment="1" applyProtection="1">
      <alignment horizontal="center" vertical="center"/>
      <protection hidden="1"/>
    </xf>
    <xf numFmtId="0" fontId="24" fillId="12" borderId="29" xfId="15" applyFont="1" applyFill="1" applyBorder="1" applyAlignment="1" applyProtection="1">
      <alignment horizontal="center" vertical="center"/>
      <protection hidden="1"/>
    </xf>
    <xf numFmtId="0" fontId="24" fillId="12" borderId="30" xfId="15" applyFont="1" applyFill="1" applyBorder="1" applyAlignment="1" applyProtection="1">
      <alignment horizontal="center" vertical="center"/>
      <protection hidden="1"/>
    </xf>
    <xf numFmtId="0" fontId="18" fillId="12" borderId="28" xfId="16" applyFont="1" applyFill="1" applyBorder="1" applyAlignment="1" applyProtection="1">
      <alignment horizontal="center" vertical="center"/>
      <protection hidden="1"/>
    </xf>
    <xf numFmtId="0" fontId="18" fillId="12" borderId="29" xfId="16" applyFont="1" applyFill="1" applyBorder="1" applyAlignment="1" applyProtection="1">
      <alignment horizontal="center" vertical="center"/>
      <protection hidden="1"/>
    </xf>
    <xf numFmtId="0" fontId="18" fillId="12" borderId="30" xfId="16" applyFont="1" applyFill="1" applyBorder="1" applyAlignment="1" applyProtection="1">
      <alignment horizontal="center" vertical="center"/>
      <protection hidden="1"/>
    </xf>
    <xf numFmtId="0" fontId="21" fillId="14" borderId="16" xfId="16" applyFont="1" applyFill="1" applyBorder="1" applyAlignment="1" applyProtection="1">
      <alignment horizontal="right" vertical="center"/>
      <protection hidden="1"/>
    </xf>
    <xf numFmtId="0" fontId="21" fillId="14" borderId="18" xfId="16" applyFont="1" applyFill="1" applyBorder="1" applyAlignment="1" applyProtection="1">
      <alignment horizontal="right" vertical="center"/>
      <protection hidden="1"/>
    </xf>
    <xf numFmtId="0" fontId="21" fillId="14" borderId="57" xfId="16" applyFont="1" applyFill="1" applyBorder="1" applyAlignment="1" applyProtection="1">
      <alignment horizontal="right" vertical="center"/>
      <protection hidden="1"/>
    </xf>
    <xf numFmtId="0" fontId="21" fillId="14" borderId="19" xfId="16" applyFont="1" applyFill="1" applyBorder="1" applyAlignment="1" applyProtection="1">
      <alignment horizontal="right" vertical="center"/>
      <protection hidden="1"/>
    </xf>
    <xf numFmtId="1" fontId="23" fillId="16" borderId="73" xfId="16" applyNumberFormat="1" applyFont="1" applyFill="1" applyBorder="1" applyAlignment="1" applyProtection="1">
      <alignment horizontal="center" vertical="center"/>
      <protection hidden="1"/>
    </xf>
    <xf numFmtId="1" fontId="23" fillId="16" borderId="76" xfId="16" applyNumberFormat="1" applyFont="1" applyFill="1" applyBorder="1" applyAlignment="1" applyProtection="1">
      <alignment horizontal="center" vertical="center"/>
      <protection hidden="1"/>
    </xf>
    <xf numFmtId="0" fontId="8" fillId="12" borderId="61" xfId="16" applyFont="1" applyFill="1" applyBorder="1" applyAlignment="1" applyProtection="1">
      <alignment horizontal="justify" vertical="center"/>
      <protection hidden="1"/>
    </xf>
    <xf numFmtId="0" fontId="8" fillId="12" borderId="62" xfId="16" applyFont="1" applyFill="1" applyBorder="1" applyAlignment="1" applyProtection="1">
      <alignment horizontal="justify" vertical="center"/>
      <protection hidden="1"/>
    </xf>
    <xf numFmtId="0" fontId="8" fillId="12" borderId="63" xfId="16" applyFont="1" applyFill="1" applyBorder="1" applyAlignment="1" applyProtection="1">
      <alignment horizontal="justify" vertical="center"/>
      <protection hidden="1"/>
    </xf>
    <xf numFmtId="0" fontId="8" fillId="12" borderId="69" xfId="16" applyFont="1" applyFill="1" applyBorder="1" applyAlignment="1" applyProtection="1">
      <alignment horizontal="justify" vertical="center"/>
      <protection hidden="1"/>
    </xf>
    <xf numFmtId="0" fontId="8" fillId="12" borderId="70" xfId="16" applyFont="1" applyFill="1" applyBorder="1" applyAlignment="1" applyProtection="1">
      <alignment horizontal="justify" vertical="center"/>
      <protection hidden="1"/>
    </xf>
    <xf numFmtId="0" fontId="8" fillId="12" borderId="71" xfId="16" applyFont="1" applyFill="1" applyBorder="1" applyAlignment="1" applyProtection="1">
      <alignment horizontal="justify" vertical="center"/>
      <protection hidden="1"/>
    </xf>
    <xf numFmtId="1" fontId="23" fillId="16" borderId="72" xfId="16" applyNumberFormat="1" applyFont="1" applyFill="1" applyBorder="1" applyAlignment="1" applyProtection="1">
      <alignment horizontal="center" vertical="center"/>
      <protection hidden="1"/>
    </xf>
    <xf numFmtId="0" fontId="23" fillId="16" borderId="75" xfId="16" applyFont="1" applyFill="1" applyBorder="1" applyAlignment="1" applyProtection="1">
      <alignment vertical="center"/>
      <protection hidden="1"/>
    </xf>
    <xf numFmtId="0" fontId="25" fillId="12" borderId="72" xfId="15" applyFont="1" applyFill="1" applyBorder="1" applyAlignment="1">
      <alignment horizontal="left" vertical="center" indent="1"/>
    </xf>
    <xf numFmtId="0" fontId="25" fillId="12" borderId="73" xfId="15" applyFont="1" applyFill="1" applyBorder="1" applyAlignment="1">
      <alignment horizontal="left" vertical="center" indent="1"/>
    </xf>
    <xf numFmtId="0" fontId="23" fillId="12" borderId="74" xfId="16" applyFont="1" applyFill="1" applyBorder="1" applyAlignment="1" applyProtection="1">
      <alignment horizontal="center" vertical="center" wrapText="1"/>
      <protection hidden="1"/>
    </xf>
    <xf numFmtId="0" fontId="23" fillId="12" borderId="77" xfId="16" applyFont="1" applyFill="1" applyBorder="1" applyAlignment="1" applyProtection="1">
      <alignment horizontal="center" vertical="center" wrapText="1"/>
      <protection hidden="1"/>
    </xf>
    <xf numFmtId="0" fontId="23" fillId="12" borderId="63" xfId="16" applyFont="1" applyFill="1" applyBorder="1" applyAlignment="1" applyProtection="1">
      <alignment horizontal="center" vertical="center" wrapText="1"/>
      <protection hidden="1"/>
    </xf>
    <xf numFmtId="0" fontId="23" fillId="12" borderId="71" xfId="16" applyFont="1" applyFill="1" applyBorder="1" applyAlignment="1" applyProtection="1">
      <alignment horizontal="center" vertical="center" wrapText="1"/>
      <protection hidden="1"/>
    </xf>
    <xf numFmtId="0" fontId="18" fillId="12" borderId="28" xfId="16" applyFont="1" applyFill="1" applyBorder="1" applyAlignment="1" applyProtection="1">
      <alignment horizontal="left" vertical="center" indent="1"/>
      <protection locked="0"/>
    </xf>
    <xf numFmtId="0" fontId="18" fillId="12" borderId="29" xfId="16" applyFont="1" applyFill="1" applyBorder="1" applyAlignment="1" applyProtection="1">
      <alignment horizontal="left" vertical="center" indent="1"/>
      <protection locked="0"/>
    </xf>
    <xf numFmtId="0" fontId="23" fillId="12" borderId="61" xfId="16" applyFont="1" applyFill="1" applyBorder="1" applyAlignment="1" applyProtection="1">
      <alignment horizontal="center" vertical="center" wrapText="1"/>
      <protection hidden="1"/>
    </xf>
    <xf numFmtId="0" fontId="23" fillId="12" borderId="62" xfId="16" applyFont="1" applyFill="1" applyBorder="1" applyAlignment="1" applyProtection="1">
      <alignment horizontal="center" vertical="center" wrapText="1"/>
      <protection hidden="1"/>
    </xf>
    <xf numFmtId="0" fontId="8" fillId="12" borderId="74" xfId="16" applyFont="1" applyFill="1" applyBorder="1" applyAlignment="1" applyProtection="1">
      <alignment horizontal="center" vertical="center" wrapText="1"/>
      <protection hidden="1"/>
    </xf>
    <xf numFmtId="0" fontId="8" fillId="12" borderId="77" xfId="16" applyFont="1" applyFill="1" applyBorder="1" applyAlignment="1" applyProtection="1">
      <alignment horizontal="center" vertical="center" wrapText="1"/>
      <protection hidden="1"/>
    </xf>
    <xf numFmtId="0" fontId="25" fillId="12" borderId="72" xfId="15" applyFont="1" applyFill="1" applyBorder="1" applyAlignment="1">
      <alignment horizontal="left" vertical="center"/>
    </xf>
    <xf numFmtId="0" fontId="25" fillId="12" borderId="73" xfId="15" applyFont="1" applyFill="1" applyBorder="1" applyAlignment="1">
      <alignment horizontal="left" vertical="center"/>
    </xf>
    <xf numFmtId="0" fontId="27" fillId="12" borderId="61" xfId="16" applyFont="1" applyFill="1" applyBorder="1" applyAlignment="1">
      <alignment horizontal="center" vertical="center"/>
    </xf>
    <xf numFmtId="0" fontId="27" fillId="12" borderId="62" xfId="16" applyFont="1" applyFill="1" applyBorder="1" applyAlignment="1">
      <alignment horizontal="center" vertical="center"/>
    </xf>
    <xf numFmtId="0" fontId="27" fillId="12" borderId="63" xfId="16" applyFont="1" applyFill="1" applyBorder="1" applyAlignment="1">
      <alignment horizontal="center" vertical="center"/>
    </xf>
    <xf numFmtId="0" fontId="27" fillId="12" borderId="7" xfId="16" applyFont="1" applyFill="1" applyBorder="1" applyAlignment="1">
      <alignment horizontal="center" vertical="center"/>
    </xf>
    <xf numFmtId="0" fontId="27" fillId="12" borderId="0" xfId="16" applyFont="1" applyFill="1" applyAlignment="1">
      <alignment horizontal="center" vertical="center"/>
    </xf>
    <xf numFmtId="0" fontId="27" fillId="12" borderId="8" xfId="16" applyFont="1" applyFill="1" applyBorder="1" applyAlignment="1">
      <alignment horizontal="center" vertical="center"/>
    </xf>
    <xf numFmtId="0" fontId="27" fillId="12" borderId="69" xfId="16" applyFont="1" applyFill="1" applyBorder="1" applyAlignment="1">
      <alignment horizontal="center" vertical="center"/>
    </xf>
    <xf numFmtId="0" fontId="27" fillId="12" borderId="70" xfId="16" applyFont="1" applyFill="1" applyBorder="1" applyAlignment="1">
      <alignment horizontal="center" vertical="center"/>
    </xf>
    <xf numFmtId="0" fontId="27" fillId="12" borderId="71" xfId="16" applyFont="1" applyFill="1" applyBorder="1" applyAlignment="1">
      <alignment horizontal="center" vertical="center"/>
    </xf>
    <xf numFmtId="167" fontId="8" fillId="12" borderId="61" xfId="20" applyNumberFormat="1" applyFont="1" applyFill="1" applyBorder="1" applyAlignment="1" applyProtection="1">
      <alignment horizontal="center" vertical="center" wrapText="1"/>
      <protection hidden="1"/>
    </xf>
    <xf numFmtId="167" fontId="8" fillId="12" borderId="62" xfId="20" applyNumberFormat="1" applyFont="1" applyFill="1" applyBorder="1" applyAlignment="1" applyProtection="1">
      <alignment horizontal="center" vertical="center" wrapText="1"/>
      <protection hidden="1"/>
    </xf>
    <xf numFmtId="167" fontId="8" fillId="12" borderId="69" xfId="20" applyNumberFormat="1" applyFont="1" applyFill="1" applyBorder="1" applyAlignment="1" applyProtection="1">
      <alignment horizontal="center" vertical="center" wrapText="1"/>
      <protection hidden="1"/>
    </xf>
    <xf numFmtId="167" fontId="8" fillId="12" borderId="70" xfId="20" applyNumberFormat="1" applyFont="1" applyFill="1" applyBorder="1" applyAlignment="1" applyProtection="1">
      <alignment horizontal="center" vertical="center" wrapText="1"/>
      <protection hidden="1"/>
    </xf>
    <xf numFmtId="3" fontId="8" fillId="12" borderId="62" xfId="20" applyNumberFormat="1" applyFont="1" applyFill="1" applyBorder="1" applyAlignment="1" applyProtection="1">
      <alignment horizontal="center" vertical="center"/>
      <protection hidden="1"/>
    </xf>
    <xf numFmtId="3" fontId="8" fillId="12" borderId="63" xfId="20" applyNumberFormat="1" applyFont="1" applyFill="1" applyBorder="1" applyAlignment="1" applyProtection="1">
      <alignment horizontal="center" vertical="center"/>
      <protection hidden="1"/>
    </xf>
    <xf numFmtId="3" fontId="8" fillId="12" borderId="70" xfId="20" applyNumberFormat="1" applyFont="1" applyFill="1" applyBorder="1" applyAlignment="1" applyProtection="1">
      <alignment horizontal="center" vertical="center"/>
      <protection hidden="1"/>
    </xf>
    <xf numFmtId="3" fontId="8" fillId="12" borderId="71" xfId="20" applyNumberFormat="1" applyFont="1" applyFill="1" applyBorder="1" applyAlignment="1" applyProtection="1">
      <alignment horizontal="center" vertical="center"/>
      <protection hidden="1"/>
    </xf>
    <xf numFmtId="167" fontId="8" fillId="12" borderId="74" xfId="20" applyNumberFormat="1" applyFont="1" applyFill="1" applyBorder="1" applyAlignment="1" applyProtection="1">
      <alignment horizontal="center" vertical="center" wrapText="1"/>
      <protection hidden="1"/>
    </xf>
    <xf numFmtId="167" fontId="8" fillId="12" borderId="77" xfId="20" applyNumberFormat="1" applyFont="1" applyFill="1" applyBorder="1" applyAlignment="1" applyProtection="1">
      <alignment horizontal="center" vertical="center" wrapText="1"/>
      <protection hidden="1"/>
    </xf>
    <xf numFmtId="175" fontId="8" fillId="12" borderId="74" xfId="20" applyNumberFormat="1" applyFont="1" applyFill="1" applyBorder="1" applyAlignment="1" applyProtection="1">
      <alignment horizontal="center" vertical="center" wrapText="1"/>
      <protection hidden="1"/>
    </xf>
    <xf numFmtId="175" fontId="8" fillId="12" borderId="77" xfId="20" applyNumberFormat="1" applyFont="1" applyFill="1" applyBorder="1" applyAlignment="1" applyProtection="1">
      <alignment horizontal="center" vertical="center" wrapText="1"/>
      <protection hidden="1"/>
    </xf>
    <xf numFmtId="167" fontId="8" fillId="12" borderId="16" xfId="20" applyNumberFormat="1" applyFont="1" applyFill="1" applyBorder="1" applyAlignment="1" applyProtection="1">
      <alignment horizontal="center" vertical="center" wrapText="1"/>
      <protection hidden="1"/>
    </xf>
    <xf numFmtId="167" fontId="8" fillId="12" borderId="18" xfId="20" applyNumberFormat="1" applyFont="1" applyFill="1" applyBorder="1" applyAlignment="1" applyProtection="1">
      <alignment horizontal="center" vertical="center" wrapText="1"/>
      <protection hidden="1"/>
    </xf>
    <xf numFmtId="0" fontId="23" fillId="12" borderId="56" xfId="15" applyFont="1" applyFill="1" applyBorder="1" applyAlignment="1" applyProtection="1">
      <alignment horizontal="center" vertical="center" wrapText="1"/>
      <protection hidden="1"/>
    </xf>
    <xf numFmtId="0" fontId="23" fillId="12" borderId="78" xfId="15" applyFont="1" applyFill="1" applyBorder="1" applyAlignment="1" applyProtection="1">
      <alignment horizontal="center" vertical="center" wrapText="1"/>
      <protection hidden="1"/>
    </xf>
    <xf numFmtId="0" fontId="23" fillId="12" borderId="72" xfId="15" applyFont="1" applyFill="1" applyBorder="1" applyAlignment="1" applyProtection="1">
      <alignment horizontal="center" vertical="center" wrapText="1"/>
      <protection hidden="1"/>
    </xf>
    <xf numFmtId="0" fontId="23" fillId="12" borderId="75" xfId="15" applyFont="1" applyFill="1" applyBorder="1" applyAlignment="1" applyProtection="1">
      <alignment horizontal="center" vertical="center" wrapText="1"/>
      <protection hidden="1"/>
    </xf>
    <xf numFmtId="0" fontId="23" fillId="12" borderId="82" xfId="15" applyFont="1" applyFill="1" applyBorder="1" applyAlignment="1" applyProtection="1">
      <alignment horizontal="center" vertical="center" wrapText="1"/>
      <protection hidden="1"/>
    </xf>
    <xf numFmtId="0" fontId="23" fillId="12" borderId="86" xfId="15" applyFont="1" applyFill="1" applyBorder="1" applyAlignment="1" applyProtection="1">
      <alignment horizontal="center" vertical="center" wrapText="1"/>
      <protection hidden="1"/>
    </xf>
    <xf numFmtId="0" fontId="8" fillId="12" borderId="28" xfId="15" applyFont="1" applyFill="1" applyBorder="1" applyAlignment="1" applyProtection="1">
      <alignment horizontal="center" vertical="center"/>
      <protection hidden="1"/>
    </xf>
    <xf numFmtId="0" fontId="8" fillId="12" borderId="29" xfId="15" applyFont="1" applyFill="1" applyBorder="1" applyAlignment="1" applyProtection="1">
      <alignment horizontal="center" vertical="center"/>
      <protection hidden="1"/>
    </xf>
    <xf numFmtId="0" fontId="8" fillId="12" borderId="30" xfId="15" applyFont="1" applyFill="1" applyBorder="1" applyAlignment="1" applyProtection="1">
      <alignment horizontal="center" vertical="center"/>
      <protection hidden="1"/>
    </xf>
    <xf numFmtId="0" fontId="8" fillId="12" borderId="61" xfId="20" applyFont="1" applyFill="1" applyBorder="1" applyAlignment="1" applyProtection="1">
      <alignment horizontal="center" vertical="center"/>
      <protection hidden="1"/>
    </xf>
    <xf numFmtId="0" fontId="8" fillId="12" borderId="63" xfId="20" applyFont="1" applyFill="1" applyBorder="1" applyAlignment="1" applyProtection="1">
      <alignment horizontal="center" vertical="center"/>
      <protection hidden="1"/>
    </xf>
    <xf numFmtId="0" fontId="8" fillId="12" borderId="69" xfId="20" applyFont="1" applyFill="1" applyBorder="1" applyAlignment="1" applyProtection="1">
      <alignment horizontal="center" vertical="center"/>
      <protection hidden="1"/>
    </xf>
    <xf numFmtId="0" fontId="8" fillId="12" borderId="71" xfId="20" applyFont="1" applyFill="1" applyBorder="1" applyAlignment="1" applyProtection="1">
      <alignment horizontal="center" vertical="center"/>
      <protection hidden="1"/>
    </xf>
    <xf numFmtId="0" fontId="23" fillId="12" borderId="61" xfId="20" applyFont="1" applyFill="1" applyBorder="1" applyAlignment="1" applyProtection="1">
      <alignment horizontal="center" vertical="center"/>
      <protection hidden="1"/>
    </xf>
    <xf numFmtId="0" fontId="23" fillId="12" borderId="62" xfId="20" applyFont="1" applyFill="1" applyBorder="1" applyAlignment="1" applyProtection="1">
      <alignment horizontal="center" vertical="center"/>
      <protection hidden="1"/>
    </xf>
    <xf numFmtId="0" fontId="23" fillId="12" borderId="63" xfId="20" applyFont="1" applyFill="1" applyBorder="1" applyAlignment="1" applyProtection="1">
      <alignment horizontal="center" vertical="center"/>
      <protection hidden="1"/>
    </xf>
    <xf numFmtId="0" fontId="23" fillId="12" borderId="69" xfId="20" applyFont="1" applyFill="1" applyBorder="1" applyAlignment="1" applyProtection="1">
      <alignment horizontal="center" vertical="center"/>
      <protection hidden="1"/>
    </xf>
    <xf numFmtId="0" fontId="23" fillId="12" borderId="70" xfId="20" applyFont="1" applyFill="1" applyBorder="1" applyAlignment="1" applyProtection="1">
      <alignment horizontal="center" vertical="center"/>
      <protection hidden="1"/>
    </xf>
    <xf numFmtId="0" fontId="23" fillId="12" borderId="71" xfId="20" applyFont="1" applyFill="1" applyBorder="1" applyAlignment="1" applyProtection="1">
      <alignment horizontal="center" vertical="center"/>
      <protection hidden="1"/>
    </xf>
    <xf numFmtId="0" fontId="8" fillId="12" borderId="28" xfId="15" applyFont="1" applyFill="1" applyBorder="1" applyAlignment="1" applyProtection="1">
      <alignment horizontal="center" vertical="center" wrapText="1"/>
      <protection hidden="1"/>
    </xf>
    <xf numFmtId="0" fontId="8" fillId="12" borderId="29" xfId="15" applyFont="1" applyFill="1" applyBorder="1" applyAlignment="1" applyProtection="1">
      <alignment horizontal="center" vertical="center" wrapText="1"/>
      <protection hidden="1"/>
    </xf>
    <xf numFmtId="0" fontId="8" fillId="12" borderId="30" xfId="15" applyFont="1" applyFill="1" applyBorder="1" applyAlignment="1" applyProtection="1">
      <alignment horizontal="center" vertical="center" wrapText="1"/>
      <protection hidden="1"/>
    </xf>
    <xf numFmtId="0" fontId="23" fillId="12" borderId="73" xfId="15" applyFont="1" applyFill="1" applyBorder="1" applyAlignment="1" applyProtection="1">
      <alignment horizontal="center" vertical="center" wrapText="1"/>
      <protection hidden="1"/>
    </xf>
    <xf numFmtId="0" fontId="23" fillId="12" borderId="76" xfId="15" applyFont="1" applyFill="1" applyBorder="1" applyAlignment="1" applyProtection="1">
      <alignment horizontal="center" vertical="center" wrapText="1"/>
      <protection hidden="1"/>
    </xf>
    <xf numFmtId="0" fontId="23" fillId="12" borderId="55" xfId="15" applyFont="1" applyFill="1" applyBorder="1" applyAlignment="1" applyProtection="1">
      <alignment horizontal="center" vertical="center" wrapText="1"/>
      <protection hidden="1"/>
    </xf>
    <xf numFmtId="0" fontId="23" fillId="12" borderId="73" xfId="20" applyFont="1" applyFill="1" applyBorder="1" applyAlignment="1" applyProtection="1">
      <alignment horizontal="center" vertical="center" wrapText="1"/>
      <protection hidden="1"/>
    </xf>
    <xf numFmtId="0" fontId="23" fillId="12" borderId="76" xfId="20" applyFont="1" applyFill="1" applyBorder="1" applyAlignment="1" applyProtection="1">
      <alignment horizontal="center" vertical="center" wrapText="1"/>
      <protection hidden="1"/>
    </xf>
    <xf numFmtId="0" fontId="23" fillId="12" borderId="33" xfId="15" applyFont="1" applyFill="1" applyBorder="1" applyAlignment="1" applyProtection="1">
      <alignment horizontal="center" vertical="center" wrapText="1"/>
      <protection hidden="1"/>
    </xf>
    <xf numFmtId="0" fontId="8" fillId="12" borderId="28" xfId="15" applyFont="1" applyFill="1" applyBorder="1" applyAlignment="1">
      <alignment horizontal="center" vertical="center"/>
    </xf>
    <xf numFmtId="0" fontId="8" fillId="12" borderId="29" xfId="15" applyFont="1" applyFill="1" applyBorder="1" applyAlignment="1">
      <alignment horizontal="center" vertical="center"/>
    </xf>
    <xf numFmtId="0" fontId="8" fillId="12" borderId="30" xfId="15" applyFont="1" applyFill="1" applyBorder="1" applyAlignment="1">
      <alignment horizontal="center" vertical="center"/>
    </xf>
    <xf numFmtId="0" fontId="23" fillId="12" borderId="61" xfId="15" applyFont="1" applyFill="1" applyBorder="1" applyAlignment="1" applyProtection="1">
      <alignment horizontal="center" vertical="center"/>
      <protection hidden="1"/>
    </xf>
    <xf numFmtId="0" fontId="23" fillId="12" borderId="69" xfId="15" applyFont="1" applyFill="1" applyBorder="1" applyAlignment="1" applyProtection="1">
      <alignment horizontal="center" vertical="center"/>
      <protection hidden="1"/>
    </xf>
    <xf numFmtId="0" fontId="23" fillId="12" borderId="74" xfId="15" applyFont="1" applyFill="1" applyBorder="1" applyAlignment="1" applyProtection="1">
      <alignment horizontal="center" vertical="center" wrapText="1"/>
      <protection hidden="1"/>
    </xf>
    <xf numFmtId="0" fontId="23" fillId="12" borderId="77" xfId="15" applyFont="1" applyFill="1" applyBorder="1" applyAlignment="1" applyProtection="1">
      <alignment horizontal="center" vertical="center" wrapText="1"/>
      <protection hidden="1"/>
    </xf>
    <xf numFmtId="174" fontId="8" fillId="12" borderId="28" xfId="15" applyNumberFormat="1" applyFont="1" applyFill="1" applyBorder="1" applyAlignment="1" applyProtection="1">
      <alignment horizontal="center" vertical="center"/>
      <protection hidden="1"/>
    </xf>
    <xf numFmtId="174" fontId="8" fillId="12" borderId="30" xfId="15" applyNumberFormat="1" applyFont="1" applyFill="1" applyBorder="1" applyAlignment="1" applyProtection="1">
      <alignment horizontal="center" vertical="center"/>
      <protection hidden="1"/>
    </xf>
    <xf numFmtId="0" fontId="38" fillId="17" borderId="5" xfId="109" applyFont="1" applyFill="1" applyBorder="1" applyAlignment="1">
      <alignment horizontal="left" vertical="center" wrapText="1"/>
    </xf>
    <xf numFmtId="0" fontId="38" fillId="17" borderId="5" xfId="109" applyFont="1" applyFill="1" applyBorder="1" applyAlignment="1">
      <alignment horizontal="center" vertical="center"/>
    </xf>
    <xf numFmtId="0" fontId="25" fillId="0" borderId="54" xfId="109" applyFont="1" applyBorder="1" applyAlignment="1">
      <alignment horizontal="center" vertical="center"/>
    </xf>
    <xf numFmtId="0" fontId="25" fillId="0" borderId="55" xfId="109" applyFont="1" applyBorder="1" applyAlignment="1">
      <alignment horizontal="center" vertical="center"/>
    </xf>
    <xf numFmtId="0" fontId="25" fillId="0" borderId="55" xfId="109" applyFont="1" applyBorder="1" applyAlignment="1">
      <alignment horizontal="center" vertical="center" wrapText="1"/>
    </xf>
    <xf numFmtId="0" fontId="25" fillId="0" borderId="56" xfId="109" applyFont="1" applyBorder="1" applyAlignment="1">
      <alignment horizontal="center" vertical="center" wrapText="1"/>
    </xf>
    <xf numFmtId="0" fontId="25" fillId="0" borderId="5" xfId="109" applyFont="1" applyBorder="1" applyAlignment="1">
      <alignment horizontal="center" vertical="center" wrapText="1"/>
    </xf>
    <xf numFmtId="0" fontId="25" fillId="0" borderId="21" xfId="109" applyFont="1" applyBorder="1" applyAlignment="1">
      <alignment horizontal="center" vertical="center" wrapText="1"/>
    </xf>
    <xf numFmtId="0" fontId="25" fillId="0" borderId="33" xfId="109" applyFont="1" applyBorder="1" applyAlignment="1">
      <alignment horizontal="center" vertical="center" wrapText="1"/>
    </xf>
    <xf numFmtId="0" fontId="25" fillId="0" borderId="78" xfId="109" applyFont="1" applyBorder="1" applyAlignment="1">
      <alignment horizontal="center" vertical="center" wrapText="1"/>
    </xf>
    <xf numFmtId="0" fontId="25" fillId="0" borderId="110" xfId="109" applyFont="1" applyBorder="1" applyAlignment="1">
      <alignment horizontal="center" vertical="center"/>
    </xf>
    <xf numFmtId="0" fontId="25" fillId="0" borderId="2" xfId="109" applyFont="1" applyBorder="1" applyAlignment="1">
      <alignment horizontal="center" vertical="center"/>
    </xf>
    <xf numFmtId="0" fontId="25" fillId="0" borderId="10" xfId="109" applyFont="1" applyBorder="1" applyAlignment="1">
      <alignment horizontal="center" vertical="center"/>
    </xf>
    <xf numFmtId="0" fontId="25" fillId="0" borderId="69" xfId="109" applyFont="1" applyBorder="1" applyAlignment="1">
      <alignment horizontal="center" vertical="center" wrapText="1"/>
    </xf>
    <xf numFmtId="0" fontId="25" fillId="0" borderId="70" xfId="109" applyFont="1" applyBorder="1" applyAlignment="1">
      <alignment horizontal="center" vertical="center" wrapText="1"/>
    </xf>
    <xf numFmtId="0" fontId="25" fillId="0" borderId="111" xfId="109" applyFont="1" applyBorder="1" applyAlignment="1">
      <alignment horizontal="center" vertical="center" wrapText="1"/>
    </xf>
    <xf numFmtId="0" fontId="44" fillId="13" borderId="5" xfId="111" applyFont="1" applyFill="1" applyBorder="1" applyAlignment="1">
      <alignment horizontal="center" vertical="center" wrapText="1"/>
    </xf>
    <xf numFmtId="0" fontId="44" fillId="13" borderId="5" xfId="111" applyFont="1" applyFill="1" applyBorder="1" applyAlignment="1">
      <alignment horizontal="center" vertical="center"/>
    </xf>
    <xf numFmtId="0" fontId="44" fillId="13" borderId="12" xfId="111" applyFont="1" applyFill="1" applyBorder="1" applyAlignment="1">
      <alignment horizontal="center" vertical="center" wrapText="1"/>
    </xf>
    <xf numFmtId="0" fontId="44" fillId="13" borderId="3" xfId="111" applyFont="1" applyFill="1" applyBorder="1" applyAlignment="1">
      <alignment horizontal="center" vertical="center" wrapText="1"/>
    </xf>
    <xf numFmtId="0" fontId="44" fillId="13" borderId="23" xfId="111" applyFont="1" applyFill="1" applyBorder="1" applyAlignment="1">
      <alignment horizontal="center" vertical="center" wrapText="1"/>
    </xf>
  </cellXfs>
  <cellStyles count="117">
    <cellStyle name="Cancel" xfId="24" xr:uid="{09D4990E-DF05-449D-B025-87FE97DE1AE2}"/>
    <cellStyle name="Comma0" xfId="25" xr:uid="{148BF76A-03B1-4C5A-A05B-F0A7EE67190D}"/>
    <cellStyle name="Currency0" xfId="26" xr:uid="{EE83A78A-CE6F-4D0E-BE97-26EF59B2A003}"/>
    <cellStyle name="Date" xfId="27" xr:uid="{46F3703D-0F3B-4946-BBEC-91BAAD7B2315}"/>
    <cellStyle name="Fixed" xfId="28" xr:uid="{FA70C08C-C699-4972-AD2A-F72C6CE32D44}"/>
    <cellStyle name="Heading 1" xfId="29" xr:uid="{FB8C88E2-59D7-4CCB-9372-6844E2BC2FE0}"/>
    <cellStyle name="Heading 2" xfId="30" xr:uid="{34527F6D-6655-4337-9F2D-6E5899F8958D}"/>
    <cellStyle name="material" xfId="31" xr:uid="{607923AD-7F08-4B1A-8952-6923E6BCB8FA}"/>
    <cellStyle name="Moeda 2" xfId="32" xr:uid="{E3FDD250-A536-45D9-935C-EDC3ED6595A0}"/>
    <cellStyle name="Moeda 2 2" xfId="89" xr:uid="{C9D937C8-76E9-4EB1-BCE2-C1F72398F7C0}"/>
    <cellStyle name="Moeda 4 2" xfId="114" xr:uid="{45FFA566-3536-4CB0-9DED-AF66E64EA970}"/>
    <cellStyle name="Moeda 8" xfId="112" xr:uid="{1149F74A-AE76-4BC0-B433-EFDEDC29715F}"/>
    <cellStyle name="Normal" xfId="0" builtinId="0"/>
    <cellStyle name="Normal - Style1 3" xfId="20" xr:uid="{F08FFBB4-60D4-4A5B-A067-7F892BE5D144}"/>
    <cellStyle name="Normal 10" xfId="71" xr:uid="{CF4D4789-B69A-46A7-AAED-8490B487DDA6}"/>
    <cellStyle name="Normal 10 12" xfId="1" xr:uid="{4701F6A9-1BC1-451A-91DB-1E5634AF4527}"/>
    <cellStyle name="Normal 10 12 2" xfId="115" xr:uid="{1D132839-FEE7-45FE-9410-B734E14DA715}"/>
    <cellStyle name="Normal 10 2" xfId="47" xr:uid="{6EBFB73B-88A7-4E6B-B228-D5C4D73CD7D8}"/>
    <cellStyle name="Normal 10 2 10" xfId="78" xr:uid="{F84D7276-69B6-48DE-9D6F-69E887A1244E}"/>
    <cellStyle name="Normal 10 2 2" xfId="58" xr:uid="{1A546711-71AE-4A4E-906B-F4F56D93F328}"/>
    <cellStyle name="Normal 10 3" xfId="72" xr:uid="{FBACD797-0BA9-4595-A93A-26B24681323B}"/>
    <cellStyle name="Normal 107" xfId="74" xr:uid="{37A0484A-8A96-41D9-98E6-647F342AA6FB}"/>
    <cellStyle name="Normal 108" xfId="75" xr:uid="{E8C92C74-E5C9-4C8B-8BEA-E4BA7E529FA8}"/>
    <cellStyle name="Normal 109" xfId="76" xr:uid="{433AD96E-373F-40B2-9DA8-2D2497CE53D6}"/>
    <cellStyle name="Normal 11" xfId="65" xr:uid="{A4BDBF5C-55C9-4F5A-8C88-17735906A9BD}"/>
    <cellStyle name="Normal 110" xfId="77" xr:uid="{5DC4018D-4B2A-4D50-8274-846B9568917E}"/>
    <cellStyle name="Normal 13 4" xfId="21" xr:uid="{4FDA42A5-048F-4B89-B75E-8B7854D09D3C}"/>
    <cellStyle name="Normal 15" xfId="51" xr:uid="{F172D13B-BB2E-45D4-97DD-DFF29F22849F}"/>
    <cellStyle name="Normal 15 3" xfId="48" xr:uid="{1BBDE4D2-EB0B-4148-AD76-B7593E13855B}"/>
    <cellStyle name="Normal 15 7" xfId="4" xr:uid="{614FC6D5-BA8E-4828-9A9B-0133C31D5F40}"/>
    <cellStyle name="Normal 17 2 2" xfId="111" xr:uid="{915229BD-450C-46E3-92C1-2CCD7DAA1098}"/>
    <cellStyle name="Normal 2" xfId="33" xr:uid="{62E7CEDD-4DE7-40FA-8430-C2A1560A4AE8}"/>
    <cellStyle name="Normal 2 2 2" xfId="46" xr:uid="{E1978557-127E-478D-9A09-AE6BFEF8D725}"/>
    <cellStyle name="Normal 2 2 2 2" xfId="49" xr:uid="{304B4B7A-0BD4-4DB4-9ECF-BCB948362BC0}"/>
    <cellStyle name="Normal 2 3" xfId="11" xr:uid="{5FB88A2D-4F5B-4E9A-91CB-9913C8457FB9}"/>
    <cellStyle name="Normal 2 3 2 2 5" xfId="69" xr:uid="{3E2E240E-AB00-4054-917A-3F4B46CD692A}"/>
    <cellStyle name="Normal 22" xfId="56" xr:uid="{C4568F4B-8A07-46C2-B903-E1A77E720746}"/>
    <cellStyle name="Normal 3" xfId="34" xr:uid="{F0519664-1204-46C5-B5A7-337B71CACB78}"/>
    <cellStyle name="Normal 3 2" xfId="9" xr:uid="{40741DC4-CB8F-406E-8BB7-C80CFBDB42AE}"/>
    <cellStyle name="Normal 4" xfId="23" xr:uid="{21069B26-04C5-4074-B862-D84DE7380C3F}"/>
    <cellStyle name="Normal 4 2" xfId="15" xr:uid="{B2791595-1CBC-44CB-A9EE-B7B12D11590F}"/>
    <cellStyle name="Normal 4 3" xfId="63" xr:uid="{A213B6CF-E222-4C5E-B23A-7FDBA2A03FEA}"/>
    <cellStyle name="Normal 5" xfId="35" xr:uid="{9280828B-EC45-43D9-9DB8-1EAF67ECE9CB}"/>
    <cellStyle name="Normal 5 2" xfId="64" xr:uid="{12F68B9B-945D-4B18-8668-1018676611FF}"/>
    <cellStyle name="Normal 5 2 2 3" xfId="16" xr:uid="{5314AEC0-4478-4B18-81CD-E58EC37DA109}"/>
    <cellStyle name="Normal 544 2" xfId="66" xr:uid="{1AA2EBAF-73E7-4CF2-B32F-3F335C8C5E8F}"/>
    <cellStyle name="Normal 549" xfId="70" xr:uid="{5F1D3CBE-4F79-4957-941A-1C40ED22A0D3}"/>
    <cellStyle name="Normal 6" xfId="54" xr:uid="{EC0734B7-43E9-415A-A045-9292AB4A1062}"/>
    <cellStyle name="Normal 6 2" xfId="100" xr:uid="{3B4787ED-610B-4FD3-AAB2-1B027A4FA5A1}"/>
    <cellStyle name="Normal 6 2 3 3" xfId="7" xr:uid="{D48953A3-5A3E-4DBB-8501-2EAF4D0E4E42}"/>
    <cellStyle name="Normal 7 2" xfId="109" xr:uid="{526C4356-50DB-4607-B410-69185996C365}"/>
    <cellStyle name="Normal 97" xfId="73" xr:uid="{3D68108D-2E95-45BB-A76A-46DB40682492}"/>
    <cellStyle name="Normal_028-104 - Serviços de Drenagem 2" xfId="80" xr:uid="{201E54C5-9745-465E-BAF0-6AAE37A50EB2}"/>
    <cellStyle name="Normal_GU-E-445_PQs_Fornecimento_Equipamentos_Mecanicos_Rev_4 2 2" xfId="79" xr:uid="{B414DDC6-2A16-40EB-8F35-87004ACD1C78}"/>
    <cellStyle name="Normal_Licitadas" xfId="81" xr:uid="{73D0B5E3-C38E-425B-92E4-79882D008C61}"/>
    <cellStyle name="Normal_PQ_9414_R1" xfId="10" xr:uid="{80FC0951-808E-4204-819A-C56F1E2737F2}"/>
    <cellStyle name="Normal1" xfId="36" xr:uid="{1618532D-4B4D-45EA-994C-32483A78A946}"/>
    <cellStyle name="Porcentagem 2" xfId="37" xr:uid="{173DCF56-91F2-4619-8917-3814AE35096C}"/>
    <cellStyle name="Porcentagem 2 2" xfId="19" xr:uid="{0DF0B634-6136-4251-BA63-1E173C34B915}"/>
    <cellStyle name="Porcentagem 3" xfId="38" xr:uid="{60D6A51E-A85A-4CFB-8DB2-E45751EE2180}"/>
    <cellStyle name="Porcentagem 4 4" xfId="110" xr:uid="{466A1A5C-3BD5-48CA-99CD-8D447C17EA04}"/>
    <cellStyle name="Porcentagem 5 3" xfId="12" xr:uid="{FF4DF811-C563-4D51-A84A-074ED4AF6384}"/>
    <cellStyle name="Porcentagem 7 2 2" xfId="113" xr:uid="{850781AA-C59C-41FD-A4CB-BE8E9A1564C5}"/>
    <cellStyle name="Separador de milhares 10 7 2" xfId="68" xr:uid="{4EDB75C2-7520-4E75-B830-A57DB2D0E995}"/>
    <cellStyle name="Separador de milhares 10 7 2 2" xfId="108" xr:uid="{F0EFD172-E897-404E-8F95-ADFFEF8973BA}"/>
    <cellStyle name="Separador de milhares 2" xfId="40" xr:uid="{58D543DC-AD08-4710-A036-FA17B0840700}"/>
    <cellStyle name="Separador de milhares 2 10 2 3" xfId="116" xr:uid="{8E65E206-666F-459A-9757-19AA6A40169C}"/>
    <cellStyle name="Separador de milhares 2 2" xfId="41" xr:uid="{50F56BBB-BF99-4110-833C-6E453DE17983}"/>
    <cellStyle name="Separador de milhares 2 2 2" xfId="18" xr:uid="{BD5C3C52-CB4E-41CD-B643-7A9D89945E86}"/>
    <cellStyle name="Separador de milhares 2 2 2 2" xfId="53" xr:uid="{5450C7D7-7FB1-4795-BE72-C50EC8EAF6DD}"/>
    <cellStyle name="Separador de milhares 2 2 2 2 2" xfId="99" xr:uid="{766ABA78-6FB0-4EDC-B699-296FA9FE99B4}"/>
    <cellStyle name="Separador de milhares 2 2 3" xfId="92" xr:uid="{359AAED6-F8FC-4814-A970-2B9E4A02C12E}"/>
    <cellStyle name="Separador de milhares 2 3" xfId="22" xr:uid="{B193ABE7-2A1C-4A57-AAA0-A74B0572A3F9}"/>
    <cellStyle name="Separador de milhares 2 3 2" xfId="44" xr:uid="{CC492E9A-447E-4507-BB71-B74FC3CFD345}"/>
    <cellStyle name="Separador de milhares 2 3 2 2" xfId="95" xr:uid="{1B959830-31CD-4206-A6E6-553B856F13D6}"/>
    <cellStyle name="Separador de milhares 2 4" xfId="91" xr:uid="{2DB217B3-D1D9-4BE1-8D2B-7FC87E8B1CE3}"/>
    <cellStyle name="Separador de milhares 3" xfId="42" xr:uid="{E03F15C0-7E0C-4B89-8EF9-60EBF547FCAD}"/>
    <cellStyle name="Separador de milhares 3 2" xfId="45" xr:uid="{7AC52A42-A81B-49D1-B11D-33474A9842DC}"/>
    <cellStyle name="Separador de milhares 3 2 2" xfId="57" xr:uid="{8798E709-2AE0-4572-849E-5A381166DA74}"/>
    <cellStyle name="Separador de milhares 3 2 2 2" xfId="102" xr:uid="{AD74258D-BDC2-478B-B6CB-3C25B475BE99}"/>
    <cellStyle name="Separador de milhares 3 2 3" xfId="96" xr:uid="{16D28AAA-84E7-4AD2-9D5E-E152DD77F79B}"/>
    <cellStyle name="Separador de milhares 3 3" xfId="93" xr:uid="{4498AB1C-0693-4D4C-9BFD-04BB12F2DBD1}"/>
    <cellStyle name="Separador de milhares 4" xfId="43" xr:uid="{5797F98A-E4A7-4659-8699-29ACE3E41982}"/>
    <cellStyle name="Separador de milhares 4 2" xfId="94" xr:uid="{5897D30C-7A3D-4EEC-8760-FF1A9E1B3E99}"/>
    <cellStyle name="Separador de milhares 5" xfId="61" xr:uid="{6BD8A16A-D2B3-4B3B-871F-A216E4CFC36E}"/>
    <cellStyle name="Separador de milhares 5 2" xfId="105" xr:uid="{7FD84A5C-21B7-48F2-81F4-535F99C29201}"/>
    <cellStyle name="Separador de milhares 6 3 3" xfId="13" xr:uid="{459F188D-A0F4-4CB2-BD91-7A525B256B72}"/>
    <cellStyle name="Separador de milhares 6 3 3 2" xfId="86" xr:uid="{B36DF293-3276-4B42-B93B-B724227C5CAA}"/>
    <cellStyle name="Vírgula" xfId="55" builtinId="3"/>
    <cellStyle name="Vírgula 12" xfId="67" xr:uid="{2AACF826-229B-4BAE-83A6-A26F23473C0C}"/>
    <cellStyle name="Vírgula 12 2" xfId="107" xr:uid="{5D7EE7EC-5F44-4068-8F2C-27EA54E88826}"/>
    <cellStyle name="Vírgula 2" xfId="2" xr:uid="{9749198E-C6C0-4264-84AC-C76AB462B44B}"/>
    <cellStyle name="Vírgula 2 3" xfId="8" xr:uid="{E346A9E8-2958-46F3-9F39-3AD17FD4665B}"/>
    <cellStyle name="Vírgula 2 3 2" xfId="85" xr:uid="{A2F1EC56-29CF-4640-A827-FDDCAA8658C9}"/>
    <cellStyle name="Vírgula 2 4" xfId="59" xr:uid="{46A61101-7502-48E5-AD9A-59D19566D9EF}"/>
    <cellStyle name="Vírgula 2 4 2" xfId="103" xr:uid="{43AEC94F-2649-402A-994F-34C0EA01334F}"/>
    <cellStyle name="Vírgula 2 5" xfId="14" xr:uid="{AA3AA306-3E93-46CF-AC18-55149E664054}"/>
    <cellStyle name="Vírgula 2 5 2" xfId="87" xr:uid="{B0AA0852-E7F6-4782-B8A6-23EB953E0709}"/>
    <cellStyle name="Vírgula 3" xfId="3" xr:uid="{679A74E7-0B93-459C-98FE-184F4D9D9E32}"/>
    <cellStyle name="Vírgula 3 2" xfId="60" xr:uid="{AB4297A0-4470-48E0-A9D6-0FEAE55F6365}"/>
    <cellStyle name="Vírgula 3 2 2" xfId="62" xr:uid="{4E584C16-41D7-41A6-95E5-CF9B6B76E648}"/>
    <cellStyle name="Vírgula 3 2 2 2" xfId="106" xr:uid="{3D5D6990-7E15-4491-B619-9347194F20CD}"/>
    <cellStyle name="Vírgula 3 2 3" xfId="104" xr:uid="{EAE9444A-9AE9-4F3B-84C6-662034B6C983}"/>
    <cellStyle name="Vírgula 3 3" xfId="82" xr:uid="{2E4ECA46-A6BF-4084-B2E1-C4E5E0C0D02B}"/>
    <cellStyle name="Vírgula 4" xfId="17" xr:uid="{43B1EE41-7704-481C-952B-148BC8E2EB0A}"/>
    <cellStyle name="Vírgula 4 2" xfId="88" xr:uid="{18B8DAFD-751D-4FFC-B7F8-38CA29EC944D}"/>
    <cellStyle name="Vírgula 4 3 2" xfId="52" xr:uid="{5C4C075E-54E2-44D0-8D5B-0C56E5084C46}"/>
    <cellStyle name="Vírgula 4 3 2 2" xfId="98" xr:uid="{CC458DB0-7EC5-4E0C-AE32-18219534B51C}"/>
    <cellStyle name="Vírgula 4 3 5" xfId="5" xr:uid="{15297E47-964A-4AFB-8C53-1D0960A2570C}"/>
    <cellStyle name="Vírgula 4 3 5 2" xfId="83" xr:uid="{27066FBB-EA5B-476E-A197-376EED33DD8D}"/>
    <cellStyle name="Vírgula 5" xfId="39" xr:uid="{D267F5F8-5FB0-43B5-A261-C92E3EF35697}"/>
    <cellStyle name="Vírgula 5 2" xfId="90" xr:uid="{6B6F4CF2-97D7-4336-B990-FAB24CF08063}"/>
    <cellStyle name="Vírgula 6" xfId="50" xr:uid="{237BD6C5-82D6-4657-9892-DD5004248F9E}"/>
    <cellStyle name="Vírgula 6 2" xfId="97" xr:uid="{7297DA38-6FDA-41A6-A4DF-B2C5B1978320}"/>
    <cellStyle name="Vírgula 7" xfId="6" xr:uid="{8E91190B-98D4-486C-A53C-B06A4379626D}"/>
    <cellStyle name="Vírgula 7 2" xfId="84" xr:uid="{D31D7040-8DEA-461F-A13E-773C477A8118}"/>
    <cellStyle name="Vírgula 8" xfId="101" xr:uid="{DC136097-E015-4C6E-955E-B9DCC37D9916}"/>
  </cellStyles>
  <dxfs count="2">
    <dxf>
      <font>
        <b/>
        <i val="0"/>
        <color theme="0"/>
      </font>
      <fill>
        <patternFill>
          <bgColor rgb="FF92D050"/>
        </patternFill>
      </fill>
    </dxf>
    <dxf>
      <font>
        <color theme="0"/>
      </font>
      <fill>
        <patternFill>
          <bgColor theme="0"/>
        </patternFill>
      </fill>
    </dxf>
  </dxfs>
  <tableStyles count="0" defaultTableStyle="TableStyleMedium2" defaultPivotStyle="PivotStyleLight16"/>
  <colors>
    <mruColors>
      <color rgb="FFFF00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http://portalvale:8000/Portalvale/Files/vale_rgb.jpg" TargetMode="External"/><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47625</xdr:rowOff>
    </xdr:from>
    <xdr:to>
      <xdr:col>4</xdr:col>
      <xdr:colOff>167640</xdr:colOff>
      <xdr:row>1</xdr:row>
      <xdr:rowOff>133350</xdr:rowOff>
    </xdr:to>
    <xdr:pic>
      <xdr:nvPicPr>
        <xdr:cNvPr id="2" name="Picture 1" descr="Logo Vale">
          <a:extLst>
            <a:ext uri="{FF2B5EF4-FFF2-40B4-BE49-F238E27FC236}">
              <a16:creationId xmlns:a16="http://schemas.microsoft.com/office/drawing/2014/main" id="{F4CACB78-8B47-45D9-98B9-0BDE979BB4C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38125" y="47625"/>
          <a:ext cx="857250" cy="5238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141287</xdr:colOff>
      <xdr:row>0</xdr:row>
      <xdr:rowOff>0</xdr:rowOff>
    </xdr:from>
    <xdr:ext cx="890587" cy="555119"/>
    <xdr:pic>
      <xdr:nvPicPr>
        <xdr:cNvPr id="2" name="Picture 1" descr="Logo Vale">
          <a:extLst>
            <a:ext uri="{FF2B5EF4-FFF2-40B4-BE49-F238E27FC236}">
              <a16:creationId xmlns:a16="http://schemas.microsoft.com/office/drawing/2014/main" id="{6236D394-D76B-46CC-B170-DFFFA05BAB6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41287" y="0"/>
          <a:ext cx="890587" cy="555119"/>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a="http://schemas.openxmlformats.org/drawingml/2006/main">
  <xdr:twoCellAnchor>
    <xdr:from>
      <xdr:col>1</xdr:col>
      <xdr:colOff>29309</xdr:colOff>
      <xdr:row>1</xdr:row>
      <xdr:rowOff>33706</xdr:rowOff>
    </xdr:from>
    <xdr:to>
      <xdr:col>2</xdr:col>
      <xdr:colOff>522410</xdr:colOff>
      <xdr:row>1</xdr:row>
      <xdr:rowOff>510946</xdr:rowOff>
    </xdr:to>
    <xdr:pic>
      <xdr:nvPicPr>
        <xdr:cNvPr id="2" name="Picture 5" descr="http://portalvale:8000/Portalvale/Files/vale_rgb.jpg">
          <a:extLst>
            <a:ext uri="{FF2B5EF4-FFF2-40B4-BE49-F238E27FC236}">
              <a16:creationId xmlns:a16="http://schemas.microsoft.com/office/drawing/2014/main" id="{08F3E393-3585-4C0E-91B1-8F330EF206C3}"/>
            </a:ext>
          </a:extLst>
        </xdr:cNvPr>
        <xdr:cNvPicPr>
          <a:picLocks noChangeAspect="1" noChangeArrowheads="1"/>
        </xdr:cNvPicPr>
      </xdr:nvPicPr>
      <xdr:blipFill>
        <a:blip xmlns:r="http://schemas.openxmlformats.org/officeDocument/2006/relationships" r:embed="rId1" r:link="rId2" cstate="print"/>
        <a:stretch>
          <a:fillRect/>
        </a:stretch>
      </xdr:blipFill>
      <xdr:spPr bwMode="auto">
        <a:xfrm>
          <a:off x="191234" y="233731"/>
          <a:ext cx="1207476" cy="47724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66675</xdr:colOff>
      <xdr:row>2</xdr:row>
      <xdr:rowOff>114300</xdr:rowOff>
    </xdr:from>
    <xdr:to>
      <xdr:col>2</xdr:col>
      <xdr:colOff>752475</xdr:colOff>
      <xdr:row>3</xdr:row>
      <xdr:rowOff>190500</xdr:rowOff>
    </xdr:to>
    <xdr:pic>
      <xdr:nvPicPr>
        <xdr:cNvPr id="2" name="Imagem 3" descr="Vale Logo – Mineradora - PNG e Vetor - Download de Logo">
          <a:extLst>
            <a:ext uri="{FF2B5EF4-FFF2-40B4-BE49-F238E27FC236}">
              <a16:creationId xmlns:a16="http://schemas.microsoft.com/office/drawing/2014/main" id="{041ADDC7-AE4B-4BBC-A2DD-F4C03E42BD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28650"/>
          <a:ext cx="10287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3DB49-3365-4D23-9A1F-AED06F19B744}">
  <sheetPr>
    <pageSetUpPr fitToPage="1"/>
  </sheetPr>
  <dimension ref="A1:AP52"/>
  <sheetViews>
    <sheetView showGridLines="0" topLeftCell="A19" zoomScaleNormal="100" workbookViewId="0">
      <selection activeCell="AH7" sqref="AH7"/>
    </sheetView>
  </sheetViews>
  <sheetFormatPr defaultColWidth="8.85546875" defaultRowHeight="12.75" x14ac:dyDescent="0.2"/>
  <cols>
    <col min="1" max="1" width="2.5703125" style="3" customWidth="1"/>
    <col min="2" max="2" width="4.5703125" style="3" customWidth="1"/>
    <col min="3" max="16" width="3.42578125" style="3" customWidth="1"/>
    <col min="17" max="17" width="2.5703125" style="3" customWidth="1"/>
    <col min="18" max="18" width="5" style="3" customWidth="1"/>
    <col min="19" max="32" width="3.42578125" style="3" customWidth="1"/>
    <col min="33" max="34" width="8.85546875" style="3" customWidth="1"/>
    <col min="35" max="35" width="8" style="3" customWidth="1"/>
    <col min="36" max="36" width="9.42578125" style="3" customWidth="1"/>
    <col min="37" max="37" width="17.42578125" style="3" customWidth="1"/>
    <col min="38" max="38" width="19.42578125" style="3" customWidth="1"/>
    <col min="39" max="40" width="8.85546875" style="3" customWidth="1"/>
    <col min="41" max="41" width="4.42578125" style="3" customWidth="1"/>
    <col min="42" max="16384" width="8.85546875" style="3"/>
  </cols>
  <sheetData>
    <row r="1" spans="1:42" ht="35.1" customHeight="1" x14ac:dyDescent="0.2">
      <c r="A1" s="727"/>
      <c r="B1" s="728"/>
      <c r="C1" s="728"/>
      <c r="D1" s="2"/>
      <c r="E1" s="2"/>
      <c r="F1" s="2"/>
      <c r="G1" s="731" t="s">
        <v>0</v>
      </c>
      <c r="H1" s="731"/>
      <c r="I1" s="731"/>
      <c r="J1" s="731"/>
      <c r="K1" s="731"/>
      <c r="L1" s="731"/>
      <c r="M1" s="731"/>
      <c r="N1" s="731"/>
      <c r="O1" s="731"/>
      <c r="P1" s="731"/>
      <c r="Q1" s="731"/>
      <c r="R1" s="731"/>
      <c r="S1" s="731"/>
      <c r="T1" s="731"/>
      <c r="U1" s="731"/>
      <c r="V1" s="731"/>
      <c r="W1" s="731"/>
      <c r="X1" s="731"/>
      <c r="Y1" s="731"/>
      <c r="Z1" s="731"/>
      <c r="AA1" s="731"/>
      <c r="AB1" s="731"/>
      <c r="AC1" s="731"/>
      <c r="AD1" s="731"/>
      <c r="AE1" s="731"/>
      <c r="AF1" s="732"/>
    </row>
    <row r="2" spans="1:42" ht="35.1" customHeight="1" x14ac:dyDescent="0.2">
      <c r="A2" s="729"/>
      <c r="B2" s="730"/>
      <c r="C2" s="730"/>
      <c r="D2" s="4"/>
      <c r="E2" s="4"/>
      <c r="F2" s="4"/>
      <c r="G2" s="733" t="s">
        <v>1</v>
      </c>
      <c r="H2" s="733"/>
      <c r="I2" s="733"/>
      <c r="J2" s="733"/>
      <c r="K2" s="733"/>
      <c r="L2" s="733"/>
      <c r="M2" s="733"/>
      <c r="N2" s="733"/>
      <c r="O2" s="733"/>
      <c r="P2" s="733"/>
      <c r="Q2" s="733"/>
      <c r="R2" s="733"/>
      <c r="S2" s="733"/>
      <c r="T2" s="733"/>
      <c r="U2" s="733"/>
      <c r="V2" s="733"/>
      <c r="W2" s="733"/>
      <c r="X2" s="733"/>
      <c r="Y2" s="733"/>
      <c r="Z2" s="733"/>
      <c r="AA2" s="733"/>
      <c r="AB2" s="733"/>
      <c r="AC2" s="733"/>
      <c r="AD2" s="733"/>
      <c r="AE2" s="733"/>
      <c r="AF2" s="734"/>
    </row>
    <row r="3" spans="1:42" ht="25.5" customHeight="1" x14ac:dyDescent="0.2">
      <c r="A3" s="735" t="s">
        <v>2</v>
      </c>
      <c r="B3" s="736"/>
      <c r="C3" s="739" t="str">
        <f>PQ!A3</f>
        <v>Obras civis e Montagens eletromecâncias para Reestruturação da Estação Ferroviária Pedro Nolasco</v>
      </c>
      <c r="D3" s="739"/>
      <c r="E3" s="739"/>
      <c r="F3" s="739"/>
      <c r="G3" s="739"/>
      <c r="H3" s="739"/>
      <c r="I3" s="739"/>
      <c r="J3" s="739"/>
      <c r="K3" s="739"/>
      <c r="L3" s="739"/>
      <c r="M3" s="739"/>
      <c r="N3" s="739"/>
      <c r="O3" s="739"/>
      <c r="P3" s="739"/>
      <c r="Q3" s="739"/>
      <c r="R3" s="739"/>
      <c r="S3" s="739"/>
      <c r="T3" s="740"/>
      <c r="U3" s="743" t="str">
        <f>PQ!U2</f>
        <v>N°. VALE: PQ-000G-00-8299</v>
      </c>
      <c r="V3" s="744"/>
      <c r="W3" s="744"/>
      <c r="X3" s="744"/>
      <c r="Y3" s="744"/>
      <c r="Z3" s="744"/>
      <c r="AA3" s="745"/>
      <c r="AB3" s="746" t="s">
        <v>3</v>
      </c>
      <c r="AC3" s="747"/>
      <c r="AD3" s="748" t="s">
        <v>4</v>
      </c>
      <c r="AE3" s="748"/>
      <c r="AF3" s="749"/>
    </row>
    <row r="4" spans="1:42" ht="20.25" customHeight="1" x14ac:dyDescent="0.2">
      <c r="A4" s="737"/>
      <c r="B4" s="738"/>
      <c r="C4" s="741"/>
      <c r="D4" s="741"/>
      <c r="E4" s="741"/>
      <c r="F4" s="741"/>
      <c r="G4" s="741"/>
      <c r="H4" s="741"/>
      <c r="I4" s="741"/>
      <c r="J4" s="741"/>
      <c r="K4" s="741"/>
      <c r="L4" s="741"/>
      <c r="M4" s="741"/>
      <c r="N4" s="741"/>
      <c r="O4" s="741"/>
      <c r="P4" s="741"/>
      <c r="Q4" s="741"/>
      <c r="R4" s="741"/>
      <c r="S4" s="741"/>
      <c r="T4" s="742"/>
      <c r="U4" s="750" t="str">
        <f>PQ!U4</f>
        <v>Nº TAP: L-00362</v>
      </c>
      <c r="V4" s="751"/>
      <c r="W4" s="751"/>
      <c r="X4" s="751"/>
      <c r="Y4" s="751"/>
      <c r="Z4" s="751"/>
      <c r="AA4" s="752"/>
      <c r="AB4" s="746" t="s">
        <v>5</v>
      </c>
      <c r="AC4" s="747"/>
      <c r="AD4" s="723" t="s">
        <v>1008</v>
      </c>
      <c r="AE4" s="723"/>
      <c r="AF4" s="724"/>
    </row>
    <row r="5" spans="1:42" s="7" customFormat="1" ht="21.6" customHeight="1" x14ac:dyDescent="0.2">
      <c r="A5" s="725" t="s">
        <v>7</v>
      </c>
      <c r="B5" s="726"/>
      <c r="C5" s="5">
        <v>0</v>
      </c>
      <c r="D5" s="5">
        <v>1</v>
      </c>
      <c r="E5" s="5">
        <v>2</v>
      </c>
      <c r="F5" s="5">
        <v>3</v>
      </c>
      <c r="G5" s="5">
        <v>4</v>
      </c>
      <c r="H5" s="5">
        <v>5</v>
      </c>
      <c r="I5" s="5">
        <v>6</v>
      </c>
      <c r="J5" s="5">
        <v>7</v>
      </c>
      <c r="K5" s="5">
        <v>8</v>
      </c>
      <c r="L5" s="5">
        <v>9</v>
      </c>
      <c r="M5" s="5">
        <v>10</v>
      </c>
      <c r="N5" s="5">
        <v>11</v>
      </c>
      <c r="O5" s="5">
        <v>12</v>
      </c>
      <c r="P5" s="6">
        <v>13</v>
      </c>
      <c r="Q5" s="725" t="s">
        <v>7</v>
      </c>
      <c r="R5" s="726"/>
      <c r="S5" s="5">
        <v>0</v>
      </c>
      <c r="T5" s="5">
        <v>1</v>
      </c>
      <c r="U5" s="5">
        <v>2</v>
      </c>
      <c r="V5" s="5">
        <v>3</v>
      </c>
      <c r="W5" s="5">
        <v>4</v>
      </c>
      <c r="X5" s="5">
        <v>5</v>
      </c>
      <c r="Y5" s="5">
        <v>6</v>
      </c>
      <c r="Z5" s="5">
        <v>7</v>
      </c>
      <c r="AA5" s="5">
        <v>8</v>
      </c>
      <c r="AB5" s="5">
        <v>9</v>
      </c>
      <c r="AC5" s="5">
        <v>10</v>
      </c>
      <c r="AD5" s="5">
        <v>11</v>
      </c>
      <c r="AE5" s="5">
        <v>12</v>
      </c>
      <c r="AF5" s="5">
        <v>13</v>
      </c>
    </row>
    <row r="6" spans="1:42" s="7" customFormat="1" x14ac:dyDescent="0.2">
      <c r="A6" s="719">
        <v>1</v>
      </c>
      <c r="B6" s="719"/>
      <c r="C6" s="8" t="s">
        <v>8</v>
      </c>
      <c r="D6" s="8" t="s">
        <v>8</v>
      </c>
      <c r="E6" s="8" t="s">
        <v>8</v>
      </c>
      <c r="F6" s="670" t="s">
        <v>8</v>
      </c>
      <c r="G6" s="8"/>
      <c r="H6" s="8"/>
      <c r="I6" s="8"/>
      <c r="J6" s="8"/>
      <c r="K6" s="8"/>
      <c r="L6" s="8"/>
      <c r="M6" s="8"/>
      <c r="N6" s="8"/>
      <c r="O6" s="8"/>
      <c r="P6" s="8"/>
      <c r="Q6" s="719">
        <v>26</v>
      </c>
      <c r="R6" s="719"/>
      <c r="S6" s="8"/>
      <c r="T6" s="8"/>
      <c r="U6" s="8"/>
      <c r="V6" s="8"/>
      <c r="W6" s="8"/>
      <c r="X6" s="8"/>
      <c r="Y6" s="8"/>
      <c r="Z6" s="8"/>
      <c r="AA6" s="8"/>
      <c r="AB6" s="8"/>
      <c r="AC6" s="8"/>
      <c r="AD6" s="8"/>
      <c r="AE6" s="8"/>
      <c r="AF6" s="8"/>
    </row>
    <row r="7" spans="1:42" s="7" customFormat="1" x14ac:dyDescent="0.2">
      <c r="A7" s="719">
        <f t="shared" ref="A7:A30" si="0">A6+1</f>
        <v>2</v>
      </c>
      <c r="B7" s="719"/>
      <c r="C7" s="8"/>
      <c r="D7" s="8"/>
      <c r="E7" s="8"/>
      <c r="F7" s="8"/>
      <c r="G7" s="8"/>
      <c r="H7" s="8"/>
      <c r="I7" s="8"/>
      <c r="J7" s="8"/>
      <c r="K7" s="8"/>
      <c r="L7" s="8"/>
      <c r="M7" s="8"/>
      <c r="N7" s="8"/>
      <c r="O7" s="8"/>
      <c r="P7" s="8"/>
      <c r="Q7" s="719">
        <f t="shared" ref="Q7:Q30" si="1">Q6+1</f>
        <v>27</v>
      </c>
      <c r="R7" s="719"/>
      <c r="S7" s="8"/>
      <c r="T7" s="8"/>
      <c r="U7" s="8"/>
      <c r="V7" s="8"/>
      <c r="W7" s="8"/>
      <c r="X7" s="8"/>
      <c r="Y7" s="8"/>
      <c r="Z7" s="8"/>
      <c r="AA7" s="8"/>
      <c r="AB7" s="8"/>
      <c r="AC7" s="8"/>
      <c r="AD7" s="8"/>
      <c r="AE7" s="8"/>
      <c r="AF7" s="8"/>
    </row>
    <row r="8" spans="1:42" s="7" customFormat="1" x14ac:dyDescent="0.2">
      <c r="A8" s="719">
        <f t="shared" si="0"/>
        <v>3</v>
      </c>
      <c r="B8" s="719"/>
      <c r="C8" s="8"/>
      <c r="D8" s="8"/>
      <c r="E8" s="8"/>
      <c r="F8" s="8"/>
      <c r="G8" s="8"/>
      <c r="H8" s="8"/>
      <c r="I8" s="8"/>
      <c r="J8" s="8"/>
      <c r="K8" s="8"/>
      <c r="L8" s="8"/>
      <c r="M8" s="8"/>
      <c r="N8" s="8"/>
      <c r="O8" s="8"/>
      <c r="P8" s="8"/>
      <c r="Q8" s="719">
        <f t="shared" si="1"/>
        <v>28</v>
      </c>
      <c r="R8" s="719"/>
      <c r="S8" s="8"/>
      <c r="T8" s="8"/>
      <c r="U8" s="8"/>
      <c r="V8" s="8"/>
      <c r="W8" s="8"/>
      <c r="X8" s="8"/>
      <c r="Y8" s="8"/>
      <c r="Z8" s="8"/>
      <c r="AA8" s="8"/>
      <c r="AB8" s="8"/>
      <c r="AC8" s="8"/>
      <c r="AD8" s="8"/>
      <c r="AE8" s="8"/>
      <c r="AF8" s="8"/>
    </row>
    <row r="9" spans="1:42" s="7" customFormat="1" x14ac:dyDescent="0.2">
      <c r="A9" s="719">
        <f t="shared" si="0"/>
        <v>4</v>
      </c>
      <c r="B9" s="719"/>
      <c r="C9" s="8"/>
      <c r="D9" s="8"/>
      <c r="E9" s="8"/>
      <c r="F9" s="8"/>
      <c r="G9" s="8"/>
      <c r="H9" s="8"/>
      <c r="I9" s="8"/>
      <c r="J9" s="8"/>
      <c r="K9" s="8"/>
      <c r="L9" s="8"/>
      <c r="M9" s="8"/>
      <c r="N9" s="8"/>
      <c r="O9" s="8"/>
      <c r="P9" s="8"/>
      <c r="Q9" s="719">
        <f t="shared" si="1"/>
        <v>29</v>
      </c>
      <c r="R9" s="719"/>
      <c r="S9" s="8"/>
      <c r="T9" s="8"/>
      <c r="U9" s="8"/>
      <c r="V9" s="8"/>
      <c r="W9" s="8"/>
      <c r="X9" s="8"/>
      <c r="Y9" s="8"/>
      <c r="Z9" s="8"/>
      <c r="AA9" s="8"/>
      <c r="AB9" s="8"/>
      <c r="AC9" s="8"/>
      <c r="AD9" s="8"/>
      <c r="AE9" s="8"/>
      <c r="AF9" s="8"/>
    </row>
    <row r="10" spans="1:42" s="7" customFormat="1" x14ac:dyDescent="0.2">
      <c r="A10" s="719">
        <f t="shared" si="0"/>
        <v>5</v>
      </c>
      <c r="B10" s="719"/>
      <c r="C10" s="8"/>
      <c r="D10" s="8"/>
      <c r="E10" s="8"/>
      <c r="F10" s="8"/>
      <c r="G10" s="8"/>
      <c r="H10" s="8"/>
      <c r="I10" s="8"/>
      <c r="J10" s="8"/>
      <c r="K10" s="8"/>
      <c r="L10" s="8"/>
      <c r="M10" s="8"/>
      <c r="N10" s="8"/>
      <c r="O10" s="8"/>
      <c r="P10" s="8"/>
      <c r="Q10" s="719">
        <f t="shared" si="1"/>
        <v>30</v>
      </c>
      <c r="R10" s="719"/>
      <c r="S10" s="8"/>
      <c r="T10" s="8"/>
      <c r="U10" s="8"/>
      <c r="V10" s="8"/>
      <c r="W10" s="8"/>
      <c r="X10" s="8"/>
      <c r="Y10" s="8"/>
      <c r="Z10" s="8"/>
      <c r="AA10" s="8"/>
      <c r="AB10" s="8"/>
      <c r="AC10" s="8"/>
      <c r="AD10" s="8"/>
      <c r="AE10" s="8"/>
      <c r="AF10" s="8"/>
    </row>
    <row r="11" spans="1:42" s="7" customFormat="1" x14ac:dyDescent="0.2">
      <c r="A11" s="719">
        <f t="shared" si="0"/>
        <v>6</v>
      </c>
      <c r="B11" s="719"/>
      <c r="C11" s="8"/>
      <c r="D11" s="8"/>
      <c r="E11" s="8"/>
      <c r="F11" s="8"/>
      <c r="G11" s="8"/>
      <c r="H11" s="8"/>
      <c r="I11" s="8"/>
      <c r="J11" s="8"/>
      <c r="K11" s="8"/>
      <c r="L11" s="8"/>
      <c r="M11" s="8"/>
      <c r="N11" s="8"/>
      <c r="O11" s="8"/>
      <c r="P11" s="8"/>
      <c r="Q11" s="719">
        <f t="shared" si="1"/>
        <v>31</v>
      </c>
      <c r="R11" s="719"/>
      <c r="S11" s="8"/>
      <c r="T11" s="8"/>
      <c r="U11" s="8"/>
      <c r="V11" s="8"/>
      <c r="W11" s="8"/>
      <c r="X11" s="8"/>
      <c r="Y11" s="8"/>
      <c r="Z11" s="8"/>
      <c r="AA11" s="8"/>
      <c r="AB11" s="8"/>
      <c r="AC11" s="8"/>
      <c r="AD11" s="8"/>
      <c r="AE11" s="8"/>
      <c r="AF11" s="8"/>
      <c r="AP11" s="9"/>
    </row>
    <row r="12" spans="1:42" s="7" customFormat="1" x14ac:dyDescent="0.2">
      <c r="A12" s="719">
        <f t="shared" si="0"/>
        <v>7</v>
      </c>
      <c r="B12" s="719"/>
      <c r="C12" s="8"/>
      <c r="D12" s="8"/>
      <c r="E12" s="8"/>
      <c r="F12" s="8"/>
      <c r="G12" s="8"/>
      <c r="H12" s="8"/>
      <c r="I12" s="8"/>
      <c r="J12" s="8"/>
      <c r="K12" s="8"/>
      <c r="L12" s="8"/>
      <c r="M12" s="8"/>
      <c r="N12" s="8"/>
      <c r="O12" s="8"/>
      <c r="P12" s="8"/>
      <c r="Q12" s="719">
        <f t="shared" si="1"/>
        <v>32</v>
      </c>
      <c r="R12" s="719"/>
      <c r="S12" s="8"/>
      <c r="T12" s="8"/>
      <c r="U12" s="8"/>
      <c r="V12" s="8"/>
      <c r="W12" s="8"/>
      <c r="X12" s="8"/>
      <c r="Y12" s="8"/>
      <c r="Z12" s="8"/>
      <c r="AA12" s="8"/>
      <c r="AB12" s="8"/>
      <c r="AC12" s="8"/>
      <c r="AD12" s="8"/>
      <c r="AE12" s="8"/>
      <c r="AF12" s="8"/>
    </row>
    <row r="13" spans="1:42" s="7" customFormat="1" x14ac:dyDescent="0.2">
      <c r="A13" s="719">
        <f t="shared" si="0"/>
        <v>8</v>
      </c>
      <c r="B13" s="719"/>
      <c r="C13" s="8"/>
      <c r="D13" s="8"/>
      <c r="E13" s="8"/>
      <c r="F13" s="8"/>
      <c r="G13" s="8"/>
      <c r="H13" s="8"/>
      <c r="I13" s="8"/>
      <c r="J13" s="8"/>
      <c r="K13" s="8"/>
      <c r="L13" s="8"/>
      <c r="M13" s="8"/>
      <c r="N13" s="8"/>
      <c r="O13" s="8"/>
      <c r="P13" s="8"/>
      <c r="Q13" s="719">
        <f t="shared" si="1"/>
        <v>33</v>
      </c>
      <c r="R13" s="719"/>
      <c r="S13" s="8"/>
      <c r="T13" s="8"/>
      <c r="U13" s="8"/>
      <c r="V13" s="8"/>
      <c r="W13" s="8"/>
      <c r="X13" s="8"/>
      <c r="Y13" s="8"/>
      <c r="Z13" s="8"/>
      <c r="AA13" s="8"/>
      <c r="AB13" s="8"/>
      <c r="AC13" s="8"/>
      <c r="AD13" s="8"/>
      <c r="AE13" s="8"/>
      <c r="AF13" s="8"/>
    </row>
    <row r="14" spans="1:42" s="7" customFormat="1" x14ac:dyDescent="0.2">
      <c r="A14" s="719">
        <f t="shared" si="0"/>
        <v>9</v>
      </c>
      <c r="B14" s="719"/>
      <c r="C14" s="8"/>
      <c r="D14" s="8"/>
      <c r="E14" s="8"/>
      <c r="F14" s="8"/>
      <c r="G14" s="8"/>
      <c r="H14" s="8"/>
      <c r="I14" s="8"/>
      <c r="J14" s="8"/>
      <c r="K14" s="8"/>
      <c r="L14" s="8"/>
      <c r="M14" s="8"/>
      <c r="N14" s="8"/>
      <c r="O14" s="8"/>
      <c r="P14" s="8"/>
      <c r="Q14" s="719">
        <f t="shared" si="1"/>
        <v>34</v>
      </c>
      <c r="R14" s="719"/>
      <c r="S14" s="8"/>
      <c r="T14" s="8"/>
      <c r="U14" s="8"/>
      <c r="V14" s="8"/>
      <c r="W14" s="8"/>
      <c r="X14" s="8"/>
      <c r="Y14" s="8"/>
      <c r="Z14" s="8"/>
      <c r="AA14" s="8"/>
      <c r="AB14" s="8"/>
      <c r="AC14" s="8"/>
      <c r="AD14" s="8"/>
      <c r="AE14" s="8"/>
      <c r="AF14" s="8"/>
    </row>
    <row r="15" spans="1:42" s="7" customFormat="1" x14ac:dyDescent="0.2">
      <c r="A15" s="719">
        <f t="shared" si="0"/>
        <v>10</v>
      </c>
      <c r="B15" s="719"/>
      <c r="C15" s="8"/>
      <c r="D15" s="8"/>
      <c r="E15" s="8"/>
      <c r="F15" s="8"/>
      <c r="G15" s="8"/>
      <c r="H15" s="8"/>
      <c r="I15" s="8"/>
      <c r="J15" s="8"/>
      <c r="K15" s="8"/>
      <c r="L15" s="8"/>
      <c r="M15" s="8"/>
      <c r="N15" s="8"/>
      <c r="O15" s="8"/>
      <c r="P15" s="8"/>
      <c r="Q15" s="719">
        <f t="shared" si="1"/>
        <v>35</v>
      </c>
      <c r="R15" s="719"/>
      <c r="S15" s="8"/>
      <c r="T15" s="8"/>
      <c r="U15" s="8"/>
      <c r="V15" s="8"/>
      <c r="W15" s="8"/>
      <c r="X15" s="8"/>
      <c r="Y15" s="8"/>
      <c r="Z15" s="8"/>
      <c r="AA15" s="8"/>
      <c r="AB15" s="8"/>
      <c r="AC15" s="8"/>
      <c r="AD15" s="8"/>
      <c r="AE15" s="8"/>
      <c r="AF15" s="8"/>
    </row>
    <row r="16" spans="1:42" s="7" customFormat="1" x14ac:dyDescent="0.2">
      <c r="A16" s="719">
        <f t="shared" si="0"/>
        <v>11</v>
      </c>
      <c r="B16" s="719"/>
      <c r="C16" s="8"/>
      <c r="D16" s="8"/>
      <c r="E16" s="8"/>
      <c r="F16" s="8"/>
      <c r="G16" s="8"/>
      <c r="H16" s="8"/>
      <c r="I16" s="8"/>
      <c r="J16" s="8"/>
      <c r="K16" s="8"/>
      <c r="L16" s="8"/>
      <c r="M16" s="8"/>
      <c r="N16" s="8"/>
      <c r="O16" s="8"/>
      <c r="P16" s="8"/>
      <c r="Q16" s="719">
        <f t="shared" si="1"/>
        <v>36</v>
      </c>
      <c r="R16" s="719"/>
      <c r="S16" s="8"/>
      <c r="T16" s="8"/>
      <c r="U16" s="8"/>
      <c r="V16" s="8"/>
      <c r="W16" s="8"/>
      <c r="X16" s="8"/>
      <c r="Y16" s="8"/>
      <c r="Z16" s="8"/>
      <c r="AA16" s="8"/>
      <c r="AB16" s="8"/>
      <c r="AC16" s="8"/>
      <c r="AD16" s="8"/>
      <c r="AE16" s="8"/>
      <c r="AF16" s="8"/>
    </row>
    <row r="17" spans="1:32" s="7" customFormat="1" x14ac:dyDescent="0.2">
      <c r="A17" s="719">
        <f t="shared" si="0"/>
        <v>12</v>
      </c>
      <c r="B17" s="719"/>
      <c r="C17" s="8"/>
      <c r="D17" s="8"/>
      <c r="E17" s="8"/>
      <c r="F17" s="8"/>
      <c r="G17" s="8"/>
      <c r="H17" s="8"/>
      <c r="I17" s="8"/>
      <c r="J17" s="8"/>
      <c r="K17" s="8"/>
      <c r="L17" s="8"/>
      <c r="M17" s="8"/>
      <c r="N17" s="8"/>
      <c r="O17" s="8"/>
      <c r="P17" s="8"/>
      <c r="Q17" s="719">
        <f t="shared" si="1"/>
        <v>37</v>
      </c>
      <c r="R17" s="719"/>
      <c r="S17" s="8"/>
      <c r="T17" s="8"/>
      <c r="U17" s="8"/>
      <c r="V17" s="8"/>
      <c r="W17" s="8"/>
      <c r="X17" s="8"/>
      <c r="Y17" s="8"/>
      <c r="Z17" s="8"/>
      <c r="AA17" s="8"/>
      <c r="AB17" s="8"/>
      <c r="AC17" s="8"/>
      <c r="AD17" s="8"/>
      <c r="AE17" s="8"/>
      <c r="AF17" s="8"/>
    </row>
    <row r="18" spans="1:32" s="7" customFormat="1" x14ac:dyDescent="0.2">
      <c r="A18" s="719">
        <f t="shared" si="0"/>
        <v>13</v>
      </c>
      <c r="B18" s="719"/>
      <c r="C18" s="8"/>
      <c r="D18" s="8"/>
      <c r="E18" s="8"/>
      <c r="F18" s="8"/>
      <c r="G18" s="8"/>
      <c r="H18" s="8"/>
      <c r="I18" s="8"/>
      <c r="J18" s="8"/>
      <c r="K18" s="8"/>
      <c r="L18" s="8"/>
      <c r="M18" s="8"/>
      <c r="N18" s="8"/>
      <c r="O18" s="8"/>
      <c r="P18" s="8"/>
      <c r="Q18" s="719">
        <f t="shared" si="1"/>
        <v>38</v>
      </c>
      <c r="R18" s="719"/>
      <c r="S18" s="8"/>
      <c r="T18" s="8"/>
      <c r="U18" s="8"/>
      <c r="V18" s="8"/>
      <c r="W18" s="8"/>
      <c r="X18" s="8"/>
      <c r="Y18" s="8"/>
      <c r="Z18" s="8"/>
      <c r="AA18" s="8"/>
      <c r="AB18" s="8"/>
      <c r="AC18" s="8"/>
      <c r="AD18" s="8"/>
      <c r="AE18" s="8"/>
      <c r="AF18" s="8"/>
    </row>
    <row r="19" spans="1:32" s="7" customFormat="1" x14ac:dyDescent="0.2">
      <c r="A19" s="719">
        <f t="shared" si="0"/>
        <v>14</v>
      </c>
      <c r="B19" s="719"/>
      <c r="C19" s="8"/>
      <c r="D19" s="8"/>
      <c r="E19" s="8"/>
      <c r="F19" s="8"/>
      <c r="G19" s="8"/>
      <c r="H19" s="8"/>
      <c r="I19" s="8"/>
      <c r="J19" s="8"/>
      <c r="K19" s="8"/>
      <c r="L19" s="8"/>
      <c r="M19" s="8"/>
      <c r="N19" s="8"/>
      <c r="O19" s="8"/>
      <c r="P19" s="8"/>
      <c r="Q19" s="719">
        <f t="shared" si="1"/>
        <v>39</v>
      </c>
      <c r="R19" s="719"/>
      <c r="S19" s="8"/>
      <c r="T19" s="8"/>
      <c r="U19" s="8"/>
      <c r="V19" s="8"/>
      <c r="W19" s="8"/>
      <c r="X19" s="8"/>
      <c r="Y19" s="8"/>
      <c r="Z19" s="8"/>
      <c r="AA19" s="8"/>
      <c r="AB19" s="8"/>
      <c r="AC19" s="8"/>
      <c r="AD19" s="8"/>
      <c r="AE19" s="8"/>
      <c r="AF19" s="8"/>
    </row>
    <row r="20" spans="1:32" s="7" customFormat="1" x14ac:dyDescent="0.2">
      <c r="A20" s="719">
        <f t="shared" si="0"/>
        <v>15</v>
      </c>
      <c r="B20" s="719"/>
      <c r="C20" s="8"/>
      <c r="D20" s="8"/>
      <c r="E20" s="8"/>
      <c r="F20" s="8"/>
      <c r="G20" s="8"/>
      <c r="H20" s="8"/>
      <c r="I20" s="8"/>
      <c r="J20" s="8"/>
      <c r="K20" s="8"/>
      <c r="L20" s="8"/>
      <c r="M20" s="8"/>
      <c r="N20" s="8"/>
      <c r="O20" s="8"/>
      <c r="P20" s="8"/>
      <c r="Q20" s="719">
        <f t="shared" si="1"/>
        <v>40</v>
      </c>
      <c r="R20" s="719"/>
      <c r="S20" s="8"/>
      <c r="T20" s="8"/>
      <c r="U20" s="8"/>
      <c r="V20" s="8"/>
      <c r="W20" s="8"/>
      <c r="X20" s="8"/>
      <c r="Y20" s="8"/>
      <c r="Z20" s="8"/>
      <c r="AA20" s="8"/>
      <c r="AB20" s="8"/>
      <c r="AC20" s="8"/>
      <c r="AD20" s="8"/>
      <c r="AE20" s="8"/>
      <c r="AF20" s="8"/>
    </row>
    <row r="21" spans="1:32" s="7" customFormat="1" x14ac:dyDescent="0.2">
      <c r="A21" s="719">
        <f t="shared" si="0"/>
        <v>16</v>
      </c>
      <c r="B21" s="719"/>
      <c r="C21" s="8"/>
      <c r="D21" s="8"/>
      <c r="E21" s="8"/>
      <c r="F21" s="8"/>
      <c r="G21" s="8"/>
      <c r="H21" s="8"/>
      <c r="I21" s="8"/>
      <c r="J21" s="8"/>
      <c r="K21" s="8"/>
      <c r="L21" s="8"/>
      <c r="M21" s="8"/>
      <c r="N21" s="8"/>
      <c r="O21" s="8"/>
      <c r="P21" s="8"/>
      <c r="Q21" s="719">
        <f t="shared" si="1"/>
        <v>41</v>
      </c>
      <c r="R21" s="719"/>
      <c r="S21" s="8"/>
      <c r="T21" s="8"/>
      <c r="U21" s="8"/>
      <c r="V21" s="8"/>
      <c r="W21" s="8"/>
      <c r="X21" s="8"/>
      <c r="Y21" s="8"/>
      <c r="Z21" s="8"/>
      <c r="AA21" s="8"/>
      <c r="AB21" s="8"/>
      <c r="AC21" s="8"/>
      <c r="AD21" s="8"/>
      <c r="AE21" s="8"/>
      <c r="AF21" s="8"/>
    </row>
    <row r="22" spans="1:32" s="7" customFormat="1" x14ac:dyDescent="0.2">
      <c r="A22" s="719">
        <f t="shared" si="0"/>
        <v>17</v>
      </c>
      <c r="B22" s="719"/>
      <c r="C22" s="8"/>
      <c r="D22" s="8"/>
      <c r="E22" s="8"/>
      <c r="F22" s="8"/>
      <c r="G22" s="8"/>
      <c r="H22" s="8"/>
      <c r="I22" s="8"/>
      <c r="J22" s="8"/>
      <c r="K22" s="8"/>
      <c r="L22" s="8"/>
      <c r="M22" s="8"/>
      <c r="N22" s="8"/>
      <c r="O22" s="8"/>
      <c r="P22" s="8"/>
      <c r="Q22" s="719">
        <f t="shared" si="1"/>
        <v>42</v>
      </c>
      <c r="R22" s="719"/>
      <c r="S22" s="8"/>
      <c r="T22" s="8"/>
      <c r="U22" s="8"/>
      <c r="V22" s="8"/>
      <c r="W22" s="8"/>
      <c r="X22" s="8"/>
      <c r="Y22" s="8"/>
      <c r="Z22" s="8"/>
      <c r="AA22" s="8"/>
      <c r="AB22" s="8"/>
      <c r="AC22" s="8"/>
      <c r="AD22" s="8"/>
      <c r="AE22" s="8"/>
      <c r="AF22" s="8"/>
    </row>
    <row r="23" spans="1:32" s="7" customFormat="1" x14ac:dyDescent="0.2">
      <c r="A23" s="719">
        <f t="shared" si="0"/>
        <v>18</v>
      </c>
      <c r="B23" s="719"/>
      <c r="C23" s="8"/>
      <c r="D23" s="8"/>
      <c r="E23" s="8"/>
      <c r="F23" s="8"/>
      <c r="G23" s="8"/>
      <c r="H23" s="8"/>
      <c r="I23" s="8"/>
      <c r="J23" s="8"/>
      <c r="K23" s="8"/>
      <c r="L23" s="8"/>
      <c r="M23" s="8"/>
      <c r="N23" s="8"/>
      <c r="O23" s="8"/>
      <c r="P23" s="8"/>
      <c r="Q23" s="719">
        <f t="shared" si="1"/>
        <v>43</v>
      </c>
      <c r="R23" s="719"/>
      <c r="S23" s="8"/>
      <c r="T23" s="8"/>
      <c r="U23" s="8"/>
      <c r="V23" s="8"/>
      <c r="W23" s="8"/>
      <c r="X23" s="8"/>
      <c r="Y23" s="8"/>
      <c r="Z23" s="8"/>
      <c r="AA23" s="8"/>
      <c r="AB23" s="8"/>
      <c r="AC23" s="8"/>
      <c r="AD23" s="8"/>
      <c r="AE23" s="8"/>
      <c r="AF23" s="8"/>
    </row>
    <row r="24" spans="1:32" s="7" customFormat="1" x14ac:dyDescent="0.2">
      <c r="A24" s="719">
        <f t="shared" si="0"/>
        <v>19</v>
      </c>
      <c r="B24" s="719"/>
      <c r="C24" s="8"/>
      <c r="D24" s="8"/>
      <c r="E24" s="8"/>
      <c r="F24" s="8"/>
      <c r="G24" s="8"/>
      <c r="H24" s="8"/>
      <c r="I24" s="8"/>
      <c r="J24" s="8"/>
      <c r="K24" s="8"/>
      <c r="L24" s="8"/>
      <c r="M24" s="8"/>
      <c r="N24" s="8"/>
      <c r="O24" s="8"/>
      <c r="P24" s="8"/>
      <c r="Q24" s="719">
        <f t="shared" si="1"/>
        <v>44</v>
      </c>
      <c r="R24" s="719"/>
      <c r="S24" s="8"/>
      <c r="T24" s="8"/>
      <c r="U24" s="8"/>
      <c r="V24" s="8"/>
      <c r="W24" s="8"/>
      <c r="X24" s="8"/>
      <c r="Y24" s="8"/>
      <c r="Z24" s="8"/>
      <c r="AA24" s="8"/>
      <c r="AB24" s="8"/>
      <c r="AC24" s="8"/>
      <c r="AD24" s="8"/>
      <c r="AE24" s="8"/>
      <c r="AF24" s="8"/>
    </row>
    <row r="25" spans="1:32" s="7" customFormat="1" x14ac:dyDescent="0.2">
      <c r="A25" s="719">
        <f t="shared" si="0"/>
        <v>20</v>
      </c>
      <c r="B25" s="719"/>
      <c r="C25" s="8"/>
      <c r="D25" s="8"/>
      <c r="E25" s="8"/>
      <c r="F25" s="8"/>
      <c r="G25" s="8"/>
      <c r="H25" s="8"/>
      <c r="I25" s="8"/>
      <c r="J25" s="8"/>
      <c r="K25" s="8"/>
      <c r="L25" s="8"/>
      <c r="M25" s="8"/>
      <c r="N25" s="8"/>
      <c r="O25" s="8"/>
      <c r="P25" s="8"/>
      <c r="Q25" s="719">
        <f t="shared" si="1"/>
        <v>45</v>
      </c>
      <c r="R25" s="719"/>
      <c r="S25" s="8"/>
      <c r="T25" s="8"/>
      <c r="U25" s="8"/>
      <c r="V25" s="8"/>
      <c r="W25" s="8"/>
      <c r="X25" s="8"/>
      <c r="Y25" s="8"/>
      <c r="Z25" s="8"/>
      <c r="AA25" s="8"/>
      <c r="AB25" s="8"/>
      <c r="AC25" s="8"/>
      <c r="AD25" s="8"/>
      <c r="AE25" s="8"/>
      <c r="AF25" s="8"/>
    </row>
    <row r="26" spans="1:32" s="7" customFormat="1" x14ac:dyDescent="0.2">
      <c r="A26" s="719">
        <f t="shared" si="0"/>
        <v>21</v>
      </c>
      <c r="B26" s="719"/>
      <c r="C26" s="8"/>
      <c r="D26" s="8"/>
      <c r="E26" s="8"/>
      <c r="F26" s="8"/>
      <c r="G26" s="8"/>
      <c r="H26" s="8"/>
      <c r="I26" s="8"/>
      <c r="J26" s="8"/>
      <c r="K26" s="8"/>
      <c r="L26" s="8"/>
      <c r="M26" s="8"/>
      <c r="N26" s="8"/>
      <c r="O26" s="8"/>
      <c r="P26" s="8"/>
      <c r="Q26" s="719">
        <f t="shared" si="1"/>
        <v>46</v>
      </c>
      <c r="R26" s="719"/>
      <c r="S26" s="8"/>
      <c r="T26" s="8"/>
      <c r="U26" s="8"/>
      <c r="V26" s="8"/>
      <c r="W26" s="8"/>
      <c r="X26" s="8"/>
      <c r="Y26" s="8"/>
      <c r="Z26" s="8"/>
      <c r="AA26" s="8"/>
      <c r="AB26" s="8"/>
      <c r="AC26" s="8"/>
      <c r="AD26" s="8"/>
      <c r="AE26" s="8"/>
      <c r="AF26" s="8"/>
    </row>
    <row r="27" spans="1:32" s="7" customFormat="1" x14ac:dyDescent="0.2">
      <c r="A27" s="719">
        <f t="shared" si="0"/>
        <v>22</v>
      </c>
      <c r="B27" s="719"/>
      <c r="C27" s="8"/>
      <c r="D27" s="8"/>
      <c r="E27" s="8"/>
      <c r="F27" s="8"/>
      <c r="G27" s="8"/>
      <c r="H27" s="8"/>
      <c r="I27" s="8"/>
      <c r="J27" s="8"/>
      <c r="K27" s="8"/>
      <c r="L27" s="8"/>
      <c r="M27" s="8"/>
      <c r="N27" s="8"/>
      <c r="O27" s="8"/>
      <c r="P27" s="8"/>
      <c r="Q27" s="719">
        <f t="shared" si="1"/>
        <v>47</v>
      </c>
      <c r="R27" s="719"/>
      <c r="S27" s="8"/>
      <c r="T27" s="8"/>
      <c r="U27" s="8"/>
      <c r="V27" s="8"/>
      <c r="W27" s="8"/>
      <c r="X27" s="8"/>
      <c r="Y27" s="8"/>
      <c r="Z27" s="8"/>
      <c r="AA27" s="8"/>
      <c r="AB27" s="8"/>
      <c r="AC27" s="8"/>
      <c r="AD27" s="8"/>
      <c r="AE27" s="8"/>
      <c r="AF27" s="8"/>
    </row>
    <row r="28" spans="1:32" s="7" customFormat="1" x14ac:dyDescent="0.2">
      <c r="A28" s="719">
        <f t="shared" si="0"/>
        <v>23</v>
      </c>
      <c r="B28" s="719"/>
      <c r="C28" s="8"/>
      <c r="D28" s="8"/>
      <c r="E28" s="8"/>
      <c r="F28" s="8"/>
      <c r="G28" s="8"/>
      <c r="H28" s="8"/>
      <c r="I28" s="8"/>
      <c r="J28" s="8"/>
      <c r="K28" s="8"/>
      <c r="L28" s="8"/>
      <c r="M28" s="8"/>
      <c r="N28" s="8"/>
      <c r="O28" s="8"/>
      <c r="P28" s="8"/>
      <c r="Q28" s="719">
        <f t="shared" si="1"/>
        <v>48</v>
      </c>
      <c r="R28" s="719"/>
      <c r="S28" s="8"/>
      <c r="T28" s="8"/>
      <c r="U28" s="8"/>
      <c r="V28" s="8"/>
      <c r="W28" s="8"/>
      <c r="X28" s="8"/>
      <c r="Y28" s="8"/>
      <c r="Z28" s="8"/>
      <c r="AA28" s="8"/>
      <c r="AB28" s="8"/>
      <c r="AC28" s="8"/>
      <c r="AD28" s="8"/>
      <c r="AE28" s="8"/>
      <c r="AF28" s="8"/>
    </row>
    <row r="29" spans="1:32" s="7" customFormat="1" x14ac:dyDescent="0.2">
      <c r="A29" s="719">
        <f t="shared" si="0"/>
        <v>24</v>
      </c>
      <c r="B29" s="719"/>
      <c r="C29" s="8"/>
      <c r="D29" s="8"/>
      <c r="E29" s="8"/>
      <c r="F29" s="8"/>
      <c r="G29" s="8"/>
      <c r="H29" s="8"/>
      <c r="I29" s="8"/>
      <c r="J29" s="8"/>
      <c r="K29" s="8"/>
      <c r="L29" s="8"/>
      <c r="M29" s="8"/>
      <c r="N29" s="8"/>
      <c r="O29" s="8"/>
      <c r="P29" s="8"/>
      <c r="Q29" s="719">
        <f t="shared" si="1"/>
        <v>49</v>
      </c>
      <c r="R29" s="719"/>
      <c r="S29" s="8"/>
      <c r="T29" s="8"/>
      <c r="U29" s="8"/>
      <c r="V29" s="8"/>
      <c r="W29" s="8"/>
      <c r="X29" s="8"/>
      <c r="Y29" s="8"/>
      <c r="Z29" s="8"/>
      <c r="AA29" s="8"/>
      <c r="AB29" s="8"/>
      <c r="AC29" s="8"/>
      <c r="AD29" s="8"/>
      <c r="AE29" s="8"/>
      <c r="AF29" s="8"/>
    </row>
    <row r="30" spans="1:32" s="7" customFormat="1" x14ac:dyDescent="0.2">
      <c r="A30" s="720">
        <f t="shared" si="0"/>
        <v>25</v>
      </c>
      <c r="B30" s="720"/>
      <c r="C30" s="10"/>
      <c r="D30" s="10"/>
      <c r="E30" s="10"/>
      <c r="F30" s="10"/>
      <c r="G30" s="10"/>
      <c r="H30" s="10"/>
      <c r="I30" s="10"/>
      <c r="J30" s="10"/>
      <c r="K30" s="10"/>
      <c r="L30" s="10"/>
      <c r="M30" s="10"/>
      <c r="N30" s="10"/>
      <c r="O30" s="10"/>
      <c r="P30" s="10"/>
      <c r="Q30" s="720">
        <f t="shared" si="1"/>
        <v>50</v>
      </c>
      <c r="R30" s="720"/>
      <c r="S30" s="10"/>
      <c r="T30" s="10"/>
      <c r="U30" s="10"/>
      <c r="V30" s="10"/>
      <c r="W30" s="10"/>
      <c r="X30" s="10"/>
      <c r="Y30" s="10"/>
      <c r="Z30" s="10"/>
      <c r="AA30" s="10"/>
      <c r="AB30" s="10"/>
      <c r="AC30" s="10"/>
      <c r="AD30" s="10"/>
      <c r="AE30" s="10"/>
      <c r="AF30" s="10"/>
    </row>
    <row r="31" spans="1:32" x14ac:dyDescent="0.2">
      <c r="A31" s="721" t="s">
        <v>9</v>
      </c>
      <c r="B31" s="721"/>
      <c r="C31" s="721" t="s">
        <v>10</v>
      </c>
      <c r="D31" s="721"/>
      <c r="E31" s="721"/>
      <c r="F31" s="721" t="s">
        <v>11</v>
      </c>
      <c r="G31" s="721"/>
      <c r="H31" s="721"/>
      <c r="I31" s="721"/>
      <c r="J31" s="721" t="s">
        <v>12</v>
      </c>
      <c r="K31" s="721"/>
      <c r="L31" s="721"/>
      <c r="M31" s="721" t="s">
        <v>13</v>
      </c>
      <c r="N31" s="721"/>
      <c r="O31" s="721"/>
      <c r="P31" s="722" t="s">
        <v>14</v>
      </c>
      <c r="Q31" s="721"/>
      <c r="R31" s="721"/>
      <c r="S31" s="721"/>
      <c r="T31" s="721"/>
      <c r="U31" s="721"/>
      <c r="V31" s="721"/>
      <c r="W31" s="721"/>
      <c r="X31" s="721"/>
      <c r="Y31" s="721"/>
      <c r="Z31" s="721"/>
      <c r="AA31" s="721"/>
      <c r="AB31" s="721"/>
      <c r="AC31" s="721"/>
      <c r="AD31" s="721"/>
      <c r="AE31" s="721"/>
      <c r="AF31" s="721"/>
    </row>
    <row r="32" spans="1:32" ht="18" customHeight="1" x14ac:dyDescent="0.2">
      <c r="A32" s="701" t="s">
        <v>6</v>
      </c>
      <c r="B32" s="718"/>
      <c r="C32" s="702">
        <v>45786</v>
      </c>
      <c r="D32" s="702"/>
      <c r="E32" s="702"/>
      <c r="F32" s="703" t="s">
        <v>1000</v>
      </c>
      <c r="G32" s="703"/>
      <c r="H32" s="703"/>
      <c r="I32" s="703"/>
      <c r="J32" s="703" t="s">
        <v>15</v>
      </c>
      <c r="K32" s="703"/>
      <c r="L32" s="703"/>
      <c r="M32" s="703"/>
      <c r="N32" s="703"/>
      <c r="O32" s="703"/>
      <c r="P32" s="704" t="s">
        <v>16</v>
      </c>
      <c r="Q32" s="705"/>
      <c r="R32" s="705"/>
      <c r="S32" s="705"/>
      <c r="T32" s="705"/>
      <c r="U32" s="705"/>
      <c r="V32" s="705"/>
      <c r="W32" s="705"/>
      <c r="X32" s="705"/>
      <c r="Y32" s="705"/>
      <c r="Z32" s="705"/>
      <c r="AA32" s="705"/>
      <c r="AB32" s="705"/>
      <c r="AC32" s="705"/>
      <c r="AD32" s="705"/>
      <c r="AE32" s="705"/>
      <c r="AF32" s="706"/>
    </row>
    <row r="33" spans="1:32" ht="15" customHeight="1" x14ac:dyDescent="0.2">
      <c r="A33" s="701" t="s">
        <v>17</v>
      </c>
      <c r="B33" s="718"/>
      <c r="C33" s="702">
        <v>45831</v>
      </c>
      <c r="D33" s="702"/>
      <c r="E33" s="702"/>
      <c r="F33" s="703" t="s">
        <v>1804</v>
      </c>
      <c r="G33" s="703"/>
      <c r="H33" s="703"/>
      <c r="I33" s="703"/>
      <c r="J33" s="703" t="s">
        <v>15</v>
      </c>
      <c r="K33" s="703"/>
      <c r="L33" s="703"/>
      <c r="M33" s="703"/>
      <c r="N33" s="703"/>
      <c r="O33" s="703"/>
      <c r="P33" s="704" t="s">
        <v>1803</v>
      </c>
      <c r="Q33" s="705"/>
      <c r="R33" s="705"/>
      <c r="S33" s="705"/>
      <c r="T33" s="705"/>
      <c r="U33" s="705"/>
      <c r="V33" s="705"/>
      <c r="W33" s="705"/>
      <c r="X33" s="705"/>
      <c r="Y33" s="705"/>
      <c r="Z33" s="705"/>
      <c r="AA33" s="705"/>
      <c r="AB33" s="705"/>
      <c r="AC33" s="705"/>
      <c r="AD33" s="705"/>
      <c r="AE33" s="705"/>
      <c r="AF33" s="706"/>
    </row>
    <row r="34" spans="1:32" ht="15" customHeight="1" x14ac:dyDescent="0.2">
      <c r="A34" s="707" t="s">
        <v>1004</v>
      </c>
      <c r="B34" s="708"/>
      <c r="C34" s="709">
        <v>45859</v>
      </c>
      <c r="D34" s="710"/>
      <c r="E34" s="711"/>
      <c r="F34" s="712" t="s">
        <v>1805</v>
      </c>
      <c r="G34" s="713"/>
      <c r="H34" s="713"/>
      <c r="I34" s="714"/>
      <c r="J34" s="712" t="s">
        <v>15</v>
      </c>
      <c r="K34" s="713"/>
      <c r="L34" s="714"/>
      <c r="M34" s="712"/>
      <c r="N34" s="713"/>
      <c r="O34" s="714"/>
      <c r="P34" s="715" t="s">
        <v>1815</v>
      </c>
      <c r="Q34" s="716"/>
      <c r="R34" s="716"/>
      <c r="S34" s="716"/>
      <c r="T34" s="716"/>
      <c r="U34" s="716"/>
      <c r="V34" s="716"/>
      <c r="W34" s="716"/>
      <c r="X34" s="716"/>
      <c r="Y34" s="716"/>
      <c r="Z34" s="716"/>
      <c r="AA34" s="716"/>
      <c r="AB34" s="716"/>
      <c r="AC34" s="716"/>
      <c r="AD34" s="716"/>
      <c r="AE34" s="716"/>
      <c r="AF34" s="717"/>
    </row>
    <row r="35" spans="1:32" ht="15" customHeight="1" x14ac:dyDescent="0.2">
      <c r="A35" s="701"/>
      <c r="B35" s="701"/>
      <c r="C35" s="702"/>
      <c r="D35" s="702"/>
      <c r="E35" s="702"/>
      <c r="F35" s="703"/>
      <c r="G35" s="703"/>
      <c r="H35" s="703"/>
      <c r="I35" s="703"/>
      <c r="J35" s="703"/>
      <c r="K35" s="703"/>
      <c r="L35" s="703"/>
      <c r="M35" s="703"/>
      <c r="N35" s="703"/>
      <c r="O35" s="703"/>
      <c r="P35" s="704"/>
      <c r="Q35" s="705"/>
      <c r="R35" s="705"/>
      <c r="S35" s="705"/>
      <c r="T35" s="705"/>
      <c r="U35" s="705"/>
      <c r="V35" s="705"/>
      <c r="W35" s="705"/>
      <c r="X35" s="705"/>
      <c r="Y35" s="705"/>
      <c r="Z35" s="705"/>
      <c r="AA35" s="705"/>
      <c r="AB35" s="705"/>
      <c r="AC35" s="705"/>
      <c r="AD35" s="705"/>
      <c r="AE35" s="705"/>
      <c r="AF35" s="706"/>
    </row>
    <row r="36" spans="1:32" ht="15" customHeight="1" x14ac:dyDescent="0.2">
      <c r="A36" s="701"/>
      <c r="B36" s="701"/>
      <c r="C36" s="702"/>
      <c r="D36" s="702"/>
      <c r="E36" s="702"/>
      <c r="F36" s="703"/>
      <c r="G36" s="703"/>
      <c r="H36" s="703"/>
      <c r="I36" s="703"/>
      <c r="J36" s="703"/>
      <c r="K36" s="703"/>
      <c r="L36" s="703"/>
      <c r="M36" s="703"/>
      <c r="N36" s="703"/>
      <c r="O36" s="703"/>
      <c r="P36" s="704"/>
      <c r="Q36" s="705"/>
      <c r="R36" s="705"/>
      <c r="S36" s="705"/>
      <c r="T36" s="705"/>
      <c r="U36" s="705"/>
      <c r="V36" s="705"/>
      <c r="W36" s="705"/>
      <c r="X36" s="705"/>
      <c r="Y36" s="705"/>
      <c r="Z36" s="705"/>
      <c r="AA36" s="705"/>
      <c r="AB36" s="705"/>
      <c r="AC36" s="705"/>
      <c r="AD36" s="705"/>
      <c r="AE36" s="705"/>
      <c r="AF36" s="706"/>
    </row>
    <row r="37" spans="1:32" ht="15" customHeight="1" x14ac:dyDescent="0.2">
      <c r="A37" s="701"/>
      <c r="B37" s="701"/>
      <c r="C37" s="702"/>
      <c r="D37" s="702"/>
      <c r="E37" s="702"/>
      <c r="F37" s="703"/>
      <c r="G37" s="703"/>
      <c r="H37" s="703"/>
      <c r="I37" s="703"/>
      <c r="J37" s="703"/>
      <c r="K37" s="703"/>
      <c r="L37" s="703"/>
      <c r="M37" s="703"/>
      <c r="N37" s="703"/>
      <c r="O37" s="703"/>
      <c r="P37" s="704"/>
      <c r="Q37" s="705"/>
      <c r="R37" s="705"/>
      <c r="S37" s="705"/>
      <c r="T37" s="705"/>
      <c r="U37" s="705"/>
      <c r="V37" s="705"/>
      <c r="W37" s="705"/>
      <c r="X37" s="705"/>
      <c r="Y37" s="705"/>
      <c r="Z37" s="705"/>
      <c r="AA37" s="705"/>
      <c r="AB37" s="705"/>
      <c r="AC37" s="705"/>
      <c r="AD37" s="705"/>
      <c r="AE37" s="705"/>
      <c r="AF37" s="706"/>
    </row>
    <row r="38" spans="1:32" ht="15" customHeight="1" x14ac:dyDescent="0.2">
      <c r="A38" s="701"/>
      <c r="B38" s="701"/>
      <c r="C38" s="702"/>
      <c r="D38" s="702"/>
      <c r="E38" s="702"/>
      <c r="F38" s="703"/>
      <c r="G38" s="703"/>
      <c r="H38" s="703"/>
      <c r="I38" s="703"/>
      <c r="J38" s="703"/>
      <c r="K38" s="703"/>
      <c r="L38" s="703"/>
      <c r="M38" s="703"/>
      <c r="N38" s="703"/>
      <c r="O38" s="703"/>
      <c r="P38" s="704"/>
      <c r="Q38" s="705"/>
      <c r="R38" s="705"/>
      <c r="S38" s="705"/>
      <c r="T38" s="705"/>
      <c r="U38" s="705"/>
      <c r="V38" s="705"/>
      <c r="W38" s="705"/>
      <c r="X38" s="705"/>
      <c r="Y38" s="705"/>
      <c r="Z38" s="705"/>
      <c r="AA38" s="705"/>
      <c r="AB38" s="705"/>
      <c r="AC38" s="705"/>
      <c r="AD38" s="705"/>
      <c r="AE38" s="705"/>
      <c r="AF38" s="706"/>
    </row>
    <row r="39" spans="1:32" ht="15" customHeight="1" x14ac:dyDescent="0.2">
      <c r="A39" s="701"/>
      <c r="B39" s="701"/>
      <c r="C39" s="702"/>
      <c r="D39" s="702"/>
      <c r="E39" s="702"/>
      <c r="F39" s="703"/>
      <c r="G39" s="703"/>
      <c r="H39" s="703"/>
      <c r="I39" s="703"/>
      <c r="J39" s="703"/>
      <c r="K39" s="703"/>
      <c r="L39" s="703"/>
      <c r="M39" s="703"/>
      <c r="N39" s="703"/>
      <c r="O39" s="703"/>
      <c r="P39" s="704"/>
      <c r="Q39" s="705"/>
      <c r="R39" s="705"/>
      <c r="S39" s="705"/>
      <c r="T39" s="705"/>
      <c r="U39" s="705"/>
      <c r="V39" s="705"/>
      <c r="W39" s="705"/>
      <c r="X39" s="705"/>
      <c r="Y39" s="705"/>
      <c r="Z39" s="705"/>
      <c r="AA39" s="705"/>
      <c r="AB39" s="705"/>
      <c r="AC39" s="705"/>
      <c r="AD39" s="705"/>
      <c r="AE39" s="705"/>
      <c r="AF39" s="706"/>
    </row>
    <row r="40" spans="1:32" ht="15" customHeight="1" x14ac:dyDescent="0.2">
      <c r="A40" s="701"/>
      <c r="B40" s="701"/>
      <c r="C40" s="702"/>
      <c r="D40" s="702"/>
      <c r="E40" s="702"/>
      <c r="F40" s="703"/>
      <c r="G40" s="703"/>
      <c r="H40" s="703"/>
      <c r="I40" s="703"/>
      <c r="J40" s="703"/>
      <c r="K40" s="703"/>
      <c r="L40" s="703"/>
      <c r="M40" s="703"/>
      <c r="N40" s="703"/>
      <c r="O40" s="703"/>
      <c r="P40" s="704"/>
      <c r="Q40" s="705"/>
      <c r="R40" s="705"/>
      <c r="S40" s="705"/>
      <c r="T40" s="705"/>
      <c r="U40" s="705"/>
      <c r="V40" s="705"/>
      <c r="W40" s="705"/>
      <c r="X40" s="705"/>
      <c r="Y40" s="705"/>
      <c r="Z40" s="705"/>
      <c r="AA40" s="705"/>
      <c r="AB40" s="705"/>
      <c r="AC40" s="705"/>
      <c r="AD40" s="705"/>
      <c r="AE40" s="705"/>
      <c r="AF40" s="706"/>
    </row>
    <row r="41" spans="1:32" ht="15" customHeight="1" x14ac:dyDescent="0.2">
      <c r="A41" s="701"/>
      <c r="B41" s="701"/>
      <c r="C41" s="702"/>
      <c r="D41" s="702"/>
      <c r="E41" s="702"/>
      <c r="F41" s="703"/>
      <c r="G41" s="703"/>
      <c r="H41" s="703"/>
      <c r="I41" s="703"/>
      <c r="J41" s="703"/>
      <c r="K41" s="703"/>
      <c r="L41" s="703"/>
      <c r="M41" s="703"/>
      <c r="N41" s="703"/>
      <c r="O41" s="703"/>
      <c r="P41" s="704"/>
      <c r="Q41" s="705"/>
      <c r="R41" s="705"/>
      <c r="S41" s="705"/>
      <c r="T41" s="705"/>
      <c r="U41" s="705"/>
      <c r="V41" s="705"/>
      <c r="W41" s="705"/>
      <c r="X41" s="705"/>
      <c r="Y41" s="705"/>
      <c r="Z41" s="705"/>
      <c r="AA41" s="705"/>
      <c r="AB41" s="705"/>
      <c r="AC41" s="705"/>
      <c r="AD41" s="705"/>
      <c r="AE41" s="705"/>
      <c r="AF41" s="706"/>
    </row>
    <row r="42" spans="1:32" ht="15" customHeight="1" x14ac:dyDescent="0.2">
      <c r="A42" s="701"/>
      <c r="B42" s="701"/>
      <c r="C42" s="702"/>
      <c r="D42" s="702"/>
      <c r="E42" s="702"/>
      <c r="F42" s="703"/>
      <c r="G42" s="703"/>
      <c r="H42" s="703"/>
      <c r="I42" s="703"/>
      <c r="J42" s="703"/>
      <c r="K42" s="703"/>
      <c r="L42" s="703"/>
      <c r="M42" s="703"/>
      <c r="N42" s="703"/>
      <c r="O42" s="703"/>
      <c r="P42" s="704"/>
      <c r="Q42" s="705"/>
      <c r="R42" s="705"/>
      <c r="S42" s="705"/>
      <c r="T42" s="705"/>
      <c r="U42" s="705"/>
      <c r="V42" s="705"/>
      <c r="W42" s="705"/>
      <c r="X42" s="705"/>
      <c r="Y42" s="705"/>
      <c r="Z42" s="705"/>
      <c r="AA42" s="705"/>
      <c r="AB42" s="705"/>
      <c r="AC42" s="705"/>
      <c r="AD42" s="705"/>
      <c r="AE42" s="705"/>
      <c r="AF42" s="706"/>
    </row>
    <row r="43" spans="1:32" ht="15" customHeight="1" x14ac:dyDescent="0.2">
      <c r="A43" s="701"/>
      <c r="B43" s="701"/>
      <c r="C43" s="702"/>
      <c r="D43" s="702"/>
      <c r="E43" s="702"/>
      <c r="F43" s="703"/>
      <c r="G43" s="703"/>
      <c r="H43" s="703"/>
      <c r="I43" s="703"/>
      <c r="J43" s="703"/>
      <c r="K43" s="703"/>
      <c r="L43" s="703"/>
      <c r="M43" s="703"/>
      <c r="N43" s="703"/>
      <c r="O43" s="703"/>
      <c r="P43" s="704"/>
      <c r="Q43" s="705"/>
      <c r="R43" s="705"/>
      <c r="S43" s="705"/>
      <c r="T43" s="705"/>
      <c r="U43" s="705"/>
      <c r="V43" s="705"/>
      <c r="W43" s="705"/>
      <c r="X43" s="705"/>
      <c r="Y43" s="705"/>
      <c r="Z43" s="705"/>
      <c r="AA43" s="705"/>
      <c r="AB43" s="705"/>
      <c r="AC43" s="705"/>
      <c r="AD43" s="705"/>
      <c r="AE43" s="705"/>
      <c r="AF43" s="706"/>
    </row>
    <row r="44" spans="1:32" ht="15" customHeight="1" x14ac:dyDescent="0.2">
      <c r="A44" s="701"/>
      <c r="B44" s="701"/>
      <c r="C44" s="702"/>
      <c r="D44" s="702"/>
      <c r="E44" s="702"/>
      <c r="F44" s="703"/>
      <c r="G44" s="703"/>
      <c r="H44" s="703"/>
      <c r="I44" s="703"/>
      <c r="J44" s="703"/>
      <c r="K44" s="703"/>
      <c r="L44" s="703"/>
      <c r="M44" s="703"/>
      <c r="N44" s="703"/>
      <c r="O44" s="703"/>
      <c r="P44" s="704"/>
      <c r="Q44" s="705"/>
      <c r="R44" s="705"/>
      <c r="S44" s="705"/>
      <c r="T44" s="705"/>
      <c r="U44" s="705"/>
      <c r="V44" s="705"/>
      <c r="W44" s="705"/>
      <c r="X44" s="705"/>
      <c r="Y44" s="705"/>
      <c r="Z44" s="705"/>
      <c r="AA44" s="705"/>
      <c r="AB44" s="705"/>
      <c r="AC44" s="705"/>
      <c r="AD44" s="705"/>
      <c r="AE44" s="705"/>
      <c r="AF44" s="706"/>
    </row>
    <row r="45" spans="1:32" ht="15" customHeight="1" x14ac:dyDescent="0.2">
      <c r="A45" s="701"/>
      <c r="B45" s="701"/>
      <c r="C45" s="702"/>
      <c r="D45" s="702"/>
      <c r="E45" s="702"/>
      <c r="F45" s="703"/>
      <c r="G45" s="703"/>
      <c r="H45" s="703"/>
      <c r="I45" s="703"/>
      <c r="J45" s="703"/>
      <c r="K45" s="703"/>
      <c r="L45" s="703"/>
      <c r="M45" s="703"/>
      <c r="N45" s="703"/>
      <c r="O45" s="703"/>
      <c r="P45" s="704"/>
      <c r="Q45" s="705"/>
      <c r="R45" s="705"/>
      <c r="S45" s="705"/>
      <c r="T45" s="705"/>
      <c r="U45" s="705"/>
      <c r="V45" s="705"/>
      <c r="W45" s="705"/>
      <c r="X45" s="705"/>
      <c r="Y45" s="705"/>
      <c r="Z45" s="705"/>
      <c r="AA45" s="705"/>
      <c r="AB45" s="705"/>
      <c r="AC45" s="705"/>
      <c r="AD45" s="705"/>
      <c r="AE45" s="705"/>
      <c r="AF45" s="706"/>
    </row>
    <row r="46" spans="1:32" ht="15" customHeight="1" x14ac:dyDescent="0.2">
      <c r="A46" s="701"/>
      <c r="B46" s="701"/>
      <c r="C46" s="702"/>
      <c r="D46" s="702"/>
      <c r="E46" s="702"/>
      <c r="F46" s="703"/>
      <c r="G46" s="703"/>
      <c r="H46" s="703"/>
      <c r="I46" s="703"/>
      <c r="J46" s="703"/>
      <c r="K46" s="703"/>
      <c r="L46" s="703"/>
      <c r="M46" s="703"/>
      <c r="N46" s="703"/>
      <c r="O46" s="703"/>
      <c r="P46" s="704"/>
      <c r="Q46" s="705"/>
      <c r="R46" s="705"/>
      <c r="S46" s="705"/>
      <c r="T46" s="705"/>
      <c r="U46" s="705"/>
      <c r="V46" s="705"/>
      <c r="W46" s="705"/>
      <c r="X46" s="705"/>
      <c r="Y46" s="705"/>
      <c r="Z46" s="705"/>
      <c r="AA46" s="705"/>
      <c r="AB46" s="705"/>
      <c r="AC46" s="705"/>
      <c r="AD46" s="705"/>
      <c r="AE46" s="705"/>
      <c r="AF46" s="706"/>
    </row>
    <row r="47" spans="1:32" ht="15" customHeight="1" x14ac:dyDescent="0.2">
      <c r="A47" s="701"/>
      <c r="B47" s="701"/>
      <c r="C47" s="702"/>
      <c r="D47" s="702"/>
      <c r="E47" s="702"/>
      <c r="F47" s="703"/>
      <c r="G47" s="703"/>
      <c r="H47" s="703"/>
      <c r="I47" s="703"/>
      <c r="J47" s="703"/>
      <c r="K47" s="703"/>
      <c r="L47" s="703"/>
      <c r="M47" s="703"/>
      <c r="N47" s="703"/>
      <c r="O47" s="703"/>
      <c r="P47" s="704"/>
      <c r="Q47" s="705"/>
      <c r="R47" s="705"/>
      <c r="S47" s="705"/>
      <c r="T47" s="705"/>
      <c r="U47" s="705"/>
      <c r="V47" s="705"/>
      <c r="W47" s="705"/>
      <c r="X47" s="705"/>
      <c r="Y47" s="705"/>
      <c r="Z47" s="705"/>
      <c r="AA47" s="705"/>
      <c r="AB47" s="705"/>
      <c r="AC47" s="705"/>
      <c r="AD47" s="705"/>
      <c r="AE47" s="705"/>
      <c r="AF47" s="706"/>
    </row>
    <row r="48" spans="1:32" ht="15" customHeight="1" x14ac:dyDescent="0.2">
      <c r="A48" s="698" t="s">
        <v>18</v>
      </c>
      <c r="B48" s="699"/>
      <c r="C48" s="699"/>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699"/>
      <c r="AD48" s="699"/>
      <c r="AE48" s="699"/>
      <c r="AF48" s="700"/>
    </row>
    <row r="49" spans="1:32" ht="15" customHeight="1" x14ac:dyDescent="0.2">
      <c r="A49" s="695" t="s">
        <v>19</v>
      </c>
      <c r="B49" s="696"/>
      <c r="C49" s="696"/>
      <c r="D49" s="696"/>
      <c r="E49" s="696"/>
      <c r="F49" s="696"/>
      <c r="G49" s="696"/>
      <c r="H49" s="696"/>
      <c r="I49" s="696"/>
      <c r="J49" s="696"/>
      <c r="K49" s="696"/>
      <c r="L49" s="696"/>
      <c r="M49" s="696"/>
      <c r="N49" s="696"/>
      <c r="O49" s="697"/>
      <c r="P49" s="695" t="s">
        <v>20</v>
      </c>
      <c r="Q49" s="696"/>
      <c r="R49" s="696"/>
      <c r="S49" s="696"/>
      <c r="T49" s="696"/>
      <c r="U49" s="696"/>
      <c r="V49" s="696"/>
      <c r="W49" s="696"/>
      <c r="X49" s="696"/>
      <c r="Y49" s="696"/>
      <c r="Z49" s="696"/>
      <c r="AA49" s="696"/>
      <c r="AB49" s="696"/>
      <c r="AC49" s="696"/>
      <c r="AD49" s="696"/>
      <c r="AE49" s="696"/>
      <c r="AF49" s="697"/>
    </row>
    <row r="50" spans="1:32" ht="15" customHeight="1" x14ac:dyDescent="0.2">
      <c r="A50" s="695" t="s">
        <v>21</v>
      </c>
      <c r="B50" s="696"/>
      <c r="C50" s="696"/>
      <c r="D50" s="696"/>
      <c r="E50" s="696"/>
      <c r="F50" s="696"/>
      <c r="G50" s="696"/>
      <c r="H50" s="696"/>
      <c r="I50" s="696"/>
      <c r="J50" s="696"/>
      <c r="K50" s="696"/>
      <c r="L50" s="696"/>
      <c r="M50" s="696"/>
      <c r="N50" s="696"/>
      <c r="O50" s="697"/>
      <c r="P50" s="695" t="s">
        <v>22</v>
      </c>
      <c r="Q50" s="696"/>
      <c r="R50" s="696"/>
      <c r="S50" s="696"/>
      <c r="T50" s="696"/>
      <c r="U50" s="696"/>
      <c r="V50" s="696"/>
      <c r="W50" s="696"/>
      <c r="X50" s="696"/>
      <c r="Y50" s="696"/>
      <c r="Z50" s="696"/>
      <c r="AA50" s="696"/>
      <c r="AB50" s="696"/>
      <c r="AC50" s="696"/>
      <c r="AD50" s="696"/>
      <c r="AE50" s="696"/>
      <c r="AF50" s="697"/>
    </row>
    <row r="51" spans="1:32" x14ac:dyDescent="0.2">
      <c r="A51" s="695" t="s">
        <v>23</v>
      </c>
      <c r="B51" s="696"/>
      <c r="C51" s="696"/>
      <c r="D51" s="696"/>
      <c r="E51" s="696"/>
      <c r="F51" s="696"/>
      <c r="G51" s="696"/>
      <c r="H51" s="696"/>
      <c r="I51" s="696"/>
      <c r="J51" s="696"/>
      <c r="K51" s="696"/>
      <c r="L51" s="696"/>
      <c r="M51" s="696"/>
      <c r="N51" s="696"/>
      <c r="O51" s="697"/>
      <c r="P51" s="695" t="s">
        <v>24</v>
      </c>
      <c r="Q51" s="696"/>
      <c r="R51" s="696"/>
      <c r="S51" s="696"/>
      <c r="T51" s="696"/>
      <c r="U51" s="696"/>
      <c r="V51" s="696"/>
      <c r="W51" s="696"/>
      <c r="X51" s="696"/>
      <c r="Y51" s="696"/>
      <c r="Z51" s="696"/>
      <c r="AA51" s="696"/>
      <c r="AB51" s="696"/>
      <c r="AC51" s="696"/>
      <c r="AD51" s="696"/>
      <c r="AE51" s="696"/>
      <c r="AF51" s="697"/>
    </row>
    <row r="52" spans="1:32" x14ac:dyDescent="0.2">
      <c r="A52" s="695" t="s">
        <v>25</v>
      </c>
      <c r="B52" s="696"/>
      <c r="C52" s="696"/>
      <c r="D52" s="696"/>
      <c r="E52" s="696"/>
      <c r="F52" s="696"/>
      <c r="G52" s="696"/>
      <c r="H52" s="696"/>
      <c r="I52" s="696"/>
      <c r="J52" s="696"/>
      <c r="K52" s="696"/>
      <c r="L52" s="696"/>
      <c r="M52" s="696"/>
      <c r="N52" s="696"/>
      <c r="O52" s="697"/>
      <c r="P52" s="695" t="s">
        <v>26</v>
      </c>
      <c r="Q52" s="696"/>
      <c r="R52" s="696"/>
      <c r="S52" s="696"/>
      <c r="T52" s="696"/>
      <c r="U52" s="696"/>
      <c r="V52" s="696"/>
      <c r="W52" s="696"/>
      <c r="X52" s="696"/>
      <c r="Y52" s="696"/>
      <c r="Z52" s="696"/>
      <c r="AA52" s="696"/>
      <c r="AB52" s="696"/>
      <c r="AC52" s="696"/>
      <c r="AD52" s="696"/>
      <c r="AE52" s="696"/>
      <c r="AF52" s="697"/>
    </row>
  </sheetData>
  <mergeCells count="174">
    <mergeCell ref="A1:C2"/>
    <mergeCell ref="G1:AF1"/>
    <mergeCell ref="G2:AF2"/>
    <mergeCell ref="A3:B4"/>
    <mergeCell ref="C3:T4"/>
    <mergeCell ref="U3:AA3"/>
    <mergeCell ref="AB3:AC3"/>
    <mergeCell ref="AD3:AF3"/>
    <mergeCell ref="U4:AA4"/>
    <mergeCell ref="AB4:AC4"/>
    <mergeCell ref="A8:B8"/>
    <mergeCell ref="Q8:R8"/>
    <mergeCell ref="A9:B9"/>
    <mergeCell ref="Q9:R9"/>
    <mergeCell ref="A10:B10"/>
    <mergeCell ref="Q10:R10"/>
    <mergeCell ref="AD4:AF4"/>
    <mergeCell ref="A5:B5"/>
    <mergeCell ref="Q5:R5"/>
    <mergeCell ref="A6:B6"/>
    <mergeCell ref="Q6:R6"/>
    <mergeCell ref="A7:B7"/>
    <mergeCell ref="Q7:R7"/>
    <mergeCell ref="A14:B14"/>
    <mergeCell ref="Q14:R14"/>
    <mergeCell ref="A15:B15"/>
    <mergeCell ref="Q15:R15"/>
    <mergeCell ref="A16:B16"/>
    <mergeCell ref="Q16:R16"/>
    <mergeCell ref="A11:B11"/>
    <mergeCell ref="Q11:R11"/>
    <mergeCell ref="A12:B12"/>
    <mergeCell ref="Q12:R12"/>
    <mergeCell ref="A13:B13"/>
    <mergeCell ref="Q13:R13"/>
    <mergeCell ref="A20:B20"/>
    <mergeCell ref="Q20:R20"/>
    <mergeCell ref="A21:B21"/>
    <mergeCell ref="Q21:R21"/>
    <mergeCell ref="A22:B22"/>
    <mergeCell ref="Q22:R22"/>
    <mergeCell ref="A17:B17"/>
    <mergeCell ref="Q17:R17"/>
    <mergeCell ref="A18:B18"/>
    <mergeCell ref="Q18:R18"/>
    <mergeCell ref="A19:B19"/>
    <mergeCell ref="Q19:R19"/>
    <mergeCell ref="A26:B26"/>
    <mergeCell ref="Q26:R26"/>
    <mergeCell ref="A27:B27"/>
    <mergeCell ref="Q27:R27"/>
    <mergeCell ref="A28:B28"/>
    <mergeCell ref="Q28:R28"/>
    <mergeCell ref="A23:B23"/>
    <mergeCell ref="Q23:R23"/>
    <mergeCell ref="A24:B24"/>
    <mergeCell ref="Q24:R24"/>
    <mergeCell ref="A25:B25"/>
    <mergeCell ref="Q25:R25"/>
    <mergeCell ref="A29:B29"/>
    <mergeCell ref="Q29:R29"/>
    <mergeCell ref="A30:B30"/>
    <mergeCell ref="Q30:R30"/>
    <mergeCell ref="A31:B31"/>
    <mergeCell ref="C31:E31"/>
    <mergeCell ref="F31:I31"/>
    <mergeCell ref="J31:L31"/>
    <mergeCell ref="M31:O31"/>
    <mergeCell ref="P31:AF31"/>
    <mergeCell ref="A33:B33"/>
    <mergeCell ref="C33:E33"/>
    <mergeCell ref="F33:I33"/>
    <mergeCell ref="J33:L33"/>
    <mergeCell ref="M33:O33"/>
    <mergeCell ref="P33:AF33"/>
    <mergeCell ref="A32:B32"/>
    <mergeCell ref="C32:E32"/>
    <mergeCell ref="F32:I32"/>
    <mergeCell ref="J32:L32"/>
    <mergeCell ref="M32:O32"/>
    <mergeCell ref="P32:AF32"/>
    <mergeCell ref="A35:B35"/>
    <mergeCell ref="C35:E35"/>
    <mergeCell ref="F35:I35"/>
    <mergeCell ref="J35:L35"/>
    <mergeCell ref="M35:O35"/>
    <mergeCell ref="P35:AF35"/>
    <mergeCell ref="A34:B34"/>
    <mergeCell ref="C34:E34"/>
    <mergeCell ref="F34:I34"/>
    <mergeCell ref="J34:L34"/>
    <mergeCell ref="M34:O34"/>
    <mergeCell ref="P34:AF34"/>
    <mergeCell ref="A37:B37"/>
    <mergeCell ref="C37:E37"/>
    <mergeCell ref="F37:I37"/>
    <mergeCell ref="J37:L37"/>
    <mergeCell ref="M37:O37"/>
    <mergeCell ref="P37:AF37"/>
    <mergeCell ref="A36:B36"/>
    <mergeCell ref="C36:E36"/>
    <mergeCell ref="F36:I36"/>
    <mergeCell ref="J36:L36"/>
    <mergeCell ref="M36:O36"/>
    <mergeCell ref="P36:AF36"/>
    <mergeCell ref="A39:B39"/>
    <mergeCell ref="C39:E39"/>
    <mergeCell ref="F39:I39"/>
    <mergeCell ref="J39:L39"/>
    <mergeCell ref="M39:O39"/>
    <mergeCell ref="P39:AF39"/>
    <mergeCell ref="A38:B38"/>
    <mergeCell ref="C38:E38"/>
    <mergeCell ref="F38:I38"/>
    <mergeCell ref="J38:L38"/>
    <mergeCell ref="M38:O38"/>
    <mergeCell ref="P38:AF38"/>
    <mergeCell ref="A41:B41"/>
    <mergeCell ref="C41:E41"/>
    <mergeCell ref="F41:I41"/>
    <mergeCell ref="J41:L41"/>
    <mergeCell ref="M41:O41"/>
    <mergeCell ref="P41:AF41"/>
    <mergeCell ref="A40:B40"/>
    <mergeCell ref="C40:E40"/>
    <mergeCell ref="F40:I40"/>
    <mergeCell ref="J40:L40"/>
    <mergeCell ref="M40:O40"/>
    <mergeCell ref="P40:AF40"/>
    <mergeCell ref="A43:B43"/>
    <mergeCell ref="C43:E43"/>
    <mergeCell ref="F43:I43"/>
    <mergeCell ref="J43:L43"/>
    <mergeCell ref="M43:O43"/>
    <mergeCell ref="P43:AF43"/>
    <mergeCell ref="A42:B42"/>
    <mergeCell ref="C42:E42"/>
    <mergeCell ref="F42:I42"/>
    <mergeCell ref="J42:L42"/>
    <mergeCell ref="M42:O42"/>
    <mergeCell ref="P42:AF42"/>
    <mergeCell ref="A45:B45"/>
    <mergeCell ref="C45:E45"/>
    <mergeCell ref="F45:I45"/>
    <mergeCell ref="J45:L45"/>
    <mergeCell ref="M45:O45"/>
    <mergeCell ref="P45:AF45"/>
    <mergeCell ref="A44:B44"/>
    <mergeCell ref="C44:E44"/>
    <mergeCell ref="F44:I44"/>
    <mergeCell ref="J44:L44"/>
    <mergeCell ref="M44:O44"/>
    <mergeCell ref="P44:AF44"/>
    <mergeCell ref="A47:B47"/>
    <mergeCell ref="C47:E47"/>
    <mergeCell ref="F47:I47"/>
    <mergeCell ref="J47:L47"/>
    <mergeCell ref="M47:O47"/>
    <mergeCell ref="P47:AF47"/>
    <mergeCell ref="A46:B46"/>
    <mergeCell ref="C46:E46"/>
    <mergeCell ref="F46:I46"/>
    <mergeCell ref="J46:L46"/>
    <mergeCell ref="M46:O46"/>
    <mergeCell ref="P46:AF46"/>
    <mergeCell ref="A52:O52"/>
    <mergeCell ref="P52:AF52"/>
    <mergeCell ref="A48:AF48"/>
    <mergeCell ref="A49:O49"/>
    <mergeCell ref="P49:AF49"/>
    <mergeCell ref="A50:O50"/>
    <mergeCell ref="P50:AF50"/>
    <mergeCell ref="A51:O51"/>
    <mergeCell ref="P51:AF51"/>
  </mergeCells>
  <pageMargins left="0.59055118110236227" right="0.39370078740157483" top="0.39370078740157483" bottom="0.39370078740157483" header="0.51181102362204722" footer="0.51181102362204722"/>
  <pageSetup paperSize="9" scale="84" fitToHeight="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308F5-B283-4931-A0DD-4FD551EFE6DD}">
  <sheetPr>
    <outlinePr summaryBelow="0" summaryRight="0"/>
  </sheetPr>
  <dimension ref="A1:AL718"/>
  <sheetViews>
    <sheetView showGridLines="0" tabSelected="1" topLeftCell="A2" zoomScale="85" zoomScaleNormal="85" workbookViewId="0">
      <selection activeCell="A2" sqref="A1:A1048576"/>
    </sheetView>
  </sheetViews>
  <sheetFormatPr defaultColWidth="9.140625" defaultRowHeight="26.1" customHeight="1" outlineLevelRow="3" x14ac:dyDescent="0.25"/>
  <cols>
    <col min="1" max="1" width="12.85546875" style="388" customWidth="1"/>
    <col min="2" max="2" width="65.42578125" style="388" customWidth="1"/>
    <col min="3" max="3" width="9.85546875" style="395" customWidth="1"/>
    <col min="4" max="4" width="5" style="388" customWidth="1"/>
    <col min="5" max="7" width="4.42578125" style="388" customWidth="1"/>
    <col min="8" max="8" width="5" style="390" customWidth="1"/>
    <col min="9" max="9" width="12.5703125" style="390" customWidth="1"/>
    <col min="10" max="20" width="9.42578125" style="390" customWidth="1"/>
    <col min="21" max="21" width="15" style="388" customWidth="1"/>
    <col min="22" max="23" width="15.5703125" style="388" customWidth="1"/>
    <col min="24" max="24" width="17.140625" customWidth="1"/>
    <col min="25" max="25" width="17.42578125" style="388" customWidth="1"/>
    <col min="26" max="26" width="16" style="388" customWidth="1"/>
    <col min="27" max="28" width="9.140625" style="388"/>
    <col min="29" max="29" width="8.5703125" style="388" customWidth="1"/>
    <col min="30" max="30" width="9.140625" style="388" customWidth="1"/>
    <col min="31" max="16384" width="9.140625" style="388"/>
  </cols>
  <sheetData>
    <row r="1" spans="1:24" ht="45.95" customHeight="1" x14ac:dyDescent="0.25">
      <c r="A1" s="755" t="s">
        <v>27</v>
      </c>
      <c r="B1" s="756"/>
      <c r="C1" s="756"/>
      <c r="D1" s="756"/>
      <c r="E1" s="756"/>
      <c r="F1" s="756"/>
      <c r="G1" s="756"/>
      <c r="H1" s="757"/>
      <c r="I1" s="394"/>
      <c r="J1" s="394"/>
      <c r="K1" s="394"/>
      <c r="L1" s="394"/>
      <c r="M1" s="394"/>
      <c r="N1" s="394"/>
      <c r="O1" s="394"/>
      <c r="P1" s="394"/>
      <c r="Q1" s="394"/>
      <c r="R1" s="394"/>
      <c r="S1" s="394"/>
      <c r="T1" s="394"/>
      <c r="U1" s="758" t="s">
        <v>28</v>
      </c>
      <c r="V1" s="759"/>
      <c r="W1" s="760"/>
    </row>
    <row r="2" spans="1:24" ht="19.5" customHeight="1" outlineLevel="1" x14ac:dyDescent="0.25">
      <c r="A2" s="386" t="s">
        <v>29</v>
      </c>
      <c r="B2" s="1"/>
      <c r="C2" s="396"/>
      <c r="D2" s="1"/>
      <c r="E2" s="1"/>
      <c r="F2" s="1"/>
      <c r="G2" s="1"/>
      <c r="H2" s="11"/>
      <c r="I2" s="11"/>
      <c r="J2" s="11"/>
      <c r="K2" s="11"/>
      <c r="L2" s="11"/>
      <c r="M2" s="11"/>
      <c r="N2" s="11"/>
      <c r="O2" s="11"/>
      <c r="P2" s="11"/>
      <c r="Q2" s="11"/>
      <c r="R2" s="11"/>
      <c r="S2" s="11"/>
      <c r="T2" s="11"/>
      <c r="U2" s="761" t="s">
        <v>1723</v>
      </c>
      <c r="V2" s="762"/>
      <c r="W2" s="763"/>
    </row>
    <row r="3" spans="1:24" ht="15.6" customHeight="1" outlineLevel="1" x14ac:dyDescent="0.25">
      <c r="A3" s="764" t="s">
        <v>1725</v>
      </c>
      <c r="B3" s="765"/>
      <c r="C3" s="765"/>
      <c r="D3" s="765"/>
      <c r="E3" s="765"/>
      <c r="F3" s="765"/>
      <c r="G3" s="765"/>
      <c r="H3" s="765"/>
      <c r="I3" s="765"/>
      <c r="J3" s="765"/>
      <c r="K3" s="765"/>
      <c r="L3" s="765"/>
      <c r="M3" s="765"/>
      <c r="N3" s="765"/>
      <c r="O3" s="765"/>
      <c r="P3" s="765"/>
      <c r="Q3" s="765"/>
      <c r="R3" s="765"/>
      <c r="S3" s="765"/>
      <c r="T3" s="766"/>
      <c r="U3" s="769" t="s">
        <v>1826</v>
      </c>
      <c r="V3" s="770"/>
      <c r="W3" s="771"/>
    </row>
    <row r="4" spans="1:24" ht="15.6" customHeight="1" outlineLevel="1" x14ac:dyDescent="0.25">
      <c r="A4" s="764"/>
      <c r="B4" s="765"/>
      <c r="C4" s="765"/>
      <c r="D4" s="765"/>
      <c r="E4" s="765"/>
      <c r="F4" s="765"/>
      <c r="G4" s="765"/>
      <c r="H4" s="765"/>
      <c r="I4" s="765"/>
      <c r="J4" s="765"/>
      <c r="K4" s="765"/>
      <c r="L4" s="765"/>
      <c r="M4" s="765"/>
      <c r="N4" s="765"/>
      <c r="O4" s="765"/>
      <c r="P4" s="765"/>
      <c r="Q4" s="765"/>
      <c r="R4" s="765"/>
      <c r="S4" s="765"/>
      <c r="T4" s="766"/>
      <c r="U4" s="772" t="s">
        <v>568</v>
      </c>
      <c r="V4" s="773"/>
      <c r="W4" s="774"/>
    </row>
    <row r="5" spans="1:24" ht="12.95" customHeight="1" outlineLevel="1" thickBot="1" x14ac:dyDescent="0.3">
      <c r="A5" s="767"/>
      <c r="B5" s="768"/>
      <c r="C5" s="768"/>
      <c r="D5" s="768"/>
      <c r="E5" s="768"/>
      <c r="F5" s="768"/>
      <c r="G5" s="768"/>
      <c r="H5" s="768"/>
      <c r="I5" s="765"/>
      <c r="J5" s="765"/>
      <c r="K5" s="765"/>
      <c r="L5" s="765"/>
      <c r="M5" s="765"/>
      <c r="N5" s="765"/>
      <c r="O5" s="765"/>
      <c r="P5" s="765"/>
      <c r="Q5" s="765"/>
      <c r="R5" s="765"/>
      <c r="S5" s="765"/>
      <c r="T5" s="766"/>
      <c r="U5" s="772" t="s">
        <v>30</v>
      </c>
      <c r="V5" s="773"/>
      <c r="W5" s="774"/>
    </row>
    <row r="6" spans="1:24" ht="18.95" customHeight="1" x14ac:dyDescent="0.25">
      <c r="A6" s="775" t="s">
        <v>31</v>
      </c>
      <c r="B6" s="777" t="s">
        <v>32</v>
      </c>
      <c r="C6" s="778" t="s">
        <v>33</v>
      </c>
      <c r="D6" s="780" t="s">
        <v>34</v>
      </c>
      <c r="E6" s="781"/>
      <c r="F6" s="781"/>
      <c r="G6" s="781"/>
      <c r="H6" s="781"/>
      <c r="I6" s="784" t="s">
        <v>765</v>
      </c>
      <c r="J6" s="753" t="s">
        <v>557</v>
      </c>
      <c r="K6" s="753" t="s">
        <v>558</v>
      </c>
      <c r="L6" s="753" t="s">
        <v>559</v>
      </c>
      <c r="M6" s="753" t="s">
        <v>560</v>
      </c>
      <c r="N6" s="753" t="s">
        <v>561</v>
      </c>
      <c r="O6" s="753" t="s">
        <v>562</v>
      </c>
      <c r="P6" s="753" t="s">
        <v>563</v>
      </c>
      <c r="Q6" s="753" t="s">
        <v>564</v>
      </c>
      <c r="R6" s="753" t="s">
        <v>565</v>
      </c>
      <c r="S6" s="753" t="s">
        <v>566</v>
      </c>
      <c r="T6" s="788" t="s">
        <v>567</v>
      </c>
      <c r="U6" s="790" t="s">
        <v>766</v>
      </c>
      <c r="V6" s="786" t="s">
        <v>35</v>
      </c>
      <c r="W6" s="787"/>
    </row>
    <row r="7" spans="1:24" ht="15.6" customHeight="1" x14ac:dyDescent="0.25">
      <c r="A7" s="776"/>
      <c r="B7" s="754"/>
      <c r="C7" s="779"/>
      <c r="D7" s="782"/>
      <c r="E7" s="783"/>
      <c r="F7" s="783"/>
      <c r="G7" s="783"/>
      <c r="H7" s="783"/>
      <c r="I7" s="785"/>
      <c r="J7" s="754"/>
      <c r="K7" s="754"/>
      <c r="L7" s="754"/>
      <c r="M7" s="754"/>
      <c r="N7" s="754"/>
      <c r="O7" s="754"/>
      <c r="P7" s="754"/>
      <c r="Q7" s="754"/>
      <c r="R7" s="754"/>
      <c r="S7" s="754"/>
      <c r="T7" s="789"/>
      <c r="U7" s="791"/>
      <c r="V7" s="385" t="s">
        <v>36</v>
      </c>
      <c r="W7" s="385" t="s">
        <v>37</v>
      </c>
    </row>
    <row r="8" spans="1:24" ht="15" x14ac:dyDescent="0.25">
      <c r="A8" s="397" t="s">
        <v>17</v>
      </c>
      <c r="B8" s="397" t="s">
        <v>38</v>
      </c>
      <c r="C8" s="398"/>
      <c r="D8" s="399"/>
      <c r="E8" s="400"/>
      <c r="F8" s="400"/>
      <c r="G8" s="400"/>
      <c r="H8" s="401"/>
      <c r="I8" s="402"/>
      <c r="J8" s="403"/>
      <c r="K8" s="403"/>
      <c r="L8" s="403"/>
      <c r="M8" s="403"/>
      <c r="N8" s="403"/>
      <c r="O8" s="403"/>
      <c r="P8" s="403"/>
      <c r="Q8" s="403"/>
      <c r="R8" s="403"/>
      <c r="S8" s="403"/>
      <c r="T8" s="404"/>
      <c r="U8" s="405"/>
      <c r="V8" s="406"/>
      <c r="W8" s="407"/>
      <c r="X8" s="387"/>
    </row>
    <row r="9" spans="1:24" ht="15" x14ac:dyDescent="0.25">
      <c r="A9" s="408" t="s">
        <v>78</v>
      </c>
      <c r="B9" s="409" t="s">
        <v>39</v>
      </c>
      <c r="C9" s="410"/>
      <c r="D9" s="411"/>
      <c r="E9" s="412"/>
      <c r="F9" s="412"/>
      <c r="G9" s="412"/>
      <c r="H9" s="413"/>
      <c r="I9" s="414"/>
      <c r="J9" s="415"/>
      <c r="K9" s="415"/>
      <c r="L9" s="415"/>
      <c r="M9" s="415"/>
      <c r="N9" s="415"/>
      <c r="O9" s="415"/>
      <c r="P9" s="415"/>
      <c r="Q9" s="415"/>
      <c r="R9" s="415"/>
      <c r="S9" s="415"/>
      <c r="T9" s="416"/>
      <c r="U9" s="417"/>
      <c r="V9" s="418"/>
      <c r="W9" s="419"/>
      <c r="X9" s="387"/>
    </row>
    <row r="10" spans="1:24" ht="15" x14ac:dyDescent="0.25">
      <c r="A10" s="420" t="s">
        <v>102</v>
      </c>
      <c r="B10" s="421" t="s">
        <v>40</v>
      </c>
      <c r="C10" s="422"/>
      <c r="D10" s="423"/>
      <c r="E10" s="424"/>
      <c r="F10" s="424"/>
      <c r="G10" s="424"/>
      <c r="H10" s="425"/>
      <c r="I10" s="426"/>
      <c r="J10" s="427"/>
      <c r="K10" s="427"/>
      <c r="L10" s="427"/>
      <c r="M10" s="427"/>
      <c r="N10" s="427"/>
      <c r="O10" s="427"/>
      <c r="P10" s="427"/>
      <c r="Q10" s="427"/>
      <c r="R10" s="427"/>
      <c r="S10" s="427"/>
      <c r="T10" s="428"/>
      <c r="U10" s="429"/>
      <c r="V10" s="430"/>
      <c r="W10" s="431"/>
      <c r="X10" s="387"/>
    </row>
    <row r="11" spans="1:24" ht="15" x14ac:dyDescent="0.25">
      <c r="A11" s="432" t="s">
        <v>1001</v>
      </c>
      <c r="B11" s="565" t="s">
        <v>1726</v>
      </c>
      <c r="C11" s="433" t="s">
        <v>41</v>
      </c>
      <c r="D11" s="651" t="s">
        <v>42</v>
      </c>
      <c r="E11" s="652" t="s">
        <v>43</v>
      </c>
      <c r="F11" s="652">
        <v>5</v>
      </c>
      <c r="G11" s="652">
        <v>20</v>
      </c>
      <c r="H11" s="653">
        <v>101</v>
      </c>
      <c r="I11" s="435">
        <v>1</v>
      </c>
      <c r="J11" s="436">
        <v>0</v>
      </c>
      <c r="K11" s="436">
        <v>0</v>
      </c>
      <c r="L11" s="436">
        <v>0</v>
      </c>
      <c r="M11" s="436">
        <v>0</v>
      </c>
      <c r="N11" s="436">
        <v>0</v>
      </c>
      <c r="O11" s="436">
        <v>0</v>
      </c>
      <c r="P11" s="436">
        <v>0</v>
      </c>
      <c r="Q11" s="436">
        <v>0</v>
      </c>
      <c r="R11" s="436">
        <v>0</v>
      </c>
      <c r="S11" s="436">
        <v>0</v>
      </c>
      <c r="T11" s="437">
        <v>0</v>
      </c>
      <c r="U11" s="438">
        <f>SUM(I11:T11)</f>
        <v>1</v>
      </c>
      <c r="V11" s="439"/>
      <c r="W11" s="440"/>
      <c r="X11" s="387"/>
    </row>
    <row r="12" spans="1:24" ht="15" x14ac:dyDescent="0.25">
      <c r="A12" s="432" t="s">
        <v>1002</v>
      </c>
      <c r="B12" s="565" t="s">
        <v>1727</v>
      </c>
      <c r="C12" s="433" t="s">
        <v>1801</v>
      </c>
      <c r="D12" s="651" t="s">
        <v>42</v>
      </c>
      <c r="E12" s="652" t="s">
        <v>43</v>
      </c>
      <c r="F12" s="652">
        <v>5</v>
      </c>
      <c r="G12" s="652">
        <v>15</v>
      </c>
      <c r="H12" s="653">
        <v>3</v>
      </c>
      <c r="I12" s="435">
        <v>16.433333333333334</v>
      </c>
      <c r="J12" s="436">
        <v>0</v>
      </c>
      <c r="K12" s="436">
        <v>0</v>
      </c>
      <c r="L12" s="436">
        <v>0</v>
      </c>
      <c r="M12" s="436">
        <v>0</v>
      </c>
      <c r="N12" s="436">
        <v>0</v>
      </c>
      <c r="O12" s="436">
        <v>0</v>
      </c>
      <c r="P12" s="436">
        <v>0</v>
      </c>
      <c r="Q12" s="436">
        <v>0</v>
      </c>
      <c r="R12" s="436">
        <v>0</v>
      </c>
      <c r="S12" s="436">
        <v>0</v>
      </c>
      <c r="T12" s="437">
        <v>0</v>
      </c>
      <c r="U12" s="438">
        <f>SUM(I12:T12)</f>
        <v>16.433333333333334</v>
      </c>
      <c r="V12" s="439"/>
      <c r="W12" s="440"/>
      <c r="X12" s="387"/>
    </row>
    <row r="13" spans="1:24" ht="15" x14ac:dyDescent="0.25">
      <c r="A13" s="432" t="s">
        <v>1003</v>
      </c>
      <c r="B13" s="565" t="s">
        <v>1728</v>
      </c>
      <c r="C13" s="433" t="s">
        <v>41</v>
      </c>
      <c r="D13" s="651" t="s">
        <v>42</v>
      </c>
      <c r="E13" s="652" t="s">
        <v>43</v>
      </c>
      <c r="F13" s="652">
        <v>5</v>
      </c>
      <c r="G13" s="652">
        <v>20</v>
      </c>
      <c r="H13" s="653">
        <v>102</v>
      </c>
      <c r="I13" s="435">
        <v>1</v>
      </c>
      <c r="J13" s="436">
        <v>0</v>
      </c>
      <c r="K13" s="436">
        <v>0</v>
      </c>
      <c r="L13" s="436">
        <v>0</v>
      </c>
      <c r="M13" s="436">
        <v>0</v>
      </c>
      <c r="N13" s="436">
        <v>0</v>
      </c>
      <c r="O13" s="436">
        <v>0</v>
      </c>
      <c r="P13" s="436">
        <v>0</v>
      </c>
      <c r="Q13" s="436">
        <v>0</v>
      </c>
      <c r="R13" s="436">
        <v>0</v>
      </c>
      <c r="S13" s="436">
        <v>0</v>
      </c>
      <c r="T13" s="437">
        <v>0</v>
      </c>
      <c r="U13" s="438">
        <f t="shared" ref="U13" si="0">SUM(I13:T13)</f>
        <v>1</v>
      </c>
      <c r="V13" s="439"/>
      <c r="W13" s="440"/>
      <c r="X13" s="387"/>
    </row>
    <row r="14" spans="1:24" s="391" customFormat="1" ht="12.75" x14ac:dyDescent="0.25">
      <c r="A14" s="408" t="s">
        <v>80</v>
      </c>
      <c r="B14" s="409" t="s">
        <v>1816</v>
      </c>
      <c r="C14" s="674"/>
      <c r="D14" s="674"/>
      <c r="E14" s="675"/>
      <c r="F14" s="675"/>
      <c r="G14" s="675"/>
      <c r="H14" s="676"/>
      <c r="I14" s="442"/>
      <c r="J14" s="443"/>
      <c r="K14" s="443"/>
      <c r="L14" s="443"/>
      <c r="M14" s="443"/>
      <c r="N14" s="443"/>
      <c r="O14" s="443"/>
      <c r="P14" s="443"/>
      <c r="Q14" s="443"/>
      <c r="R14" s="443"/>
      <c r="S14" s="443"/>
      <c r="T14" s="444"/>
      <c r="U14" s="417"/>
      <c r="V14" s="418"/>
      <c r="W14" s="419"/>
    </row>
    <row r="15" spans="1:24" s="391" customFormat="1" ht="12.75" x14ac:dyDescent="0.25">
      <c r="A15" s="420" t="s">
        <v>105</v>
      </c>
      <c r="B15" s="421" t="s">
        <v>1817</v>
      </c>
      <c r="C15" s="677"/>
      <c r="D15" s="678"/>
      <c r="E15" s="679"/>
      <c r="F15" s="679"/>
      <c r="G15" s="679"/>
      <c r="H15" s="680"/>
      <c r="I15" s="469"/>
      <c r="J15" s="470"/>
      <c r="K15" s="470"/>
      <c r="L15" s="470"/>
      <c r="M15" s="470"/>
      <c r="N15" s="470"/>
      <c r="O15" s="470"/>
      <c r="P15" s="470"/>
      <c r="Q15" s="470"/>
      <c r="R15" s="470"/>
      <c r="S15" s="470"/>
      <c r="T15" s="471"/>
      <c r="U15" s="429"/>
      <c r="V15" s="430"/>
      <c r="W15" s="431"/>
    </row>
    <row r="16" spans="1:24" s="694" customFormat="1" ht="12.75" x14ac:dyDescent="0.25">
      <c r="A16" s="688" t="s">
        <v>1818</v>
      </c>
      <c r="B16" s="689" t="s">
        <v>44</v>
      </c>
      <c r="C16" s="690" t="s">
        <v>41</v>
      </c>
      <c r="D16" s="691" t="s">
        <v>42</v>
      </c>
      <c r="E16" s="692" t="s">
        <v>43</v>
      </c>
      <c r="F16" s="692">
        <v>50</v>
      </c>
      <c r="G16" s="692">
        <v>50</v>
      </c>
      <c r="H16" s="693">
        <v>50</v>
      </c>
      <c r="I16" s="511">
        <v>1</v>
      </c>
      <c r="J16" s="502">
        <v>0</v>
      </c>
      <c r="K16" s="502">
        <v>0</v>
      </c>
      <c r="L16" s="502">
        <v>0</v>
      </c>
      <c r="M16" s="502">
        <v>0</v>
      </c>
      <c r="N16" s="502">
        <v>0</v>
      </c>
      <c r="O16" s="502">
        <v>0</v>
      </c>
      <c r="P16" s="502">
        <v>0</v>
      </c>
      <c r="Q16" s="502">
        <v>0</v>
      </c>
      <c r="R16" s="502">
        <v>0</v>
      </c>
      <c r="S16" s="502">
        <v>0</v>
      </c>
      <c r="T16" s="510">
        <v>0</v>
      </c>
      <c r="U16" s="512">
        <f>SUM(I16:T16)</f>
        <v>1</v>
      </c>
      <c r="V16" s="513"/>
      <c r="W16" s="669"/>
    </row>
    <row r="17" spans="1:26" ht="15" x14ac:dyDescent="0.25">
      <c r="A17" s="456" t="s">
        <v>1004</v>
      </c>
      <c r="B17" s="456" t="s">
        <v>328</v>
      </c>
      <c r="C17" s="457"/>
      <c r="D17" s="458"/>
      <c r="E17" s="459"/>
      <c r="F17" s="459"/>
      <c r="G17" s="459"/>
      <c r="H17" s="460"/>
      <c r="I17" s="461"/>
      <c r="J17" s="462"/>
      <c r="K17" s="462"/>
      <c r="L17" s="462"/>
      <c r="M17" s="462"/>
      <c r="N17" s="462"/>
      <c r="O17" s="462"/>
      <c r="P17" s="462"/>
      <c r="Q17" s="462"/>
      <c r="R17" s="462"/>
      <c r="S17" s="462"/>
      <c r="T17" s="463"/>
      <c r="U17" s="464"/>
      <c r="V17" s="465"/>
      <c r="W17" s="466"/>
      <c r="X17" s="387"/>
    </row>
    <row r="18" spans="1:26" ht="15" x14ac:dyDescent="0.25">
      <c r="A18" s="408" t="s">
        <v>88</v>
      </c>
      <c r="B18" s="409" t="s">
        <v>993</v>
      </c>
      <c r="C18" s="410"/>
      <c r="D18" s="411"/>
      <c r="E18" s="412"/>
      <c r="F18" s="412"/>
      <c r="G18" s="412"/>
      <c r="H18" s="467"/>
      <c r="I18" s="442"/>
      <c r="J18" s="443"/>
      <c r="K18" s="443"/>
      <c r="L18" s="443"/>
      <c r="M18" s="443"/>
      <c r="N18" s="443"/>
      <c r="O18" s="443"/>
      <c r="P18" s="443"/>
      <c r="Q18" s="443"/>
      <c r="R18" s="443"/>
      <c r="S18" s="443"/>
      <c r="T18" s="444"/>
      <c r="U18" s="417"/>
      <c r="V18" s="418"/>
      <c r="W18" s="419"/>
      <c r="X18" s="387"/>
    </row>
    <row r="19" spans="1:26" ht="15" x14ac:dyDescent="0.25">
      <c r="A19" s="420" t="s">
        <v>1005</v>
      </c>
      <c r="B19" s="421" t="s">
        <v>994</v>
      </c>
      <c r="C19" s="422"/>
      <c r="D19" s="423"/>
      <c r="E19" s="424"/>
      <c r="F19" s="424"/>
      <c r="G19" s="424"/>
      <c r="H19" s="468"/>
      <c r="I19" s="469"/>
      <c r="J19" s="470"/>
      <c r="K19" s="470"/>
      <c r="L19" s="470"/>
      <c r="M19" s="470"/>
      <c r="N19" s="470"/>
      <c r="O19" s="470"/>
      <c r="P19" s="470"/>
      <c r="Q19" s="470"/>
      <c r="R19" s="470"/>
      <c r="S19" s="470"/>
      <c r="T19" s="471"/>
      <c r="U19" s="429"/>
      <c r="V19" s="430"/>
      <c r="W19" s="431"/>
      <c r="X19" s="387"/>
    </row>
    <row r="20" spans="1:26" ht="38.25" x14ac:dyDescent="0.25">
      <c r="A20" s="472" t="s">
        <v>1006</v>
      </c>
      <c r="B20" s="673" t="s">
        <v>1825</v>
      </c>
      <c r="C20" s="474" t="s">
        <v>41</v>
      </c>
      <c r="D20" s="654" t="s">
        <v>42</v>
      </c>
      <c r="E20" s="655" t="s">
        <v>1716</v>
      </c>
      <c r="F20" s="656" t="s">
        <v>788</v>
      </c>
      <c r="G20" s="656" t="s">
        <v>1724</v>
      </c>
      <c r="H20" s="657" t="s">
        <v>1714</v>
      </c>
      <c r="I20" s="475">
        <v>1</v>
      </c>
      <c r="J20" s="436">
        <v>0</v>
      </c>
      <c r="K20" s="436">
        <v>0</v>
      </c>
      <c r="L20" s="436">
        <v>0</v>
      </c>
      <c r="M20" s="436">
        <v>0</v>
      </c>
      <c r="N20" s="436">
        <v>0</v>
      </c>
      <c r="O20" s="436">
        <v>0</v>
      </c>
      <c r="P20" s="436">
        <v>0</v>
      </c>
      <c r="Q20" s="436">
        <v>0</v>
      </c>
      <c r="R20" s="436">
        <v>0</v>
      </c>
      <c r="S20" s="436">
        <v>0</v>
      </c>
      <c r="T20" s="437">
        <v>0</v>
      </c>
      <c r="U20" s="438">
        <f>SUM(I20:T20)</f>
        <v>1</v>
      </c>
      <c r="V20" s="439"/>
      <c r="W20" s="440"/>
      <c r="X20" s="387"/>
    </row>
    <row r="21" spans="1:26" ht="26.1" customHeight="1" x14ac:dyDescent="0.25">
      <c r="A21" s="476" t="s">
        <v>1007</v>
      </c>
      <c r="B21" s="476"/>
      <c r="C21" s="477"/>
      <c r="D21" s="478"/>
      <c r="E21" s="479"/>
      <c r="F21" s="480"/>
      <c r="G21" s="480"/>
      <c r="H21" s="481"/>
      <c r="I21" s="482"/>
      <c r="J21" s="476"/>
      <c r="K21" s="476"/>
      <c r="L21" s="476"/>
      <c r="M21" s="476"/>
      <c r="N21" s="476"/>
      <c r="O21" s="476"/>
      <c r="P21" s="476"/>
      <c r="Q21" s="476"/>
      <c r="R21" s="476"/>
      <c r="S21" s="476"/>
      <c r="T21" s="483"/>
      <c r="U21" s="481"/>
      <c r="V21" s="484"/>
      <c r="W21" s="485"/>
      <c r="X21" s="387"/>
    </row>
    <row r="22" spans="1:26" ht="15" x14ac:dyDescent="0.25">
      <c r="A22" s="456" t="s">
        <v>1008</v>
      </c>
      <c r="B22" s="456" t="s">
        <v>329</v>
      </c>
      <c r="C22" s="457"/>
      <c r="D22" s="458"/>
      <c r="E22" s="459"/>
      <c r="F22" s="459"/>
      <c r="G22" s="459"/>
      <c r="H22" s="460"/>
      <c r="I22" s="461"/>
      <c r="J22" s="462"/>
      <c r="K22" s="462"/>
      <c r="L22" s="462"/>
      <c r="M22" s="462"/>
      <c r="N22" s="462"/>
      <c r="O22" s="462"/>
      <c r="P22" s="462"/>
      <c r="Q22" s="462"/>
      <c r="R22" s="462"/>
      <c r="S22" s="462"/>
      <c r="T22" s="463"/>
      <c r="U22" s="464"/>
      <c r="V22" s="465"/>
      <c r="W22" s="466"/>
      <c r="X22" s="387"/>
    </row>
    <row r="23" spans="1:26" ht="25.5" customHeight="1" x14ac:dyDescent="0.25">
      <c r="A23" s="408" t="s">
        <v>1009</v>
      </c>
      <c r="B23" s="409" t="s">
        <v>330</v>
      </c>
      <c r="C23" s="410"/>
      <c r="D23" s="411"/>
      <c r="E23" s="412"/>
      <c r="F23" s="412"/>
      <c r="G23" s="412"/>
      <c r="H23" s="467"/>
      <c r="I23" s="442"/>
      <c r="J23" s="443"/>
      <c r="K23" s="443"/>
      <c r="L23" s="443"/>
      <c r="M23" s="443"/>
      <c r="N23" s="443"/>
      <c r="O23" s="443"/>
      <c r="P23" s="443"/>
      <c r="Q23" s="443"/>
      <c r="R23" s="443"/>
      <c r="S23" s="443"/>
      <c r="T23" s="444"/>
      <c r="U23" s="417"/>
      <c r="V23" s="418"/>
      <c r="W23" s="419"/>
      <c r="X23" s="387"/>
    </row>
    <row r="24" spans="1:26" ht="15" x14ac:dyDescent="0.25">
      <c r="A24" s="420" t="s">
        <v>1010</v>
      </c>
      <c r="B24" s="421" t="s">
        <v>331</v>
      </c>
      <c r="C24" s="422"/>
      <c r="D24" s="423"/>
      <c r="E24" s="424"/>
      <c r="F24" s="424"/>
      <c r="G24" s="424"/>
      <c r="H24" s="468"/>
      <c r="I24" s="469"/>
      <c r="J24" s="470"/>
      <c r="K24" s="470"/>
      <c r="L24" s="470"/>
      <c r="M24" s="470"/>
      <c r="N24" s="470"/>
      <c r="O24" s="470"/>
      <c r="P24" s="470"/>
      <c r="Q24" s="470"/>
      <c r="R24" s="470"/>
      <c r="S24" s="470"/>
      <c r="T24" s="471"/>
      <c r="U24" s="429"/>
      <c r="V24" s="430"/>
      <c r="W24" s="431"/>
      <c r="X24" s="387"/>
    </row>
    <row r="25" spans="1:26" ht="15" x14ac:dyDescent="0.25">
      <c r="A25" s="420" t="s">
        <v>1011</v>
      </c>
      <c r="B25" s="420" t="s">
        <v>332</v>
      </c>
      <c r="C25" s="452"/>
      <c r="D25" s="453"/>
      <c r="E25" s="445"/>
      <c r="F25" s="445"/>
      <c r="G25" s="446"/>
      <c r="H25" s="486"/>
      <c r="I25" s="448"/>
      <c r="J25" s="449"/>
      <c r="K25" s="449"/>
      <c r="L25" s="449"/>
      <c r="M25" s="449"/>
      <c r="N25" s="449"/>
      <c r="O25" s="449"/>
      <c r="P25" s="449"/>
      <c r="Q25" s="449"/>
      <c r="R25" s="449"/>
      <c r="S25" s="449"/>
      <c r="T25" s="450"/>
      <c r="U25" s="455"/>
      <c r="V25" s="451"/>
      <c r="W25" s="451"/>
      <c r="X25" s="387"/>
    </row>
    <row r="26" spans="1:26" ht="15" x14ac:dyDescent="0.25">
      <c r="A26" s="472" t="s">
        <v>1012</v>
      </c>
      <c r="B26" s="473" t="s">
        <v>333</v>
      </c>
      <c r="C26" s="487" t="s">
        <v>767</v>
      </c>
      <c r="D26" s="658" t="s">
        <v>42</v>
      </c>
      <c r="E26" s="659" t="s">
        <v>43</v>
      </c>
      <c r="F26" s="659">
        <v>10</v>
      </c>
      <c r="G26" s="659">
        <v>25</v>
      </c>
      <c r="H26" s="434" t="s">
        <v>771</v>
      </c>
      <c r="I26" s="475">
        <v>0</v>
      </c>
      <c r="J26" s="436">
        <v>0</v>
      </c>
      <c r="K26" s="436">
        <v>0</v>
      </c>
      <c r="L26" s="436">
        <v>0</v>
      </c>
      <c r="M26" s="436">
        <v>0</v>
      </c>
      <c r="N26" s="436">
        <v>0</v>
      </c>
      <c r="O26" s="436">
        <v>0</v>
      </c>
      <c r="P26" s="436">
        <v>42.562000000000005</v>
      </c>
      <c r="Q26" s="436">
        <v>0</v>
      </c>
      <c r="R26" s="436">
        <v>383.05799999999999</v>
      </c>
      <c r="S26" s="436">
        <v>0</v>
      </c>
      <c r="T26" s="437">
        <v>0</v>
      </c>
      <c r="U26" s="438">
        <f t="shared" ref="U26:U34" si="1">SUM(I26:T26)</f>
        <v>425.62</v>
      </c>
      <c r="V26" s="439"/>
      <c r="W26" s="440"/>
      <c r="X26" s="387"/>
      <c r="Z26" s="563"/>
    </row>
    <row r="27" spans="1:26" ht="15" x14ac:dyDescent="0.25">
      <c r="A27" s="472" t="s">
        <v>1013</v>
      </c>
      <c r="B27" s="473" t="s">
        <v>334</v>
      </c>
      <c r="C27" s="487" t="s">
        <v>767</v>
      </c>
      <c r="D27" s="658" t="s">
        <v>42</v>
      </c>
      <c r="E27" s="659" t="s">
        <v>43</v>
      </c>
      <c r="F27" s="659">
        <v>10</v>
      </c>
      <c r="G27" s="659">
        <v>25</v>
      </c>
      <c r="H27" s="434" t="s">
        <v>771</v>
      </c>
      <c r="I27" s="475">
        <v>0</v>
      </c>
      <c r="J27" s="436">
        <v>0</v>
      </c>
      <c r="K27" s="436">
        <v>0</v>
      </c>
      <c r="L27" s="436">
        <v>0</v>
      </c>
      <c r="M27" s="436">
        <v>0</v>
      </c>
      <c r="N27" s="436">
        <v>0</v>
      </c>
      <c r="O27" s="436">
        <v>0</v>
      </c>
      <c r="P27" s="436">
        <v>0</v>
      </c>
      <c r="Q27" s="436">
        <v>0</v>
      </c>
      <c r="R27" s="436">
        <v>43.05</v>
      </c>
      <c r="S27" s="436">
        <v>0</v>
      </c>
      <c r="T27" s="437">
        <v>0</v>
      </c>
      <c r="U27" s="438">
        <f t="shared" si="1"/>
        <v>43.05</v>
      </c>
      <c r="V27" s="439"/>
      <c r="W27" s="440"/>
      <c r="X27" s="387"/>
    </row>
    <row r="28" spans="1:26" ht="15" x14ac:dyDescent="0.25">
      <c r="A28" s="472" t="s">
        <v>1014</v>
      </c>
      <c r="B28" s="473" t="s">
        <v>335</v>
      </c>
      <c r="C28" s="487" t="s">
        <v>769</v>
      </c>
      <c r="D28" s="658" t="s">
        <v>42</v>
      </c>
      <c r="E28" s="659" t="s">
        <v>43</v>
      </c>
      <c r="F28" s="659">
        <v>10</v>
      </c>
      <c r="G28" s="659">
        <v>25</v>
      </c>
      <c r="H28" s="434" t="s">
        <v>771</v>
      </c>
      <c r="I28" s="475">
        <v>0</v>
      </c>
      <c r="J28" s="436">
        <v>0</v>
      </c>
      <c r="K28" s="436">
        <v>0</v>
      </c>
      <c r="L28" s="436">
        <v>0</v>
      </c>
      <c r="M28" s="436">
        <v>0</v>
      </c>
      <c r="N28" s="436">
        <v>0</v>
      </c>
      <c r="O28" s="436">
        <v>0</v>
      </c>
      <c r="P28" s="436">
        <v>0</v>
      </c>
      <c r="Q28" s="436">
        <v>0</v>
      </c>
      <c r="R28" s="436">
        <v>119</v>
      </c>
      <c r="S28" s="436">
        <v>0</v>
      </c>
      <c r="T28" s="437">
        <v>0</v>
      </c>
      <c r="U28" s="438">
        <f t="shared" si="1"/>
        <v>119</v>
      </c>
      <c r="V28" s="439"/>
      <c r="W28" s="440"/>
      <c r="X28" s="387"/>
    </row>
    <row r="29" spans="1:26" ht="15" x14ac:dyDescent="0.25">
      <c r="A29" s="472" t="s">
        <v>1015</v>
      </c>
      <c r="B29" s="473" t="s">
        <v>336</v>
      </c>
      <c r="C29" s="487" t="s">
        <v>769</v>
      </c>
      <c r="D29" s="658" t="s">
        <v>42</v>
      </c>
      <c r="E29" s="659" t="s">
        <v>43</v>
      </c>
      <c r="F29" s="659">
        <v>10</v>
      </c>
      <c r="G29" s="659">
        <v>25</v>
      </c>
      <c r="H29" s="434" t="s">
        <v>771</v>
      </c>
      <c r="I29" s="475">
        <v>0</v>
      </c>
      <c r="J29" s="436">
        <v>0</v>
      </c>
      <c r="K29" s="436">
        <v>0</v>
      </c>
      <c r="L29" s="436">
        <v>0</v>
      </c>
      <c r="M29" s="436">
        <v>0</v>
      </c>
      <c r="N29" s="436">
        <v>0</v>
      </c>
      <c r="O29" s="436">
        <v>0</v>
      </c>
      <c r="P29" s="436">
        <v>10.3995</v>
      </c>
      <c r="Q29" s="436">
        <v>0</v>
      </c>
      <c r="R29" s="436">
        <v>58.930499999999995</v>
      </c>
      <c r="S29" s="436">
        <v>0</v>
      </c>
      <c r="T29" s="437">
        <v>0</v>
      </c>
      <c r="U29" s="438">
        <f t="shared" si="1"/>
        <v>69.33</v>
      </c>
      <c r="V29" s="439"/>
      <c r="W29" s="440"/>
      <c r="X29" s="387"/>
    </row>
    <row r="30" spans="1:26" ht="15" x14ac:dyDescent="0.25">
      <c r="A30" s="472" t="s">
        <v>1016</v>
      </c>
      <c r="B30" s="473" t="s">
        <v>337</v>
      </c>
      <c r="C30" s="487" t="s">
        <v>769</v>
      </c>
      <c r="D30" s="658" t="s">
        <v>42</v>
      </c>
      <c r="E30" s="659" t="s">
        <v>43</v>
      </c>
      <c r="F30" s="659">
        <v>10</v>
      </c>
      <c r="G30" s="659">
        <v>25</v>
      </c>
      <c r="H30" s="434" t="s">
        <v>771</v>
      </c>
      <c r="I30" s="475">
        <v>0</v>
      </c>
      <c r="J30" s="436">
        <v>0</v>
      </c>
      <c r="K30" s="436">
        <v>0</v>
      </c>
      <c r="L30" s="436">
        <v>0</v>
      </c>
      <c r="M30" s="436">
        <v>0</v>
      </c>
      <c r="N30" s="436">
        <v>0</v>
      </c>
      <c r="O30" s="436">
        <v>0</v>
      </c>
      <c r="P30" s="436">
        <v>0</v>
      </c>
      <c r="Q30" s="436">
        <v>0</v>
      </c>
      <c r="R30" s="436">
        <v>33.6</v>
      </c>
      <c r="S30" s="436">
        <v>0</v>
      </c>
      <c r="T30" s="437">
        <v>0</v>
      </c>
      <c r="U30" s="438">
        <f t="shared" si="1"/>
        <v>33.6</v>
      </c>
      <c r="V30" s="439"/>
      <c r="W30" s="440"/>
      <c r="X30" s="387"/>
    </row>
    <row r="31" spans="1:26" ht="15" x14ac:dyDescent="0.25">
      <c r="A31" s="472" t="s">
        <v>1017</v>
      </c>
      <c r="B31" s="473" t="s">
        <v>338</v>
      </c>
      <c r="C31" s="487" t="s">
        <v>769</v>
      </c>
      <c r="D31" s="658" t="s">
        <v>42</v>
      </c>
      <c r="E31" s="659" t="s">
        <v>43</v>
      </c>
      <c r="F31" s="659">
        <v>10</v>
      </c>
      <c r="G31" s="659">
        <v>25</v>
      </c>
      <c r="H31" s="434" t="s">
        <v>771</v>
      </c>
      <c r="I31" s="475">
        <v>0</v>
      </c>
      <c r="J31" s="436">
        <v>0</v>
      </c>
      <c r="K31" s="436">
        <v>0</v>
      </c>
      <c r="L31" s="436">
        <v>0</v>
      </c>
      <c r="M31" s="436">
        <v>0</v>
      </c>
      <c r="N31" s="436">
        <v>0</v>
      </c>
      <c r="O31" s="436">
        <v>0</v>
      </c>
      <c r="P31" s="436">
        <v>0</v>
      </c>
      <c r="Q31" s="436">
        <v>0</v>
      </c>
      <c r="R31" s="436">
        <v>14.27</v>
      </c>
      <c r="S31" s="436">
        <v>0</v>
      </c>
      <c r="T31" s="437">
        <v>0</v>
      </c>
      <c r="U31" s="438">
        <f t="shared" si="1"/>
        <v>14.27</v>
      </c>
      <c r="V31" s="439"/>
      <c r="W31" s="440"/>
      <c r="X31" s="387"/>
    </row>
    <row r="32" spans="1:26" ht="15" x14ac:dyDescent="0.25">
      <c r="A32" s="472" t="s">
        <v>1018</v>
      </c>
      <c r="B32" s="473" t="s">
        <v>339</v>
      </c>
      <c r="C32" s="488" t="s">
        <v>58</v>
      </c>
      <c r="D32" s="658" t="s">
        <v>42</v>
      </c>
      <c r="E32" s="659" t="s">
        <v>43</v>
      </c>
      <c r="F32" s="659">
        <v>10</v>
      </c>
      <c r="G32" s="659">
        <v>25</v>
      </c>
      <c r="H32" s="434" t="s">
        <v>771</v>
      </c>
      <c r="I32" s="475">
        <v>0</v>
      </c>
      <c r="J32" s="436">
        <v>0</v>
      </c>
      <c r="K32" s="436">
        <v>0</v>
      </c>
      <c r="L32" s="436">
        <v>0</v>
      </c>
      <c r="M32" s="436">
        <v>0</v>
      </c>
      <c r="N32" s="436">
        <v>0</v>
      </c>
      <c r="O32" s="436">
        <v>0</v>
      </c>
      <c r="P32" s="436">
        <v>0</v>
      </c>
      <c r="Q32" s="436">
        <v>0</v>
      </c>
      <c r="R32" s="436">
        <v>41</v>
      </c>
      <c r="S32" s="436">
        <v>0</v>
      </c>
      <c r="T32" s="437">
        <v>0</v>
      </c>
      <c r="U32" s="438">
        <f t="shared" si="1"/>
        <v>41</v>
      </c>
      <c r="V32" s="439"/>
      <c r="W32" s="440"/>
      <c r="X32" s="387"/>
    </row>
    <row r="33" spans="1:24" ht="15" x14ac:dyDescent="0.25">
      <c r="A33" s="664" t="s">
        <v>1019</v>
      </c>
      <c r="B33" s="684" t="s">
        <v>1806</v>
      </c>
      <c r="C33" s="685" t="s">
        <v>769</v>
      </c>
      <c r="D33" s="666" t="s">
        <v>42</v>
      </c>
      <c r="E33" s="667" t="s">
        <v>43</v>
      </c>
      <c r="F33" s="667">
        <v>10</v>
      </c>
      <c r="G33" s="667">
        <v>25</v>
      </c>
      <c r="H33" s="668" t="s">
        <v>771</v>
      </c>
      <c r="I33" s="511">
        <v>0</v>
      </c>
      <c r="J33" s="502">
        <v>1400</v>
      </c>
      <c r="K33" s="502">
        <v>0</v>
      </c>
      <c r="L33" s="502">
        <v>700</v>
      </c>
      <c r="M33" s="502">
        <v>435</v>
      </c>
      <c r="N33" s="502">
        <v>265</v>
      </c>
      <c r="O33" s="502">
        <v>0</v>
      </c>
      <c r="P33" s="502">
        <v>0</v>
      </c>
      <c r="Q33" s="502">
        <v>0</v>
      </c>
      <c r="R33" s="502">
        <v>850</v>
      </c>
      <c r="S33" s="502">
        <v>0</v>
      </c>
      <c r="T33" s="510">
        <v>0</v>
      </c>
      <c r="U33" s="512">
        <f t="shared" si="1"/>
        <v>3650</v>
      </c>
      <c r="V33" s="513"/>
      <c r="W33" s="669"/>
      <c r="X33" s="387"/>
    </row>
    <row r="34" spans="1:24" ht="15" x14ac:dyDescent="0.25">
      <c r="A34" s="664" t="s">
        <v>1020</v>
      </c>
      <c r="B34" s="684" t="s">
        <v>340</v>
      </c>
      <c r="C34" s="685" t="s">
        <v>769</v>
      </c>
      <c r="D34" s="666" t="s">
        <v>42</v>
      </c>
      <c r="E34" s="667" t="s">
        <v>43</v>
      </c>
      <c r="F34" s="667">
        <v>10</v>
      </c>
      <c r="G34" s="667">
        <v>25</v>
      </c>
      <c r="H34" s="668" t="s">
        <v>771</v>
      </c>
      <c r="I34" s="511">
        <v>0</v>
      </c>
      <c r="J34" s="502">
        <v>0</v>
      </c>
      <c r="K34" s="502">
        <v>0</v>
      </c>
      <c r="L34" s="502">
        <v>0</v>
      </c>
      <c r="M34" s="502">
        <v>0</v>
      </c>
      <c r="N34" s="502">
        <v>0</v>
      </c>
      <c r="O34" s="502">
        <v>0</v>
      </c>
      <c r="P34" s="502">
        <v>0</v>
      </c>
      <c r="Q34" s="502">
        <v>273.17</v>
      </c>
      <c r="R34" s="502">
        <v>0</v>
      </c>
      <c r="S34" s="502">
        <v>0</v>
      </c>
      <c r="T34" s="510">
        <v>0</v>
      </c>
      <c r="U34" s="512">
        <f t="shared" si="1"/>
        <v>273.17</v>
      </c>
      <c r="V34" s="513"/>
      <c r="W34" s="669"/>
      <c r="X34" s="387"/>
    </row>
    <row r="35" spans="1:24" ht="15" x14ac:dyDescent="0.25">
      <c r="A35" s="664" t="s">
        <v>1807</v>
      </c>
      <c r="B35" s="684" t="s">
        <v>1808</v>
      </c>
      <c r="C35" s="685" t="s">
        <v>784</v>
      </c>
      <c r="D35" s="666" t="s">
        <v>42</v>
      </c>
      <c r="E35" s="667" t="s">
        <v>43</v>
      </c>
      <c r="F35" s="667">
        <v>10</v>
      </c>
      <c r="G35" s="667">
        <v>25</v>
      </c>
      <c r="H35" s="668" t="s">
        <v>771</v>
      </c>
      <c r="I35" s="511">
        <v>0</v>
      </c>
      <c r="J35" s="502">
        <v>35</v>
      </c>
      <c r="K35" s="502">
        <v>0</v>
      </c>
      <c r="L35" s="502">
        <v>17.5</v>
      </c>
      <c r="M35" s="502">
        <v>10.5</v>
      </c>
      <c r="N35" s="502">
        <v>7</v>
      </c>
      <c r="O35" s="502">
        <v>0</v>
      </c>
      <c r="P35" s="502">
        <v>0</v>
      </c>
      <c r="Q35" s="502">
        <v>0</v>
      </c>
      <c r="R35" s="502">
        <v>63.2</v>
      </c>
      <c r="S35" s="502">
        <v>0</v>
      </c>
      <c r="T35" s="510">
        <v>0</v>
      </c>
      <c r="U35" s="512">
        <f t="shared" ref="U35:U36" si="2">SUM(I35:T35)</f>
        <v>133.19999999999999</v>
      </c>
      <c r="V35" s="513"/>
      <c r="W35" s="669"/>
      <c r="X35" s="387"/>
    </row>
    <row r="36" spans="1:24" ht="15" x14ac:dyDescent="0.25">
      <c r="A36" s="664" t="s">
        <v>1809</v>
      </c>
      <c r="B36" s="684" t="s">
        <v>1810</v>
      </c>
      <c r="C36" s="685" t="s">
        <v>784</v>
      </c>
      <c r="D36" s="666" t="s">
        <v>42</v>
      </c>
      <c r="E36" s="667" t="s">
        <v>43</v>
      </c>
      <c r="F36" s="667">
        <v>10</v>
      </c>
      <c r="G36" s="667">
        <v>25</v>
      </c>
      <c r="H36" s="668" t="s">
        <v>771</v>
      </c>
      <c r="I36" s="511">
        <v>0</v>
      </c>
      <c r="J36" s="502">
        <v>0</v>
      </c>
      <c r="K36" s="502">
        <v>0</v>
      </c>
      <c r="L36" s="502">
        <v>0</v>
      </c>
      <c r="M36" s="502">
        <v>0.4</v>
      </c>
      <c r="N36" s="502">
        <v>0</v>
      </c>
      <c r="O36" s="502">
        <v>0</v>
      </c>
      <c r="P36" s="502">
        <v>0</v>
      </c>
      <c r="Q36" s="502">
        <v>0</v>
      </c>
      <c r="R36" s="502">
        <v>0</v>
      </c>
      <c r="S36" s="502">
        <v>0</v>
      </c>
      <c r="T36" s="510">
        <v>0</v>
      </c>
      <c r="U36" s="512">
        <f t="shared" si="2"/>
        <v>0.4</v>
      </c>
      <c r="V36" s="513"/>
      <c r="W36" s="669"/>
      <c r="X36" s="388"/>
    </row>
    <row r="37" spans="1:24" ht="15" x14ac:dyDescent="0.25">
      <c r="A37" s="420" t="s">
        <v>1021</v>
      </c>
      <c r="B37" s="420" t="s">
        <v>341</v>
      </c>
      <c r="C37" s="452"/>
      <c r="D37" s="453"/>
      <c r="E37" s="445"/>
      <c r="F37" s="445"/>
      <c r="G37" s="446"/>
      <c r="H37" s="486"/>
      <c r="I37" s="448"/>
      <c r="J37" s="449"/>
      <c r="K37" s="449"/>
      <c r="L37" s="449"/>
      <c r="M37" s="449"/>
      <c r="N37" s="449"/>
      <c r="O37" s="449"/>
      <c r="P37" s="449"/>
      <c r="Q37" s="449"/>
      <c r="R37" s="449"/>
      <c r="S37" s="449"/>
      <c r="T37" s="450"/>
      <c r="U37" s="455"/>
      <c r="V37" s="451"/>
      <c r="W37" s="451"/>
      <c r="X37" s="387"/>
    </row>
    <row r="38" spans="1:24" ht="15" x14ac:dyDescent="0.25">
      <c r="A38" s="472" t="s">
        <v>1022</v>
      </c>
      <c r="B38" s="473" t="s">
        <v>342</v>
      </c>
      <c r="C38" s="489" t="s">
        <v>767</v>
      </c>
      <c r="D38" s="658" t="s">
        <v>42</v>
      </c>
      <c r="E38" s="659" t="s">
        <v>43</v>
      </c>
      <c r="F38" s="659" t="s">
        <v>772</v>
      </c>
      <c r="G38" s="659" t="s">
        <v>773</v>
      </c>
      <c r="H38" s="434" t="s">
        <v>774</v>
      </c>
      <c r="I38" s="475">
        <v>0</v>
      </c>
      <c r="J38" s="436">
        <v>0</v>
      </c>
      <c r="K38" s="436">
        <v>0</v>
      </c>
      <c r="L38" s="436">
        <v>0</v>
      </c>
      <c r="M38" s="436">
        <v>0</v>
      </c>
      <c r="N38" s="436">
        <v>0</v>
      </c>
      <c r="O38" s="436">
        <v>0</v>
      </c>
      <c r="P38" s="436">
        <v>0</v>
      </c>
      <c r="Q38" s="436">
        <v>0</v>
      </c>
      <c r="R38" s="436">
        <v>509.8</v>
      </c>
      <c r="S38" s="436">
        <v>0</v>
      </c>
      <c r="T38" s="437">
        <v>47</v>
      </c>
      <c r="U38" s="438">
        <f t="shared" ref="U38:U39" si="3">SUM(I38:T38)</f>
        <v>556.79999999999995</v>
      </c>
      <c r="V38" s="439"/>
      <c r="W38" s="440"/>
      <c r="X38" s="387"/>
    </row>
    <row r="39" spans="1:24" ht="15" x14ac:dyDescent="0.25">
      <c r="A39" s="472" t="s">
        <v>1023</v>
      </c>
      <c r="B39" s="473" t="s">
        <v>343</v>
      </c>
      <c r="C39" s="489" t="s">
        <v>768</v>
      </c>
      <c r="D39" s="658" t="s">
        <v>42</v>
      </c>
      <c r="E39" s="659" t="s">
        <v>43</v>
      </c>
      <c r="F39" s="659" t="s">
        <v>772</v>
      </c>
      <c r="G39" s="659" t="s">
        <v>773</v>
      </c>
      <c r="H39" s="434" t="s">
        <v>775</v>
      </c>
      <c r="I39" s="475">
        <v>0</v>
      </c>
      <c r="J39" s="436">
        <v>0</v>
      </c>
      <c r="K39" s="436">
        <v>0</v>
      </c>
      <c r="L39" s="436">
        <v>0</v>
      </c>
      <c r="M39" s="436">
        <v>0</v>
      </c>
      <c r="N39" s="436">
        <v>0</v>
      </c>
      <c r="O39" s="436">
        <v>0</v>
      </c>
      <c r="P39" s="436">
        <v>0</v>
      </c>
      <c r="Q39" s="436">
        <v>0</v>
      </c>
      <c r="R39" s="436">
        <v>13254.74</v>
      </c>
      <c r="S39" s="436">
        <v>0</v>
      </c>
      <c r="T39" s="437">
        <v>940</v>
      </c>
      <c r="U39" s="438">
        <f t="shared" si="3"/>
        <v>14194.74</v>
      </c>
      <c r="V39" s="439"/>
      <c r="W39" s="440"/>
      <c r="X39" s="387"/>
    </row>
    <row r="40" spans="1:24" ht="15" x14ac:dyDescent="0.25">
      <c r="A40" s="408" t="s">
        <v>1024</v>
      </c>
      <c r="B40" s="409" t="s">
        <v>59</v>
      </c>
      <c r="C40" s="410"/>
      <c r="D40" s="411"/>
      <c r="E40" s="412"/>
      <c r="F40" s="412"/>
      <c r="G40" s="412"/>
      <c r="H40" s="467"/>
      <c r="I40" s="490"/>
      <c r="J40" s="491"/>
      <c r="K40" s="491"/>
      <c r="L40" s="491"/>
      <c r="M40" s="491"/>
      <c r="N40" s="491"/>
      <c r="O40" s="491"/>
      <c r="P40" s="491"/>
      <c r="Q40" s="491"/>
      <c r="R40" s="491"/>
      <c r="S40" s="491"/>
      <c r="T40" s="492"/>
      <c r="U40" s="417"/>
      <c r="V40" s="418"/>
      <c r="W40" s="419"/>
      <c r="X40" s="387"/>
    </row>
    <row r="41" spans="1:24" ht="15" x14ac:dyDescent="0.25">
      <c r="A41" s="420" t="s">
        <v>1025</v>
      </c>
      <c r="B41" s="421" t="s">
        <v>389</v>
      </c>
      <c r="C41" s="422"/>
      <c r="D41" s="423"/>
      <c r="E41" s="424"/>
      <c r="F41" s="424"/>
      <c r="G41" s="424"/>
      <c r="H41" s="468"/>
      <c r="I41" s="493"/>
      <c r="J41" s="494"/>
      <c r="K41" s="494"/>
      <c r="L41" s="494"/>
      <c r="M41" s="494"/>
      <c r="N41" s="494"/>
      <c r="O41" s="494"/>
      <c r="P41" s="494"/>
      <c r="Q41" s="494"/>
      <c r="R41" s="494"/>
      <c r="S41" s="494"/>
      <c r="T41" s="495"/>
      <c r="U41" s="429"/>
      <c r="V41" s="430"/>
      <c r="W41" s="431"/>
      <c r="X41" s="387"/>
    </row>
    <row r="42" spans="1:24" ht="15" x14ac:dyDescent="0.25">
      <c r="A42" s="420" t="s">
        <v>1026</v>
      </c>
      <c r="B42" s="420" t="s">
        <v>569</v>
      </c>
      <c r="C42" s="452"/>
      <c r="D42" s="453"/>
      <c r="E42" s="445"/>
      <c r="F42" s="445"/>
      <c r="G42" s="446"/>
      <c r="H42" s="486"/>
      <c r="I42" s="496"/>
      <c r="J42" s="497"/>
      <c r="K42" s="497"/>
      <c r="L42" s="497"/>
      <c r="M42" s="497"/>
      <c r="N42" s="497"/>
      <c r="O42" s="497"/>
      <c r="P42" s="497"/>
      <c r="Q42" s="497"/>
      <c r="R42" s="497"/>
      <c r="S42" s="497"/>
      <c r="T42" s="498"/>
      <c r="U42" s="455"/>
      <c r="V42" s="451"/>
      <c r="W42" s="451"/>
      <c r="X42" s="387"/>
    </row>
    <row r="43" spans="1:24" ht="15" x14ac:dyDescent="0.25">
      <c r="A43" s="472" t="s">
        <v>1027</v>
      </c>
      <c r="B43" s="473" t="s">
        <v>390</v>
      </c>
      <c r="C43" s="487" t="s">
        <v>769</v>
      </c>
      <c r="D43" s="658" t="s">
        <v>42</v>
      </c>
      <c r="E43" s="659" t="s">
        <v>43</v>
      </c>
      <c r="F43" s="659">
        <v>75</v>
      </c>
      <c r="G43" s="659">
        <v>4</v>
      </c>
      <c r="H43" s="434">
        <v>0</v>
      </c>
      <c r="I43" s="475">
        <v>0</v>
      </c>
      <c r="J43" s="436">
        <v>0</v>
      </c>
      <c r="K43" s="436">
        <v>76.89</v>
      </c>
      <c r="L43" s="436">
        <v>0</v>
      </c>
      <c r="M43" s="436">
        <v>0</v>
      </c>
      <c r="N43" s="436">
        <v>0</v>
      </c>
      <c r="O43" s="436">
        <v>0</v>
      </c>
      <c r="P43" s="436">
        <v>0</v>
      </c>
      <c r="Q43" s="436">
        <v>0</v>
      </c>
      <c r="R43" s="436">
        <v>0</v>
      </c>
      <c r="S43" s="436">
        <v>0</v>
      </c>
      <c r="T43" s="437">
        <v>0</v>
      </c>
      <c r="U43" s="438">
        <f t="shared" ref="U43:U44" si="4">SUM(I43:T43)</f>
        <v>76.89</v>
      </c>
      <c r="V43" s="439"/>
      <c r="W43" s="440"/>
      <c r="X43" s="387"/>
    </row>
    <row r="44" spans="1:24" ht="15" x14ac:dyDescent="0.25">
      <c r="A44" s="472" t="s">
        <v>1028</v>
      </c>
      <c r="B44" s="473" t="s">
        <v>60</v>
      </c>
      <c r="C44" s="487" t="s">
        <v>769</v>
      </c>
      <c r="D44" s="658" t="s">
        <v>42</v>
      </c>
      <c r="E44" s="659" t="s">
        <v>43</v>
      </c>
      <c r="F44" s="659">
        <v>75</v>
      </c>
      <c r="G44" s="659">
        <v>4</v>
      </c>
      <c r="H44" s="434">
        <v>0</v>
      </c>
      <c r="I44" s="475">
        <v>0</v>
      </c>
      <c r="J44" s="436">
        <v>0</v>
      </c>
      <c r="K44" s="436">
        <v>84.603000000000009</v>
      </c>
      <c r="L44" s="436">
        <v>0</v>
      </c>
      <c r="M44" s="436">
        <v>0</v>
      </c>
      <c r="N44" s="436">
        <v>0</v>
      </c>
      <c r="O44" s="436">
        <v>0</v>
      </c>
      <c r="P44" s="436">
        <v>761.42700000000002</v>
      </c>
      <c r="Q44" s="436">
        <v>0</v>
      </c>
      <c r="R44" s="436">
        <v>0</v>
      </c>
      <c r="S44" s="436">
        <v>0</v>
      </c>
      <c r="T44" s="437">
        <v>0</v>
      </c>
      <c r="U44" s="438">
        <f t="shared" si="4"/>
        <v>846.03</v>
      </c>
      <c r="V44" s="439"/>
      <c r="W44" s="440"/>
      <c r="X44" s="387"/>
    </row>
    <row r="45" spans="1:24" ht="15" x14ac:dyDescent="0.25">
      <c r="A45" s="420" t="s">
        <v>1029</v>
      </c>
      <c r="B45" s="421" t="s">
        <v>570</v>
      </c>
      <c r="C45" s="422"/>
      <c r="D45" s="423"/>
      <c r="E45" s="424"/>
      <c r="F45" s="424"/>
      <c r="G45" s="424"/>
      <c r="H45" s="468"/>
      <c r="I45" s="493"/>
      <c r="J45" s="494"/>
      <c r="K45" s="494"/>
      <c r="L45" s="494"/>
      <c r="M45" s="494"/>
      <c r="N45" s="494"/>
      <c r="O45" s="494"/>
      <c r="P45" s="494"/>
      <c r="Q45" s="494"/>
      <c r="R45" s="494"/>
      <c r="S45" s="494"/>
      <c r="T45" s="495"/>
      <c r="U45" s="429"/>
      <c r="V45" s="430"/>
      <c r="W45" s="431"/>
      <c r="X45" s="387"/>
    </row>
    <row r="46" spans="1:24" ht="15" x14ac:dyDescent="0.25">
      <c r="A46" s="420" t="s">
        <v>1030</v>
      </c>
      <c r="B46" s="420" t="s">
        <v>571</v>
      </c>
      <c r="C46" s="452"/>
      <c r="D46" s="453"/>
      <c r="E46" s="445"/>
      <c r="F46" s="445"/>
      <c r="G46" s="446"/>
      <c r="H46" s="486"/>
      <c r="I46" s="496"/>
      <c r="J46" s="497"/>
      <c r="K46" s="497"/>
      <c r="L46" s="497"/>
      <c r="M46" s="497"/>
      <c r="N46" s="497"/>
      <c r="O46" s="497"/>
      <c r="P46" s="497"/>
      <c r="Q46" s="497"/>
      <c r="R46" s="497"/>
      <c r="S46" s="497"/>
      <c r="T46" s="498"/>
      <c r="U46" s="455"/>
      <c r="V46" s="451"/>
      <c r="W46" s="451"/>
      <c r="X46" s="387"/>
    </row>
    <row r="47" spans="1:24" ht="15" x14ac:dyDescent="0.25">
      <c r="A47" s="472" t="s">
        <v>1031</v>
      </c>
      <c r="B47" s="473" t="s">
        <v>61</v>
      </c>
      <c r="C47" s="487" t="s">
        <v>769</v>
      </c>
      <c r="D47" s="658" t="s">
        <v>42</v>
      </c>
      <c r="E47" s="659" t="s">
        <v>43</v>
      </c>
      <c r="F47" s="659">
        <v>75</v>
      </c>
      <c r="G47" s="659">
        <v>8</v>
      </c>
      <c r="H47" s="434" t="s">
        <v>776</v>
      </c>
      <c r="I47" s="436">
        <v>0</v>
      </c>
      <c r="J47" s="436">
        <v>0</v>
      </c>
      <c r="K47" s="436">
        <v>2115.3800000000006</v>
      </c>
      <c r="L47" s="436">
        <v>0</v>
      </c>
      <c r="M47" s="436">
        <v>0</v>
      </c>
      <c r="N47" s="436">
        <v>0</v>
      </c>
      <c r="O47" s="436">
        <v>0</v>
      </c>
      <c r="P47" s="436">
        <v>0</v>
      </c>
      <c r="Q47" s="436">
        <v>0</v>
      </c>
      <c r="R47" s="436">
        <v>0</v>
      </c>
      <c r="S47" s="436">
        <v>0</v>
      </c>
      <c r="T47" s="437">
        <v>0</v>
      </c>
      <c r="U47" s="438">
        <f t="shared" ref="U47:U49" si="5">SUM(I47:T47)</f>
        <v>2115.3800000000006</v>
      </c>
      <c r="V47" s="439"/>
      <c r="W47" s="440"/>
      <c r="X47" s="387"/>
    </row>
    <row r="48" spans="1:24" ht="15" x14ac:dyDescent="0.25">
      <c r="A48" s="472" t="s">
        <v>1032</v>
      </c>
      <c r="B48" s="473" t="s">
        <v>62</v>
      </c>
      <c r="C48" s="487" t="s">
        <v>769</v>
      </c>
      <c r="D48" s="658" t="s">
        <v>42</v>
      </c>
      <c r="E48" s="659" t="s">
        <v>43</v>
      </c>
      <c r="F48" s="659">
        <v>75</v>
      </c>
      <c r="G48" s="659">
        <v>8</v>
      </c>
      <c r="H48" s="434" t="s">
        <v>776</v>
      </c>
      <c r="I48" s="436">
        <v>0</v>
      </c>
      <c r="J48" s="436">
        <v>0</v>
      </c>
      <c r="K48" s="436">
        <v>2115.3800000000006</v>
      </c>
      <c r="L48" s="436">
        <v>0</v>
      </c>
      <c r="M48" s="436">
        <v>0</v>
      </c>
      <c r="N48" s="436">
        <v>0</v>
      </c>
      <c r="O48" s="436">
        <v>0</v>
      </c>
      <c r="P48" s="436">
        <v>0</v>
      </c>
      <c r="Q48" s="436">
        <v>0</v>
      </c>
      <c r="R48" s="436">
        <v>0</v>
      </c>
      <c r="S48" s="436">
        <v>0</v>
      </c>
      <c r="T48" s="437">
        <v>0</v>
      </c>
      <c r="U48" s="438">
        <f t="shared" si="5"/>
        <v>2115.3800000000006</v>
      </c>
      <c r="V48" s="439"/>
      <c r="W48" s="440"/>
      <c r="X48" s="387"/>
    </row>
    <row r="49" spans="1:24" ht="15" x14ac:dyDescent="0.25">
      <c r="A49" s="472" t="s">
        <v>1033</v>
      </c>
      <c r="B49" s="473" t="s">
        <v>63</v>
      </c>
      <c r="C49" s="487" t="s">
        <v>769</v>
      </c>
      <c r="D49" s="658" t="s">
        <v>42</v>
      </c>
      <c r="E49" s="659" t="s">
        <v>43</v>
      </c>
      <c r="F49" s="659">
        <v>75</v>
      </c>
      <c r="G49" s="659">
        <v>8</v>
      </c>
      <c r="H49" s="434" t="s">
        <v>776</v>
      </c>
      <c r="I49" s="436">
        <v>0</v>
      </c>
      <c r="J49" s="436">
        <v>0</v>
      </c>
      <c r="K49" s="436">
        <v>2115.3800000000006</v>
      </c>
      <c r="L49" s="436">
        <v>0</v>
      </c>
      <c r="M49" s="436">
        <v>0</v>
      </c>
      <c r="N49" s="436">
        <v>0</v>
      </c>
      <c r="O49" s="436">
        <v>0</v>
      </c>
      <c r="P49" s="436">
        <v>0</v>
      </c>
      <c r="Q49" s="436">
        <v>0</v>
      </c>
      <c r="R49" s="436">
        <v>0</v>
      </c>
      <c r="S49" s="436">
        <v>0</v>
      </c>
      <c r="T49" s="437">
        <v>0</v>
      </c>
      <c r="U49" s="438">
        <f t="shared" si="5"/>
        <v>2115.3800000000006</v>
      </c>
      <c r="V49" s="439"/>
      <c r="W49" s="440"/>
      <c r="X49" s="387"/>
    </row>
    <row r="50" spans="1:24" ht="28.5" customHeight="1" x14ac:dyDescent="0.25">
      <c r="A50" s="420" t="s">
        <v>1034</v>
      </c>
      <c r="B50" s="420" t="s">
        <v>892</v>
      </c>
      <c r="C50" s="452"/>
      <c r="D50" s="453"/>
      <c r="E50" s="445"/>
      <c r="F50" s="445"/>
      <c r="G50" s="446"/>
      <c r="H50" s="454"/>
      <c r="I50" s="499"/>
      <c r="J50" s="497"/>
      <c r="K50" s="497"/>
      <c r="L50" s="497"/>
      <c r="M50" s="497"/>
      <c r="N50" s="497"/>
      <c r="O50" s="497"/>
      <c r="P50" s="497"/>
      <c r="Q50" s="497"/>
      <c r="R50" s="497"/>
      <c r="S50" s="497"/>
      <c r="T50" s="498"/>
      <c r="U50" s="455"/>
      <c r="V50" s="451"/>
      <c r="W50" s="451"/>
      <c r="X50" s="387"/>
    </row>
    <row r="51" spans="1:24" ht="89.25" x14ac:dyDescent="0.25">
      <c r="A51" s="472" t="s">
        <v>1035</v>
      </c>
      <c r="B51" s="500" t="s">
        <v>572</v>
      </c>
      <c r="C51" s="487" t="s">
        <v>769</v>
      </c>
      <c r="D51" s="658" t="s">
        <v>42</v>
      </c>
      <c r="E51" s="659" t="s">
        <v>43</v>
      </c>
      <c r="F51" s="659">
        <v>75</v>
      </c>
      <c r="G51" s="659">
        <v>8</v>
      </c>
      <c r="H51" s="434" t="s">
        <v>776</v>
      </c>
      <c r="I51" s="436">
        <v>0</v>
      </c>
      <c r="J51" s="436">
        <v>0</v>
      </c>
      <c r="K51" s="436">
        <v>0</v>
      </c>
      <c r="L51" s="436">
        <v>0</v>
      </c>
      <c r="M51" s="436">
        <v>0</v>
      </c>
      <c r="N51" s="436">
        <v>0</v>
      </c>
      <c r="O51" s="436">
        <v>0</v>
      </c>
      <c r="P51" s="436">
        <v>0</v>
      </c>
      <c r="Q51" s="436">
        <v>0</v>
      </c>
      <c r="R51" s="436">
        <v>50.4</v>
      </c>
      <c r="S51" s="436">
        <v>0</v>
      </c>
      <c r="T51" s="437">
        <v>0</v>
      </c>
      <c r="U51" s="438">
        <f t="shared" ref="U51:U70" si="6">SUM(I51:T51)</f>
        <v>50.4</v>
      </c>
      <c r="V51" s="439"/>
      <c r="W51" s="440"/>
      <c r="X51" s="387"/>
    </row>
    <row r="52" spans="1:24" ht="63.75" x14ac:dyDescent="0.25">
      <c r="A52" s="472" t="s">
        <v>1036</v>
      </c>
      <c r="B52" s="500" t="s">
        <v>573</v>
      </c>
      <c r="C52" s="487" t="s">
        <v>769</v>
      </c>
      <c r="D52" s="658" t="s">
        <v>42</v>
      </c>
      <c r="E52" s="659" t="s">
        <v>43</v>
      </c>
      <c r="F52" s="659">
        <v>75</v>
      </c>
      <c r="G52" s="659">
        <v>8</v>
      </c>
      <c r="H52" s="434" t="s">
        <v>776</v>
      </c>
      <c r="I52" s="436">
        <v>0</v>
      </c>
      <c r="J52" s="436">
        <v>0</v>
      </c>
      <c r="K52" s="436">
        <v>0</v>
      </c>
      <c r="L52" s="436">
        <v>0</v>
      </c>
      <c r="M52" s="436">
        <v>0</v>
      </c>
      <c r="N52" s="436">
        <v>0</v>
      </c>
      <c r="O52" s="436">
        <v>0</v>
      </c>
      <c r="P52" s="436">
        <v>0</v>
      </c>
      <c r="Q52" s="436">
        <v>0</v>
      </c>
      <c r="R52" s="436">
        <v>0</v>
      </c>
      <c r="S52" s="436">
        <v>35.24</v>
      </c>
      <c r="T52" s="437">
        <v>0</v>
      </c>
      <c r="U52" s="438">
        <f t="shared" si="6"/>
        <v>35.24</v>
      </c>
      <c r="V52" s="439"/>
      <c r="W52" s="440"/>
      <c r="X52" s="387"/>
    </row>
    <row r="53" spans="1:24" ht="63.75" x14ac:dyDescent="0.25">
      <c r="A53" s="472" t="s">
        <v>1037</v>
      </c>
      <c r="B53" s="500" t="s">
        <v>574</v>
      </c>
      <c r="C53" s="487" t="s">
        <v>769</v>
      </c>
      <c r="D53" s="658" t="s">
        <v>42</v>
      </c>
      <c r="E53" s="659" t="s">
        <v>43</v>
      </c>
      <c r="F53" s="659">
        <v>75</v>
      </c>
      <c r="G53" s="659">
        <v>8</v>
      </c>
      <c r="H53" s="434" t="s">
        <v>776</v>
      </c>
      <c r="I53" s="436">
        <v>0</v>
      </c>
      <c r="J53" s="436">
        <v>0</v>
      </c>
      <c r="K53" s="436">
        <v>0</v>
      </c>
      <c r="L53" s="436">
        <v>0</v>
      </c>
      <c r="M53" s="436">
        <v>0</v>
      </c>
      <c r="N53" s="436">
        <v>0</v>
      </c>
      <c r="O53" s="436">
        <v>0</v>
      </c>
      <c r="P53" s="436">
        <v>0</v>
      </c>
      <c r="Q53" s="436">
        <v>0</v>
      </c>
      <c r="R53" s="436">
        <v>0</v>
      </c>
      <c r="S53" s="436">
        <v>42.67</v>
      </c>
      <c r="T53" s="437">
        <v>0</v>
      </c>
      <c r="U53" s="438">
        <f t="shared" si="6"/>
        <v>42.67</v>
      </c>
      <c r="V53" s="439"/>
      <c r="W53" s="440"/>
      <c r="X53" s="387"/>
    </row>
    <row r="54" spans="1:24" ht="63.75" x14ac:dyDescent="0.25">
      <c r="A54" s="472" t="s">
        <v>1038</v>
      </c>
      <c r="B54" s="500" t="s">
        <v>575</v>
      </c>
      <c r="C54" s="487" t="s">
        <v>769</v>
      </c>
      <c r="D54" s="658" t="s">
        <v>42</v>
      </c>
      <c r="E54" s="659" t="s">
        <v>43</v>
      </c>
      <c r="F54" s="659">
        <v>75</v>
      </c>
      <c r="G54" s="659">
        <v>8</v>
      </c>
      <c r="H54" s="434" t="s">
        <v>776</v>
      </c>
      <c r="I54" s="436">
        <v>0</v>
      </c>
      <c r="J54" s="436">
        <v>0</v>
      </c>
      <c r="K54" s="436">
        <v>0</v>
      </c>
      <c r="L54" s="436">
        <v>0</v>
      </c>
      <c r="M54" s="436">
        <v>0</v>
      </c>
      <c r="N54" s="436">
        <v>0</v>
      </c>
      <c r="O54" s="436">
        <v>0</v>
      </c>
      <c r="P54" s="436">
        <v>0</v>
      </c>
      <c r="Q54" s="436">
        <v>0</v>
      </c>
      <c r="R54" s="436">
        <v>22.24</v>
      </c>
      <c r="S54" s="436">
        <v>0</v>
      </c>
      <c r="T54" s="437">
        <v>0</v>
      </c>
      <c r="U54" s="438">
        <f t="shared" si="6"/>
        <v>22.24</v>
      </c>
      <c r="V54" s="439"/>
      <c r="W54" s="440"/>
      <c r="X54" s="387"/>
    </row>
    <row r="55" spans="1:24" ht="63.75" x14ac:dyDescent="0.25">
      <c r="A55" s="472" t="s">
        <v>1039</v>
      </c>
      <c r="B55" s="500" t="s">
        <v>576</v>
      </c>
      <c r="C55" s="487" t="s">
        <v>769</v>
      </c>
      <c r="D55" s="658" t="s">
        <v>42</v>
      </c>
      <c r="E55" s="659" t="s">
        <v>43</v>
      </c>
      <c r="F55" s="659">
        <v>75</v>
      </c>
      <c r="G55" s="659">
        <v>8</v>
      </c>
      <c r="H55" s="434" t="s">
        <v>776</v>
      </c>
      <c r="I55" s="436">
        <v>0</v>
      </c>
      <c r="J55" s="436">
        <v>0</v>
      </c>
      <c r="K55" s="436">
        <v>0</v>
      </c>
      <c r="L55" s="436">
        <v>0</v>
      </c>
      <c r="M55" s="436">
        <v>0</v>
      </c>
      <c r="N55" s="436">
        <v>0</v>
      </c>
      <c r="O55" s="436">
        <v>0</v>
      </c>
      <c r="P55" s="436">
        <v>0</v>
      </c>
      <c r="Q55" s="436">
        <v>0</v>
      </c>
      <c r="R55" s="436">
        <v>35.24</v>
      </c>
      <c r="S55" s="436">
        <v>0</v>
      </c>
      <c r="T55" s="437">
        <v>0</v>
      </c>
      <c r="U55" s="438">
        <f t="shared" si="6"/>
        <v>35.24</v>
      </c>
      <c r="V55" s="439"/>
      <c r="W55" s="440"/>
      <c r="X55" s="387"/>
    </row>
    <row r="56" spans="1:24" ht="63.75" x14ac:dyDescent="0.25">
      <c r="A56" s="472" t="s">
        <v>1040</v>
      </c>
      <c r="B56" s="500" t="s">
        <v>577</v>
      </c>
      <c r="C56" s="487" t="s">
        <v>769</v>
      </c>
      <c r="D56" s="658" t="s">
        <v>42</v>
      </c>
      <c r="E56" s="659" t="s">
        <v>43</v>
      </c>
      <c r="F56" s="659">
        <v>75</v>
      </c>
      <c r="G56" s="659">
        <v>8</v>
      </c>
      <c r="H56" s="434" t="s">
        <v>776</v>
      </c>
      <c r="I56" s="436">
        <v>0</v>
      </c>
      <c r="J56" s="436">
        <v>0</v>
      </c>
      <c r="K56" s="436">
        <v>0</v>
      </c>
      <c r="L56" s="436">
        <v>0</v>
      </c>
      <c r="M56" s="436">
        <v>0</v>
      </c>
      <c r="N56" s="436">
        <v>0</v>
      </c>
      <c r="O56" s="436">
        <v>0</v>
      </c>
      <c r="P56" s="436">
        <v>0</v>
      </c>
      <c r="Q56" s="436">
        <v>29.9</v>
      </c>
      <c r="R56" s="436">
        <v>0</v>
      </c>
      <c r="S56" s="436">
        <v>0</v>
      </c>
      <c r="T56" s="437">
        <v>0</v>
      </c>
      <c r="U56" s="438">
        <f t="shared" si="6"/>
        <v>29.9</v>
      </c>
      <c r="V56" s="439"/>
      <c r="W56" s="440"/>
      <c r="X56" s="387"/>
    </row>
    <row r="57" spans="1:24" ht="63.75" x14ac:dyDescent="0.25">
      <c r="A57" s="472" t="s">
        <v>1041</v>
      </c>
      <c r="B57" s="500" t="s">
        <v>578</v>
      </c>
      <c r="C57" s="487" t="s">
        <v>769</v>
      </c>
      <c r="D57" s="658" t="s">
        <v>42</v>
      </c>
      <c r="E57" s="659" t="s">
        <v>43</v>
      </c>
      <c r="F57" s="659">
        <v>75</v>
      </c>
      <c r="G57" s="659">
        <v>8</v>
      </c>
      <c r="H57" s="434" t="s">
        <v>776</v>
      </c>
      <c r="I57" s="436">
        <v>0</v>
      </c>
      <c r="J57" s="436">
        <v>0</v>
      </c>
      <c r="K57" s="436">
        <v>0</v>
      </c>
      <c r="L57" s="436">
        <v>0</v>
      </c>
      <c r="M57" s="436">
        <v>0</v>
      </c>
      <c r="N57" s="436">
        <v>0</v>
      </c>
      <c r="O57" s="436">
        <v>0</v>
      </c>
      <c r="P57" s="436">
        <v>0</v>
      </c>
      <c r="Q57" s="436">
        <v>29.48</v>
      </c>
      <c r="R57" s="436">
        <v>0</v>
      </c>
      <c r="S57" s="436">
        <v>0</v>
      </c>
      <c r="T57" s="437">
        <v>0</v>
      </c>
      <c r="U57" s="438">
        <f t="shared" si="6"/>
        <v>29.48</v>
      </c>
      <c r="V57" s="439"/>
      <c r="W57" s="440"/>
      <c r="X57" s="387"/>
    </row>
    <row r="58" spans="1:24" ht="63.75" x14ac:dyDescent="0.25">
      <c r="A58" s="472" t="s">
        <v>1042</v>
      </c>
      <c r="B58" s="500" t="s">
        <v>579</v>
      </c>
      <c r="C58" s="487" t="s">
        <v>769</v>
      </c>
      <c r="D58" s="658" t="s">
        <v>42</v>
      </c>
      <c r="E58" s="659" t="s">
        <v>43</v>
      </c>
      <c r="F58" s="659">
        <v>75</v>
      </c>
      <c r="G58" s="659">
        <v>8</v>
      </c>
      <c r="H58" s="434" t="s">
        <v>776</v>
      </c>
      <c r="I58" s="436">
        <v>0</v>
      </c>
      <c r="J58" s="436">
        <v>0</v>
      </c>
      <c r="K58" s="436">
        <v>0</v>
      </c>
      <c r="L58" s="436">
        <v>0</v>
      </c>
      <c r="M58" s="436">
        <v>0</v>
      </c>
      <c r="N58" s="436">
        <v>0</v>
      </c>
      <c r="O58" s="436">
        <v>46.58</v>
      </c>
      <c r="P58" s="436">
        <v>0</v>
      </c>
      <c r="Q58" s="436">
        <v>0</v>
      </c>
      <c r="R58" s="436">
        <v>0</v>
      </c>
      <c r="S58" s="436">
        <v>0</v>
      </c>
      <c r="T58" s="437">
        <v>0</v>
      </c>
      <c r="U58" s="438">
        <f t="shared" si="6"/>
        <v>46.58</v>
      </c>
      <c r="V58" s="439"/>
      <c r="W58" s="440"/>
      <c r="X58" s="387"/>
    </row>
    <row r="59" spans="1:24" ht="63.75" x14ac:dyDescent="0.25">
      <c r="A59" s="472" t="s">
        <v>1043</v>
      </c>
      <c r="B59" s="500" t="s">
        <v>580</v>
      </c>
      <c r="C59" s="487" t="s">
        <v>769</v>
      </c>
      <c r="D59" s="658" t="s">
        <v>42</v>
      </c>
      <c r="E59" s="659" t="s">
        <v>43</v>
      </c>
      <c r="F59" s="659">
        <v>75</v>
      </c>
      <c r="G59" s="659">
        <v>8</v>
      </c>
      <c r="H59" s="434" t="s">
        <v>776</v>
      </c>
      <c r="I59" s="436">
        <v>0</v>
      </c>
      <c r="J59" s="436">
        <v>0</v>
      </c>
      <c r="K59" s="436">
        <v>0</v>
      </c>
      <c r="L59" s="436">
        <v>0</v>
      </c>
      <c r="M59" s="436">
        <v>0</v>
      </c>
      <c r="N59" s="436">
        <v>0</v>
      </c>
      <c r="O59" s="436">
        <v>59.77</v>
      </c>
      <c r="P59" s="436">
        <v>0</v>
      </c>
      <c r="Q59" s="436">
        <v>0</v>
      </c>
      <c r="R59" s="436">
        <v>0</v>
      </c>
      <c r="S59" s="436">
        <v>0</v>
      </c>
      <c r="T59" s="437">
        <v>0</v>
      </c>
      <c r="U59" s="438">
        <f t="shared" si="6"/>
        <v>59.77</v>
      </c>
      <c r="V59" s="439"/>
      <c r="W59" s="440"/>
      <c r="X59" s="387"/>
    </row>
    <row r="60" spans="1:24" ht="63.75" x14ac:dyDescent="0.25">
      <c r="A60" s="472" t="s">
        <v>1044</v>
      </c>
      <c r="B60" s="500" t="s">
        <v>581</v>
      </c>
      <c r="C60" s="487" t="s">
        <v>769</v>
      </c>
      <c r="D60" s="658" t="s">
        <v>42</v>
      </c>
      <c r="E60" s="659" t="s">
        <v>43</v>
      </c>
      <c r="F60" s="659">
        <v>75</v>
      </c>
      <c r="G60" s="659">
        <v>8</v>
      </c>
      <c r="H60" s="434" t="s">
        <v>776</v>
      </c>
      <c r="I60" s="436">
        <v>0</v>
      </c>
      <c r="J60" s="436">
        <v>0</v>
      </c>
      <c r="K60" s="436">
        <v>0</v>
      </c>
      <c r="L60" s="436">
        <v>0</v>
      </c>
      <c r="M60" s="436">
        <v>0</v>
      </c>
      <c r="N60" s="436">
        <v>0</v>
      </c>
      <c r="O60" s="436">
        <v>0</v>
      </c>
      <c r="P60" s="436">
        <v>0</v>
      </c>
      <c r="Q60" s="436">
        <v>0</v>
      </c>
      <c r="R60" s="436">
        <v>0</v>
      </c>
      <c r="S60" s="436">
        <v>15.12</v>
      </c>
      <c r="T60" s="437">
        <v>0</v>
      </c>
      <c r="U60" s="438">
        <f t="shared" si="6"/>
        <v>15.12</v>
      </c>
      <c r="V60" s="439"/>
      <c r="W60" s="440"/>
      <c r="X60" s="387"/>
    </row>
    <row r="61" spans="1:24" ht="63.75" x14ac:dyDescent="0.25">
      <c r="A61" s="472" t="s">
        <v>1045</v>
      </c>
      <c r="B61" s="500" t="s">
        <v>582</v>
      </c>
      <c r="C61" s="487" t="s">
        <v>769</v>
      </c>
      <c r="D61" s="658" t="s">
        <v>42</v>
      </c>
      <c r="E61" s="659" t="s">
        <v>43</v>
      </c>
      <c r="F61" s="659">
        <v>75</v>
      </c>
      <c r="G61" s="659">
        <v>8</v>
      </c>
      <c r="H61" s="434" t="s">
        <v>776</v>
      </c>
      <c r="I61" s="436">
        <v>0</v>
      </c>
      <c r="J61" s="436">
        <v>0</v>
      </c>
      <c r="K61" s="436">
        <v>0</v>
      </c>
      <c r="L61" s="436">
        <v>0</v>
      </c>
      <c r="M61" s="436">
        <v>0</v>
      </c>
      <c r="N61" s="436">
        <v>0</v>
      </c>
      <c r="O61" s="436">
        <v>0</v>
      </c>
      <c r="P61" s="436">
        <v>0</v>
      </c>
      <c r="Q61" s="436">
        <v>0</v>
      </c>
      <c r="R61" s="436">
        <v>15.33</v>
      </c>
      <c r="S61" s="436">
        <v>0</v>
      </c>
      <c r="T61" s="437">
        <v>0</v>
      </c>
      <c r="U61" s="438">
        <f t="shared" si="6"/>
        <v>15.33</v>
      </c>
      <c r="V61" s="439"/>
      <c r="W61" s="440"/>
      <c r="X61" s="387"/>
    </row>
    <row r="62" spans="1:24" ht="63.75" x14ac:dyDescent="0.25">
      <c r="A62" s="472" t="s">
        <v>1046</v>
      </c>
      <c r="B62" s="500" t="s">
        <v>583</v>
      </c>
      <c r="C62" s="487" t="s">
        <v>769</v>
      </c>
      <c r="D62" s="658" t="s">
        <v>42</v>
      </c>
      <c r="E62" s="659" t="s">
        <v>43</v>
      </c>
      <c r="F62" s="659">
        <v>75</v>
      </c>
      <c r="G62" s="659">
        <v>8</v>
      </c>
      <c r="H62" s="434" t="s">
        <v>776</v>
      </c>
      <c r="I62" s="436">
        <v>0</v>
      </c>
      <c r="J62" s="436">
        <v>0</v>
      </c>
      <c r="K62" s="436">
        <v>0</v>
      </c>
      <c r="L62" s="436">
        <v>0</v>
      </c>
      <c r="M62" s="436">
        <v>0</v>
      </c>
      <c r="N62" s="436">
        <v>0</v>
      </c>
      <c r="O62" s="436">
        <v>0</v>
      </c>
      <c r="P62" s="436">
        <v>0</v>
      </c>
      <c r="Q62" s="436">
        <v>0</v>
      </c>
      <c r="R62" s="436">
        <v>15.12</v>
      </c>
      <c r="S62" s="436">
        <v>0</v>
      </c>
      <c r="T62" s="437">
        <v>0</v>
      </c>
      <c r="U62" s="438">
        <f t="shared" si="6"/>
        <v>15.12</v>
      </c>
      <c r="V62" s="439"/>
      <c r="W62" s="440"/>
      <c r="X62" s="387"/>
    </row>
    <row r="63" spans="1:24" ht="63.75" x14ac:dyDescent="0.25">
      <c r="A63" s="472" t="s">
        <v>1047</v>
      </c>
      <c r="B63" s="500" t="s">
        <v>584</v>
      </c>
      <c r="C63" s="487" t="s">
        <v>769</v>
      </c>
      <c r="D63" s="658" t="s">
        <v>42</v>
      </c>
      <c r="E63" s="659" t="s">
        <v>43</v>
      </c>
      <c r="F63" s="659">
        <v>75</v>
      </c>
      <c r="G63" s="659">
        <v>8</v>
      </c>
      <c r="H63" s="434" t="s">
        <v>776</v>
      </c>
      <c r="I63" s="436">
        <v>0</v>
      </c>
      <c r="J63" s="436">
        <v>0</v>
      </c>
      <c r="K63" s="436">
        <v>0</v>
      </c>
      <c r="L63" s="436">
        <v>0</v>
      </c>
      <c r="M63" s="436">
        <v>0</v>
      </c>
      <c r="N63" s="436">
        <v>0</v>
      </c>
      <c r="O63" s="436">
        <v>0</v>
      </c>
      <c r="P63" s="436">
        <v>0</v>
      </c>
      <c r="Q63" s="436">
        <v>0</v>
      </c>
      <c r="R63" s="436">
        <v>9.49</v>
      </c>
      <c r="S63" s="436">
        <v>0</v>
      </c>
      <c r="T63" s="437">
        <v>0</v>
      </c>
      <c r="U63" s="438">
        <f t="shared" si="6"/>
        <v>9.49</v>
      </c>
      <c r="V63" s="439"/>
      <c r="W63" s="440"/>
      <c r="X63" s="387"/>
    </row>
    <row r="64" spans="1:24" ht="63.75" x14ac:dyDescent="0.25">
      <c r="A64" s="472" t="s">
        <v>1048</v>
      </c>
      <c r="B64" s="500" t="s">
        <v>585</v>
      </c>
      <c r="C64" s="487" t="s">
        <v>769</v>
      </c>
      <c r="D64" s="658" t="s">
        <v>42</v>
      </c>
      <c r="E64" s="659" t="s">
        <v>43</v>
      </c>
      <c r="F64" s="659">
        <v>75</v>
      </c>
      <c r="G64" s="659">
        <v>8</v>
      </c>
      <c r="H64" s="434" t="s">
        <v>776</v>
      </c>
      <c r="I64" s="436">
        <v>0</v>
      </c>
      <c r="J64" s="436">
        <v>0</v>
      </c>
      <c r="K64" s="436">
        <v>0</v>
      </c>
      <c r="L64" s="436">
        <v>0</v>
      </c>
      <c r="M64" s="436">
        <v>0</v>
      </c>
      <c r="N64" s="436">
        <v>0</v>
      </c>
      <c r="O64" s="436">
        <v>0</v>
      </c>
      <c r="P64" s="436">
        <v>0</v>
      </c>
      <c r="Q64" s="436">
        <v>0</v>
      </c>
      <c r="R64" s="436">
        <v>15.83</v>
      </c>
      <c r="S64" s="436">
        <v>0</v>
      </c>
      <c r="T64" s="437">
        <v>0</v>
      </c>
      <c r="U64" s="438">
        <f t="shared" si="6"/>
        <v>15.83</v>
      </c>
      <c r="V64" s="439"/>
      <c r="W64" s="440"/>
      <c r="X64" s="387"/>
    </row>
    <row r="65" spans="1:24" ht="63.75" x14ac:dyDescent="0.25">
      <c r="A65" s="472" t="s">
        <v>1049</v>
      </c>
      <c r="B65" s="500" t="s">
        <v>586</v>
      </c>
      <c r="C65" s="487" t="s">
        <v>769</v>
      </c>
      <c r="D65" s="658" t="s">
        <v>42</v>
      </c>
      <c r="E65" s="659" t="s">
        <v>43</v>
      </c>
      <c r="F65" s="659">
        <v>75</v>
      </c>
      <c r="G65" s="659">
        <v>8</v>
      </c>
      <c r="H65" s="434" t="s">
        <v>776</v>
      </c>
      <c r="I65" s="436">
        <v>0</v>
      </c>
      <c r="J65" s="436">
        <v>0</v>
      </c>
      <c r="K65" s="436">
        <v>0</v>
      </c>
      <c r="L65" s="436">
        <v>0</v>
      </c>
      <c r="M65" s="436">
        <v>0</v>
      </c>
      <c r="N65" s="436">
        <v>0</v>
      </c>
      <c r="O65" s="436">
        <v>0</v>
      </c>
      <c r="P65" s="436">
        <v>0</v>
      </c>
      <c r="Q65" s="436">
        <v>17.43</v>
      </c>
      <c r="R65" s="436">
        <v>0</v>
      </c>
      <c r="S65" s="436">
        <v>0</v>
      </c>
      <c r="T65" s="437">
        <v>0</v>
      </c>
      <c r="U65" s="438">
        <f t="shared" si="6"/>
        <v>17.43</v>
      </c>
      <c r="V65" s="439"/>
      <c r="W65" s="440"/>
      <c r="X65" s="387"/>
    </row>
    <row r="66" spans="1:24" ht="63.75" x14ac:dyDescent="0.25">
      <c r="A66" s="472" t="s">
        <v>1050</v>
      </c>
      <c r="B66" s="500" t="s">
        <v>587</v>
      </c>
      <c r="C66" s="487" t="s">
        <v>769</v>
      </c>
      <c r="D66" s="658" t="s">
        <v>42</v>
      </c>
      <c r="E66" s="659" t="s">
        <v>43</v>
      </c>
      <c r="F66" s="659">
        <v>75</v>
      </c>
      <c r="G66" s="659">
        <v>8</v>
      </c>
      <c r="H66" s="434" t="s">
        <v>776</v>
      </c>
      <c r="I66" s="436">
        <v>0</v>
      </c>
      <c r="J66" s="436">
        <v>0</v>
      </c>
      <c r="K66" s="436">
        <v>0</v>
      </c>
      <c r="L66" s="436">
        <v>0</v>
      </c>
      <c r="M66" s="436">
        <v>0</v>
      </c>
      <c r="N66" s="436">
        <v>0</v>
      </c>
      <c r="O66" s="436">
        <v>0</v>
      </c>
      <c r="P66" s="436">
        <v>0</v>
      </c>
      <c r="Q66" s="436">
        <v>17.43</v>
      </c>
      <c r="R66" s="436">
        <v>0</v>
      </c>
      <c r="S66" s="436">
        <v>0</v>
      </c>
      <c r="T66" s="437">
        <v>0</v>
      </c>
      <c r="U66" s="438">
        <f t="shared" si="6"/>
        <v>17.43</v>
      </c>
      <c r="V66" s="439"/>
      <c r="W66" s="440"/>
      <c r="X66" s="387"/>
    </row>
    <row r="67" spans="1:24" ht="51" x14ac:dyDescent="0.25">
      <c r="A67" s="472" t="s">
        <v>1051</v>
      </c>
      <c r="B67" s="500" t="s">
        <v>588</v>
      </c>
      <c r="C67" s="487" t="s">
        <v>769</v>
      </c>
      <c r="D67" s="658" t="s">
        <v>42</v>
      </c>
      <c r="E67" s="659" t="s">
        <v>43</v>
      </c>
      <c r="F67" s="659">
        <v>75</v>
      </c>
      <c r="G67" s="659">
        <v>8</v>
      </c>
      <c r="H67" s="434" t="s">
        <v>776</v>
      </c>
      <c r="I67" s="436">
        <v>0</v>
      </c>
      <c r="J67" s="436">
        <v>0</v>
      </c>
      <c r="K67" s="436">
        <v>0</v>
      </c>
      <c r="L67" s="436">
        <v>0</v>
      </c>
      <c r="M67" s="436">
        <v>0</v>
      </c>
      <c r="N67" s="436">
        <v>0</v>
      </c>
      <c r="O67" s="436">
        <v>0</v>
      </c>
      <c r="P67" s="436">
        <v>0</v>
      </c>
      <c r="Q67" s="436">
        <v>19.739999999999998</v>
      </c>
      <c r="R67" s="436">
        <v>0</v>
      </c>
      <c r="S67" s="436">
        <v>0</v>
      </c>
      <c r="T67" s="437">
        <v>0</v>
      </c>
      <c r="U67" s="438">
        <f t="shared" si="6"/>
        <v>19.739999999999998</v>
      </c>
      <c r="V67" s="439"/>
      <c r="W67" s="440"/>
      <c r="X67" s="387"/>
    </row>
    <row r="68" spans="1:24" ht="63.75" x14ac:dyDescent="0.25">
      <c r="A68" s="472" t="s">
        <v>1052</v>
      </c>
      <c r="B68" s="500" t="s">
        <v>589</v>
      </c>
      <c r="C68" s="487" t="s">
        <v>769</v>
      </c>
      <c r="D68" s="658" t="s">
        <v>42</v>
      </c>
      <c r="E68" s="659" t="s">
        <v>43</v>
      </c>
      <c r="F68" s="659">
        <v>75</v>
      </c>
      <c r="G68" s="659">
        <v>8</v>
      </c>
      <c r="H68" s="434" t="s">
        <v>776</v>
      </c>
      <c r="I68" s="436">
        <v>0</v>
      </c>
      <c r="J68" s="436">
        <v>0</v>
      </c>
      <c r="K68" s="436">
        <v>0</v>
      </c>
      <c r="L68" s="436">
        <v>0</v>
      </c>
      <c r="M68" s="436">
        <v>0</v>
      </c>
      <c r="N68" s="436">
        <v>0</v>
      </c>
      <c r="O68" s="436">
        <v>0</v>
      </c>
      <c r="P68" s="436">
        <v>0</v>
      </c>
      <c r="Q68" s="436">
        <v>19.53</v>
      </c>
      <c r="R68" s="436">
        <v>0</v>
      </c>
      <c r="S68" s="436">
        <v>0</v>
      </c>
      <c r="T68" s="437">
        <v>0</v>
      </c>
      <c r="U68" s="438">
        <f t="shared" si="6"/>
        <v>19.53</v>
      </c>
      <c r="V68" s="439"/>
      <c r="W68" s="440"/>
      <c r="X68" s="387"/>
    </row>
    <row r="69" spans="1:24" ht="63.75" x14ac:dyDescent="0.25">
      <c r="A69" s="472" t="s">
        <v>1053</v>
      </c>
      <c r="B69" s="500" t="s">
        <v>590</v>
      </c>
      <c r="C69" s="487" t="s">
        <v>769</v>
      </c>
      <c r="D69" s="658" t="s">
        <v>42</v>
      </c>
      <c r="E69" s="659" t="s">
        <v>43</v>
      </c>
      <c r="F69" s="659">
        <v>75</v>
      </c>
      <c r="G69" s="659">
        <v>8</v>
      </c>
      <c r="H69" s="434" t="s">
        <v>776</v>
      </c>
      <c r="I69" s="436">
        <v>0</v>
      </c>
      <c r="J69" s="436">
        <v>0</v>
      </c>
      <c r="K69" s="436">
        <v>0</v>
      </c>
      <c r="L69" s="436">
        <v>0</v>
      </c>
      <c r="M69" s="436">
        <v>0</v>
      </c>
      <c r="N69" s="436">
        <v>0</v>
      </c>
      <c r="O69" s="436">
        <v>0</v>
      </c>
      <c r="P69" s="436">
        <v>0</v>
      </c>
      <c r="Q69" s="436">
        <v>15.33</v>
      </c>
      <c r="R69" s="436">
        <v>0</v>
      </c>
      <c r="S69" s="436">
        <v>0</v>
      </c>
      <c r="T69" s="437">
        <v>0</v>
      </c>
      <c r="U69" s="438">
        <f t="shared" si="6"/>
        <v>15.33</v>
      </c>
      <c r="V69" s="439"/>
      <c r="W69" s="440"/>
      <c r="X69" s="387"/>
    </row>
    <row r="70" spans="1:24" ht="63.75" x14ac:dyDescent="0.25">
      <c r="A70" s="472" t="s">
        <v>1054</v>
      </c>
      <c r="B70" s="500" t="s">
        <v>591</v>
      </c>
      <c r="C70" s="487" t="s">
        <v>769</v>
      </c>
      <c r="D70" s="658" t="s">
        <v>42</v>
      </c>
      <c r="E70" s="659" t="s">
        <v>43</v>
      </c>
      <c r="F70" s="659">
        <v>75</v>
      </c>
      <c r="G70" s="659">
        <v>8</v>
      </c>
      <c r="H70" s="434" t="s">
        <v>776</v>
      </c>
      <c r="I70" s="436">
        <v>0</v>
      </c>
      <c r="J70" s="436">
        <v>0</v>
      </c>
      <c r="K70" s="436">
        <v>0</v>
      </c>
      <c r="L70" s="436">
        <v>0</v>
      </c>
      <c r="M70" s="436">
        <v>0</v>
      </c>
      <c r="N70" s="436">
        <v>0</v>
      </c>
      <c r="O70" s="436">
        <v>20.54</v>
      </c>
      <c r="P70" s="436">
        <v>0</v>
      </c>
      <c r="Q70" s="436">
        <v>0</v>
      </c>
      <c r="R70" s="436">
        <v>0</v>
      </c>
      <c r="S70" s="436">
        <v>0</v>
      </c>
      <c r="T70" s="437">
        <v>0</v>
      </c>
      <c r="U70" s="438">
        <f t="shared" si="6"/>
        <v>20.54</v>
      </c>
      <c r="V70" s="439"/>
      <c r="W70" s="440"/>
      <c r="X70" s="387"/>
    </row>
    <row r="71" spans="1:24" ht="15" x14ac:dyDescent="0.25">
      <c r="A71" s="420" t="s">
        <v>1055</v>
      </c>
      <c r="B71" s="420" t="s">
        <v>893</v>
      </c>
      <c r="C71" s="452"/>
      <c r="D71" s="453"/>
      <c r="E71" s="445"/>
      <c r="F71" s="445"/>
      <c r="G71" s="446"/>
      <c r="H71" s="454"/>
      <c r="I71" s="499"/>
      <c r="J71" s="497"/>
      <c r="K71" s="497"/>
      <c r="L71" s="497"/>
      <c r="M71" s="497"/>
      <c r="N71" s="497"/>
      <c r="O71" s="497"/>
      <c r="P71" s="497"/>
      <c r="Q71" s="497"/>
      <c r="R71" s="497"/>
      <c r="S71" s="497"/>
      <c r="T71" s="498"/>
      <c r="U71" s="455"/>
      <c r="V71" s="451"/>
      <c r="W71" s="451"/>
      <c r="X71" s="387"/>
    </row>
    <row r="72" spans="1:24" ht="102" x14ac:dyDescent="0.25">
      <c r="A72" s="472" t="s">
        <v>1056</v>
      </c>
      <c r="B72" s="687" t="s">
        <v>1819</v>
      </c>
      <c r="C72" s="487" t="s">
        <v>769</v>
      </c>
      <c r="D72" s="666" t="s">
        <v>42</v>
      </c>
      <c r="E72" s="667" t="s">
        <v>43</v>
      </c>
      <c r="F72" s="667">
        <v>75</v>
      </c>
      <c r="G72" s="667">
        <v>16</v>
      </c>
      <c r="H72" s="668">
        <v>0</v>
      </c>
      <c r="I72" s="502">
        <v>0</v>
      </c>
      <c r="J72" s="681">
        <v>350</v>
      </c>
      <c r="K72" s="502">
        <v>0</v>
      </c>
      <c r="L72" s="502">
        <v>0</v>
      </c>
      <c r="M72" s="502">
        <v>0</v>
      </c>
      <c r="N72" s="502">
        <v>0</v>
      </c>
      <c r="O72" s="502">
        <v>0</v>
      </c>
      <c r="P72" s="681">
        <v>120</v>
      </c>
      <c r="Q72" s="502">
        <v>0</v>
      </c>
      <c r="R72" s="681">
        <v>50</v>
      </c>
      <c r="S72" s="502">
        <v>0</v>
      </c>
      <c r="T72" s="510">
        <v>0</v>
      </c>
      <c r="U72" s="438">
        <f>SUM(J72:T72)</f>
        <v>520</v>
      </c>
      <c r="V72" s="439"/>
      <c r="W72" s="440"/>
      <c r="X72" s="387"/>
    </row>
    <row r="73" spans="1:24" ht="28.5" customHeight="1" x14ac:dyDescent="0.25">
      <c r="A73" s="420" t="s">
        <v>1057</v>
      </c>
      <c r="B73" s="420" t="s">
        <v>894</v>
      </c>
      <c r="C73" s="452"/>
      <c r="D73" s="453"/>
      <c r="E73" s="445"/>
      <c r="F73" s="445"/>
      <c r="G73" s="446"/>
      <c r="H73" s="454"/>
      <c r="I73" s="499"/>
      <c r="J73" s="497"/>
      <c r="K73" s="497"/>
      <c r="L73" s="497"/>
      <c r="M73" s="497"/>
      <c r="N73" s="497"/>
      <c r="O73" s="497"/>
      <c r="P73" s="497"/>
      <c r="Q73" s="497"/>
      <c r="R73" s="497"/>
      <c r="S73" s="497"/>
      <c r="T73" s="498"/>
      <c r="U73" s="455"/>
      <c r="V73" s="451"/>
      <c r="W73" s="451"/>
      <c r="X73" s="387"/>
    </row>
    <row r="74" spans="1:24" ht="15" x14ac:dyDescent="0.25">
      <c r="A74" s="472" t="s">
        <v>1058</v>
      </c>
      <c r="B74" s="473" t="s">
        <v>391</v>
      </c>
      <c r="C74" s="487" t="s">
        <v>769</v>
      </c>
      <c r="D74" s="658" t="s">
        <v>42</v>
      </c>
      <c r="E74" s="659" t="s">
        <v>43</v>
      </c>
      <c r="F74" s="659">
        <v>75</v>
      </c>
      <c r="G74" s="659">
        <v>8</v>
      </c>
      <c r="H74" s="434">
        <v>0</v>
      </c>
      <c r="I74" s="436">
        <v>0</v>
      </c>
      <c r="J74" s="436">
        <v>0</v>
      </c>
      <c r="K74" s="436">
        <v>0</v>
      </c>
      <c r="L74" s="436">
        <v>0</v>
      </c>
      <c r="M74" s="436">
        <v>0</v>
      </c>
      <c r="N74" s="436">
        <v>0</v>
      </c>
      <c r="O74" s="436">
        <v>0</v>
      </c>
      <c r="P74" s="436">
        <v>40.700000000000003</v>
      </c>
      <c r="Q74" s="436">
        <v>0</v>
      </c>
      <c r="R74" s="436">
        <v>0</v>
      </c>
      <c r="S74" s="436">
        <v>0</v>
      </c>
      <c r="T74" s="437">
        <v>0</v>
      </c>
      <c r="U74" s="438">
        <f>SUM(I74:T74)</f>
        <v>40.700000000000003</v>
      </c>
      <c r="V74" s="439"/>
      <c r="W74" s="440"/>
      <c r="X74" s="387"/>
    </row>
    <row r="75" spans="1:24" ht="15" x14ac:dyDescent="0.25">
      <c r="A75" s="420" t="s">
        <v>1059</v>
      </c>
      <c r="B75" s="421" t="s">
        <v>64</v>
      </c>
      <c r="C75" s="422"/>
      <c r="D75" s="423"/>
      <c r="E75" s="424"/>
      <c r="F75" s="424"/>
      <c r="G75" s="424"/>
      <c r="H75" s="468"/>
      <c r="I75" s="493"/>
      <c r="J75" s="494"/>
      <c r="K75" s="494"/>
      <c r="L75" s="494"/>
      <c r="M75" s="494"/>
      <c r="N75" s="494"/>
      <c r="O75" s="494"/>
      <c r="P75" s="494"/>
      <c r="Q75" s="494"/>
      <c r="R75" s="494"/>
      <c r="S75" s="494"/>
      <c r="T75" s="495"/>
      <c r="U75" s="429"/>
      <c r="V75" s="430"/>
      <c r="W75" s="431"/>
      <c r="X75" s="387"/>
    </row>
    <row r="76" spans="1:24" ht="15" x14ac:dyDescent="0.25">
      <c r="A76" s="420" t="s">
        <v>1060</v>
      </c>
      <c r="B76" s="420" t="s">
        <v>896</v>
      </c>
      <c r="C76" s="452"/>
      <c r="D76" s="453"/>
      <c r="E76" s="445"/>
      <c r="F76" s="445"/>
      <c r="G76" s="446"/>
      <c r="H76" s="486"/>
      <c r="I76" s="496"/>
      <c r="J76" s="497"/>
      <c r="K76" s="497"/>
      <c r="L76" s="497"/>
      <c r="M76" s="497"/>
      <c r="N76" s="497"/>
      <c r="O76" s="497"/>
      <c r="P76" s="497"/>
      <c r="Q76" s="497"/>
      <c r="R76" s="497"/>
      <c r="S76" s="497"/>
      <c r="T76" s="498"/>
      <c r="U76" s="455"/>
      <c r="V76" s="451"/>
      <c r="W76" s="451"/>
      <c r="X76" s="387"/>
    </row>
    <row r="77" spans="1:24" ht="51" x14ac:dyDescent="0.25">
      <c r="A77" s="472" t="s">
        <v>1061</v>
      </c>
      <c r="B77" s="500" t="s">
        <v>592</v>
      </c>
      <c r="C77" s="487" t="s">
        <v>769</v>
      </c>
      <c r="D77" s="658" t="s">
        <v>42</v>
      </c>
      <c r="E77" s="659" t="s">
        <v>43</v>
      </c>
      <c r="F77" s="659">
        <v>75</v>
      </c>
      <c r="G77" s="659">
        <v>12</v>
      </c>
      <c r="H77" s="434" t="s">
        <v>776</v>
      </c>
      <c r="I77" s="475">
        <v>0</v>
      </c>
      <c r="J77" s="436">
        <v>0</v>
      </c>
      <c r="K77" s="436">
        <v>0</v>
      </c>
      <c r="L77" s="436">
        <v>0</v>
      </c>
      <c r="M77" s="436">
        <v>0</v>
      </c>
      <c r="N77" s="436">
        <v>0</v>
      </c>
      <c r="O77" s="436">
        <v>0</v>
      </c>
      <c r="P77" s="436">
        <v>0</v>
      </c>
      <c r="Q77" s="436">
        <v>103.89200000000001</v>
      </c>
      <c r="R77" s="436">
        <v>415.56800000000004</v>
      </c>
      <c r="S77" s="436">
        <v>0</v>
      </c>
      <c r="T77" s="437">
        <v>0</v>
      </c>
      <c r="U77" s="438">
        <f t="shared" ref="U77:U80" si="7">SUM(I77:T77)</f>
        <v>519.46</v>
      </c>
      <c r="V77" s="439"/>
      <c r="W77" s="440"/>
      <c r="X77" s="387"/>
    </row>
    <row r="78" spans="1:24" ht="15" x14ac:dyDescent="0.25">
      <c r="A78" s="472" t="s">
        <v>1062</v>
      </c>
      <c r="B78" s="473" t="s">
        <v>65</v>
      </c>
      <c r="C78" s="487" t="s">
        <v>769</v>
      </c>
      <c r="D78" s="658" t="s">
        <v>42</v>
      </c>
      <c r="E78" s="659" t="s">
        <v>43</v>
      </c>
      <c r="F78" s="659">
        <v>75</v>
      </c>
      <c r="G78" s="659">
        <v>12</v>
      </c>
      <c r="H78" s="434" t="s">
        <v>776</v>
      </c>
      <c r="I78" s="475">
        <v>0</v>
      </c>
      <c r="J78" s="436">
        <v>0</v>
      </c>
      <c r="K78" s="436">
        <v>0</v>
      </c>
      <c r="L78" s="436">
        <v>0</v>
      </c>
      <c r="M78" s="436">
        <v>0</v>
      </c>
      <c r="N78" s="436">
        <v>0</v>
      </c>
      <c r="O78" s="436">
        <v>0</v>
      </c>
      <c r="P78" s="436">
        <v>0</v>
      </c>
      <c r="Q78" s="436">
        <v>0</v>
      </c>
      <c r="R78" s="436">
        <v>291.47000000000003</v>
      </c>
      <c r="S78" s="436">
        <v>0</v>
      </c>
      <c r="T78" s="437">
        <v>0</v>
      </c>
      <c r="U78" s="438">
        <f t="shared" si="7"/>
        <v>291.47000000000003</v>
      </c>
      <c r="V78" s="439"/>
      <c r="W78" s="440"/>
      <c r="X78" s="387"/>
    </row>
    <row r="79" spans="1:24" ht="15" x14ac:dyDescent="0.25">
      <c r="A79" s="472" t="s">
        <v>1063</v>
      </c>
      <c r="B79" s="473" t="s">
        <v>392</v>
      </c>
      <c r="C79" s="487" t="s">
        <v>767</v>
      </c>
      <c r="D79" s="658" t="s">
        <v>42</v>
      </c>
      <c r="E79" s="659" t="s">
        <v>43</v>
      </c>
      <c r="F79" s="659">
        <v>65</v>
      </c>
      <c r="G79" s="659">
        <v>15</v>
      </c>
      <c r="H79" s="434">
        <v>901</v>
      </c>
      <c r="I79" s="475">
        <v>0</v>
      </c>
      <c r="J79" s="436">
        <v>0</v>
      </c>
      <c r="K79" s="436">
        <v>0</v>
      </c>
      <c r="L79" s="436">
        <v>0</v>
      </c>
      <c r="M79" s="436">
        <v>0</v>
      </c>
      <c r="N79" s="436">
        <v>0</v>
      </c>
      <c r="O79" s="436">
        <v>0</v>
      </c>
      <c r="P79" s="436">
        <v>0</v>
      </c>
      <c r="Q79" s="436">
        <v>0</v>
      </c>
      <c r="R79" s="436">
        <v>21.52</v>
      </c>
      <c r="S79" s="436">
        <v>0</v>
      </c>
      <c r="T79" s="437">
        <v>0</v>
      </c>
      <c r="U79" s="438">
        <f t="shared" si="7"/>
        <v>21.52</v>
      </c>
      <c r="V79" s="439"/>
      <c r="W79" s="440"/>
      <c r="X79" s="387"/>
    </row>
    <row r="80" spans="1:24" ht="15" x14ac:dyDescent="0.25">
      <c r="A80" s="472" t="s">
        <v>1064</v>
      </c>
      <c r="B80" s="473" t="s">
        <v>393</v>
      </c>
      <c r="C80" s="487" t="s">
        <v>769</v>
      </c>
      <c r="D80" s="658" t="s">
        <v>42</v>
      </c>
      <c r="E80" s="659" t="s">
        <v>43</v>
      </c>
      <c r="F80" s="659">
        <v>75</v>
      </c>
      <c r="G80" s="659">
        <v>12</v>
      </c>
      <c r="H80" s="434" t="s">
        <v>776</v>
      </c>
      <c r="I80" s="475">
        <v>0</v>
      </c>
      <c r="J80" s="436">
        <v>0</v>
      </c>
      <c r="K80" s="436">
        <v>0</v>
      </c>
      <c r="L80" s="436">
        <v>0</v>
      </c>
      <c r="M80" s="436">
        <v>0</v>
      </c>
      <c r="N80" s="436">
        <v>0</v>
      </c>
      <c r="O80" s="436">
        <v>0</v>
      </c>
      <c r="P80" s="436">
        <v>0</v>
      </c>
      <c r="Q80" s="436">
        <v>0</v>
      </c>
      <c r="R80" s="436">
        <v>4267.17</v>
      </c>
      <c r="S80" s="436">
        <v>0</v>
      </c>
      <c r="T80" s="437">
        <v>0</v>
      </c>
      <c r="U80" s="438">
        <f t="shared" si="7"/>
        <v>4267.17</v>
      </c>
      <c r="V80" s="439"/>
      <c r="W80" s="440"/>
      <c r="X80" s="387"/>
    </row>
    <row r="81" spans="1:27" ht="22.5" x14ac:dyDescent="0.25">
      <c r="A81" s="420" t="s">
        <v>1065</v>
      </c>
      <c r="B81" s="420" t="s">
        <v>891</v>
      </c>
      <c r="C81" s="452"/>
      <c r="D81" s="453"/>
      <c r="E81" s="445"/>
      <c r="F81" s="445"/>
      <c r="G81" s="446"/>
      <c r="H81" s="454"/>
      <c r="I81" s="496"/>
      <c r="J81" s="497"/>
      <c r="K81" s="497"/>
      <c r="L81" s="497"/>
      <c r="M81" s="497"/>
      <c r="N81" s="497"/>
      <c r="O81" s="497"/>
      <c r="P81" s="497"/>
      <c r="Q81" s="497"/>
      <c r="R81" s="497"/>
      <c r="S81" s="497"/>
      <c r="T81" s="498"/>
      <c r="U81" s="455"/>
      <c r="V81" s="451"/>
      <c r="W81" s="451"/>
      <c r="X81" s="387"/>
    </row>
    <row r="82" spans="1:27" ht="15" x14ac:dyDescent="0.25">
      <c r="A82" s="472" t="s">
        <v>1066</v>
      </c>
      <c r="B82" s="473" t="s">
        <v>593</v>
      </c>
      <c r="C82" s="487" t="s">
        <v>769</v>
      </c>
      <c r="D82" s="658" t="s">
        <v>42</v>
      </c>
      <c r="E82" s="659" t="s">
        <v>43</v>
      </c>
      <c r="F82" s="659">
        <v>75</v>
      </c>
      <c r="G82" s="659">
        <v>12</v>
      </c>
      <c r="H82" s="434" t="s">
        <v>776</v>
      </c>
      <c r="I82" s="475">
        <v>0</v>
      </c>
      <c r="J82" s="436">
        <v>0</v>
      </c>
      <c r="K82" s="436">
        <v>0</v>
      </c>
      <c r="L82" s="436">
        <v>0</v>
      </c>
      <c r="M82" s="436">
        <v>0</v>
      </c>
      <c r="N82" s="436">
        <v>0</v>
      </c>
      <c r="O82" s="436">
        <v>0</v>
      </c>
      <c r="P82" s="436">
        <v>0</v>
      </c>
      <c r="Q82" s="436">
        <v>451.11</v>
      </c>
      <c r="R82" s="436">
        <v>0</v>
      </c>
      <c r="S82" s="436">
        <v>0</v>
      </c>
      <c r="T82" s="437">
        <v>0</v>
      </c>
      <c r="U82" s="438">
        <f t="shared" ref="U82:U99" si="8">SUM(I82:T82)</f>
        <v>451.11</v>
      </c>
      <c r="V82" s="439"/>
      <c r="W82" s="440"/>
      <c r="X82" s="387"/>
    </row>
    <row r="83" spans="1:27" ht="15" x14ac:dyDescent="0.25">
      <c r="A83" s="472" t="s">
        <v>1067</v>
      </c>
      <c r="B83" s="473" t="s">
        <v>594</v>
      </c>
      <c r="C83" s="487" t="s">
        <v>769</v>
      </c>
      <c r="D83" s="658" t="s">
        <v>42</v>
      </c>
      <c r="E83" s="659" t="s">
        <v>43</v>
      </c>
      <c r="F83" s="659">
        <v>75</v>
      </c>
      <c r="G83" s="659">
        <v>12</v>
      </c>
      <c r="H83" s="434" t="s">
        <v>776</v>
      </c>
      <c r="I83" s="475">
        <v>0</v>
      </c>
      <c r="J83" s="436">
        <v>0</v>
      </c>
      <c r="K83" s="436">
        <v>0</v>
      </c>
      <c r="L83" s="436">
        <v>0</v>
      </c>
      <c r="M83" s="436">
        <v>0</v>
      </c>
      <c r="N83" s="436">
        <v>0</v>
      </c>
      <c r="O83" s="436">
        <v>0</v>
      </c>
      <c r="P83" s="436">
        <v>0</v>
      </c>
      <c r="Q83" s="436">
        <v>0</v>
      </c>
      <c r="R83" s="436">
        <v>0</v>
      </c>
      <c r="S83" s="436">
        <v>4.05</v>
      </c>
      <c r="T83" s="437">
        <v>0</v>
      </c>
      <c r="U83" s="438">
        <f t="shared" si="8"/>
        <v>4.05</v>
      </c>
      <c r="V83" s="439"/>
      <c r="W83" s="440"/>
      <c r="X83" s="387"/>
    </row>
    <row r="84" spans="1:27" ht="23.1" customHeight="1" x14ac:dyDescent="0.25">
      <c r="A84" s="472" t="s">
        <v>1068</v>
      </c>
      <c r="B84" s="473" t="s">
        <v>595</v>
      </c>
      <c r="C84" s="487" t="s">
        <v>769</v>
      </c>
      <c r="D84" s="658" t="s">
        <v>42</v>
      </c>
      <c r="E84" s="659" t="s">
        <v>43</v>
      </c>
      <c r="F84" s="659">
        <v>75</v>
      </c>
      <c r="G84" s="659">
        <v>12</v>
      </c>
      <c r="H84" s="434" t="s">
        <v>776</v>
      </c>
      <c r="I84" s="475">
        <v>0</v>
      </c>
      <c r="J84" s="436">
        <v>0</v>
      </c>
      <c r="K84" s="436">
        <v>0</v>
      </c>
      <c r="L84" s="436">
        <v>0</v>
      </c>
      <c r="M84" s="436">
        <v>0</v>
      </c>
      <c r="N84" s="436">
        <v>0</v>
      </c>
      <c r="O84" s="436">
        <v>0</v>
      </c>
      <c r="P84" s="436">
        <v>0</v>
      </c>
      <c r="Q84" s="436">
        <v>0</v>
      </c>
      <c r="R84" s="436">
        <v>0</v>
      </c>
      <c r="S84" s="436">
        <v>21.4</v>
      </c>
      <c r="T84" s="437">
        <v>0</v>
      </c>
      <c r="U84" s="438">
        <f t="shared" si="8"/>
        <v>21.4</v>
      </c>
      <c r="V84" s="439"/>
      <c r="W84" s="440"/>
      <c r="X84" s="387"/>
    </row>
    <row r="85" spans="1:27" ht="15" x14ac:dyDescent="0.25">
      <c r="A85" s="472" t="s">
        <v>1069</v>
      </c>
      <c r="B85" s="473" t="s">
        <v>596</v>
      </c>
      <c r="C85" s="487" t="s">
        <v>769</v>
      </c>
      <c r="D85" s="658" t="s">
        <v>42</v>
      </c>
      <c r="E85" s="659" t="s">
        <v>43</v>
      </c>
      <c r="F85" s="659">
        <v>75</v>
      </c>
      <c r="G85" s="659">
        <v>12</v>
      </c>
      <c r="H85" s="434" t="s">
        <v>776</v>
      </c>
      <c r="I85" s="475">
        <v>0</v>
      </c>
      <c r="J85" s="436">
        <v>0</v>
      </c>
      <c r="K85" s="436">
        <v>0</v>
      </c>
      <c r="L85" s="436">
        <v>0</v>
      </c>
      <c r="M85" s="436">
        <v>0</v>
      </c>
      <c r="N85" s="436">
        <v>0</v>
      </c>
      <c r="O85" s="436">
        <v>0</v>
      </c>
      <c r="P85" s="436">
        <v>0</v>
      </c>
      <c r="Q85" s="436">
        <v>0</v>
      </c>
      <c r="R85" s="436">
        <v>0</v>
      </c>
      <c r="S85" s="436">
        <v>29.65</v>
      </c>
      <c r="T85" s="437">
        <v>0</v>
      </c>
      <c r="U85" s="438">
        <f t="shared" si="8"/>
        <v>29.65</v>
      </c>
      <c r="V85" s="439"/>
      <c r="W85" s="440"/>
      <c r="X85" s="387"/>
    </row>
    <row r="86" spans="1:27" ht="15" x14ac:dyDescent="0.25">
      <c r="A86" s="472" t="s">
        <v>1070</v>
      </c>
      <c r="B86" s="473" t="s">
        <v>597</v>
      </c>
      <c r="C86" s="487" t="s">
        <v>769</v>
      </c>
      <c r="D86" s="658" t="s">
        <v>42</v>
      </c>
      <c r="E86" s="659" t="s">
        <v>43</v>
      </c>
      <c r="F86" s="659">
        <v>75</v>
      </c>
      <c r="G86" s="659">
        <v>12</v>
      </c>
      <c r="H86" s="434" t="s">
        <v>776</v>
      </c>
      <c r="I86" s="475">
        <v>0</v>
      </c>
      <c r="J86" s="436">
        <v>0</v>
      </c>
      <c r="K86" s="436">
        <v>0</v>
      </c>
      <c r="L86" s="436">
        <v>0</v>
      </c>
      <c r="M86" s="436">
        <v>0</v>
      </c>
      <c r="N86" s="436">
        <v>0</v>
      </c>
      <c r="O86" s="436">
        <v>0</v>
      </c>
      <c r="P86" s="436">
        <v>0</v>
      </c>
      <c r="Q86" s="436">
        <v>0</v>
      </c>
      <c r="R86" s="436">
        <v>4.05</v>
      </c>
      <c r="S86" s="436">
        <v>0</v>
      </c>
      <c r="T86" s="437">
        <v>0</v>
      </c>
      <c r="U86" s="438">
        <f t="shared" si="8"/>
        <v>4.05</v>
      </c>
      <c r="V86" s="439"/>
      <c r="W86" s="440"/>
      <c r="X86" s="387"/>
    </row>
    <row r="87" spans="1:27" ht="15" x14ac:dyDescent="0.25">
      <c r="A87" s="472" t="s">
        <v>1071</v>
      </c>
      <c r="B87" s="473" t="s">
        <v>598</v>
      </c>
      <c r="C87" s="487" t="s">
        <v>769</v>
      </c>
      <c r="D87" s="658" t="s">
        <v>42</v>
      </c>
      <c r="E87" s="659" t="s">
        <v>43</v>
      </c>
      <c r="F87" s="659">
        <v>75</v>
      </c>
      <c r="G87" s="659">
        <v>12</v>
      </c>
      <c r="H87" s="434" t="s">
        <v>776</v>
      </c>
      <c r="I87" s="475">
        <v>0</v>
      </c>
      <c r="J87" s="436">
        <v>0</v>
      </c>
      <c r="K87" s="436">
        <v>0</v>
      </c>
      <c r="L87" s="436">
        <v>0</v>
      </c>
      <c r="M87" s="436">
        <v>0</v>
      </c>
      <c r="N87" s="436">
        <v>0</v>
      </c>
      <c r="O87" s="436">
        <v>0</v>
      </c>
      <c r="P87" s="436">
        <v>0</v>
      </c>
      <c r="Q87" s="436">
        <v>0</v>
      </c>
      <c r="R87" s="436">
        <v>19.43</v>
      </c>
      <c r="S87" s="436">
        <v>0</v>
      </c>
      <c r="T87" s="437">
        <v>0</v>
      </c>
      <c r="U87" s="438">
        <f t="shared" si="8"/>
        <v>19.43</v>
      </c>
      <c r="V87" s="439"/>
      <c r="W87" s="440"/>
      <c r="X87" s="387"/>
    </row>
    <row r="88" spans="1:27" ht="15" x14ac:dyDescent="0.25">
      <c r="A88" s="472" t="s">
        <v>1072</v>
      </c>
      <c r="B88" s="473" t="s">
        <v>599</v>
      </c>
      <c r="C88" s="487" t="s">
        <v>769</v>
      </c>
      <c r="D88" s="658" t="s">
        <v>42</v>
      </c>
      <c r="E88" s="659" t="s">
        <v>43</v>
      </c>
      <c r="F88" s="659">
        <v>75</v>
      </c>
      <c r="G88" s="659">
        <v>12</v>
      </c>
      <c r="H88" s="434" t="s">
        <v>776</v>
      </c>
      <c r="I88" s="475">
        <v>0</v>
      </c>
      <c r="J88" s="436">
        <v>0</v>
      </c>
      <c r="K88" s="436">
        <v>0</v>
      </c>
      <c r="L88" s="436">
        <v>0</v>
      </c>
      <c r="M88" s="436">
        <v>0</v>
      </c>
      <c r="N88" s="436">
        <v>0</v>
      </c>
      <c r="O88" s="436">
        <v>0</v>
      </c>
      <c r="P88" s="436">
        <v>0</v>
      </c>
      <c r="Q88" s="436">
        <v>0</v>
      </c>
      <c r="R88" s="436">
        <v>26.33</v>
      </c>
      <c r="S88" s="436">
        <v>0</v>
      </c>
      <c r="T88" s="437">
        <v>0</v>
      </c>
      <c r="U88" s="438">
        <f t="shared" si="8"/>
        <v>26.33</v>
      </c>
      <c r="V88" s="439"/>
      <c r="W88" s="440"/>
      <c r="X88" s="387"/>
    </row>
    <row r="89" spans="1:27" ht="15" x14ac:dyDescent="0.25">
      <c r="A89" s="472" t="s">
        <v>1073</v>
      </c>
      <c r="B89" s="473" t="s">
        <v>600</v>
      </c>
      <c r="C89" s="487" t="s">
        <v>769</v>
      </c>
      <c r="D89" s="658" t="s">
        <v>42</v>
      </c>
      <c r="E89" s="659" t="s">
        <v>43</v>
      </c>
      <c r="F89" s="659">
        <v>75</v>
      </c>
      <c r="G89" s="659">
        <v>12</v>
      </c>
      <c r="H89" s="434" t="s">
        <v>776</v>
      </c>
      <c r="I89" s="475">
        <v>0</v>
      </c>
      <c r="J89" s="436">
        <v>0</v>
      </c>
      <c r="K89" s="436">
        <v>0</v>
      </c>
      <c r="L89" s="436">
        <v>0</v>
      </c>
      <c r="M89" s="436">
        <v>0</v>
      </c>
      <c r="N89" s="436">
        <v>0</v>
      </c>
      <c r="O89" s="436">
        <v>0</v>
      </c>
      <c r="P89" s="436">
        <v>0</v>
      </c>
      <c r="Q89" s="436">
        <v>0</v>
      </c>
      <c r="R89" s="436">
        <v>4.28</v>
      </c>
      <c r="S89" s="436">
        <v>0</v>
      </c>
      <c r="T89" s="437">
        <v>0</v>
      </c>
      <c r="U89" s="438">
        <f t="shared" si="8"/>
        <v>4.28</v>
      </c>
      <c r="V89" s="439"/>
      <c r="W89" s="440"/>
      <c r="X89" s="387"/>
    </row>
    <row r="90" spans="1:27" ht="15" collapsed="1" x14ac:dyDescent="0.25">
      <c r="A90" s="472" t="s">
        <v>1074</v>
      </c>
      <c r="B90" s="473" t="s">
        <v>601</v>
      </c>
      <c r="C90" s="487" t="s">
        <v>769</v>
      </c>
      <c r="D90" s="658" t="s">
        <v>42</v>
      </c>
      <c r="E90" s="659" t="s">
        <v>43</v>
      </c>
      <c r="F90" s="659">
        <v>75</v>
      </c>
      <c r="G90" s="659">
        <v>12</v>
      </c>
      <c r="H90" s="434" t="s">
        <v>776</v>
      </c>
      <c r="I90" s="475">
        <v>0</v>
      </c>
      <c r="J90" s="436">
        <v>0</v>
      </c>
      <c r="K90" s="436">
        <v>0</v>
      </c>
      <c r="L90" s="436">
        <v>0</v>
      </c>
      <c r="M90" s="436">
        <v>0</v>
      </c>
      <c r="N90" s="436">
        <v>0</v>
      </c>
      <c r="O90" s="436">
        <v>0</v>
      </c>
      <c r="P90" s="436">
        <v>0</v>
      </c>
      <c r="Q90" s="436">
        <v>0</v>
      </c>
      <c r="R90" s="436">
        <v>4.43</v>
      </c>
      <c r="S90" s="436">
        <v>0</v>
      </c>
      <c r="T90" s="437">
        <v>0</v>
      </c>
      <c r="U90" s="438">
        <f t="shared" si="8"/>
        <v>4.43</v>
      </c>
      <c r="V90" s="439"/>
      <c r="W90" s="440"/>
      <c r="X90" s="387"/>
    </row>
    <row r="91" spans="1:27" s="393" customFormat="1" ht="15" hidden="1" customHeight="1" outlineLevel="3" x14ac:dyDescent="0.25">
      <c r="A91" s="472" t="s">
        <v>1075</v>
      </c>
      <c r="B91" s="473" t="s">
        <v>602</v>
      </c>
      <c r="C91" s="487" t="s">
        <v>769</v>
      </c>
      <c r="D91" s="658" t="s">
        <v>42</v>
      </c>
      <c r="E91" s="659" t="s">
        <v>43</v>
      </c>
      <c r="F91" s="659">
        <v>75</v>
      </c>
      <c r="G91" s="659">
        <v>12</v>
      </c>
      <c r="H91" s="434" t="s">
        <v>776</v>
      </c>
      <c r="I91" s="475">
        <v>0</v>
      </c>
      <c r="J91" s="436">
        <v>0</v>
      </c>
      <c r="K91" s="436">
        <v>0</v>
      </c>
      <c r="L91" s="436">
        <v>0</v>
      </c>
      <c r="M91" s="436">
        <v>0</v>
      </c>
      <c r="N91" s="436">
        <v>0</v>
      </c>
      <c r="O91" s="436">
        <v>0</v>
      </c>
      <c r="P91" s="436">
        <v>0</v>
      </c>
      <c r="Q91" s="436">
        <v>4.2699999999999996</v>
      </c>
      <c r="R91" s="436">
        <v>0</v>
      </c>
      <c r="S91" s="436">
        <v>0</v>
      </c>
      <c r="T91" s="437">
        <v>0</v>
      </c>
      <c r="U91" s="438">
        <f t="shared" si="8"/>
        <v>4.2699999999999996</v>
      </c>
      <c r="V91" s="439"/>
      <c r="W91" s="440"/>
      <c r="X91" s="387"/>
      <c r="Y91" s="388"/>
      <c r="Z91" s="388"/>
      <c r="AA91" s="388"/>
    </row>
    <row r="92" spans="1:27" s="393" customFormat="1" ht="12.95" hidden="1" customHeight="1" outlineLevel="3" x14ac:dyDescent="0.25">
      <c r="A92" s="472" t="s">
        <v>1076</v>
      </c>
      <c r="B92" s="473" t="s">
        <v>603</v>
      </c>
      <c r="C92" s="487" t="s">
        <v>769</v>
      </c>
      <c r="D92" s="658" t="s">
        <v>42</v>
      </c>
      <c r="E92" s="659" t="s">
        <v>43</v>
      </c>
      <c r="F92" s="659">
        <v>75</v>
      </c>
      <c r="G92" s="659">
        <v>12</v>
      </c>
      <c r="H92" s="434" t="s">
        <v>776</v>
      </c>
      <c r="I92" s="475">
        <v>0</v>
      </c>
      <c r="J92" s="436">
        <v>0</v>
      </c>
      <c r="K92" s="436">
        <v>0</v>
      </c>
      <c r="L92" s="436">
        <v>0</v>
      </c>
      <c r="M92" s="436">
        <v>0</v>
      </c>
      <c r="N92" s="436">
        <v>0</v>
      </c>
      <c r="O92" s="436">
        <v>0</v>
      </c>
      <c r="P92" s="436">
        <v>0</v>
      </c>
      <c r="Q92" s="436">
        <v>4.2699999999999996</v>
      </c>
      <c r="R92" s="436">
        <v>0</v>
      </c>
      <c r="S92" s="436">
        <v>0</v>
      </c>
      <c r="T92" s="437">
        <v>0</v>
      </c>
      <c r="U92" s="438">
        <f t="shared" si="8"/>
        <v>4.2699999999999996</v>
      </c>
      <c r="V92" s="439"/>
      <c r="W92" s="440"/>
      <c r="X92" s="387"/>
      <c r="Y92" s="388"/>
      <c r="Z92" s="388"/>
      <c r="AA92" s="388"/>
    </row>
    <row r="93" spans="1:27" ht="15" x14ac:dyDescent="0.25">
      <c r="A93" s="472" t="s">
        <v>1077</v>
      </c>
      <c r="B93" s="473" t="s">
        <v>604</v>
      </c>
      <c r="C93" s="487" t="s">
        <v>769</v>
      </c>
      <c r="D93" s="658" t="s">
        <v>42</v>
      </c>
      <c r="E93" s="659" t="s">
        <v>43</v>
      </c>
      <c r="F93" s="659">
        <v>75</v>
      </c>
      <c r="G93" s="659">
        <v>12</v>
      </c>
      <c r="H93" s="434" t="s">
        <v>776</v>
      </c>
      <c r="I93" s="475">
        <v>0</v>
      </c>
      <c r="J93" s="436">
        <v>0</v>
      </c>
      <c r="K93" s="436">
        <v>0</v>
      </c>
      <c r="L93" s="436">
        <v>0</v>
      </c>
      <c r="M93" s="436">
        <v>0</v>
      </c>
      <c r="N93" s="436">
        <v>0</v>
      </c>
      <c r="O93" s="436">
        <v>0</v>
      </c>
      <c r="P93" s="436">
        <v>0</v>
      </c>
      <c r="Q93" s="436">
        <v>6.31</v>
      </c>
      <c r="R93" s="436">
        <v>0</v>
      </c>
      <c r="S93" s="436">
        <v>0</v>
      </c>
      <c r="T93" s="437">
        <v>0</v>
      </c>
      <c r="U93" s="438">
        <f t="shared" si="8"/>
        <v>6.31</v>
      </c>
      <c r="V93" s="439"/>
      <c r="W93" s="440"/>
      <c r="X93" s="387"/>
    </row>
    <row r="94" spans="1:27" ht="15" x14ac:dyDescent="0.25">
      <c r="A94" s="472" t="s">
        <v>1078</v>
      </c>
      <c r="B94" s="473" t="s">
        <v>605</v>
      </c>
      <c r="C94" s="487" t="s">
        <v>769</v>
      </c>
      <c r="D94" s="658" t="s">
        <v>42</v>
      </c>
      <c r="E94" s="659" t="s">
        <v>43</v>
      </c>
      <c r="F94" s="659">
        <v>75</v>
      </c>
      <c r="G94" s="659">
        <v>12</v>
      </c>
      <c r="H94" s="434" t="s">
        <v>776</v>
      </c>
      <c r="I94" s="475">
        <v>0</v>
      </c>
      <c r="J94" s="436">
        <v>0</v>
      </c>
      <c r="K94" s="436">
        <v>0</v>
      </c>
      <c r="L94" s="436">
        <v>0</v>
      </c>
      <c r="M94" s="436">
        <v>0</v>
      </c>
      <c r="N94" s="436">
        <v>0</v>
      </c>
      <c r="O94" s="436">
        <v>0</v>
      </c>
      <c r="P94" s="436">
        <v>0</v>
      </c>
      <c r="Q94" s="436">
        <v>16.489999999999998</v>
      </c>
      <c r="R94" s="436">
        <v>0</v>
      </c>
      <c r="S94" s="436">
        <v>0</v>
      </c>
      <c r="T94" s="437">
        <v>0</v>
      </c>
      <c r="U94" s="438">
        <f t="shared" si="8"/>
        <v>16.489999999999998</v>
      </c>
      <c r="V94" s="439"/>
      <c r="W94" s="440"/>
      <c r="X94" s="387"/>
    </row>
    <row r="95" spans="1:27" s="389" customFormat="1" ht="15" x14ac:dyDescent="0.25">
      <c r="A95" s="472" t="s">
        <v>1079</v>
      </c>
      <c r="B95" s="473" t="s">
        <v>606</v>
      </c>
      <c r="C95" s="487" t="s">
        <v>769</v>
      </c>
      <c r="D95" s="658" t="s">
        <v>42</v>
      </c>
      <c r="E95" s="659" t="s">
        <v>43</v>
      </c>
      <c r="F95" s="659">
        <v>75</v>
      </c>
      <c r="G95" s="659">
        <v>12</v>
      </c>
      <c r="H95" s="434" t="s">
        <v>776</v>
      </c>
      <c r="I95" s="475">
        <v>0</v>
      </c>
      <c r="J95" s="436">
        <v>0</v>
      </c>
      <c r="K95" s="436">
        <v>0</v>
      </c>
      <c r="L95" s="436">
        <v>0</v>
      </c>
      <c r="M95" s="436">
        <v>0</v>
      </c>
      <c r="N95" s="436">
        <v>0</v>
      </c>
      <c r="O95" s="436">
        <v>0</v>
      </c>
      <c r="P95" s="436">
        <v>0</v>
      </c>
      <c r="Q95" s="436">
        <v>16.78</v>
      </c>
      <c r="R95" s="436">
        <v>0</v>
      </c>
      <c r="S95" s="436">
        <v>0</v>
      </c>
      <c r="T95" s="437">
        <v>0</v>
      </c>
      <c r="U95" s="438">
        <f t="shared" si="8"/>
        <v>16.78</v>
      </c>
      <c r="V95" s="439"/>
      <c r="W95" s="440"/>
      <c r="X95" s="387"/>
      <c r="Y95" s="388"/>
      <c r="Z95" s="388"/>
      <c r="AA95" s="388"/>
    </row>
    <row r="96" spans="1:27" ht="15" x14ac:dyDescent="0.25">
      <c r="A96" s="472" t="s">
        <v>1080</v>
      </c>
      <c r="B96" s="473" t="s">
        <v>607</v>
      </c>
      <c r="C96" s="487" t="s">
        <v>769</v>
      </c>
      <c r="D96" s="658" t="s">
        <v>42</v>
      </c>
      <c r="E96" s="659" t="s">
        <v>43</v>
      </c>
      <c r="F96" s="659">
        <v>75</v>
      </c>
      <c r="G96" s="659">
        <v>12</v>
      </c>
      <c r="H96" s="434" t="s">
        <v>776</v>
      </c>
      <c r="I96" s="475">
        <v>0</v>
      </c>
      <c r="J96" s="436">
        <v>0</v>
      </c>
      <c r="K96" s="436">
        <v>0</v>
      </c>
      <c r="L96" s="436">
        <v>0</v>
      </c>
      <c r="M96" s="436">
        <v>0</v>
      </c>
      <c r="N96" s="436">
        <v>0</v>
      </c>
      <c r="O96" s="436">
        <v>0</v>
      </c>
      <c r="P96" s="436">
        <v>0</v>
      </c>
      <c r="Q96" s="436">
        <v>4.05</v>
      </c>
      <c r="R96" s="436">
        <v>0</v>
      </c>
      <c r="S96" s="436">
        <v>0</v>
      </c>
      <c r="T96" s="437">
        <v>0</v>
      </c>
      <c r="U96" s="438">
        <f t="shared" si="8"/>
        <v>4.05</v>
      </c>
      <c r="V96" s="439"/>
      <c r="W96" s="440"/>
      <c r="X96" s="387"/>
    </row>
    <row r="97" spans="1:38" ht="15" x14ac:dyDescent="0.25">
      <c r="A97" s="472" t="s">
        <v>1081</v>
      </c>
      <c r="B97" s="473" t="s">
        <v>608</v>
      </c>
      <c r="C97" s="487" t="s">
        <v>769</v>
      </c>
      <c r="D97" s="658" t="s">
        <v>42</v>
      </c>
      <c r="E97" s="659" t="s">
        <v>43</v>
      </c>
      <c r="F97" s="659">
        <v>75</v>
      </c>
      <c r="G97" s="659">
        <v>12</v>
      </c>
      <c r="H97" s="434" t="s">
        <v>776</v>
      </c>
      <c r="I97" s="475">
        <v>0</v>
      </c>
      <c r="J97" s="436">
        <v>0</v>
      </c>
      <c r="K97" s="436">
        <v>0</v>
      </c>
      <c r="L97" s="436">
        <v>0</v>
      </c>
      <c r="M97" s="436">
        <v>0</v>
      </c>
      <c r="N97" s="436">
        <v>0</v>
      </c>
      <c r="O97" s="436">
        <v>19.54</v>
      </c>
      <c r="P97" s="436">
        <v>0</v>
      </c>
      <c r="Q97" s="436">
        <v>0</v>
      </c>
      <c r="R97" s="436">
        <v>0</v>
      </c>
      <c r="S97" s="436">
        <v>0</v>
      </c>
      <c r="T97" s="437">
        <v>0</v>
      </c>
      <c r="U97" s="438">
        <f t="shared" si="8"/>
        <v>19.54</v>
      </c>
      <c r="V97" s="439"/>
      <c r="W97" s="440"/>
      <c r="X97" s="387"/>
    </row>
    <row r="98" spans="1:38" s="389" customFormat="1" ht="15" x14ac:dyDescent="0.25">
      <c r="A98" s="472" t="s">
        <v>1082</v>
      </c>
      <c r="B98" s="473" t="s">
        <v>609</v>
      </c>
      <c r="C98" s="487" t="s">
        <v>769</v>
      </c>
      <c r="D98" s="658" t="s">
        <v>42</v>
      </c>
      <c r="E98" s="659" t="s">
        <v>43</v>
      </c>
      <c r="F98" s="659">
        <v>75</v>
      </c>
      <c r="G98" s="659">
        <v>12</v>
      </c>
      <c r="H98" s="434" t="s">
        <v>776</v>
      </c>
      <c r="I98" s="475">
        <v>0</v>
      </c>
      <c r="J98" s="436">
        <v>0</v>
      </c>
      <c r="K98" s="436">
        <v>0</v>
      </c>
      <c r="L98" s="436">
        <v>0</v>
      </c>
      <c r="M98" s="436">
        <v>0</v>
      </c>
      <c r="N98" s="436">
        <v>0</v>
      </c>
      <c r="O98" s="436">
        <v>26.72</v>
      </c>
      <c r="P98" s="436">
        <v>0</v>
      </c>
      <c r="Q98" s="436">
        <v>0</v>
      </c>
      <c r="R98" s="436">
        <v>0</v>
      </c>
      <c r="S98" s="436">
        <v>0</v>
      </c>
      <c r="T98" s="437">
        <v>0</v>
      </c>
      <c r="U98" s="438">
        <f t="shared" si="8"/>
        <v>26.72</v>
      </c>
      <c r="V98" s="439"/>
      <c r="W98" s="440"/>
      <c r="X98" s="387"/>
      <c r="Y98" s="388"/>
      <c r="Z98" s="388"/>
      <c r="AA98" s="388"/>
    </row>
    <row r="99" spans="1:38" ht="15" x14ac:dyDescent="0.25">
      <c r="A99" s="472" t="s">
        <v>1083</v>
      </c>
      <c r="B99" s="473" t="s">
        <v>610</v>
      </c>
      <c r="C99" s="487" t="s">
        <v>769</v>
      </c>
      <c r="D99" s="658" t="s">
        <v>42</v>
      </c>
      <c r="E99" s="659" t="s">
        <v>43</v>
      </c>
      <c r="F99" s="659">
        <v>75</v>
      </c>
      <c r="G99" s="659">
        <v>12</v>
      </c>
      <c r="H99" s="434" t="s">
        <v>776</v>
      </c>
      <c r="I99" s="475">
        <v>0</v>
      </c>
      <c r="J99" s="436">
        <v>0</v>
      </c>
      <c r="K99" s="436">
        <v>0</v>
      </c>
      <c r="L99" s="436">
        <v>0</v>
      </c>
      <c r="M99" s="436">
        <v>0</v>
      </c>
      <c r="N99" s="436">
        <v>0</v>
      </c>
      <c r="O99" s="436">
        <v>6.96</v>
      </c>
      <c r="P99" s="436">
        <v>0</v>
      </c>
      <c r="Q99" s="436">
        <v>0</v>
      </c>
      <c r="R99" s="436">
        <v>0</v>
      </c>
      <c r="S99" s="436">
        <v>0</v>
      </c>
      <c r="T99" s="437">
        <v>0</v>
      </c>
      <c r="U99" s="438">
        <f t="shared" si="8"/>
        <v>6.96</v>
      </c>
      <c r="V99" s="439"/>
      <c r="W99" s="440"/>
      <c r="X99" s="387"/>
    </row>
    <row r="100" spans="1:38" ht="15" x14ac:dyDescent="0.25">
      <c r="A100" s="420" t="s">
        <v>1084</v>
      </c>
      <c r="B100" s="420" t="s">
        <v>895</v>
      </c>
      <c r="C100" s="452"/>
      <c r="D100" s="453"/>
      <c r="E100" s="445"/>
      <c r="F100" s="445"/>
      <c r="G100" s="446"/>
      <c r="H100" s="454"/>
      <c r="I100" s="496"/>
      <c r="J100" s="497"/>
      <c r="K100" s="497"/>
      <c r="L100" s="497"/>
      <c r="M100" s="497"/>
      <c r="N100" s="497"/>
      <c r="O100" s="497"/>
      <c r="P100" s="497"/>
      <c r="Q100" s="497"/>
      <c r="R100" s="497"/>
      <c r="S100" s="497"/>
      <c r="T100" s="498"/>
      <c r="U100" s="455"/>
      <c r="V100" s="451"/>
      <c r="W100" s="451"/>
      <c r="X100" s="387"/>
    </row>
    <row r="101" spans="1:38" ht="15" x14ac:dyDescent="0.25">
      <c r="A101" s="472" t="s">
        <v>1085</v>
      </c>
      <c r="B101" s="473" t="s">
        <v>611</v>
      </c>
      <c r="C101" s="487" t="s">
        <v>769</v>
      </c>
      <c r="D101" s="658" t="s">
        <v>42</v>
      </c>
      <c r="E101" s="659" t="s">
        <v>43</v>
      </c>
      <c r="F101" s="659">
        <v>75</v>
      </c>
      <c r="G101" s="659">
        <v>12</v>
      </c>
      <c r="H101" s="434" t="s">
        <v>776</v>
      </c>
      <c r="I101" s="475">
        <v>0</v>
      </c>
      <c r="J101" s="436">
        <v>0</v>
      </c>
      <c r="K101" s="436">
        <v>0</v>
      </c>
      <c r="L101" s="436">
        <v>0</v>
      </c>
      <c r="M101" s="436">
        <v>0</v>
      </c>
      <c r="N101" s="436">
        <v>0</v>
      </c>
      <c r="O101" s="436">
        <v>0</v>
      </c>
      <c r="P101" s="436">
        <v>0</v>
      </c>
      <c r="Q101" s="436">
        <v>295.18</v>
      </c>
      <c r="R101" s="436">
        <v>0</v>
      </c>
      <c r="S101" s="436">
        <v>0</v>
      </c>
      <c r="T101" s="437">
        <v>0</v>
      </c>
      <c r="U101" s="438">
        <f>SUM(I101:T101)</f>
        <v>295.18</v>
      </c>
      <c r="V101" s="439"/>
      <c r="W101" s="440"/>
      <c r="X101" s="387"/>
    </row>
    <row r="102" spans="1:38" ht="15" x14ac:dyDescent="0.25">
      <c r="A102" s="420" t="s">
        <v>1086</v>
      </c>
      <c r="B102" s="420" t="s">
        <v>897</v>
      </c>
      <c r="C102" s="452"/>
      <c r="D102" s="453"/>
      <c r="E102" s="445"/>
      <c r="F102" s="445"/>
      <c r="G102" s="446"/>
      <c r="H102" s="454"/>
      <c r="I102" s="496"/>
      <c r="J102" s="497"/>
      <c r="K102" s="497"/>
      <c r="L102" s="497"/>
      <c r="M102" s="497"/>
      <c r="N102" s="497"/>
      <c r="O102" s="497"/>
      <c r="P102" s="497"/>
      <c r="Q102" s="497"/>
      <c r="R102" s="497"/>
      <c r="S102" s="497"/>
      <c r="T102" s="498"/>
      <c r="U102" s="455"/>
      <c r="V102" s="451"/>
      <c r="W102" s="451"/>
      <c r="X102" s="387"/>
    </row>
    <row r="103" spans="1:38" ht="15" x14ac:dyDescent="0.25">
      <c r="A103" s="472" t="s">
        <v>1087</v>
      </c>
      <c r="B103" s="473" t="s">
        <v>394</v>
      </c>
      <c r="C103" s="487" t="s">
        <v>769</v>
      </c>
      <c r="D103" s="658" t="s">
        <v>42</v>
      </c>
      <c r="E103" s="659" t="s">
        <v>43</v>
      </c>
      <c r="F103" s="659">
        <v>75</v>
      </c>
      <c r="G103" s="659">
        <v>12</v>
      </c>
      <c r="H103" s="434" t="s">
        <v>776</v>
      </c>
      <c r="I103" s="475">
        <v>0</v>
      </c>
      <c r="J103" s="436">
        <v>0</v>
      </c>
      <c r="K103" s="436">
        <v>0</v>
      </c>
      <c r="L103" s="436">
        <v>0</v>
      </c>
      <c r="M103" s="436">
        <v>0</v>
      </c>
      <c r="N103" s="436">
        <v>0</v>
      </c>
      <c r="O103" s="436">
        <v>0</v>
      </c>
      <c r="P103" s="436">
        <v>0</v>
      </c>
      <c r="Q103" s="436">
        <v>0</v>
      </c>
      <c r="R103" s="436">
        <v>26.85</v>
      </c>
      <c r="S103" s="436">
        <v>0</v>
      </c>
      <c r="T103" s="437">
        <v>0</v>
      </c>
      <c r="U103" s="438">
        <f>SUM(I103:T103)</f>
        <v>26.85</v>
      </c>
      <c r="V103" s="439"/>
      <c r="W103" s="440"/>
      <c r="X103" s="387"/>
    </row>
    <row r="104" spans="1:38" ht="15" x14ac:dyDescent="0.25">
      <c r="A104" s="420" t="s">
        <v>1088</v>
      </c>
      <c r="B104" s="421" t="s">
        <v>66</v>
      </c>
      <c r="C104" s="422"/>
      <c r="D104" s="423"/>
      <c r="E104" s="424"/>
      <c r="F104" s="424"/>
      <c r="G104" s="424"/>
      <c r="H104" s="501"/>
      <c r="I104" s="496"/>
      <c r="J104" s="497"/>
      <c r="K104" s="497"/>
      <c r="L104" s="497"/>
      <c r="M104" s="497"/>
      <c r="N104" s="497"/>
      <c r="O104" s="497"/>
      <c r="P104" s="497"/>
      <c r="Q104" s="497"/>
      <c r="R104" s="497"/>
      <c r="S104" s="497"/>
      <c r="T104" s="498"/>
      <c r="U104" s="455"/>
      <c r="V104" s="451"/>
      <c r="W104" s="451"/>
      <c r="X104" s="387"/>
    </row>
    <row r="105" spans="1:38" s="392" customFormat="1" ht="15" x14ac:dyDescent="0.25">
      <c r="A105" s="420" t="s">
        <v>1089</v>
      </c>
      <c r="B105" s="420" t="s">
        <v>898</v>
      </c>
      <c r="C105" s="452"/>
      <c r="D105" s="453"/>
      <c r="E105" s="445"/>
      <c r="F105" s="445"/>
      <c r="G105" s="446"/>
      <c r="H105" s="454"/>
      <c r="I105" s="496"/>
      <c r="J105" s="497"/>
      <c r="K105" s="497"/>
      <c r="L105" s="497"/>
      <c r="M105" s="497"/>
      <c r="N105" s="497"/>
      <c r="O105" s="497"/>
      <c r="P105" s="497"/>
      <c r="Q105" s="497"/>
      <c r="R105" s="497"/>
      <c r="S105" s="497"/>
      <c r="T105" s="498"/>
      <c r="U105" s="455"/>
      <c r="V105" s="451"/>
      <c r="W105" s="451"/>
      <c r="X105" s="387"/>
      <c r="Y105" s="388"/>
      <c r="Z105" s="388"/>
      <c r="AA105" s="388"/>
      <c r="AB105" s="388"/>
      <c r="AC105" s="388"/>
      <c r="AD105" s="388"/>
      <c r="AE105" s="388"/>
      <c r="AF105" s="388"/>
      <c r="AG105" s="388"/>
      <c r="AH105" s="388"/>
      <c r="AI105" s="388"/>
      <c r="AJ105" s="388"/>
      <c r="AK105" s="388"/>
      <c r="AL105" s="388"/>
    </row>
    <row r="106" spans="1:38" s="392" customFormat="1" ht="15" x14ac:dyDescent="0.25">
      <c r="A106" s="472" t="s">
        <v>1090</v>
      </c>
      <c r="B106" s="473" t="s">
        <v>612</v>
      </c>
      <c r="C106" s="487" t="s">
        <v>769</v>
      </c>
      <c r="D106" s="658" t="s">
        <v>42</v>
      </c>
      <c r="E106" s="659" t="s">
        <v>43</v>
      </c>
      <c r="F106" s="659">
        <v>75</v>
      </c>
      <c r="G106" s="659">
        <v>16</v>
      </c>
      <c r="H106" s="434" t="s">
        <v>776</v>
      </c>
      <c r="I106" s="475">
        <v>0</v>
      </c>
      <c r="J106" s="436">
        <v>0</v>
      </c>
      <c r="K106" s="436">
        <v>0</v>
      </c>
      <c r="L106" s="436">
        <v>0</v>
      </c>
      <c r="M106" s="436">
        <v>0</v>
      </c>
      <c r="N106" s="436">
        <v>0</v>
      </c>
      <c r="O106" s="436">
        <v>0</v>
      </c>
      <c r="P106" s="436">
        <v>0</v>
      </c>
      <c r="Q106" s="436">
        <v>0</v>
      </c>
      <c r="R106" s="436">
        <v>0</v>
      </c>
      <c r="S106" s="436">
        <v>30.25</v>
      </c>
      <c r="T106" s="437">
        <v>0</v>
      </c>
      <c r="U106" s="438">
        <f t="shared" ref="U106:U110" si="9">SUM(I106:T106)</f>
        <v>30.25</v>
      </c>
      <c r="V106" s="439"/>
      <c r="W106" s="440"/>
      <c r="X106" s="387"/>
      <c r="Y106" s="388"/>
      <c r="Z106" s="388"/>
      <c r="AA106" s="388"/>
    </row>
    <row r="107" spans="1:38" s="392" customFormat="1" ht="15" x14ac:dyDescent="0.25">
      <c r="A107" s="472" t="s">
        <v>1091</v>
      </c>
      <c r="B107" s="473" t="s">
        <v>613</v>
      </c>
      <c r="C107" s="487" t="s">
        <v>769</v>
      </c>
      <c r="D107" s="658" t="s">
        <v>42</v>
      </c>
      <c r="E107" s="659" t="s">
        <v>43</v>
      </c>
      <c r="F107" s="659">
        <v>75</v>
      </c>
      <c r="G107" s="659">
        <v>16</v>
      </c>
      <c r="H107" s="434" t="s">
        <v>776</v>
      </c>
      <c r="I107" s="475">
        <v>0</v>
      </c>
      <c r="J107" s="436">
        <v>0</v>
      </c>
      <c r="K107" s="436">
        <v>0</v>
      </c>
      <c r="L107" s="436">
        <v>0</v>
      </c>
      <c r="M107" s="436">
        <v>0</v>
      </c>
      <c r="N107" s="436">
        <v>0</v>
      </c>
      <c r="O107" s="436">
        <v>0</v>
      </c>
      <c r="P107" s="436">
        <v>0</v>
      </c>
      <c r="Q107" s="436">
        <v>10.6</v>
      </c>
      <c r="R107" s="436">
        <v>0</v>
      </c>
      <c r="S107" s="436">
        <v>0</v>
      </c>
      <c r="T107" s="437">
        <v>0</v>
      </c>
      <c r="U107" s="438">
        <f t="shared" si="9"/>
        <v>10.6</v>
      </c>
      <c r="V107" s="439"/>
      <c r="W107" s="440"/>
      <c r="X107" s="387"/>
      <c r="Y107" s="388"/>
      <c r="Z107" s="388"/>
      <c r="AA107" s="388"/>
      <c r="AB107" s="388"/>
      <c r="AC107" s="388"/>
      <c r="AD107" s="388"/>
      <c r="AE107" s="388"/>
      <c r="AF107" s="388"/>
      <c r="AG107" s="388"/>
      <c r="AH107" s="388"/>
      <c r="AI107" s="388"/>
      <c r="AJ107" s="388"/>
      <c r="AK107" s="388"/>
      <c r="AL107" s="388"/>
    </row>
    <row r="108" spans="1:38" s="392" customFormat="1" ht="15" x14ac:dyDescent="0.25">
      <c r="A108" s="472" t="s">
        <v>1092</v>
      </c>
      <c r="B108" s="473" t="s">
        <v>614</v>
      </c>
      <c r="C108" s="487" t="s">
        <v>769</v>
      </c>
      <c r="D108" s="658" t="s">
        <v>42</v>
      </c>
      <c r="E108" s="659" t="s">
        <v>43</v>
      </c>
      <c r="F108" s="659">
        <v>75</v>
      </c>
      <c r="G108" s="659">
        <v>16</v>
      </c>
      <c r="H108" s="434" t="s">
        <v>776</v>
      </c>
      <c r="I108" s="475">
        <v>0</v>
      </c>
      <c r="J108" s="436">
        <v>0</v>
      </c>
      <c r="K108" s="436">
        <v>118.97</v>
      </c>
      <c r="L108" s="436">
        <v>0</v>
      </c>
      <c r="M108" s="436">
        <v>0</v>
      </c>
      <c r="N108" s="436">
        <v>0</v>
      </c>
      <c r="O108" s="436">
        <v>0</v>
      </c>
      <c r="P108" s="436">
        <v>0</v>
      </c>
      <c r="Q108" s="436">
        <v>0</v>
      </c>
      <c r="R108" s="436">
        <v>0</v>
      </c>
      <c r="S108" s="436">
        <v>0</v>
      </c>
      <c r="T108" s="437">
        <v>0</v>
      </c>
      <c r="U108" s="438">
        <f t="shared" si="9"/>
        <v>118.97</v>
      </c>
      <c r="V108" s="439"/>
      <c r="W108" s="440"/>
      <c r="X108" s="387"/>
      <c r="Y108" s="388"/>
      <c r="Z108" s="388"/>
      <c r="AA108" s="388"/>
      <c r="AB108" s="388"/>
      <c r="AC108" s="388"/>
      <c r="AD108" s="388"/>
      <c r="AE108" s="388"/>
      <c r="AF108" s="388"/>
      <c r="AG108" s="388"/>
      <c r="AH108" s="388"/>
      <c r="AI108" s="388"/>
      <c r="AJ108" s="388"/>
      <c r="AK108" s="388"/>
      <c r="AL108" s="388"/>
    </row>
    <row r="109" spans="1:38" s="392" customFormat="1" ht="15" customHeight="1" x14ac:dyDescent="0.25">
      <c r="A109" s="472" t="s">
        <v>1093</v>
      </c>
      <c r="B109" s="473" t="s">
        <v>615</v>
      </c>
      <c r="C109" s="487" t="s">
        <v>769</v>
      </c>
      <c r="D109" s="658" t="s">
        <v>42</v>
      </c>
      <c r="E109" s="659" t="s">
        <v>43</v>
      </c>
      <c r="F109" s="659">
        <v>75</v>
      </c>
      <c r="G109" s="659">
        <v>16</v>
      </c>
      <c r="H109" s="434" t="s">
        <v>776</v>
      </c>
      <c r="I109" s="475">
        <v>0</v>
      </c>
      <c r="J109" s="436">
        <v>0</v>
      </c>
      <c r="K109" s="436">
        <v>0</v>
      </c>
      <c r="L109" s="436">
        <v>0</v>
      </c>
      <c r="M109" s="436">
        <v>0</v>
      </c>
      <c r="N109" s="436">
        <v>0</v>
      </c>
      <c r="O109" s="436">
        <v>0</v>
      </c>
      <c r="P109" s="436">
        <v>0</v>
      </c>
      <c r="Q109" s="436">
        <v>6.75</v>
      </c>
      <c r="R109" s="436">
        <v>0</v>
      </c>
      <c r="S109" s="436">
        <v>0</v>
      </c>
      <c r="T109" s="437">
        <v>0</v>
      </c>
      <c r="U109" s="438">
        <f t="shared" si="9"/>
        <v>6.75</v>
      </c>
      <c r="V109" s="439"/>
      <c r="W109" s="440"/>
      <c r="X109" s="387"/>
      <c r="Y109" s="388"/>
      <c r="Z109" s="388"/>
      <c r="AA109" s="388"/>
      <c r="AB109" s="388"/>
      <c r="AC109" s="388"/>
      <c r="AD109" s="388"/>
      <c r="AE109" s="388"/>
      <c r="AF109" s="388"/>
      <c r="AG109" s="388"/>
      <c r="AH109" s="388"/>
      <c r="AI109" s="388"/>
      <c r="AJ109" s="388"/>
      <c r="AK109" s="388"/>
      <c r="AL109" s="388"/>
    </row>
    <row r="110" spans="1:38" s="392" customFormat="1" ht="15" x14ac:dyDescent="0.25">
      <c r="A110" s="472" t="s">
        <v>1094</v>
      </c>
      <c r="B110" s="473" t="s">
        <v>395</v>
      </c>
      <c r="C110" s="487" t="s">
        <v>769</v>
      </c>
      <c r="D110" s="658" t="s">
        <v>42</v>
      </c>
      <c r="E110" s="659" t="s">
        <v>43</v>
      </c>
      <c r="F110" s="659">
        <v>75</v>
      </c>
      <c r="G110" s="659">
        <v>16</v>
      </c>
      <c r="H110" s="434" t="s">
        <v>776</v>
      </c>
      <c r="I110" s="475">
        <v>0</v>
      </c>
      <c r="J110" s="436">
        <v>0</v>
      </c>
      <c r="K110" s="436">
        <v>0</v>
      </c>
      <c r="L110" s="436">
        <v>0</v>
      </c>
      <c r="M110" s="436">
        <v>0</v>
      </c>
      <c r="N110" s="436">
        <v>0</v>
      </c>
      <c r="O110" s="436">
        <v>0</v>
      </c>
      <c r="P110" s="436">
        <v>0</v>
      </c>
      <c r="Q110" s="436">
        <v>0</v>
      </c>
      <c r="R110" s="436">
        <v>0</v>
      </c>
      <c r="S110" s="436">
        <v>3.75</v>
      </c>
      <c r="T110" s="437">
        <v>0</v>
      </c>
      <c r="U110" s="438">
        <f t="shared" si="9"/>
        <v>3.75</v>
      </c>
      <c r="V110" s="439"/>
      <c r="W110" s="440"/>
      <c r="X110" s="387"/>
      <c r="Y110" s="388"/>
      <c r="Z110" s="388"/>
      <c r="AA110" s="388"/>
      <c r="AB110" s="388"/>
      <c r="AC110" s="388"/>
      <c r="AD110" s="388"/>
      <c r="AE110" s="388"/>
      <c r="AF110" s="388"/>
      <c r="AG110" s="388"/>
      <c r="AH110" s="388"/>
      <c r="AI110" s="388"/>
      <c r="AJ110" s="388"/>
      <c r="AK110" s="388"/>
      <c r="AL110" s="388"/>
    </row>
    <row r="111" spans="1:38" s="392" customFormat="1" ht="15" x14ac:dyDescent="0.25">
      <c r="A111" s="420" t="s">
        <v>1095</v>
      </c>
      <c r="B111" s="420" t="s">
        <v>899</v>
      </c>
      <c r="C111" s="452"/>
      <c r="D111" s="453"/>
      <c r="E111" s="445"/>
      <c r="F111" s="445"/>
      <c r="G111" s="446"/>
      <c r="H111" s="454"/>
      <c r="I111" s="496"/>
      <c r="J111" s="497"/>
      <c r="K111" s="497"/>
      <c r="L111" s="497"/>
      <c r="M111" s="497"/>
      <c r="N111" s="497"/>
      <c r="O111" s="497"/>
      <c r="P111" s="497"/>
      <c r="Q111" s="497"/>
      <c r="R111" s="497"/>
      <c r="S111" s="497"/>
      <c r="T111" s="498"/>
      <c r="U111" s="455"/>
      <c r="V111" s="451"/>
      <c r="W111" s="451"/>
      <c r="X111" s="387"/>
      <c r="Z111" s="388"/>
      <c r="AA111" s="388"/>
      <c r="AB111" s="388"/>
      <c r="AC111" s="388"/>
      <c r="AD111" s="388"/>
      <c r="AE111" s="388"/>
      <c r="AF111" s="388"/>
      <c r="AG111" s="388"/>
      <c r="AH111" s="388"/>
      <c r="AI111" s="388"/>
      <c r="AJ111" s="388"/>
      <c r="AK111" s="388"/>
      <c r="AL111" s="388"/>
    </row>
    <row r="112" spans="1:38" customFormat="1" ht="15" x14ac:dyDescent="0.25">
      <c r="A112" s="472" t="s">
        <v>1096</v>
      </c>
      <c r="B112" s="473" t="s">
        <v>616</v>
      </c>
      <c r="C112" s="487" t="s">
        <v>769</v>
      </c>
      <c r="D112" s="658" t="s">
        <v>42</v>
      </c>
      <c r="E112" s="659" t="s">
        <v>43</v>
      </c>
      <c r="F112" s="659">
        <v>75</v>
      </c>
      <c r="G112" s="659">
        <v>16</v>
      </c>
      <c r="H112" s="434" t="s">
        <v>776</v>
      </c>
      <c r="I112" s="475">
        <v>0</v>
      </c>
      <c r="J112" s="436">
        <v>0</v>
      </c>
      <c r="K112" s="436">
        <v>0</v>
      </c>
      <c r="L112" s="436">
        <v>0</v>
      </c>
      <c r="M112" s="436">
        <v>0</v>
      </c>
      <c r="N112" s="436">
        <v>0</v>
      </c>
      <c r="O112" s="436">
        <v>0</v>
      </c>
      <c r="P112" s="436">
        <v>0</v>
      </c>
      <c r="Q112" s="436">
        <v>0</v>
      </c>
      <c r="R112" s="436">
        <v>0</v>
      </c>
      <c r="S112" s="436">
        <v>6.24</v>
      </c>
      <c r="T112" s="437">
        <v>0</v>
      </c>
      <c r="U112" s="438">
        <f t="shared" ref="U112:U131" si="10">SUM(I112:T112)</f>
        <v>6.24</v>
      </c>
      <c r="V112" s="439"/>
      <c r="W112" s="440"/>
      <c r="X112" s="387"/>
      <c r="Y112" s="388"/>
      <c r="Z112" s="388"/>
      <c r="AA112" s="388"/>
      <c r="AB112" s="388"/>
      <c r="AC112" s="388"/>
      <c r="AD112" s="388"/>
      <c r="AE112" s="388"/>
      <c r="AF112" s="388"/>
      <c r="AG112" s="388"/>
      <c r="AH112" s="388"/>
      <c r="AI112" s="388"/>
      <c r="AJ112" s="387"/>
      <c r="AK112" s="387"/>
      <c r="AL112" s="387"/>
    </row>
    <row r="113" spans="1:38" customFormat="1" ht="15" x14ac:dyDescent="0.25">
      <c r="A113" s="472" t="s">
        <v>1097</v>
      </c>
      <c r="B113" s="473" t="s">
        <v>617</v>
      </c>
      <c r="C113" s="487" t="s">
        <v>769</v>
      </c>
      <c r="D113" s="658" t="s">
        <v>42</v>
      </c>
      <c r="E113" s="659" t="s">
        <v>43</v>
      </c>
      <c r="F113" s="659">
        <v>75</v>
      </c>
      <c r="G113" s="659">
        <v>16</v>
      </c>
      <c r="H113" s="434" t="s">
        <v>776</v>
      </c>
      <c r="I113" s="475">
        <v>0</v>
      </c>
      <c r="J113" s="436">
        <v>0</v>
      </c>
      <c r="K113" s="436">
        <v>0</v>
      </c>
      <c r="L113" s="436">
        <v>0</v>
      </c>
      <c r="M113" s="436">
        <v>0</v>
      </c>
      <c r="N113" s="436">
        <v>0</v>
      </c>
      <c r="O113" s="436">
        <v>0</v>
      </c>
      <c r="P113" s="436">
        <v>0</v>
      </c>
      <c r="Q113" s="436">
        <v>0</v>
      </c>
      <c r="R113" s="436">
        <v>0</v>
      </c>
      <c r="S113" s="436">
        <v>6.24</v>
      </c>
      <c r="T113" s="437">
        <v>0</v>
      </c>
      <c r="U113" s="438">
        <f t="shared" si="10"/>
        <v>6.24</v>
      </c>
      <c r="V113" s="439"/>
      <c r="W113" s="440"/>
      <c r="X113" s="387"/>
      <c r="Y113" s="388"/>
      <c r="Z113" s="388"/>
      <c r="AA113" s="388"/>
      <c r="AB113" s="392"/>
      <c r="AC113" s="392"/>
      <c r="AD113" s="392"/>
      <c r="AE113" s="392"/>
      <c r="AF113" s="392"/>
      <c r="AG113" s="392"/>
      <c r="AH113" s="392"/>
      <c r="AI113" s="392"/>
      <c r="AJ113" s="392"/>
      <c r="AK113" s="392"/>
      <c r="AL113" s="392"/>
    </row>
    <row r="114" spans="1:38" customFormat="1" ht="15" x14ac:dyDescent="0.25">
      <c r="A114" s="472" t="s">
        <v>1098</v>
      </c>
      <c r="B114" s="473" t="s">
        <v>618</v>
      </c>
      <c r="C114" s="487" t="s">
        <v>769</v>
      </c>
      <c r="D114" s="658" t="s">
        <v>42</v>
      </c>
      <c r="E114" s="659" t="s">
        <v>43</v>
      </c>
      <c r="F114" s="659">
        <v>75</v>
      </c>
      <c r="G114" s="659">
        <v>16</v>
      </c>
      <c r="H114" s="434" t="s">
        <v>776</v>
      </c>
      <c r="I114" s="475">
        <v>0</v>
      </c>
      <c r="J114" s="436">
        <v>0</v>
      </c>
      <c r="K114" s="436">
        <v>0</v>
      </c>
      <c r="L114" s="436">
        <v>0</v>
      </c>
      <c r="M114" s="436">
        <v>0</v>
      </c>
      <c r="N114" s="436">
        <v>0</v>
      </c>
      <c r="O114" s="436">
        <v>0</v>
      </c>
      <c r="P114" s="436">
        <v>0</v>
      </c>
      <c r="Q114" s="436">
        <v>0</v>
      </c>
      <c r="R114" s="436">
        <v>6.24</v>
      </c>
      <c r="S114" s="436">
        <v>0</v>
      </c>
      <c r="T114" s="437">
        <v>0</v>
      </c>
      <c r="U114" s="438">
        <f t="shared" si="10"/>
        <v>6.24</v>
      </c>
      <c r="V114" s="439"/>
      <c r="W114" s="440"/>
      <c r="X114" s="387"/>
      <c r="Y114" s="388"/>
      <c r="Z114" s="388"/>
      <c r="AA114" s="388"/>
      <c r="AB114" s="392"/>
      <c r="AC114" s="392"/>
      <c r="AD114" s="392"/>
      <c r="AE114" s="392"/>
      <c r="AF114" s="392"/>
      <c r="AG114" s="392"/>
      <c r="AH114" s="392"/>
      <c r="AI114" s="392"/>
      <c r="AJ114" s="392"/>
      <c r="AK114" s="392"/>
      <c r="AL114" s="392"/>
    </row>
    <row r="115" spans="1:38" customFormat="1" ht="15" x14ac:dyDescent="0.25">
      <c r="A115" s="472" t="s">
        <v>1099</v>
      </c>
      <c r="B115" s="473" t="s">
        <v>619</v>
      </c>
      <c r="C115" s="487" t="s">
        <v>769</v>
      </c>
      <c r="D115" s="658" t="s">
        <v>42</v>
      </c>
      <c r="E115" s="659" t="s">
        <v>43</v>
      </c>
      <c r="F115" s="659">
        <v>75</v>
      </c>
      <c r="G115" s="659">
        <v>16</v>
      </c>
      <c r="H115" s="434" t="s">
        <v>776</v>
      </c>
      <c r="I115" s="475">
        <v>0</v>
      </c>
      <c r="J115" s="436">
        <v>0</v>
      </c>
      <c r="K115" s="436">
        <v>0</v>
      </c>
      <c r="L115" s="436">
        <v>0</v>
      </c>
      <c r="M115" s="436">
        <v>0</v>
      </c>
      <c r="N115" s="436">
        <v>0</v>
      </c>
      <c r="O115" s="436">
        <v>0</v>
      </c>
      <c r="P115" s="436">
        <v>0</v>
      </c>
      <c r="Q115" s="436">
        <v>0</v>
      </c>
      <c r="R115" s="436">
        <v>6.24</v>
      </c>
      <c r="S115" s="436">
        <v>0</v>
      </c>
      <c r="T115" s="437">
        <v>0</v>
      </c>
      <c r="U115" s="438">
        <f t="shared" si="10"/>
        <v>6.24</v>
      </c>
      <c r="V115" s="439"/>
      <c r="W115" s="440"/>
      <c r="X115" s="387"/>
      <c r="Y115" s="388"/>
      <c r="Z115" s="388"/>
      <c r="AA115" s="388"/>
      <c r="AB115" s="392"/>
      <c r="AC115" s="392"/>
      <c r="AD115" s="392"/>
      <c r="AE115" s="392"/>
      <c r="AF115" s="392"/>
      <c r="AG115" s="392"/>
      <c r="AH115" s="392"/>
      <c r="AI115" s="392"/>
      <c r="AJ115" s="392"/>
      <c r="AK115" s="392"/>
      <c r="AL115" s="392"/>
    </row>
    <row r="116" spans="1:38" customFormat="1" ht="15" x14ac:dyDescent="0.25">
      <c r="A116" s="472" t="s">
        <v>1100</v>
      </c>
      <c r="B116" s="473" t="s">
        <v>620</v>
      </c>
      <c r="C116" s="487" t="s">
        <v>769</v>
      </c>
      <c r="D116" s="658" t="s">
        <v>42</v>
      </c>
      <c r="E116" s="659" t="s">
        <v>43</v>
      </c>
      <c r="F116" s="659">
        <v>75</v>
      </c>
      <c r="G116" s="659">
        <v>16</v>
      </c>
      <c r="H116" s="434" t="s">
        <v>776</v>
      </c>
      <c r="I116" s="475">
        <v>0</v>
      </c>
      <c r="J116" s="436">
        <v>0</v>
      </c>
      <c r="K116" s="436">
        <v>0</v>
      </c>
      <c r="L116" s="436">
        <v>0</v>
      </c>
      <c r="M116" s="436">
        <v>0</v>
      </c>
      <c r="N116" s="436">
        <v>0</v>
      </c>
      <c r="O116" s="436">
        <v>0</v>
      </c>
      <c r="P116" s="436">
        <v>0</v>
      </c>
      <c r="Q116" s="436">
        <v>3.12</v>
      </c>
      <c r="R116" s="436">
        <v>0</v>
      </c>
      <c r="S116" s="436">
        <v>0</v>
      </c>
      <c r="T116" s="437">
        <v>0</v>
      </c>
      <c r="U116" s="438">
        <f t="shared" si="10"/>
        <v>3.12</v>
      </c>
      <c r="V116" s="439"/>
      <c r="W116" s="440"/>
      <c r="X116" s="387"/>
      <c r="Y116" s="388"/>
      <c r="Z116" s="388"/>
      <c r="AA116" s="388"/>
      <c r="AB116" s="392"/>
      <c r="AC116" s="392"/>
      <c r="AD116" s="392"/>
      <c r="AE116" s="392"/>
      <c r="AF116" s="392"/>
      <c r="AG116" s="392"/>
      <c r="AH116" s="392"/>
      <c r="AI116" s="392"/>
      <c r="AJ116" s="392"/>
      <c r="AK116" s="392"/>
      <c r="AL116" s="392"/>
    </row>
    <row r="117" spans="1:38" customFormat="1" ht="15" x14ac:dyDescent="0.25">
      <c r="A117" s="472" t="s">
        <v>1101</v>
      </c>
      <c r="B117" s="473" t="s">
        <v>621</v>
      </c>
      <c r="C117" s="487" t="s">
        <v>769</v>
      </c>
      <c r="D117" s="658" t="s">
        <v>42</v>
      </c>
      <c r="E117" s="659" t="s">
        <v>43</v>
      </c>
      <c r="F117" s="659">
        <v>75</v>
      </c>
      <c r="G117" s="659">
        <v>16</v>
      </c>
      <c r="H117" s="434" t="s">
        <v>776</v>
      </c>
      <c r="I117" s="475">
        <v>0</v>
      </c>
      <c r="J117" s="436">
        <v>0</v>
      </c>
      <c r="K117" s="436">
        <v>0</v>
      </c>
      <c r="L117" s="436">
        <v>0</v>
      </c>
      <c r="M117" s="436">
        <v>0</v>
      </c>
      <c r="N117" s="436">
        <v>0</v>
      </c>
      <c r="O117" s="436">
        <v>0</v>
      </c>
      <c r="P117" s="436">
        <v>0</v>
      </c>
      <c r="Q117" s="436">
        <v>4.68</v>
      </c>
      <c r="R117" s="436">
        <v>0</v>
      </c>
      <c r="S117" s="436">
        <v>0</v>
      </c>
      <c r="T117" s="437">
        <v>0</v>
      </c>
      <c r="U117" s="438">
        <f t="shared" si="10"/>
        <v>4.68</v>
      </c>
      <c r="V117" s="439"/>
      <c r="W117" s="440"/>
      <c r="X117" s="387"/>
      <c r="Y117" s="388"/>
      <c r="Z117" s="388"/>
      <c r="AA117" s="388"/>
      <c r="AB117" s="392"/>
      <c r="AC117" s="392"/>
      <c r="AD117" s="392"/>
      <c r="AE117" s="392"/>
      <c r="AF117" s="392"/>
      <c r="AG117" s="392"/>
      <c r="AH117" s="392"/>
      <c r="AI117" s="392"/>
      <c r="AJ117" s="392"/>
      <c r="AK117" s="392"/>
      <c r="AL117" s="392"/>
    </row>
    <row r="118" spans="1:38" customFormat="1" ht="15" x14ac:dyDescent="0.25">
      <c r="A118" s="472" t="s">
        <v>1102</v>
      </c>
      <c r="B118" s="473" t="s">
        <v>622</v>
      </c>
      <c r="C118" s="487" t="s">
        <v>769</v>
      </c>
      <c r="D118" s="658" t="s">
        <v>42</v>
      </c>
      <c r="E118" s="659" t="s">
        <v>43</v>
      </c>
      <c r="F118" s="659">
        <v>75</v>
      </c>
      <c r="G118" s="659">
        <v>16</v>
      </c>
      <c r="H118" s="434" t="s">
        <v>776</v>
      </c>
      <c r="I118" s="475">
        <v>0</v>
      </c>
      <c r="J118" s="436">
        <v>0</v>
      </c>
      <c r="K118" s="436">
        <v>0</v>
      </c>
      <c r="L118" s="436">
        <v>0</v>
      </c>
      <c r="M118" s="436">
        <v>0</v>
      </c>
      <c r="N118" s="436">
        <v>0</v>
      </c>
      <c r="O118" s="436">
        <v>4.68</v>
      </c>
      <c r="P118" s="436">
        <v>0</v>
      </c>
      <c r="Q118" s="436">
        <v>0</v>
      </c>
      <c r="R118" s="436">
        <v>0</v>
      </c>
      <c r="S118" s="436">
        <v>0</v>
      </c>
      <c r="T118" s="437">
        <v>0</v>
      </c>
      <c r="U118" s="438">
        <f t="shared" si="10"/>
        <v>4.68</v>
      </c>
      <c r="V118" s="439"/>
      <c r="W118" s="440"/>
      <c r="X118" s="387"/>
      <c r="Y118" s="388"/>
      <c r="Z118" s="388"/>
      <c r="AA118" s="388"/>
      <c r="AB118" s="392"/>
      <c r="AC118" s="392"/>
      <c r="AD118" s="392"/>
      <c r="AE118" s="392"/>
      <c r="AF118" s="392"/>
      <c r="AG118" s="392"/>
      <c r="AH118" s="392"/>
      <c r="AI118" s="392"/>
      <c r="AJ118" s="392"/>
      <c r="AK118" s="392"/>
      <c r="AL118" s="392"/>
    </row>
    <row r="119" spans="1:38" customFormat="1" ht="15" x14ac:dyDescent="0.25">
      <c r="A119" s="472" t="s">
        <v>1103</v>
      </c>
      <c r="B119" s="473" t="s">
        <v>623</v>
      </c>
      <c r="C119" s="487" t="s">
        <v>769</v>
      </c>
      <c r="D119" s="658" t="s">
        <v>42</v>
      </c>
      <c r="E119" s="659" t="s">
        <v>43</v>
      </c>
      <c r="F119" s="659">
        <v>75</v>
      </c>
      <c r="G119" s="659">
        <v>16</v>
      </c>
      <c r="H119" s="434" t="s">
        <v>776</v>
      </c>
      <c r="I119" s="475">
        <v>0</v>
      </c>
      <c r="J119" s="436">
        <v>0</v>
      </c>
      <c r="K119" s="436">
        <v>0</v>
      </c>
      <c r="L119" s="436">
        <v>0</v>
      </c>
      <c r="M119" s="436">
        <v>0</v>
      </c>
      <c r="N119" s="436">
        <v>0</v>
      </c>
      <c r="O119" s="436">
        <v>4.68</v>
      </c>
      <c r="P119" s="436">
        <v>0</v>
      </c>
      <c r="Q119" s="436">
        <v>0</v>
      </c>
      <c r="R119" s="436">
        <v>0</v>
      </c>
      <c r="S119" s="436">
        <v>0</v>
      </c>
      <c r="T119" s="437">
        <v>0</v>
      </c>
      <c r="U119" s="438">
        <f t="shared" si="10"/>
        <v>4.68</v>
      </c>
      <c r="V119" s="439"/>
      <c r="W119" s="440"/>
      <c r="X119" s="387"/>
      <c r="Y119" s="388"/>
      <c r="Z119" s="388"/>
      <c r="AA119" s="388"/>
      <c r="AB119" s="392"/>
      <c r="AC119" s="392"/>
      <c r="AD119" s="392"/>
      <c r="AE119" s="392"/>
      <c r="AF119" s="392"/>
      <c r="AG119" s="392"/>
      <c r="AH119" s="392"/>
      <c r="AI119" s="392"/>
      <c r="AJ119" s="392"/>
      <c r="AK119" s="392"/>
      <c r="AL119" s="392"/>
    </row>
    <row r="120" spans="1:38" customFormat="1" ht="15" x14ac:dyDescent="0.25">
      <c r="A120" s="472" t="s">
        <v>1104</v>
      </c>
      <c r="B120" s="473" t="s">
        <v>396</v>
      </c>
      <c r="C120" s="487" t="s">
        <v>769</v>
      </c>
      <c r="D120" s="658" t="s">
        <v>42</v>
      </c>
      <c r="E120" s="659" t="s">
        <v>43</v>
      </c>
      <c r="F120" s="659">
        <v>75</v>
      </c>
      <c r="G120" s="659">
        <v>16</v>
      </c>
      <c r="H120" s="434" t="s">
        <v>776</v>
      </c>
      <c r="I120" s="475">
        <v>0</v>
      </c>
      <c r="J120" s="436">
        <v>0</v>
      </c>
      <c r="K120" s="436">
        <v>0</v>
      </c>
      <c r="L120" s="436">
        <v>0</v>
      </c>
      <c r="M120" s="436">
        <v>0</v>
      </c>
      <c r="N120" s="436">
        <v>0</v>
      </c>
      <c r="O120" s="436">
        <v>0</v>
      </c>
      <c r="P120" s="436">
        <v>0</v>
      </c>
      <c r="Q120" s="436">
        <v>0</v>
      </c>
      <c r="R120" s="436">
        <v>5.04</v>
      </c>
      <c r="S120" s="436">
        <v>0</v>
      </c>
      <c r="T120" s="437">
        <v>0</v>
      </c>
      <c r="U120" s="438">
        <f t="shared" si="10"/>
        <v>5.04</v>
      </c>
      <c r="V120" s="439"/>
      <c r="W120" s="440"/>
      <c r="X120" s="387"/>
      <c r="Y120" s="388"/>
      <c r="Z120" s="388"/>
      <c r="AA120" s="388"/>
      <c r="AB120" s="392"/>
      <c r="AC120" s="392"/>
      <c r="AD120" s="392"/>
      <c r="AE120" s="392"/>
      <c r="AF120" s="392"/>
      <c r="AG120" s="392"/>
      <c r="AH120" s="392"/>
      <c r="AI120" s="392"/>
      <c r="AJ120" s="392"/>
      <c r="AK120" s="392"/>
      <c r="AL120" s="392"/>
    </row>
    <row r="121" spans="1:38" customFormat="1" ht="15" x14ac:dyDescent="0.25">
      <c r="A121" s="472" t="s">
        <v>1105</v>
      </c>
      <c r="B121" s="473" t="s">
        <v>397</v>
      </c>
      <c r="C121" s="487" t="s">
        <v>769</v>
      </c>
      <c r="D121" s="658" t="s">
        <v>42</v>
      </c>
      <c r="E121" s="659" t="s">
        <v>43</v>
      </c>
      <c r="F121" s="659">
        <v>75</v>
      </c>
      <c r="G121" s="659">
        <v>16</v>
      </c>
      <c r="H121" s="434" t="s">
        <v>776</v>
      </c>
      <c r="I121" s="475">
        <v>0</v>
      </c>
      <c r="J121" s="436">
        <v>0</v>
      </c>
      <c r="K121" s="436">
        <v>0</v>
      </c>
      <c r="L121" s="436">
        <v>0</v>
      </c>
      <c r="M121" s="436">
        <v>0</v>
      </c>
      <c r="N121" s="436">
        <v>0</v>
      </c>
      <c r="O121" s="436">
        <v>0</v>
      </c>
      <c r="P121" s="436">
        <v>0</v>
      </c>
      <c r="Q121" s="436">
        <v>0</v>
      </c>
      <c r="R121" s="436">
        <v>8.4</v>
      </c>
      <c r="S121" s="436">
        <v>0</v>
      </c>
      <c r="T121" s="437">
        <v>0</v>
      </c>
      <c r="U121" s="438">
        <f t="shared" si="10"/>
        <v>8.4</v>
      </c>
      <c r="V121" s="439"/>
      <c r="W121" s="440"/>
      <c r="X121" s="387"/>
      <c r="Y121" s="388"/>
      <c r="Z121" s="388"/>
      <c r="AA121" s="388"/>
      <c r="AB121" s="392"/>
      <c r="AC121" s="392"/>
      <c r="AD121" s="392"/>
      <c r="AE121" s="392"/>
      <c r="AF121" s="392"/>
      <c r="AG121" s="392"/>
      <c r="AH121" s="392"/>
      <c r="AI121" s="392"/>
      <c r="AJ121" s="392"/>
      <c r="AK121" s="392"/>
      <c r="AL121" s="392"/>
    </row>
    <row r="122" spans="1:38" customFormat="1" ht="15" x14ac:dyDescent="0.25">
      <c r="A122" s="472" t="s">
        <v>1106</v>
      </c>
      <c r="B122" s="473" t="s">
        <v>624</v>
      </c>
      <c r="C122" s="487" t="s">
        <v>769</v>
      </c>
      <c r="D122" s="658" t="s">
        <v>42</v>
      </c>
      <c r="E122" s="659" t="s">
        <v>43</v>
      </c>
      <c r="F122" s="659">
        <v>75</v>
      </c>
      <c r="G122" s="659">
        <v>16</v>
      </c>
      <c r="H122" s="434" t="s">
        <v>776</v>
      </c>
      <c r="I122" s="475">
        <v>0</v>
      </c>
      <c r="J122" s="436">
        <v>0</v>
      </c>
      <c r="K122" s="436">
        <v>0</v>
      </c>
      <c r="L122" s="436">
        <v>0</v>
      </c>
      <c r="M122" s="436">
        <v>0</v>
      </c>
      <c r="N122" s="436">
        <v>0</v>
      </c>
      <c r="O122" s="436">
        <v>0</v>
      </c>
      <c r="P122" s="436">
        <v>0</v>
      </c>
      <c r="Q122" s="436">
        <v>11</v>
      </c>
      <c r="R122" s="436">
        <v>0</v>
      </c>
      <c r="S122" s="436">
        <v>0</v>
      </c>
      <c r="T122" s="437">
        <v>0</v>
      </c>
      <c r="U122" s="438">
        <f t="shared" si="10"/>
        <v>11</v>
      </c>
      <c r="V122" s="439"/>
      <c r="W122" s="440"/>
      <c r="X122" s="387"/>
      <c r="Y122" s="388"/>
      <c r="Z122" s="388"/>
      <c r="AA122" s="388"/>
      <c r="AB122" s="392"/>
      <c r="AC122" s="392"/>
      <c r="AD122" s="392"/>
      <c r="AE122" s="392"/>
      <c r="AF122" s="392"/>
      <c r="AG122" s="392"/>
      <c r="AH122" s="392"/>
      <c r="AI122" s="392"/>
      <c r="AJ122" s="392"/>
      <c r="AK122" s="392"/>
      <c r="AL122" s="392"/>
    </row>
    <row r="123" spans="1:38" customFormat="1" ht="15" x14ac:dyDescent="0.25">
      <c r="A123" s="472" t="s">
        <v>1107</v>
      </c>
      <c r="B123" s="473" t="s">
        <v>398</v>
      </c>
      <c r="C123" s="487" t="s">
        <v>769</v>
      </c>
      <c r="D123" s="658" t="s">
        <v>42</v>
      </c>
      <c r="E123" s="659" t="s">
        <v>43</v>
      </c>
      <c r="F123" s="659">
        <v>75</v>
      </c>
      <c r="G123" s="659">
        <v>16</v>
      </c>
      <c r="H123" s="434" t="s">
        <v>776</v>
      </c>
      <c r="I123" s="475">
        <v>0</v>
      </c>
      <c r="J123" s="436">
        <v>0</v>
      </c>
      <c r="K123" s="436">
        <v>0</v>
      </c>
      <c r="L123" s="436">
        <v>0</v>
      </c>
      <c r="M123" s="436">
        <v>0</v>
      </c>
      <c r="N123" s="436">
        <v>0</v>
      </c>
      <c r="O123" s="436">
        <v>53.76</v>
      </c>
      <c r="P123" s="436">
        <v>0</v>
      </c>
      <c r="Q123" s="436">
        <v>0</v>
      </c>
      <c r="R123" s="436">
        <v>0</v>
      </c>
      <c r="S123" s="436">
        <v>0</v>
      </c>
      <c r="T123" s="437">
        <v>0</v>
      </c>
      <c r="U123" s="438">
        <f t="shared" si="10"/>
        <v>53.76</v>
      </c>
      <c r="V123" s="439"/>
      <c r="W123" s="440"/>
      <c r="X123" s="387"/>
      <c r="Y123" s="388"/>
      <c r="Z123" s="388"/>
      <c r="AA123" s="388"/>
      <c r="AB123" s="392"/>
      <c r="AC123" s="392"/>
      <c r="AD123" s="392"/>
      <c r="AE123" s="392"/>
      <c r="AF123" s="392"/>
      <c r="AG123" s="392"/>
      <c r="AH123" s="392"/>
      <c r="AI123" s="392"/>
      <c r="AJ123" s="392"/>
      <c r="AK123" s="392"/>
      <c r="AL123" s="392"/>
    </row>
    <row r="124" spans="1:38" customFormat="1" ht="15" x14ac:dyDescent="0.25">
      <c r="A124" s="472" t="s">
        <v>1108</v>
      </c>
      <c r="B124" s="473" t="s">
        <v>399</v>
      </c>
      <c r="C124" s="487" t="s">
        <v>769</v>
      </c>
      <c r="D124" s="658" t="s">
        <v>42</v>
      </c>
      <c r="E124" s="659" t="s">
        <v>43</v>
      </c>
      <c r="F124" s="659">
        <v>75</v>
      </c>
      <c r="G124" s="659">
        <v>16</v>
      </c>
      <c r="H124" s="434" t="s">
        <v>776</v>
      </c>
      <c r="I124" s="475">
        <v>0</v>
      </c>
      <c r="J124" s="436">
        <v>0</v>
      </c>
      <c r="K124" s="436">
        <v>0</v>
      </c>
      <c r="L124" s="436">
        <v>0</v>
      </c>
      <c r="M124" s="436">
        <v>0</v>
      </c>
      <c r="N124" s="436">
        <v>0</v>
      </c>
      <c r="O124" s="436">
        <v>3.99</v>
      </c>
      <c r="P124" s="436">
        <v>0</v>
      </c>
      <c r="Q124" s="436">
        <v>0</v>
      </c>
      <c r="R124" s="436">
        <v>0</v>
      </c>
      <c r="S124" s="436">
        <v>0</v>
      </c>
      <c r="T124" s="437">
        <v>0</v>
      </c>
      <c r="U124" s="438">
        <f t="shared" si="10"/>
        <v>3.99</v>
      </c>
      <c r="V124" s="439"/>
      <c r="W124" s="440"/>
      <c r="X124" s="387"/>
      <c r="Y124" s="388"/>
      <c r="Z124" s="388"/>
      <c r="AA124" s="388"/>
      <c r="AB124" s="392"/>
      <c r="AC124" s="392"/>
      <c r="AD124" s="392"/>
      <c r="AE124" s="392"/>
      <c r="AF124" s="392"/>
      <c r="AG124" s="392"/>
      <c r="AH124" s="392"/>
      <c r="AI124" s="392"/>
      <c r="AJ124" s="392"/>
      <c r="AK124" s="392"/>
      <c r="AL124" s="392"/>
    </row>
    <row r="125" spans="1:38" customFormat="1" ht="15" x14ac:dyDescent="0.25">
      <c r="A125" s="472" t="s">
        <v>1109</v>
      </c>
      <c r="B125" s="473" t="s">
        <v>400</v>
      </c>
      <c r="C125" s="487" t="s">
        <v>769</v>
      </c>
      <c r="D125" s="658" t="s">
        <v>42</v>
      </c>
      <c r="E125" s="659" t="s">
        <v>43</v>
      </c>
      <c r="F125" s="659">
        <v>75</v>
      </c>
      <c r="G125" s="659">
        <v>16</v>
      </c>
      <c r="H125" s="434" t="s">
        <v>776</v>
      </c>
      <c r="I125" s="475">
        <v>0</v>
      </c>
      <c r="J125" s="436">
        <v>0</v>
      </c>
      <c r="K125" s="436">
        <v>0</v>
      </c>
      <c r="L125" s="436">
        <v>0</v>
      </c>
      <c r="M125" s="436">
        <v>0</v>
      </c>
      <c r="N125" s="436">
        <v>0</v>
      </c>
      <c r="O125" s="436">
        <v>3.78</v>
      </c>
      <c r="P125" s="436">
        <v>0</v>
      </c>
      <c r="Q125" s="436">
        <v>0</v>
      </c>
      <c r="R125" s="436">
        <v>0</v>
      </c>
      <c r="S125" s="436">
        <v>0</v>
      </c>
      <c r="T125" s="437">
        <v>0</v>
      </c>
      <c r="U125" s="438">
        <f t="shared" si="10"/>
        <v>3.78</v>
      </c>
      <c r="V125" s="439"/>
      <c r="W125" s="440"/>
      <c r="X125" s="387"/>
      <c r="Y125" s="388"/>
      <c r="Z125" s="388"/>
      <c r="AA125" s="388"/>
      <c r="AB125" s="392"/>
      <c r="AC125" s="392"/>
      <c r="AD125" s="392"/>
      <c r="AE125" s="392"/>
      <c r="AF125" s="392"/>
      <c r="AG125" s="392"/>
      <c r="AH125" s="392"/>
      <c r="AI125" s="392"/>
      <c r="AJ125" s="392"/>
      <c r="AK125" s="392"/>
      <c r="AL125" s="392"/>
    </row>
    <row r="126" spans="1:38" customFormat="1" ht="15" x14ac:dyDescent="0.25">
      <c r="A126" s="472" t="s">
        <v>1110</v>
      </c>
      <c r="B126" s="473" t="s">
        <v>401</v>
      </c>
      <c r="C126" s="487" t="s">
        <v>769</v>
      </c>
      <c r="D126" s="658" t="s">
        <v>42</v>
      </c>
      <c r="E126" s="659" t="s">
        <v>43</v>
      </c>
      <c r="F126" s="659">
        <v>75</v>
      </c>
      <c r="G126" s="659">
        <v>16</v>
      </c>
      <c r="H126" s="434" t="s">
        <v>776</v>
      </c>
      <c r="I126" s="475">
        <v>0</v>
      </c>
      <c r="J126" s="436">
        <v>0</v>
      </c>
      <c r="K126" s="436">
        <v>0</v>
      </c>
      <c r="L126" s="436">
        <v>0</v>
      </c>
      <c r="M126" s="436">
        <v>0</v>
      </c>
      <c r="N126" s="436">
        <v>0</v>
      </c>
      <c r="O126" s="436">
        <v>4.7300000000000004</v>
      </c>
      <c r="P126" s="436">
        <v>0</v>
      </c>
      <c r="Q126" s="436">
        <v>0</v>
      </c>
      <c r="R126" s="436">
        <v>0</v>
      </c>
      <c r="S126" s="436">
        <v>0</v>
      </c>
      <c r="T126" s="437">
        <v>0</v>
      </c>
      <c r="U126" s="438">
        <f t="shared" si="10"/>
        <v>4.7300000000000004</v>
      </c>
      <c r="V126" s="439"/>
      <c r="W126" s="440"/>
      <c r="X126" s="387"/>
      <c r="Y126" s="388"/>
      <c r="Z126" s="388"/>
      <c r="AA126" s="388"/>
      <c r="AB126" s="392"/>
      <c r="AC126" s="392"/>
      <c r="AD126" s="392"/>
      <c r="AE126" s="392"/>
      <c r="AF126" s="392"/>
      <c r="AG126" s="392"/>
      <c r="AH126" s="392"/>
      <c r="AI126" s="392"/>
      <c r="AJ126" s="392"/>
      <c r="AK126" s="392"/>
      <c r="AL126" s="392"/>
    </row>
    <row r="127" spans="1:38" customFormat="1" ht="15" x14ac:dyDescent="0.25">
      <c r="A127" s="472" t="s">
        <v>1111</v>
      </c>
      <c r="B127" s="473" t="s">
        <v>402</v>
      </c>
      <c r="C127" s="487" t="s">
        <v>769</v>
      </c>
      <c r="D127" s="658" t="s">
        <v>42</v>
      </c>
      <c r="E127" s="659" t="s">
        <v>43</v>
      </c>
      <c r="F127" s="659">
        <v>75</v>
      </c>
      <c r="G127" s="659">
        <v>16</v>
      </c>
      <c r="H127" s="434" t="s">
        <v>776</v>
      </c>
      <c r="I127" s="475">
        <v>0</v>
      </c>
      <c r="J127" s="436">
        <v>0</v>
      </c>
      <c r="K127" s="436">
        <v>0</v>
      </c>
      <c r="L127" s="436">
        <v>0</v>
      </c>
      <c r="M127" s="436">
        <v>0</v>
      </c>
      <c r="N127" s="436">
        <v>0</v>
      </c>
      <c r="O127" s="436">
        <v>16.8</v>
      </c>
      <c r="P127" s="436">
        <v>0</v>
      </c>
      <c r="Q127" s="436">
        <v>0</v>
      </c>
      <c r="R127" s="436">
        <v>0</v>
      </c>
      <c r="S127" s="436">
        <v>0</v>
      </c>
      <c r="T127" s="437">
        <v>0</v>
      </c>
      <c r="U127" s="438">
        <f t="shared" si="10"/>
        <v>16.8</v>
      </c>
      <c r="V127" s="439"/>
      <c r="W127" s="440"/>
      <c r="X127" s="387"/>
      <c r="Y127" s="388"/>
      <c r="Z127" s="388"/>
      <c r="AA127" s="388"/>
      <c r="AB127" s="392"/>
      <c r="AC127" s="392"/>
      <c r="AD127" s="392"/>
      <c r="AE127" s="392"/>
      <c r="AF127" s="392"/>
      <c r="AG127" s="392"/>
      <c r="AH127" s="392"/>
      <c r="AI127" s="392"/>
      <c r="AJ127" s="392"/>
      <c r="AK127" s="392"/>
      <c r="AL127" s="392"/>
    </row>
    <row r="128" spans="1:38" customFormat="1" ht="15" customHeight="1" x14ac:dyDescent="0.25">
      <c r="A128" s="472" t="s">
        <v>1112</v>
      </c>
      <c r="B128" s="473" t="s">
        <v>403</v>
      </c>
      <c r="C128" s="487" t="s">
        <v>769</v>
      </c>
      <c r="D128" s="658" t="s">
        <v>42</v>
      </c>
      <c r="E128" s="659" t="s">
        <v>43</v>
      </c>
      <c r="F128" s="659">
        <v>75</v>
      </c>
      <c r="G128" s="659">
        <v>16</v>
      </c>
      <c r="H128" s="434" t="s">
        <v>776</v>
      </c>
      <c r="I128" s="475">
        <v>0</v>
      </c>
      <c r="J128" s="436">
        <v>0</v>
      </c>
      <c r="K128" s="436">
        <v>0</v>
      </c>
      <c r="L128" s="436">
        <v>0</v>
      </c>
      <c r="M128" s="436">
        <v>0</v>
      </c>
      <c r="N128" s="436">
        <v>0</v>
      </c>
      <c r="O128" s="436">
        <v>9.4499999999999993</v>
      </c>
      <c r="P128" s="436">
        <v>0</v>
      </c>
      <c r="Q128" s="436">
        <v>0</v>
      </c>
      <c r="R128" s="436">
        <v>0</v>
      </c>
      <c r="S128" s="436">
        <v>0</v>
      </c>
      <c r="T128" s="437">
        <v>0</v>
      </c>
      <c r="U128" s="438">
        <f t="shared" si="10"/>
        <v>9.4499999999999993</v>
      </c>
      <c r="V128" s="439"/>
      <c r="W128" s="440"/>
      <c r="X128" s="387"/>
      <c r="Y128" s="388"/>
      <c r="Z128" s="388"/>
      <c r="AA128" s="388"/>
      <c r="AB128" s="392"/>
      <c r="AC128" s="392"/>
      <c r="AD128" s="392"/>
      <c r="AE128" s="392"/>
      <c r="AF128" s="392"/>
      <c r="AG128" s="392"/>
      <c r="AH128" s="392"/>
      <c r="AI128" s="392"/>
      <c r="AJ128" s="392"/>
      <c r="AK128" s="392"/>
      <c r="AL128" s="392"/>
    </row>
    <row r="129" spans="1:38" customFormat="1" ht="14.45" customHeight="1" x14ac:dyDescent="0.25">
      <c r="A129" s="472" t="s">
        <v>1113</v>
      </c>
      <c r="B129" s="473" t="s">
        <v>625</v>
      </c>
      <c r="C129" s="487" t="s">
        <v>769</v>
      </c>
      <c r="D129" s="658" t="s">
        <v>42</v>
      </c>
      <c r="E129" s="659" t="s">
        <v>43</v>
      </c>
      <c r="F129" s="659">
        <v>75</v>
      </c>
      <c r="G129" s="659">
        <v>16</v>
      </c>
      <c r="H129" s="434" t="s">
        <v>776</v>
      </c>
      <c r="I129" s="475">
        <v>0</v>
      </c>
      <c r="J129" s="436">
        <v>0</v>
      </c>
      <c r="K129" s="436">
        <v>0</v>
      </c>
      <c r="L129" s="436">
        <v>0</v>
      </c>
      <c r="M129" s="436">
        <v>0</v>
      </c>
      <c r="N129" s="436">
        <v>0</v>
      </c>
      <c r="O129" s="436">
        <v>0</v>
      </c>
      <c r="P129" s="436">
        <v>0</v>
      </c>
      <c r="Q129" s="436">
        <v>0</v>
      </c>
      <c r="R129" s="436">
        <v>12.6</v>
      </c>
      <c r="S129" s="436">
        <v>0</v>
      </c>
      <c r="T129" s="437">
        <v>0</v>
      </c>
      <c r="U129" s="438">
        <f t="shared" si="10"/>
        <v>12.6</v>
      </c>
      <c r="V129" s="439"/>
      <c r="W129" s="440"/>
      <c r="X129" s="387"/>
      <c r="Y129" s="388"/>
      <c r="Z129" s="388"/>
      <c r="AA129" s="388"/>
      <c r="AB129" s="392"/>
      <c r="AC129" s="392"/>
      <c r="AD129" s="392"/>
      <c r="AE129" s="392"/>
      <c r="AF129" s="392"/>
      <c r="AG129" s="392"/>
      <c r="AH129" s="392"/>
      <c r="AI129" s="392"/>
      <c r="AJ129" s="392"/>
      <c r="AK129" s="392"/>
      <c r="AL129" s="392"/>
    </row>
    <row r="130" spans="1:38" customFormat="1" ht="15" x14ac:dyDescent="0.25">
      <c r="A130" s="472" t="s">
        <v>1114</v>
      </c>
      <c r="B130" s="473" t="s">
        <v>626</v>
      </c>
      <c r="C130" s="487" t="s">
        <v>769</v>
      </c>
      <c r="D130" s="658" t="s">
        <v>42</v>
      </c>
      <c r="E130" s="659" t="s">
        <v>43</v>
      </c>
      <c r="F130" s="659">
        <v>75</v>
      </c>
      <c r="G130" s="659">
        <v>16</v>
      </c>
      <c r="H130" s="434" t="s">
        <v>776</v>
      </c>
      <c r="I130" s="475">
        <v>0</v>
      </c>
      <c r="J130" s="436">
        <v>0</v>
      </c>
      <c r="K130" s="436">
        <v>0</v>
      </c>
      <c r="L130" s="436">
        <v>0</v>
      </c>
      <c r="M130" s="436">
        <v>0</v>
      </c>
      <c r="N130" s="436">
        <v>0</v>
      </c>
      <c r="O130" s="436">
        <v>0</v>
      </c>
      <c r="P130" s="436">
        <v>0</v>
      </c>
      <c r="Q130" s="436">
        <v>25.2</v>
      </c>
      <c r="R130" s="436">
        <v>0</v>
      </c>
      <c r="S130" s="436">
        <v>0</v>
      </c>
      <c r="T130" s="437">
        <v>0</v>
      </c>
      <c r="U130" s="438">
        <f t="shared" si="10"/>
        <v>25.2</v>
      </c>
      <c r="V130" s="439"/>
      <c r="W130" s="440"/>
      <c r="X130" s="387"/>
      <c r="Y130" s="388"/>
      <c r="Z130" s="388"/>
      <c r="AA130" s="388"/>
      <c r="AB130" s="392"/>
      <c r="AC130" s="392"/>
      <c r="AD130" s="392"/>
      <c r="AE130" s="392"/>
      <c r="AF130" s="392"/>
      <c r="AG130" s="392"/>
      <c r="AH130" s="392"/>
      <c r="AI130" s="392"/>
      <c r="AJ130" s="392"/>
      <c r="AK130" s="392"/>
      <c r="AL130" s="392"/>
    </row>
    <row r="131" spans="1:38" customFormat="1" ht="15" x14ac:dyDescent="0.25">
      <c r="A131" s="472" t="s">
        <v>1115</v>
      </c>
      <c r="B131" s="473" t="s">
        <v>627</v>
      </c>
      <c r="C131" s="487" t="s">
        <v>769</v>
      </c>
      <c r="D131" s="658" t="s">
        <v>42</v>
      </c>
      <c r="E131" s="659" t="s">
        <v>43</v>
      </c>
      <c r="F131" s="659">
        <v>75</v>
      </c>
      <c r="G131" s="659">
        <v>16</v>
      </c>
      <c r="H131" s="434" t="s">
        <v>776</v>
      </c>
      <c r="I131" s="475">
        <v>0</v>
      </c>
      <c r="J131" s="436">
        <v>0</v>
      </c>
      <c r="K131" s="436">
        <v>0</v>
      </c>
      <c r="L131" s="436">
        <v>0</v>
      </c>
      <c r="M131" s="436">
        <v>0</v>
      </c>
      <c r="N131" s="436">
        <v>0</v>
      </c>
      <c r="O131" s="436">
        <v>0</v>
      </c>
      <c r="P131" s="436">
        <v>0</v>
      </c>
      <c r="Q131" s="436">
        <v>12.6</v>
      </c>
      <c r="R131" s="436">
        <v>0</v>
      </c>
      <c r="S131" s="436">
        <v>0</v>
      </c>
      <c r="T131" s="437">
        <v>0</v>
      </c>
      <c r="U131" s="438">
        <f t="shared" si="10"/>
        <v>12.6</v>
      </c>
      <c r="V131" s="439"/>
      <c r="W131" s="440"/>
      <c r="X131" s="387"/>
      <c r="Y131" s="388"/>
      <c r="Z131" s="388"/>
      <c r="AA131" s="388"/>
      <c r="AB131" s="392"/>
      <c r="AC131" s="392"/>
      <c r="AD131" s="392"/>
      <c r="AE131" s="392"/>
      <c r="AF131" s="392"/>
      <c r="AG131" s="392"/>
      <c r="AH131" s="392"/>
      <c r="AI131" s="392"/>
      <c r="AJ131" s="392"/>
      <c r="AK131" s="392"/>
      <c r="AL131" s="392"/>
    </row>
    <row r="132" spans="1:38" customFormat="1" ht="15" customHeight="1" x14ac:dyDescent="0.25">
      <c r="A132" s="420" t="s">
        <v>1116</v>
      </c>
      <c r="B132" s="420" t="s">
        <v>900</v>
      </c>
      <c r="C132" s="452"/>
      <c r="D132" s="453"/>
      <c r="E132" s="445"/>
      <c r="F132" s="445"/>
      <c r="G132" s="446"/>
      <c r="H132" s="454"/>
      <c r="I132" s="496"/>
      <c r="J132" s="497"/>
      <c r="K132" s="497"/>
      <c r="L132" s="497"/>
      <c r="M132" s="497"/>
      <c r="N132" s="497"/>
      <c r="O132" s="497"/>
      <c r="P132" s="497"/>
      <c r="Q132" s="497"/>
      <c r="R132" s="497"/>
      <c r="S132" s="497"/>
      <c r="T132" s="498"/>
      <c r="U132" s="455"/>
      <c r="V132" s="451"/>
      <c r="W132" s="451"/>
      <c r="X132" s="387"/>
      <c r="Y132" s="388"/>
      <c r="Z132" s="388"/>
      <c r="AA132" s="388"/>
      <c r="AB132" s="392"/>
      <c r="AC132" s="392"/>
      <c r="AD132" s="392"/>
      <c r="AE132" s="392"/>
      <c r="AF132" s="392"/>
      <c r="AG132" s="392"/>
      <c r="AH132" s="392"/>
      <c r="AI132" s="392"/>
      <c r="AJ132" s="392"/>
      <c r="AK132" s="392"/>
      <c r="AL132" s="392"/>
    </row>
    <row r="133" spans="1:38" customFormat="1" ht="15" x14ac:dyDescent="0.25">
      <c r="A133" s="472" t="s">
        <v>1117</v>
      </c>
      <c r="B133" s="473" t="s">
        <v>628</v>
      </c>
      <c r="C133" s="487" t="s">
        <v>769</v>
      </c>
      <c r="D133" s="658" t="s">
        <v>42</v>
      </c>
      <c r="E133" s="659" t="s">
        <v>43</v>
      </c>
      <c r="F133" s="659">
        <v>75</v>
      </c>
      <c r="G133" s="659">
        <v>16</v>
      </c>
      <c r="H133" s="434" t="s">
        <v>776</v>
      </c>
      <c r="I133" s="475">
        <v>0</v>
      </c>
      <c r="J133" s="436">
        <v>0</v>
      </c>
      <c r="K133" s="436">
        <v>0</v>
      </c>
      <c r="L133" s="436">
        <v>0</v>
      </c>
      <c r="M133" s="436">
        <v>0</v>
      </c>
      <c r="N133" s="436">
        <v>0</v>
      </c>
      <c r="O133" s="436">
        <v>5</v>
      </c>
      <c r="P133" s="436">
        <v>0</v>
      </c>
      <c r="Q133" s="436">
        <v>0</v>
      </c>
      <c r="R133" s="436">
        <v>0</v>
      </c>
      <c r="S133" s="436">
        <v>0</v>
      </c>
      <c r="T133" s="437">
        <v>0</v>
      </c>
      <c r="U133" s="438">
        <f t="shared" ref="U133:U134" si="11">SUM(I133:T133)</f>
        <v>5</v>
      </c>
      <c r="V133" s="439"/>
      <c r="W133" s="440"/>
      <c r="X133" s="387"/>
      <c r="Y133" s="388"/>
      <c r="Z133" s="388"/>
      <c r="AA133" s="388"/>
      <c r="AB133" s="392"/>
      <c r="AC133" s="392"/>
      <c r="AD133" s="392"/>
      <c r="AE133" s="392"/>
      <c r="AF133" s="392"/>
      <c r="AG133" s="392"/>
      <c r="AH133" s="392"/>
      <c r="AI133" s="392"/>
      <c r="AJ133" s="392"/>
      <c r="AK133" s="392"/>
      <c r="AL133" s="392"/>
    </row>
    <row r="134" spans="1:38" customFormat="1" ht="15" x14ac:dyDescent="0.25">
      <c r="A134" s="472" t="s">
        <v>1118</v>
      </c>
      <c r="B134" s="473" t="s">
        <v>629</v>
      </c>
      <c r="C134" s="487" t="s">
        <v>769</v>
      </c>
      <c r="D134" s="658" t="s">
        <v>42</v>
      </c>
      <c r="E134" s="659" t="s">
        <v>43</v>
      </c>
      <c r="F134" s="659">
        <v>75</v>
      </c>
      <c r="G134" s="659">
        <v>16</v>
      </c>
      <c r="H134" s="434" t="s">
        <v>776</v>
      </c>
      <c r="I134" s="475">
        <v>0</v>
      </c>
      <c r="J134" s="436">
        <v>0</v>
      </c>
      <c r="K134" s="436">
        <v>0</v>
      </c>
      <c r="L134" s="436">
        <v>0</v>
      </c>
      <c r="M134" s="436">
        <v>0</v>
      </c>
      <c r="N134" s="436">
        <v>0</v>
      </c>
      <c r="O134" s="436">
        <v>0</v>
      </c>
      <c r="P134" s="436">
        <v>0</v>
      </c>
      <c r="Q134" s="436">
        <v>0</v>
      </c>
      <c r="R134" s="436">
        <v>4.25</v>
      </c>
      <c r="S134" s="436">
        <v>0</v>
      </c>
      <c r="T134" s="437">
        <v>0</v>
      </c>
      <c r="U134" s="438">
        <f t="shared" si="11"/>
        <v>4.25</v>
      </c>
      <c r="V134" s="439"/>
      <c r="W134" s="440"/>
      <c r="X134" s="387"/>
      <c r="Y134" s="388"/>
      <c r="Z134" s="388"/>
      <c r="AA134" s="388"/>
      <c r="AB134" s="392"/>
      <c r="AC134" s="392"/>
      <c r="AD134" s="392"/>
      <c r="AE134" s="392"/>
      <c r="AF134" s="392"/>
      <c r="AG134" s="392"/>
      <c r="AH134" s="392"/>
      <c r="AI134" s="392"/>
      <c r="AJ134" s="392"/>
      <c r="AK134" s="392"/>
      <c r="AL134" s="392"/>
    </row>
    <row r="135" spans="1:38" customFormat="1" ht="15" x14ac:dyDescent="0.25">
      <c r="A135" s="420" t="s">
        <v>1119</v>
      </c>
      <c r="B135" s="420" t="s">
        <v>901</v>
      </c>
      <c r="C135" s="452"/>
      <c r="D135" s="453"/>
      <c r="E135" s="445"/>
      <c r="F135" s="445"/>
      <c r="G135" s="446"/>
      <c r="H135" s="454"/>
      <c r="I135" s="496"/>
      <c r="J135" s="497"/>
      <c r="K135" s="497"/>
      <c r="L135" s="497"/>
      <c r="M135" s="497"/>
      <c r="N135" s="497"/>
      <c r="O135" s="497"/>
      <c r="P135" s="497"/>
      <c r="Q135" s="497"/>
      <c r="R135" s="497"/>
      <c r="S135" s="497"/>
      <c r="T135" s="498"/>
      <c r="U135" s="455"/>
      <c r="V135" s="451"/>
      <c r="W135" s="451"/>
      <c r="X135" s="387"/>
      <c r="Y135" s="388"/>
      <c r="Z135" s="388"/>
      <c r="AA135" s="388"/>
      <c r="AB135" s="392"/>
      <c r="AC135" s="392"/>
      <c r="AD135" s="392"/>
      <c r="AE135" s="392"/>
      <c r="AF135" s="392"/>
      <c r="AG135" s="392"/>
      <c r="AH135" s="392"/>
      <c r="AI135" s="392"/>
      <c r="AJ135" s="392"/>
      <c r="AK135" s="392"/>
      <c r="AL135" s="392"/>
    </row>
    <row r="136" spans="1:38" customFormat="1" ht="15" x14ac:dyDescent="0.25">
      <c r="A136" s="472" t="s">
        <v>1120</v>
      </c>
      <c r="B136" s="473" t="s">
        <v>404</v>
      </c>
      <c r="C136" s="487" t="s">
        <v>769</v>
      </c>
      <c r="D136" s="658" t="s">
        <v>42</v>
      </c>
      <c r="E136" s="659" t="s">
        <v>43</v>
      </c>
      <c r="F136" s="659">
        <v>75</v>
      </c>
      <c r="G136" s="659">
        <v>16</v>
      </c>
      <c r="H136" s="434">
        <v>200</v>
      </c>
      <c r="I136" s="475">
        <v>0</v>
      </c>
      <c r="J136" s="436">
        <v>0</v>
      </c>
      <c r="K136" s="436">
        <v>0</v>
      </c>
      <c r="L136" s="436">
        <v>0</v>
      </c>
      <c r="M136" s="436">
        <v>0</v>
      </c>
      <c r="N136" s="436">
        <v>0</v>
      </c>
      <c r="O136" s="436">
        <v>0</v>
      </c>
      <c r="P136" s="436">
        <v>0</v>
      </c>
      <c r="Q136" s="436">
        <v>30.25</v>
      </c>
      <c r="R136" s="436">
        <v>0</v>
      </c>
      <c r="S136" s="436">
        <v>0</v>
      </c>
      <c r="T136" s="437">
        <v>0</v>
      </c>
      <c r="U136" s="438">
        <f t="shared" ref="U136:U156" si="12">SUM(I136:T136)</f>
        <v>30.25</v>
      </c>
      <c r="V136" s="439"/>
      <c r="W136" s="440"/>
      <c r="X136" s="387"/>
      <c r="Y136" s="388"/>
      <c r="Z136" s="388"/>
      <c r="AA136" s="388"/>
      <c r="AB136" s="392"/>
      <c r="AC136" s="392"/>
      <c r="AD136" s="392"/>
      <c r="AE136" s="392"/>
      <c r="AF136" s="392"/>
      <c r="AG136" s="392"/>
      <c r="AH136" s="392"/>
      <c r="AI136" s="392"/>
      <c r="AJ136" s="392"/>
      <c r="AK136" s="392"/>
      <c r="AL136" s="392"/>
    </row>
    <row r="137" spans="1:38" customFormat="1" ht="15" x14ac:dyDescent="0.25">
      <c r="A137" s="472" t="s">
        <v>1121</v>
      </c>
      <c r="B137" s="473" t="s">
        <v>405</v>
      </c>
      <c r="C137" s="487" t="s">
        <v>769</v>
      </c>
      <c r="D137" s="658" t="s">
        <v>42</v>
      </c>
      <c r="E137" s="659" t="s">
        <v>43</v>
      </c>
      <c r="F137" s="659">
        <v>75</v>
      </c>
      <c r="G137" s="659">
        <v>16</v>
      </c>
      <c r="H137" s="434">
        <v>200</v>
      </c>
      <c r="I137" s="475">
        <v>0</v>
      </c>
      <c r="J137" s="436">
        <v>0</v>
      </c>
      <c r="K137" s="436">
        <v>0</v>
      </c>
      <c r="L137" s="436">
        <v>0</v>
      </c>
      <c r="M137" s="436">
        <v>0</v>
      </c>
      <c r="N137" s="436">
        <v>0</v>
      </c>
      <c r="O137" s="436">
        <v>0</v>
      </c>
      <c r="P137" s="436">
        <v>0</v>
      </c>
      <c r="Q137" s="436">
        <v>3.75</v>
      </c>
      <c r="R137" s="436">
        <v>0</v>
      </c>
      <c r="S137" s="436">
        <v>0</v>
      </c>
      <c r="T137" s="437">
        <v>0</v>
      </c>
      <c r="U137" s="438">
        <f t="shared" si="12"/>
        <v>3.75</v>
      </c>
      <c r="V137" s="439"/>
      <c r="W137" s="440"/>
      <c r="X137" s="387"/>
      <c r="Y137" s="388"/>
      <c r="Z137" s="388"/>
      <c r="AA137" s="388"/>
      <c r="AB137" s="392"/>
      <c r="AC137" s="392"/>
      <c r="AD137" s="392"/>
      <c r="AE137" s="392"/>
      <c r="AF137" s="392"/>
      <c r="AG137" s="392"/>
      <c r="AH137" s="392"/>
      <c r="AI137" s="392"/>
      <c r="AJ137" s="392"/>
      <c r="AK137" s="392"/>
      <c r="AL137" s="392"/>
    </row>
    <row r="138" spans="1:38" customFormat="1" ht="15" x14ac:dyDescent="0.25">
      <c r="A138" s="472" t="s">
        <v>1122</v>
      </c>
      <c r="B138" s="473" t="s">
        <v>406</v>
      </c>
      <c r="C138" s="487" t="s">
        <v>769</v>
      </c>
      <c r="D138" s="658" t="s">
        <v>42</v>
      </c>
      <c r="E138" s="659" t="s">
        <v>43</v>
      </c>
      <c r="F138" s="659">
        <v>75</v>
      </c>
      <c r="G138" s="659">
        <v>16</v>
      </c>
      <c r="H138" s="434">
        <v>200</v>
      </c>
      <c r="I138" s="475">
        <v>0</v>
      </c>
      <c r="J138" s="436">
        <v>0</v>
      </c>
      <c r="K138" s="436">
        <v>0</v>
      </c>
      <c r="L138" s="436">
        <v>0</v>
      </c>
      <c r="M138" s="436">
        <v>0</v>
      </c>
      <c r="N138" s="436">
        <v>0</v>
      </c>
      <c r="O138" s="436">
        <v>0</v>
      </c>
      <c r="P138" s="436">
        <v>0</v>
      </c>
      <c r="Q138" s="436">
        <v>10.6</v>
      </c>
      <c r="R138" s="436">
        <v>0</v>
      </c>
      <c r="S138" s="436">
        <v>0</v>
      </c>
      <c r="T138" s="437">
        <v>0</v>
      </c>
      <c r="U138" s="438">
        <f t="shared" si="12"/>
        <v>10.6</v>
      </c>
      <c r="V138" s="439"/>
      <c r="W138" s="440"/>
      <c r="X138" s="387"/>
      <c r="Y138" s="388"/>
      <c r="Z138" s="388"/>
      <c r="AA138" s="388"/>
      <c r="AB138" s="392"/>
      <c r="AC138" s="392"/>
      <c r="AD138" s="392"/>
      <c r="AE138" s="392"/>
      <c r="AF138" s="392"/>
      <c r="AG138" s="392"/>
      <c r="AH138" s="392"/>
      <c r="AI138" s="392"/>
      <c r="AJ138" s="392"/>
      <c r="AK138" s="392"/>
      <c r="AL138" s="392"/>
    </row>
    <row r="139" spans="1:38" customFormat="1" ht="15" x14ac:dyDescent="0.25">
      <c r="A139" s="472" t="s">
        <v>1123</v>
      </c>
      <c r="B139" s="473" t="s">
        <v>407</v>
      </c>
      <c r="C139" s="487" t="s">
        <v>769</v>
      </c>
      <c r="D139" s="658" t="s">
        <v>42</v>
      </c>
      <c r="E139" s="659" t="s">
        <v>43</v>
      </c>
      <c r="F139" s="659">
        <v>75</v>
      </c>
      <c r="G139" s="659">
        <v>16</v>
      </c>
      <c r="H139" s="434">
        <v>200</v>
      </c>
      <c r="I139" s="475">
        <v>0</v>
      </c>
      <c r="J139" s="436">
        <v>0</v>
      </c>
      <c r="K139" s="436">
        <v>0</v>
      </c>
      <c r="L139" s="436">
        <v>0</v>
      </c>
      <c r="M139" s="436">
        <v>0</v>
      </c>
      <c r="N139" s="436">
        <v>0</v>
      </c>
      <c r="O139" s="436">
        <v>0</v>
      </c>
      <c r="P139" s="436">
        <v>0</v>
      </c>
      <c r="Q139" s="436">
        <v>0</v>
      </c>
      <c r="R139" s="436">
        <v>0</v>
      </c>
      <c r="S139" s="436">
        <v>118.97</v>
      </c>
      <c r="T139" s="437">
        <v>0</v>
      </c>
      <c r="U139" s="438">
        <f t="shared" si="12"/>
        <v>118.97</v>
      </c>
      <c r="V139" s="439"/>
      <c r="W139" s="440"/>
      <c r="X139" s="387"/>
      <c r="Y139" s="388"/>
      <c r="Z139" s="388"/>
      <c r="AA139" s="388"/>
      <c r="AB139" s="392"/>
      <c r="AC139" s="392"/>
      <c r="AD139" s="392"/>
      <c r="AE139" s="392"/>
      <c r="AF139" s="392"/>
      <c r="AG139" s="392"/>
      <c r="AH139" s="392"/>
      <c r="AI139" s="392"/>
      <c r="AJ139" s="392"/>
      <c r="AK139" s="392"/>
      <c r="AL139" s="392"/>
    </row>
    <row r="140" spans="1:38" customFormat="1" ht="15" customHeight="1" x14ac:dyDescent="0.25">
      <c r="A140" s="472" t="s">
        <v>1124</v>
      </c>
      <c r="B140" s="473" t="s">
        <v>630</v>
      </c>
      <c r="C140" s="487" t="s">
        <v>769</v>
      </c>
      <c r="D140" s="658" t="s">
        <v>42</v>
      </c>
      <c r="E140" s="659" t="s">
        <v>43</v>
      </c>
      <c r="F140" s="659">
        <v>75</v>
      </c>
      <c r="G140" s="659">
        <v>16</v>
      </c>
      <c r="H140" s="434">
        <v>200</v>
      </c>
      <c r="I140" s="475">
        <v>0</v>
      </c>
      <c r="J140" s="436">
        <v>0</v>
      </c>
      <c r="K140" s="436">
        <v>0</v>
      </c>
      <c r="L140" s="436">
        <v>0</v>
      </c>
      <c r="M140" s="436">
        <v>0</v>
      </c>
      <c r="N140" s="436">
        <v>0</v>
      </c>
      <c r="O140" s="436">
        <v>0</v>
      </c>
      <c r="P140" s="436">
        <v>0</v>
      </c>
      <c r="Q140" s="436">
        <v>0</v>
      </c>
      <c r="R140" s="436">
        <v>0</v>
      </c>
      <c r="S140" s="436">
        <v>0.32</v>
      </c>
      <c r="T140" s="437">
        <v>0</v>
      </c>
      <c r="U140" s="438">
        <f t="shared" si="12"/>
        <v>0.32</v>
      </c>
      <c r="V140" s="439"/>
      <c r="W140" s="440"/>
      <c r="X140" s="387"/>
      <c r="Y140" s="388"/>
      <c r="Z140" s="388"/>
      <c r="AA140" s="388"/>
      <c r="AB140" s="392"/>
      <c r="AC140" s="392"/>
      <c r="AD140" s="392"/>
      <c r="AE140" s="392"/>
      <c r="AF140" s="392"/>
      <c r="AG140" s="392"/>
      <c r="AH140" s="392"/>
      <c r="AI140" s="392"/>
      <c r="AJ140" s="392"/>
      <c r="AK140" s="392"/>
      <c r="AL140" s="392"/>
    </row>
    <row r="141" spans="1:38" customFormat="1" ht="27" customHeight="1" x14ac:dyDescent="0.25">
      <c r="A141" s="472" t="s">
        <v>1125</v>
      </c>
      <c r="B141" s="473" t="s">
        <v>631</v>
      </c>
      <c r="C141" s="487" t="s">
        <v>769</v>
      </c>
      <c r="D141" s="658" t="s">
        <v>42</v>
      </c>
      <c r="E141" s="659" t="s">
        <v>43</v>
      </c>
      <c r="F141" s="659">
        <v>75</v>
      </c>
      <c r="G141" s="659">
        <v>16</v>
      </c>
      <c r="H141" s="434">
        <v>200</v>
      </c>
      <c r="I141" s="475">
        <v>0</v>
      </c>
      <c r="J141" s="436">
        <v>0</v>
      </c>
      <c r="K141" s="436">
        <v>0</v>
      </c>
      <c r="L141" s="436">
        <v>0</v>
      </c>
      <c r="M141" s="436">
        <v>0</v>
      </c>
      <c r="N141" s="436">
        <v>0</v>
      </c>
      <c r="O141" s="436">
        <v>0</v>
      </c>
      <c r="P141" s="436">
        <v>0</v>
      </c>
      <c r="Q141" s="436">
        <v>0</v>
      </c>
      <c r="R141" s="436">
        <v>0</v>
      </c>
      <c r="S141" s="436">
        <v>1.28</v>
      </c>
      <c r="T141" s="437">
        <v>0</v>
      </c>
      <c r="U141" s="438">
        <f t="shared" si="12"/>
        <v>1.28</v>
      </c>
      <c r="V141" s="439"/>
      <c r="W141" s="440"/>
      <c r="X141" s="387"/>
      <c r="Y141" s="388"/>
      <c r="Z141" s="388"/>
      <c r="AA141" s="388"/>
      <c r="AB141" s="392"/>
      <c r="AC141" s="392"/>
      <c r="AD141" s="392"/>
      <c r="AE141" s="392"/>
      <c r="AF141" s="392"/>
      <c r="AG141" s="392"/>
      <c r="AH141" s="392"/>
      <c r="AI141" s="392"/>
      <c r="AJ141" s="392"/>
      <c r="AK141" s="392"/>
      <c r="AL141" s="392"/>
    </row>
    <row r="142" spans="1:38" customFormat="1" ht="15" x14ac:dyDescent="0.25">
      <c r="A142" s="472" t="s">
        <v>1126</v>
      </c>
      <c r="B142" s="473" t="s">
        <v>632</v>
      </c>
      <c r="C142" s="487" t="s">
        <v>769</v>
      </c>
      <c r="D142" s="658" t="s">
        <v>42</v>
      </c>
      <c r="E142" s="659" t="s">
        <v>43</v>
      </c>
      <c r="F142" s="659">
        <v>75</v>
      </c>
      <c r="G142" s="659">
        <v>16</v>
      </c>
      <c r="H142" s="434">
        <v>200</v>
      </c>
      <c r="I142" s="475">
        <v>0</v>
      </c>
      <c r="J142" s="436">
        <v>0</v>
      </c>
      <c r="K142" s="436">
        <v>0</v>
      </c>
      <c r="L142" s="436">
        <v>0</v>
      </c>
      <c r="M142" s="436">
        <v>0</v>
      </c>
      <c r="N142" s="436">
        <v>0</v>
      </c>
      <c r="O142" s="436">
        <v>0</v>
      </c>
      <c r="P142" s="436">
        <v>0</v>
      </c>
      <c r="Q142" s="436">
        <v>0</v>
      </c>
      <c r="R142" s="436">
        <v>0</v>
      </c>
      <c r="S142" s="436">
        <v>1.28</v>
      </c>
      <c r="T142" s="437">
        <v>0</v>
      </c>
      <c r="U142" s="438">
        <f t="shared" si="12"/>
        <v>1.28</v>
      </c>
      <c r="V142" s="439"/>
      <c r="W142" s="440"/>
      <c r="X142" s="387"/>
      <c r="Y142" s="388"/>
      <c r="Z142" s="388"/>
      <c r="AA142" s="388"/>
      <c r="AB142" s="392"/>
      <c r="AC142" s="392"/>
      <c r="AD142" s="392"/>
      <c r="AE142" s="392"/>
      <c r="AF142" s="392"/>
      <c r="AG142" s="392"/>
      <c r="AH142" s="392"/>
      <c r="AI142" s="392"/>
      <c r="AJ142" s="392"/>
      <c r="AK142" s="392"/>
      <c r="AL142" s="392"/>
    </row>
    <row r="143" spans="1:38" customFormat="1" ht="15" x14ac:dyDescent="0.25">
      <c r="A143" s="472" t="s">
        <v>1127</v>
      </c>
      <c r="B143" s="473" t="s">
        <v>633</v>
      </c>
      <c r="C143" s="487" t="s">
        <v>769</v>
      </c>
      <c r="D143" s="658" t="s">
        <v>42</v>
      </c>
      <c r="E143" s="659" t="s">
        <v>43</v>
      </c>
      <c r="F143" s="659">
        <v>75</v>
      </c>
      <c r="G143" s="659">
        <v>16</v>
      </c>
      <c r="H143" s="434">
        <v>200</v>
      </c>
      <c r="I143" s="475">
        <v>0</v>
      </c>
      <c r="J143" s="436">
        <v>0</v>
      </c>
      <c r="K143" s="436">
        <v>0</v>
      </c>
      <c r="L143" s="436">
        <v>0</v>
      </c>
      <c r="M143" s="436">
        <v>0</v>
      </c>
      <c r="N143" s="436">
        <v>0</v>
      </c>
      <c r="O143" s="436">
        <v>0</v>
      </c>
      <c r="P143" s="436">
        <v>0</v>
      </c>
      <c r="Q143" s="436">
        <v>0</v>
      </c>
      <c r="R143" s="436">
        <v>0.32</v>
      </c>
      <c r="S143" s="436">
        <v>0</v>
      </c>
      <c r="T143" s="437">
        <v>0</v>
      </c>
      <c r="U143" s="438">
        <f t="shared" si="12"/>
        <v>0.32</v>
      </c>
      <c r="V143" s="439"/>
      <c r="W143" s="440"/>
      <c r="X143" s="387"/>
      <c r="Y143" s="388"/>
      <c r="Z143" s="388"/>
      <c r="AA143" s="388"/>
      <c r="AB143" s="392"/>
      <c r="AC143" s="392"/>
      <c r="AD143" s="392"/>
      <c r="AE143" s="392"/>
      <c r="AF143" s="392"/>
      <c r="AG143" s="392"/>
      <c r="AH143" s="392"/>
      <c r="AI143" s="392"/>
      <c r="AJ143" s="392"/>
      <c r="AK143" s="392"/>
      <c r="AL143" s="392"/>
    </row>
    <row r="144" spans="1:38" customFormat="1" ht="15" x14ac:dyDescent="0.25">
      <c r="A144" s="472" t="s">
        <v>1128</v>
      </c>
      <c r="B144" s="473" t="s">
        <v>634</v>
      </c>
      <c r="C144" s="487" t="s">
        <v>769</v>
      </c>
      <c r="D144" s="658" t="s">
        <v>42</v>
      </c>
      <c r="E144" s="659" t="s">
        <v>43</v>
      </c>
      <c r="F144" s="659">
        <v>75</v>
      </c>
      <c r="G144" s="659">
        <v>16</v>
      </c>
      <c r="H144" s="434">
        <v>200</v>
      </c>
      <c r="I144" s="475">
        <v>0</v>
      </c>
      <c r="J144" s="436">
        <v>0</v>
      </c>
      <c r="K144" s="436">
        <v>0</v>
      </c>
      <c r="L144" s="436">
        <v>0</v>
      </c>
      <c r="M144" s="436">
        <v>0</v>
      </c>
      <c r="N144" s="436">
        <v>0</v>
      </c>
      <c r="O144" s="436">
        <v>0</v>
      </c>
      <c r="P144" s="436">
        <v>0</v>
      </c>
      <c r="Q144" s="436">
        <v>0</v>
      </c>
      <c r="R144" s="436">
        <v>1.28</v>
      </c>
      <c r="S144" s="436">
        <v>0</v>
      </c>
      <c r="T144" s="437">
        <v>0</v>
      </c>
      <c r="U144" s="438">
        <f t="shared" si="12"/>
        <v>1.28</v>
      </c>
      <c r="V144" s="439"/>
      <c r="W144" s="440"/>
      <c r="X144" s="387"/>
      <c r="Y144" s="388"/>
      <c r="Z144" s="388"/>
      <c r="AA144" s="388"/>
      <c r="AB144" s="392"/>
      <c r="AC144" s="392"/>
      <c r="AD144" s="392"/>
      <c r="AE144" s="392"/>
      <c r="AF144" s="392"/>
      <c r="AG144" s="392"/>
      <c r="AH144" s="392"/>
      <c r="AI144" s="392"/>
      <c r="AJ144" s="392"/>
      <c r="AK144" s="392"/>
      <c r="AL144" s="392"/>
    </row>
    <row r="145" spans="1:38" customFormat="1" ht="15" x14ac:dyDescent="0.25">
      <c r="A145" s="472" t="s">
        <v>1129</v>
      </c>
      <c r="B145" s="473" t="s">
        <v>635</v>
      </c>
      <c r="C145" s="487" t="s">
        <v>769</v>
      </c>
      <c r="D145" s="658" t="s">
        <v>42</v>
      </c>
      <c r="E145" s="659" t="s">
        <v>43</v>
      </c>
      <c r="F145" s="659">
        <v>75</v>
      </c>
      <c r="G145" s="659">
        <v>16</v>
      </c>
      <c r="H145" s="434">
        <v>200</v>
      </c>
      <c r="I145" s="475">
        <v>0</v>
      </c>
      <c r="J145" s="436">
        <v>0</v>
      </c>
      <c r="K145" s="436">
        <v>0</v>
      </c>
      <c r="L145" s="436">
        <v>0</v>
      </c>
      <c r="M145" s="436">
        <v>0</v>
      </c>
      <c r="N145" s="436">
        <v>0</v>
      </c>
      <c r="O145" s="436">
        <v>0</v>
      </c>
      <c r="P145" s="436">
        <v>0</v>
      </c>
      <c r="Q145" s="436">
        <v>0</v>
      </c>
      <c r="R145" s="436">
        <v>1.28</v>
      </c>
      <c r="S145" s="436">
        <v>0</v>
      </c>
      <c r="T145" s="437">
        <v>0</v>
      </c>
      <c r="U145" s="438">
        <f t="shared" si="12"/>
        <v>1.28</v>
      </c>
      <c r="V145" s="439"/>
      <c r="W145" s="440"/>
      <c r="X145" s="387"/>
      <c r="Y145" s="388"/>
      <c r="Z145" s="388"/>
      <c r="AA145" s="388"/>
      <c r="AB145" s="392"/>
      <c r="AC145" s="392"/>
      <c r="AD145" s="392"/>
      <c r="AE145" s="392"/>
      <c r="AF145" s="392"/>
      <c r="AG145" s="392"/>
      <c r="AH145" s="392"/>
      <c r="AI145" s="392"/>
      <c r="AJ145" s="392"/>
      <c r="AK145" s="392"/>
      <c r="AL145" s="392"/>
    </row>
    <row r="146" spans="1:38" customFormat="1" ht="15" x14ac:dyDescent="0.25">
      <c r="A146" s="472" t="s">
        <v>1130</v>
      </c>
      <c r="B146" s="473" t="s">
        <v>636</v>
      </c>
      <c r="C146" s="487" t="s">
        <v>769</v>
      </c>
      <c r="D146" s="658" t="s">
        <v>42</v>
      </c>
      <c r="E146" s="659" t="s">
        <v>43</v>
      </c>
      <c r="F146" s="659">
        <v>75</v>
      </c>
      <c r="G146" s="659">
        <v>16</v>
      </c>
      <c r="H146" s="434">
        <v>200</v>
      </c>
      <c r="I146" s="475">
        <v>0</v>
      </c>
      <c r="J146" s="436">
        <v>0</v>
      </c>
      <c r="K146" s="436">
        <v>0</v>
      </c>
      <c r="L146" s="436">
        <v>0</v>
      </c>
      <c r="M146" s="436">
        <v>0</v>
      </c>
      <c r="N146" s="436">
        <v>0</v>
      </c>
      <c r="O146" s="436">
        <v>0</v>
      </c>
      <c r="P146" s="436">
        <v>0</v>
      </c>
      <c r="Q146" s="436">
        <v>0</v>
      </c>
      <c r="R146" s="436">
        <v>0.32</v>
      </c>
      <c r="S146" s="436">
        <v>0</v>
      </c>
      <c r="T146" s="437">
        <v>0</v>
      </c>
      <c r="U146" s="438">
        <f t="shared" si="12"/>
        <v>0.32</v>
      </c>
      <c r="V146" s="439"/>
      <c r="W146" s="440"/>
      <c r="X146" s="387"/>
      <c r="Y146" s="388"/>
      <c r="Z146" s="388"/>
      <c r="AA146" s="388"/>
      <c r="AB146" s="391"/>
      <c r="AC146" s="391"/>
      <c r="AD146" s="391"/>
      <c r="AE146" s="391"/>
      <c r="AF146" s="391"/>
      <c r="AG146" s="391"/>
      <c r="AH146" s="391"/>
      <c r="AI146" s="391"/>
      <c r="AJ146" s="391"/>
      <c r="AK146" s="391"/>
      <c r="AL146" s="391"/>
    </row>
    <row r="147" spans="1:38" customFormat="1" ht="15" x14ac:dyDescent="0.25">
      <c r="A147" s="472" t="s">
        <v>1131</v>
      </c>
      <c r="B147" s="473" t="s">
        <v>637</v>
      </c>
      <c r="C147" s="487" t="s">
        <v>769</v>
      </c>
      <c r="D147" s="658" t="s">
        <v>42</v>
      </c>
      <c r="E147" s="659" t="s">
        <v>43</v>
      </c>
      <c r="F147" s="659">
        <v>75</v>
      </c>
      <c r="G147" s="659">
        <v>16</v>
      </c>
      <c r="H147" s="434">
        <v>200</v>
      </c>
      <c r="I147" s="475">
        <v>0</v>
      </c>
      <c r="J147" s="436">
        <v>0</v>
      </c>
      <c r="K147" s="436">
        <v>0</v>
      </c>
      <c r="L147" s="436">
        <v>0</v>
      </c>
      <c r="M147" s="436">
        <v>0</v>
      </c>
      <c r="N147" s="436">
        <v>0</v>
      </c>
      <c r="O147" s="436">
        <v>0</v>
      </c>
      <c r="P147" s="436">
        <v>0</v>
      </c>
      <c r="Q147" s="436">
        <v>0</v>
      </c>
      <c r="R147" s="436">
        <v>0.32</v>
      </c>
      <c r="S147" s="436">
        <v>0</v>
      </c>
      <c r="T147" s="437">
        <v>0</v>
      </c>
      <c r="U147" s="438">
        <f t="shared" si="12"/>
        <v>0.32</v>
      </c>
      <c r="V147" s="439"/>
      <c r="W147" s="440"/>
      <c r="X147" s="387"/>
      <c r="Y147" s="388"/>
      <c r="Z147" s="388"/>
      <c r="AA147" s="388"/>
      <c r="AB147" s="391"/>
      <c r="AC147" s="391"/>
      <c r="AD147" s="391"/>
      <c r="AE147" s="391"/>
      <c r="AF147" s="391"/>
      <c r="AG147" s="391"/>
      <c r="AH147" s="391"/>
      <c r="AI147" s="391"/>
      <c r="AJ147" s="391"/>
      <c r="AK147" s="391"/>
      <c r="AL147" s="391"/>
    </row>
    <row r="148" spans="1:38" customFormat="1" ht="15" x14ac:dyDescent="0.25">
      <c r="A148" s="472" t="s">
        <v>1132</v>
      </c>
      <c r="B148" s="473" t="s">
        <v>638</v>
      </c>
      <c r="C148" s="487" t="s">
        <v>769</v>
      </c>
      <c r="D148" s="658" t="s">
        <v>42</v>
      </c>
      <c r="E148" s="659" t="s">
        <v>43</v>
      </c>
      <c r="F148" s="659">
        <v>75</v>
      </c>
      <c r="G148" s="659">
        <v>16</v>
      </c>
      <c r="H148" s="434">
        <v>200</v>
      </c>
      <c r="I148" s="475">
        <v>0</v>
      </c>
      <c r="J148" s="436">
        <v>0</v>
      </c>
      <c r="K148" s="436">
        <v>0</v>
      </c>
      <c r="L148" s="436">
        <v>0</v>
      </c>
      <c r="M148" s="436">
        <v>0</v>
      </c>
      <c r="N148" s="436">
        <v>0</v>
      </c>
      <c r="O148" s="436">
        <v>0</v>
      </c>
      <c r="P148" s="436">
        <v>0</v>
      </c>
      <c r="Q148" s="436">
        <v>0.32</v>
      </c>
      <c r="R148" s="436">
        <v>0</v>
      </c>
      <c r="S148" s="436">
        <v>0</v>
      </c>
      <c r="T148" s="437">
        <v>0</v>
      </c>
      <c r="U148" s="438">
        <f t="shared" si="12"/>
        <v>0.32</v>
      </c>
      <c r="V148" s="439"/>
      <c r="W148" s="440"/>
      <c r="X148" s="387"/>
      <c r="Y148" s="388"/>
      <c r="Z148" s="388"/>
      <c r="AA148" s="388"/>
      <c r="AB148" s="391"/>
      <c r="AC148" s="391"/>
      <c r="AD148" s="391"/>
      <c r="AE148" s="391"/>
      <c r="AF148" s="391"/>
      <c r="AG148" s="391"/>
      <c r="AH148" s="391"/>
      <c r="AI148" s="391"/>
      <c r="AJ148" s="391"/>
      <c r="AK148" s="391"/>
      <c r="AL148" s="391"/>
    </row>
    <row r="149" spans="1:38" customFormat="1" ht="15" x14ac:dyDescent="0.25">
      <c r="A149" s="472" t="s">
        <v>1133</v>
      </c>
      <c r="B149" s="473" t="s">
        <v>639</v>
      </c>
      <c r="C149" s="487" t="s">
        <v>769</v>
      </c>
      <c r="D149" s="658" t="s">
        <v>42</v>
      </c>
      <c r="E149" s="659" t="s">
        <v>43</v>
      </c>
      <c r="F149" s="659">
        <v>75</v>
      </c>
      <c r="G149" s="659">
        <v>16</v>
      </c>
      <c r="H149" s="434">
        <v>200</v>
      </c>
      <c r="I149" s="475">
        <v>0</v>
      </c>
      <c r="J149" s="436">
        <v>0</v>
      </c>
      <c r="K149" s="436">
        <v>0</v>
      </c>
      <c r="L149" s="436">
        <v>0</v>
      </c>
      <c r="M149" s="436">
        <v>0</v>
      </c>
      <c r="N149" s="436">
        <v>0</v>
      </c>
      <c r="O149" s="436">
        <v>0</v>
      </c>
      <c r="P149" s="436">
        <v>0</v>
      </c>
      <c r="Q149" s="436">
        <v>0.32</v>
      </c>
      <c r="R149" s="436">
        <v>0</v>
      </c>
      <c r="S149" s="436">
        <v>0</v>
      </c>
      <c r="T149" s="437">
        <v>0</v>
      </c>
      <c r="U149" s="438">
        <f t="shared" si="12"/>
        <v>0.32</v>
      </c>
      <c r="V149" s="439"/>
      <c r="W149" s="440"/>
      <c r="X149" s="387"/>
      <c r="Y149" s="388"/>
      <c r="Z149" s="388"/>
      <c r="AA149" s="388"/>
      <c r="AB149" s="391"/>
      <c r="AC149" s="391"/>
      <c r="AD149" s="391"/>
      <c r="AE149" s="391"/>
      <c r="AF149" s="391"/>
      <c r="AG149" s="391"/>
      <c r="AH149" s="391"/>
      <c r="AI149" s="391"/>
      <c r="AJ149" s="391"/>
      <c r="AK149" s="391"/>
      <c r="AL149" s="391"/>
    </row>
    <row r="150" spans="1:38" customFormat="1" ht="15" x14ac:dyDescent="0.25">
      <c r="A150" s="472" t="s">
        <v>1134</v>
      </c>
      <c r="B150" s="473" t="s">
        <v>640</v>
      </c>
      <c r="C150" s="487" t="s">
        <v>769</v>
      </c>
      <c r="D150" s="658" t="s">
        <v>42</v>
      </c>
      <c r="E150" s="659" t="s">
        <v>43</v>
      </c>
      <c r="F150" s="659">
        <v>75</v>
      </c>
      <c r="G150" s="659">
        <v>16</v>
      </c>
      <c r="H150" s="434">
        <v>200</v>
      </c>
      <c r="I150" s="475">
        <v>0</v>
      </c>
      <c r="J150" s="436">
        <v>0</v>
      </c>
      <c r="K150" s="436">
        <v>0</v>
      </c>
      <c r="L150" s="436">
        <v>0</v>
      </c>
      <c r="M150" s="436">
        <v>0</v>
      </c>
      <c r="N150" s="436">
        <v>0</v>
      </c>
      <c r="O150" s="436">
        <v>0</v>
      </c>
      <c r="P150" s="436">
        <v>0</v>
      </c>
      <c r="Q150" s="436">
        <v>0.32</v>
      </c>
      <c r="R150" s="436">
        <v>0</v>
      </c>
      <c r="S150" s="436">
        <v>0</v>
      </c>
      <c r="T150" s="437">
        <v>0</v>
      </c>
      <c r="U150" s="438">
        <f t="shared" si="12"/>
        <v>0.32</v>
      </c>
      <c r="V150" s="439"/>
      <c r="W150" s="440"/>
      <c r="X150" s="387"/>
      <c r="Y150" s="388"/>
      <c r="Z150" s="388"/>
      <c r="AA150" s="388"/>
    </row>
    <row r="151" spans="1:38" customFormat="1" ht="15" x14ac:dyDescent="0.25">
      <c r="A151" s="472" t="s">
        <v>1135</v>
      </c>
      <c r="B151" s="473" t="s">
        <v>641</v>
      </c>
      <c r="C151" s="487" t="s">
        <v>769</v>
      </c>
      <c r="D151" s="658" t="s">
        <v>42</v>
      </c>
      <c r="E151" s="659" t="s">
        <v>43</v>
      </c>
      <c r="F151" s="659">
        <v>75</v>
      </c>
      <c r="G151" s="659">
        <v>16</v>
      </c>
      <c r="H151" s="434">
        <v>200</v>
      </c>
      <c r="I151" s="475">
        <v>0</v>
      </c>
      <c r="J151" s="436">
        <v>0</v>
      </c>
      <c r="K151" s="436">
        <v>0</v>
      </c>
      <c r="L151" s="436">
        <v>0</v>
      </c>
      <c r="M151" s="436">
        <v>0</v>
      </c>
      <c r="N151" s="436">
        <v>0</v>
      </c>
      <c r="O151" s="436">
        <v>0</v>
      </c>
      <c r="P151" s="436">
        <v>0</v>
      </c>
      <c r="Q151" s="436">
        <v>0.96</v>
      </c>
      <c r="R151" s="436">
        <v>0</v>
      </c>
      <c r="S151" s="436">
        <v>0</v>
      </c>
      <c r="T151" s="437">
        <v>0</v>
      </c>
      <c r="U151" s="438">
        <f t="shared" si="12"/>
        <v>0.96</v>
      </c>
      <c r="V151" s="439"/>
      <c r="W151" s="440"/>
      <c r="X151" s="387"/>
      <c r="Y151" s="388"/>
      <c r="Z151" s="388"/>
      <c r="AA151" s="388"/>
    </row>
    <row r="152" spans="1:38" customFormat="1" ht="15" x14ac:dyDescent="0.25">
      <c r="A152" s="472" t="s">
        <v>1136</v>
      </c>
      <c r="B152" s="473" t="s">
        <v>642</v>
      </c>
      <c r="C152" s="487" t="s">
        <v>769</v>
      </c>
      <c r="D152" s="658" t="s">
        <v>42</v>
      </c>
      <c r="E152" s="659" t="s">
        <v>43</v>
      </c>
      <c r="F152" s="659">
        <v>75</v>
      </c>
      <c r="G152" s="659">
        <v>16</v>
      </c>
      <c r="H152" s="434">
        <v>200</v>
      </c>
      <c r="I152" s="475">
        <v>0</v>
      </c>
      <c r="J152" s="436">
        <v>0</v>
      </c>
      <c r="K152" s="436">
        <v>0</v>
      </c>
      <c r="L152" s="436">
        <v>0</v>
      </c>
      <c r="M152" s="436">
        <v>0</v>
      </c>
      <c r="N152" s="436">
        <v>0</v>
      </c>
      <c r="O152" s="436">
        <v>0</v>
      </c>
      <c r="P152" s="436">
        <v>0</v>
      </c>
      <c r="Q152" s="436">
        <v>0.96</v>
      </c>
      <c r="R152" s="436">
        <v>0</v>
      </c>
      <c r="S152" s="436">
        <v>0</v>
      </c>
      <c r="T152" s="437">
        <v>0</v>
      </c>
      <c r="U152" s="438">
        <f t="shared" si="12"/>
        <v>0.96</v>
      </c>
      <c r="V152" s="439"/>
      <c r="W152" s="440"/>
      <c r="X152" s="387"/>
      <c r="Y152" s="388"/>
      <c r="Z152" s="388"/>
      <c r="AA152" s="388"/>
    </row>
    <row r="153" spans="1:38" customFormat="1" ht="15" x14ac:dyDescent="0.25">
      <c r="A153" s="472" t="s">
        <v>1137</v>
      </c>
      <c r="B153" s="473" t="s">
        <v>643</v>
      </c>
      <c r="C153" s="487" t="s">
        <v>769</v>
      </c>
      <c r="D153" s="658" t="s">
        <v>42</v>
      </c>
      <c r="E153" s="659" t="s">
        <v>43</v>
      </c>
      <c r="F153" s="659">
        <v>75</v>
      </c>
      <c r="G153" s="659">
        <v>16</v>
      </c>
      <c r="H153" s="434">
        <v>200</v>
      </c>
      <c r="I153" s="475">
        <v>0</v>
      </c>
      <c r="J153" s="436">
        <v>0</v>
      </c>
      <c r="K153" s="436">
        <v>0</v>
      </c>
      <c r="L153" s="436">
        <v>0</v>
      </c>
      <c r="M153" s="436">
        <v>0</v>
      </c>
      <c r="N153" s="436">
        <v>0</v>
      </c>
      <c r="O153" s="436">
        <v>0</v>
      </c>
      <c r="P153" s="436">
        <v>0</v>
      </c>
      <c r="Q153" s="436">
        <v>0.32</v>
      </c>
      <c r="R153" s="436">
        <v>0</v>
      </c>
      <c r="S153" s="436">
        <v>0</v>
      </c>
      <c r="T153" s="437">
        <v>0</v>
      </c>
      <c r="U153" s="438">
        <f t="shared" si="12"/>
        <v>0.32</v>
      </c>
      <c r="V153" s="439"/>
      <c r="W153" s="440"/>
      <c r="X153" s="387"/>
      <c r="Y153" s="388"/>
      <c r="Z153" s="388"/>
      <c r="AA153" s="388"/>
    </row>
    <row r="154" spans="1:38" customFormat="1" ht="15" x14ac:dyDescent="0.25">
      <c r="A154" s="472" t="s">
        <v>1138</v>
      </c>
      <c r="B154" s="473" t="s">
        <v>644</v>
      </c>
      <c r="C154" s="487" t="s">
        <v>769</v>
      </c>
      <c r="D154" s="658" t="s">
        <v>42</v>
      </c>
      <c r="E154" s="659" t="s">
        <v>43</v>
      </c>
      <c r="F154" s="659">
        <v>75</v>
      </c>
      <c r="G154" s="659">
        <v>16</v>
      </c>
      <c r="H154" s="434">
        <v>200</v>
      </c>
      <c r="I154" s="475">
        <v>0</v>
      </c>
      <c r="J154" s="436">
        <v>0</v>
      </c>
      <c r="K154" s="436">
        <v>0</v>
      </c>
      <c r="L154" s="436">
        <v>0</v>
      </c>
      <c r="M154" s="436">
        <v>0</v>
      </c>
      <c r="N154" s="436">
        <v>0</v>
      </c>
      <c r="O154" s="436">
        <v>0.64</v>
      </c>
      <c r="P154" s="436">
        <v>0</v>
      </c>
      <c r="Q154" s="436">
        <v>0</v>
      </c>
      <c r="R154" s="436">
        <v>0</v>
      </c>
      <c r="S154" s="436">
        <v>0</v>
      </c>
      <c r="T154" s="437">
        <v>0</v>
      </c>
      <c r="U154" s="438">
        <f t="shared" si="12"/>
        <v>0.64</v>
      </c>
      <c r="V154" s="439"/>
      <c r="W154" s="440"/>
      <c r="X154" s="387"/>
      <c r="Y154" s="388"/>
      <c r="Z154" s="388"/>
      <c r="AA154" s="388"/>
    </row>
    <row r="155" spans="1:38" customFormat="1" ht="15" x14ac:dyDescent="0.25">
      <c r="A155" s="472" t="s">
        <v>1139</v>
      </c>
      <c r="B155" s="473" t="s">
        <v>645</v>
      </c>
      <c r="C155" s="487" t="s">
        <v>769</v>
      </c>
      <c r="D155" s="658" t="s">
        <v>42</v>
      </c>
      <c r="E155" s="659" t="s">
        <v>43</v>
      </c>
      <c r="F155" s="659">
        <v>75</v>
      </c>
      <c r="G155" s="659">
        <v>16</v>
      </c>
      <c r="H155" s="434">
        <v>200</v>
      </c>
      <c r="I155" s="475">
        <v>0</v>
      </c>
      <c r="J155" s="436">
        <v>0</v>
      </c>
      <c r="K155" s="436">
        <v>0</v>
      </c>
      <c r="L155" s="436">
        <v>0</v>
      </c>
      <c r="M155" s="436">
        <v>0</v>
      </c>
      <c r="N155" s="436">
        <v>0</v>
      </c>
      <c r="O155" s="436">
        <v>0.64</v>
      </c>
      <c r="P155" s="436">
        <v>0</v>
      </c>
      <c r="Q155" s="436">
        <v>0</v>
      </c>
      <c r="R155" s="436">
        <v>0</v>
      </c>
      <c r="S155" s="436">
        <v>0</v>
      </c>
      <c r="T155" s="437">
        <v>0</v>
      </c>
      <c r="U155" s="438">
        <f t="shared" si="12"/>
        <v>0.64</v>
      </c>
      <c r="V155" s="439"/>
      <c r="W155" s="440"/>
      <c r="X155" s="387"/>
      <c r="Y155" s="388"/>
      <c r="Z155" s="388"/>
      <c r="AA155" s="388"/>
    </row>
    <row r="156" spans="1:38" customFormat="1" ht="15" x14ac:dyDescent="0.25">
      <c r="A156" s="472" t="s">
        <v>1140</v>
      </c>
      <c r="B156" s="473" t="s">
        <v>646</v>
      </c>
      <c r="C156" s="487" t="s">
        <v>769</v>
      </c>
      <c r="D156" s="658" t="s">
        <v>42</v>
      </c>
      <c r="E156" s="659" t="s">
        <v>43</v>
      </c>
      <c r="F156" s="659">
        <v>75</v>
      </c>
      <c r="G156" s="659">
        <v>16</v>
      </c>
      <c r="H156" s="434">
        <v>200</v>
      </c>
      <c r="I156" s="475">
        <v>0</v>
      </c>
      <c r="J156" s="436">
        <v>0</v>
      </c>
      <c r="K156" s="436">
        <v>0</v>
      </c>
      <c r="L156" s="436">
        <v>0</v>
      </c>
      <c r="M156" s="436">
        <v>0</v>
      </c>
      <c r="N156" s="436">
        <v>0</v>
      </c>
      <c r="O156" s="436">
        <v>0.32</v>
      </c>
      <c r="P156" s="436">
        <v>0</v>
      </c>
      <c r="Q156" s="436">
        <v>0</v>
      </c>
      <c r="R156" s="436">
        <v>0</v>
      </c>
      <c r="S156" s="436">
        <v>0</v>
      </c>
      <c r="T156" s="437">
        <v>0</v>
      </c>
      <c r="U156" s="438">
        <f t="shared" si="12"/>
        <v>0.32</v>
      </c>
      <c r="V156" s="439"/>
      <c r="W156" s="440"/>
      <c r="X156" s="387"/>
      <c r="Y156" s="388"/>
      <c r="Z156" s="388"/>
      <c r="AA156" s="388"/>
    </row>
    <row r="157" spans="1:38" customFormat="1" ht="15" x14ac:dyDescent="0.25">
      <c r="A157" s="420" t="s">
        <v>1141</v>
      </c>
      <c r="B157" s="421" t="s">
        <v>67</v>
      </c>
      <c r="C157" s="422"/>
      <c r="D157" s="423"/>
      <c r="E157" s="424"/>
      <c r="F157" s="424"/>
      <c r="G157" s="424"/>
      <c r="H157" s="501"/>
      <c r="I157" s="496"/>
      <c r="J157" s="497"/>
      <c r="K157" s="497"/>
      <c r="L157" s="497"/>
      <c r="M157" s="497"/>
      <c r="N157" s="497"/>
      <c r="O157" s="497"/>
      <c r="P157" s="497"/>
      <c r="Q157" s="497"/>
      <c r="R157" s="497"/>
      <c r="S157" s="497"/>
      <c r="T157" s="498"/>
      <c r="U157" s="455"/>
      <c r="V157" s="451"/>
      <c r="W157" s="451"/>
      <c r="X157" s="387"/>
      <c r="Y157" s="388"/>
      <c r="Z157" s="388"/>
      <c r="AA157" s="388"/>
    </row>
    <row r="158" spans="1:38" customFormat="1" ht="15" x14ac:dyDescent="0.25">
      <c r="A158" s="420" t="s">
        <v>1142</v>
      </c>
      <c r="B158" s="420" t="s">
        <v>902</v>
      </c>
      <c r="C158" s="452"/>
      <c r="D158" s="453"/>
      <c r="E158" s="445"/>
      <c r="F158" s="445"/>
      <c r="G158" s="446"/>
      <c r="H158" s="454"/>
      <c r="I158" s="496"/>
      <c r="J158" s="497"/>
      <c r="K158" s="497"/>
      <c r="L158" s="497"/>
      <c r="M158" s="497"/>
      <c r="N158" s="497"/>
      <c r="O158" s="497"/>
      <c r="P158" s="497"/>
      <c r="Q158" s="497"/>
      <c r="R158" s="497"/>
      <c r="S158" s="497"/>
      <c r="T158" s="498"/>
      <c r="U158" s="455"/>
      <c r="V158" s="451"/>
      <c r="W158" s="451"/>
      <c r="X158" s="387"/>
      <c r="Y158" s="388"/>
      <c r="Z158" s="388"/>
      <c r="AA158" s="388"/>
    </row>
    <row r="159" spans="1:38" customFormat="1" ht="15" x14ac:dyDescent="0.25">
      <c r="A159" s="472" t="s">
        <v>1143</v>
      </c>
      <c r="B159" s="473" t="s">
        <v>647</v>
      </c>
      <c r="C159" s="487" t="s">
        <v>770</v>
      </c>
      <c r="D159" s="658" t="s">
        <v>42</v>
      </c>
      <c r="E159" s="659" t="s">
        <v>43</v>
      </c>
      <c r="F159" s="659">
        <v>75</v>
      </c>
      <c r="G159" s="659">
        <v>16</v>
      </c>
      <c r="H159" s="434">
        <v>250</v>
      </c>
      <c r="I159" s="475">
        <v>0</v>
      </c>
      <c r="J159" s="436">
        <v>0</v>
      </c>
      <c r="K159" s="436">
        <v>0</v>
      </c>
      <c r="L159" s="436">
        <v>0</v>
      </c>
      <c r="M159" s="436">
        <v>0</v>
      </c>
      <c r="N159" s="436">
        <v>0</v>
      </c>
      <c r="O159" s="436">
        <v>0</v>
      </c>
      <c r="P159" s="436">
        <v>0</v>
      </c>
      <c r="Q159" s="436">
        <v>364.03</v>
      </c>
      <c r="R159" s="436">
        <v>0</v>
      </c>
      <c r="S159" s="436">
        <v>0</v>
      </c>
      <c r="T159" s="437">
        <v>0</v>
      </c>
      <c r="U159" s="438">
        <f t="shared" ref="U159:U161" si="13">SUM(I159:T159)</f>
        <v>364.03</v>
      </c>
      <c r="V159" s="439"/>
      <c r="W159" s="440"/>
      <c r="X159" s="387"/>
      <c r="Y159" s="388"/>
      <c r="Z159" s="388"/>
      <c r="AA159" s="388"/>
    </row>
    <row r="160" spans="1:38" customFormat="1" ht="15" x14ac:dyDescent="0.25">
      <c r="A160" s="472" t="s">
        <v>1144</v>
      </c>
      <c r="B160" s="473" t="s">
        <v>648</v>
      </c>
      <c r="C160" s="487" t="s">
        <v>770</v>
      </c>
      <c r="D160" s="658" t="s">
        <v>42</v>
      </c>
      <c r="E160" s="659" t="s">
        <v>43</v>
      </c>
      <c r="F160" s="659">
        <v>75</v>
      </c>
      <c r="G160" s="659">
        <v>16</v>
      </c>
      <c r="H160" s="434">
        <v>250</v>
      </c>
      <c r="I160" s="475">
        <v>0</v>
      </c>
      <c r="J160" s="436">
        <v>0</v>
      </c>
      <c r="K160" s="436">
        <v>0</v>
      </c>
      <c r="L160" s="436">
        <v>0</v>
      </c>
      <c r="M160" s="436">
        <v>0</v>
      </c>
      <c r="N160" s="436">
        <v>0</v>
      </c>
      <c r="O160" s="436">
        <v>0</v>
      </c>
      <c r="P160" s="436">
        <v>0</v>
      </c>
      <c r="Q160" s="436">
        <v>0</v>
      </c>
      <c r="R160" s="436">
        <v>10.79</v>
      </c>
      <c r="S160" s="436">
        <v>0</v>
      </c>
      <c r="T160" s="437">
        <v>0</v>
      </c>
      <c r="U160" s="438">
        <f t="shared" si="13"/>
        <v>10.79</v>
      </c>
      <c r="V160" s="439"/>
      <c r="W160" s="440"/>
      <c r="X160" s="387"/>
      <c r="Y160" s="388"/>
      <c r="Z160" s="388"/>
      <c r="AA160" s="388"/>
    </row>
    <row r="161" spans="1:38" customFormat="1" ht="15" x14ac:dyDescent="0.25">
      <c r="A161" s="472" t="s">
        <v>1145</v>
      </c>
      <c r="B161" s="473" t="s">
        <v>649</v>
      </c>
      <c r="C161" s="487" t="s">
        <v>769</v>
      </c>
      <c r="D161" s="658" t="s">
        <v>42</v>
      </c>
      <c r="E161" s="659" t="s">
        <v>43</v>
      </c>
      <c r="F161" s="659">
        <v>75</v>
      </c>
      <c r="G161" s="659">
        <v>16</v>
      </c>
      <c r="H161" s="434">
        <v>250</v>
      </c>
      <c r="I161" s="475">
        <v>0</v>
      </c>
      <c r="J161" s="436">
        <v>0</v>
      </c>
      <c r="K161" s="436">
        <v>0</v>
      </c>
      <c r="L161" s="436">
        <v>0</v>
      </c>
      <c r="M161" s="436">
        <v>0</v>
      </c>
      <c r="N161" s="436">
        <v>0</v>
      </c>
      <c r="O161" s="436">
        <v>0</v>
      </c>
      <c r="P161" s="436">
        <v>0</v>
      </c>
      <c r="Q161" s="436">
        <v>13.44</v>
      </c>
      <c r="R161" s="436">
        <v>0</v>
      </c>
      <c r="S161" s="436">
        <v>0</v>
      </c>
      <c r="T161" s="437">
        <v>0</v>
      </c>
      <c r="U161" s="438">
        <f t="shared" si="13"/>
        <v>13.44</v>
      </c>
      <c r="V161" s="439"/>
      <c r="W161" s="440"/>
      <c r="X161" s="387"/>
      <c r="Y161" s="388"/>
      <c r="Z161" s="388"/>
      <c r="AA161" s="388"/>
    </row>
    <row r="162" spans="1:38" customFormat="1" ht="15" x14ac:dyDescent="0.25">
      <c r="A162" s="420" t="s">
        <v>1146</v>
      </c>
      <c r="B162" s="420" t="s">
        <v>903</v>
      </c>
      <c r="C162" s="452"/>
      <c r="D162" s="453"/>
      <c r="E162" s="445"/>
      <c r="F162" s="445"/>
      <c r="G162" s="446"/>
      <c r="H162" s="454"/>
      <c r="I162" s="496"/>
      <c r="J162" s="497"/>
      <c r="K162" s="497"/>
      <c r="L162" s="497"/>
      <c r="M162" s="497"/>
      <c r="N162" s="497"/>
      <c r="O162" s="497"/>
      <c r="P162" s="497"/>
      <c r="Q162" s="497"/>
      <c r="R162" s="497"/>
      <c r="S162" s="497"/>
      <c r="T162" s="498"/>
      <c r="U162" s="455"/>
      <c r="V162" s="451"/>
      <c r="W162" s="451"/>
      <c r="X162" s="387"/>
      <c r="Y162" s="388"/>
      <c r="Z162" s="388"/>
      <c r="AA162" s="388"/>
    </row>
    <row r="163" spans="1:38" customFormat="1" ht="15" x14ac:dyDescent="0.25">
      <c r="A163" s="472" t="s">
        <v>1147</v>
      </c>
      <c r="B163" s="473" t="s">
        <v>408</v>
      </c>
      <c r="C163" s="487" t="s">
        <v>769</v>
      </c>
      <c r="D163" s="658" t="s">
        <v>42</v>
      </c>
      <c r="E163" s="659" t="s">
        <v>43</v>
      </c>
      <c r="F163" s="659">
        <v>75</v>
      </c>
      <c r="G163" s="659">
        <v>16</v>
      </c>
      <c r="H163" s="434">
        <v>270</v>
      </c>
      <c r="I163" s="475">
        <v>0</v>
      </c>
      <c r="J163" s="436">
        <v>0</v>
      </c>
      <c r="K163" s="436">
        <v>0</v>
      </c>
      <c r="L163" s="436">
        <v>0</v>
      </c>
      <c r="M163" s="436">
        <v>0</v>
      </c>
      <c r="N163" s="436">
        <v>0</v>
      </c>
      <c r="O163" s="436">
        <v>0</v>
      </c>
      <c r="P163" s="436">
        <v>0</v>
      </c>
      <c r="Q163" s="436">
        <v>6.06</v>
      </c>
      <c r="R163" s="436">
        <v>0</v>
      </c>
      <c r="S163" s="436">
        <v>0</v>
      </c>
      <c r="T163" s="437">
        <v>0</v>
      </c>
      <c r="U163" s="438">
        <f t="shared" ref="U163:U164" si="14">SUM(I163:T163)</f>
        <v>6.06</v>
      </c>
      <c r="V163" s="439"/>
      <c r="W163" s="440"/>
      <c r="X163" s="387"/>
      <c r="Y163" s="388"/>
      <c r="Z163" s="388"/>
      <c r="AA163" s="388"/>
    </row>
    <row r="164" spans="1:38" customFormat="1" ht="15" x14ac:dyDescent="0.25">
      <c r="A164" s="472" t="s">
        <v>1148</v>
      </c>
      <c r="B164" s="473" t="s">
        <v>409</v>
      </c>
      <c r="C164" s="487" t="s">
        <v>770</v>
      </c>
      <c r="D164" s="658" t="s">
        <v>42</v>
      </c>
      <c r="E164" s="659" t="s">
        <v>43</v>
      </c>
      <c r="F164" s="659">
        <v>75</v>
      </c>
      <c r="G164" s="659">
        <v>16</v>
      </c>
      <c r="H164" s="434">
        <v>270</v>
      </c>
      <c r="I164" s="475">
        <v>0</v>
      </c>
      <c r="J164" s="436">
        <v>0</v>
      </c>
      <c r="K164" s="436">
        <v>0</v>
      </c>
      <c r="L164" s="436">
        <v>0</v>
      </c>
      <c r="M164" s="436">
        <v>0</v>
      </c>
      <c r="N164" s="436">
        <v>0</v>
      </c>
      <c r="O164" s="436">
        <v>0</v>
      </c>
      <c r="P164" s="436">
        <v>0</v>
      </c>
      <c r="Q164" s="436">
        <v>25.380000000000006</v>
      </c>
      <c r="R164" s="436">
        <v>0</v>
      </c>
      <c r="S164" s="436">
        <v>0</v>
      </c>
      <c r="T164" s="437">
        <v>0</v>
      </c>
      <c r="U164" s="438">
        <f t="shared" si="14"/>
        <v>25.380000000000006</v>
      </c>
      <c r="V164" s="439"/>
      <c r="W164" s="440"/>
      <c r="X164" s="387"/>
      <c r="Y164" s="388"/>
      <c r="Z164" s="388"/>
      <c r="AA164" s="388"/>
    </row>
    <row r="165" spans="1:38" ht="15" x14ac:dyDescent="0.25">
      <c r="A165" s="420" t="s">
        <v>1149</v>
      </c>
      <c r="B165" s="420" t="s">
        <v>904</v>
      </c>
      <c r="C165" s="452"/>
      <c r="D165" s="453"/>
      <c r="E165" s="445"/>
      <c r="F165" s="445"/>
      <c r="G165" s="446"/>
      <c r="H165" s="454"/>
      <c r="I165" s="496"/>
      <c r="J165" s="497"/>
      <c r="K165" s="497"/>
      <c r="L165" s="497"/>
      <c r="M165" s="497"/>
      <c r="N165" s="497"/>
      <c r="O165" s="497"/>
      <c r="P165" s="497"/>
      <c r="Q165" s="497"/>
      <c r="R165" s="497"/>
      <c r="S165" s="497"/>
      <c r="T165" s="498"/>
      <c r="U165" s="455"/>
      <c r="V165" s="451"/>
      <c r="W165" s="451"/>
      <c r="X165" s="387"/>
      <c r="AB165"/>
      <c r="AC165"/>
      <c r="AD165"/>
      <c r="AE165"/>
      <c r="AF165"/>
      <c r="AG165"/>
      <c r="AH165"/>
      <c r="AI165"/>
      <c r="AJ165"/>
      <c r="AK165"/>
      <c r="AL165"/>
    </row>
    <row r="166" spans="1:38" ht="15" x14ac:dyDescent="0.25">
      <c r="A166" s="472" t="s">
        <v>1150</v>
      </c>
      <c r="B166" s="473" t="s">
        <v>410</v>
      </c>
      <c r="C166" s="487" t="s">
        <v>769</v>
      </c>
      <c r="D166" s="658" t="s">
        <v>42</v>
      </c>
      <c r="E166" s="659" t="s">
        <v>43</v>
      </c>
      <c r="F166" s="659">
        <v>75</v>
      </c>
      <c r="G166" s="659">
        <v>16</v>
      </c>
      <c r="H166" s="434">
        <v>280</v>
      </c>
      <c r="I166" s="475">
        <v>0</v>
      </c>
      <c r="J166" s="436">
        <v>0</v>
      </c>
      <c r="K166" s="436">
        <v>0</v>
      </c>
      <c r="L166" s="436">
        <v>0</v>
      </c>
      <c r="M166" s="436">
        <v>0</v>
      </c>
      <c r="N166" s="436">
        <v>0</v>
      </c>
      <c r="O166" s="436">
        <v>0</v>
      </c>
      <c r="P166" s="436">
        <v>0</v>
      </c>
      <c r="Q166" s="436">
        <v>0</v>
      </c>
      <c r="R166" s="436">
        <v>28.51</v>
      </c>
      <c r="S166" s="436">
        <v>0</v>
      </c>
      <c r="T166" s="437">
        <v>0</v>
      </c>
      <c r="U166" s="438">
        <f>SUM(I166:T166)</f>
        <v>28.51</v>
      </c>
      <c r="V166" s="439"/>
      <c r="W166" s="440"/>
      <c r="X166" s="387"/>
      <c r="AB166"/>
      <c r="AC166"/>
      <c r="AD166"/>
      <c r="AE166"/>
      <c r="AF166"/>
      <c r="AG166"/>
      <c r="AH166"/>
      <c r="AI166"/>
      <c r="AJ166"/>
      <c r="AK166"/>
      <c r="AL166"/>
    </row>
    <row r="167" spans="1:38" ht="15" x14ac:dyDescent="0.25">
      <c r="A167" s="420" t="s">
        <v>1151</v>
      </c>
      <c r="B167" s="421" t="s">
        <v>411</v>
      </c>
      <c r="C167" s="422"/>
      <c r="D167" s="423"/>
      <c r="E167" s="424"/>
      <c r="F167" s="424"/>
      <c r="G167" s="424"/>
      <c r="H167" s="501"/>
      <c r="I167" s="496"/>
      <c r="J167" s="497"/>
      <c r="K167" s="497"/>
      <c r="L167" s="497"/>
      <c r="M167" s="497"/>
      <c r="N167" s="497"/>
      <c r="O167" s="497"/>
      <c r="P167" s="497"/>
      <c r="Q167" s="497"/>
      <c r="R167" s="497"/>
      <c r="S167" s="497"/>
      <c r="T167" s="498"/>
      <c r="U167" s="455"/>
      <c r="V167" s="451"/>
      <c r="W167" s="451"/>
      <c r="X167" s="387"/>
      <c r="AB167"/>
      <c r="AC167"/>
      <c r="AD167"/>
      <c r="AE167"/>
      <c r="AF167"/>
      <c r="AG167"/>
      <c r="AH167"/>
      <c r="AI167"/>
      <c r="AJ167"/>
      <c r="AK167"/>
      <c r="AL167"/>
    </row>
    <row r="168" spans="1:38" ht="15" x14ac:dyDescent="0.25">
      <c r="A168" s="420" t="s">
        <v>1152</v>
      </c>
      <c r="B168" s="420" t="s">
        <v>909</v>
      </c>
      <c r="C168" s="452"/>
      <c r="D168" s="453"/>
      <c r="E168" s="445"/>
      <c r="F168" s="445"/>
      <c r="G168" s="446"/>
      <c r="H168" s="454"/>
      <c r="I168" s="496"/>
      <c r="J168" s="497"/>
      <c r="K168" s="497"/>
      <c r="L168" s="497"/>
      <c r="M168" s="497"/>
      <c r="N168" s="497"/>
      <c r="O168" s="497"/>
      <c r="P168" s="497"/>
      <c r="Q168" s="497"/>
      <c r="R168" s="497"/>
      <c r="S168" s="497"/>
      <c r="T168" s="498"/>
      <c r="U168" s="455"/>
      <c r="V168" s="451"/>
      <c r="W168" s="451"/>
      <c r="X168" s="387"/>
      <c r="AB168"/>
      <c r="AC168"/>
      <c r="AD168"/>
      <c r="AE168"/>
      <c r="AF168"/>
      <c r="AG168"/>
      <c r="AH168"/>
      <c r="AI168"/>
      <c r="AJ168"/>
      <c r="AK168"/>
      <c r="AL168"/>
    </row>
    <row r="169" spans="1:38" ht="15" x14ac:dyDescent="0.25">
      <c r="A169" s="472" t="s">
        <v>1153</v>
      </c>
      <c r="B169" s="473" t="s">
        <v>412</v>
      </c>
      <c r="C169" s="487" t="s">
        <v>769</v>
      </c>
      <c r="D169" s="658" t="s">
        <v>42</v>
      </c>
      <c r="E169" s="659" t="s">
        <v>43</v>
      </c>
      <c r="F169" s="659">
        <v>75</v>
      </c>
      <c r="G169" s="659">
        <v>20</v>
      </c>
      <c r="H169" s="434" t="s">
        <v>776</v>
      </c>
      <c r="I169" s="475">
        <v>0</v>
      </c>
      <c r="J169" s="436">
        <v>0</v>
      </c>
      <c r="K169" s="436">
        <v>0</v>
      </c>
      <c r="L169" s="436">
        <v>0</v>
      </c>
      <c r="M169" s="436">
        <v>0</v>
      </c>
      <c r="N169" s="436">
        <v>0</v>
      </c>
      <c r="O169" s="436">
        <v>0</v>
      </c>
      <c r="P169" s="436">
        <v>0</v>
      </c>
      <c r="Q169" s="436">
        <v>0</v>
      </c>
      <c r="R169" s="436">
        <v>731.35</v>
      </c>
      <c r="S169" s="436">
        <v>0</v>
      </c>
      <c r="T169" s="437">
        <v>0</v>
      </c>
      <c r="U169" s="438">
        <f>SUM(I169:T169)</f>
        <v>731.35</v>
      </c>
      <c r="V169" s="439"/>
      <c r="W169" s="440"/>
      <c r="X169" s="387"/>
      <c r="AB169"/>
      <c r="AC169"/>
      <c r="AD169"/>
      <c r="AE169"/>
      <c r="AF169"/>
      <c r="AG169"/>
      <c r="AH169"/>
      <c r="AI169"/>
      <c r="AJ169"/>
      <c r="AK169"/>
      <c r="AL169"/>
    </row>
    <row r="170" spans="1:38" ht="15" x14ac:dyDescent="0.25">
      <c r="A170" s="420" t="s">
        <v>1154</v>
      </c>
      <c r="B170" s="420" t="s">
        <v>995</v>
      </c>
      <c r="C170" s="452"/>
      <c r="D170" s="453"/>
      <c r="E170" s="445"/>
      <c r="F170" s="445"/>
      <c r="G170" s="446"/>
      <c r="H170" s="454"/>
      <c r="I170" s="496"/>
      <c r="J170" s="497"/>
      <c r="K170" s="497"/>
      <c r="L170" s="497"/>
      <c r="M170" s="497"/>
      <c r="N170" s="497"/>
      <c r="O170" s="497"/>
      <c r="P170" s="497"/>
      <c r="Q170" s="497"/>
      <c r="R170" s="497"/>
      <c r="S170" s="497"/>
      <c r="T170" s="498"/>
      <c r="U170" s="455"/>
      <c r="V170" s="451"/>
      <c r="W170" s="451"/>
      <c r="X170" s="387"/>
      <c r="AB170"/>
      <c r="AC170"/>
      <c r="AD170"/>
      <c r="AE170"/>
      <c r="AF170"/>
      <c r="AG170"/>
      <c r="AH170"/>
      <c r="AI170"/>
      <c r="AJ170"/>
      <c r="AK170"/>
      <c r="AL170"/>
    </row>
    <row r="171" spans="1:38" ht="15" x14ac:dyDescent="0.25">
      <c r="A171" s="472" t="s">
        <v>1155</v>
      </c>
      <c r="B171" s="473" t="s">
        <v>650</v>
      </c>
      <c r="C171" s="487" t="s">
        <v>769</v>
      </c>
      <c r="D171" s="658" t="s">
        <v>42</v>
      </c>
      <c r="E171" s="659" t="s">
        <v>43</v>
      </c>
      <c r="F171" s="659">
        <v>75</v>
      </c>
      <c r="G171" s="659">
        <v>20</v>
      </c>
      <c r="H171" s="434" t="s">
        <v>776</v>
      </c>
      <c r="I171" s="475">
        <v>0</v>
      </c>
      <c r="J171" s="436">
        <v>0</v>
      </c>
      <c r="K171" s="436">
        <v>0</v>
      </c>
      <c r="L171" s="436">
        <v>0</v>
      </c>
      <c r="M171" s="436">
        <v>0</v>
      </c>
      <c r="N171" s="436">
        <v>0</v>
      </c>
      <c r="O171" s="436">
        <v>0</v>
      </c>
      <c r="P171" s="436">
        <v>0</v>
      </c>
      <c r="Q171" s="436">
        <v>67.724600000000009</v>
      </c>
      <c r="R171" s="436">
        <v>0</v>
      </c>
      <c r="S171" s="436">
        <v>0</v>
      </c>
      <c r="T171" s="437">
        <v>0</v>
      </c>
      <c r="U171" s="438">
        <f>SUM(I171:T171)</f>
        <v>67.724600000000009</v>
      </c>
      <c r="V171" s="439"/>
      <c r="W171" s="440"/>
      <c r="X171" s="387"/>
      <c r="AB171"/>
      <c r="AC171"/>
      <c r="AD171"/>
      <c r="AE171"/>
      <c r="AF171"/>
      <c r="AG171"/>
      <c r="AH171"/>
      <c r="AI171"/>
      <c r="AJ171"/>
      <c r="AK171"/>
      <c r="AL171"/>
    </row>
    <row r="172" spans="1:38" ht="15" x14ac:dyDescent="0.25">
      <c r="A172" s="420" t="s">
        <v>1156</v>
      </c>
      <c r="B172" s="420" t="s">
        <v>910</v>
      </c>
      <c r="C172" s="452"/>
      <c r="D172" s="453"/>
      <c r="E172" s="445"/>
      <c r="F172" s="445"/>
      <c r="G172" s="446"/>
      <c r="H172" s="454"/>
      <c r="I172" s="496"/>
      <c r="J172" s="497"/>
      <c r="K172" s="497"/>
      <c r="L172" s="497"/>
      <c r="M172" s="497"/>
      <c r="N172" s="497"/>
      <c r="O172" s="497"/>
      <c r="P172" s="497"/>
      <c r="Q172" s="497"/>
      <c r="R172" s="497"/>
      <c r="S172" s="497"/>
      <c r="T172" s="498"/>
      <c r="U172" s="455"/>
      <c r="V172" s="451"/>
      <c r="W172" s="451"/>
      <c r="X172" s="387"/>
      <c r="AB172"/>
      <c r="AC172"/>
      <c r="AD172"/>
      <c r="AE172"/>
      <c r="AF172"/>
      <c r="AG172"/>
      <c r="AH172"/>
      <c r="AI172"/>
      <c r="AJ172"/>
      <c r="AK172"/>
      <c r="AL172"/>
    </row>
    <row r="173" spans="1:38" ht="15" x14ac:dyDescent="0.25">
      <c r="A173" s="472" t="s">
        <v>1157</v>
      </c>
      <c r="B173" s="473" t="s">
        <v>651</v>
      </c>
      <c r="C173" s="487" t="s">
        <v>769</v>
      </c>
      <c r="D173" s="658" t="s">
        <v>42</v>
      </c>
      <c r="E173" s="659" t="s">
        <v>43</v>
      </c>
      <c r="F173" s="659">
        <v>75</v>
      </c>
      <c r="G173" s="659">
        <v>20</v>
      </c>
      <c r="H173" s="434" t="s">
        <v>776</v>
      </c>
      <c r="I173" s="475">
        <v>0</v>
      </c>
      <c r="J173" s="436">
        <v>0</v>
      </c>
      <c r="K173" s="436">
        <v>0</v>
      </c>
      <c r="L173" s="436">
        <v>0</v>
      </c>
      <c r="M173" s="436">
        <v>0</v>
      </c>
      <c r="N173" s="436">
        <v>0</v>
      </c>
      <c r="O173" s="436">
        <v>0</v>
      </c>
      <c r="P173" s="436">
        <v>0</v>
      </c>
      <c r="Q173" s="436">
        <v>443.05</v>
      </c>
      <c r="R173" s="436">
        <v>0</v>
      </c>
      <c r="S173" s="436">
        <v>0</v>
      </c>
      <c r="T173" s="437">
        <v>0</v>
      </c>
      <c r="U173" s="438">
        <f>SUM(I173:T173)</f>
        <v>443.05</v>
      </c>
      <c r="V173" s="439"/>
      <c r="W173" s="440"/>
      <c r="X173" s="387"/>
      <c r="AB173"/>
      <c r="AC173"/>
      <c r="AD173"/>
      <c r="AE173"/>
      <c r="AF173"/>
      <c r="AG173"/>
      <c r="AH173"/>
      <c r="AI173"/>
      <c r="AJ173"/>
      <c r="AK173"/>
      <c r="AL173"/>
    </row>
    <row r="174" spans="1:38" ht="15" x14ac:dyDescent="0.25">
      <c r="A174" s="420" t="s">
        <v>1158</v>
      </c>
      <c r="B174" s="420" t="s">
        <v>911</v>
      </c>
      <c r="C174" s="452"/>
      <c r="D174" s="453"/>
      <c r="E174" s="445"/>
      <c r="F174" s="445"/>
      <c r="G174" s="446"/>
      <c r="H174" s="454"/>
      <c r="I174" s="496"/>
      <c r="J174" s="497"/>
      <c r="K174" s="497"/>
      <c r="L174" s="497"/>
      <c r="M174" s="497"/>
      <c r="N174" s="497"/>
      <c r="O174" s="497"/>
      <c r="P174" s="497"/>
      <c r="Q174" s="497"/>
      <c r="R174" s="497"/>
      <c r="S174" s="497"/>
      <c r="T174" s="498"/>
      <c r="U174" s="455"/>
      <c r="V174" s="451"/>
      <c r="W174" s="451"/>
      <c r="X174" s="387"/>
      <c r="AB174"/>
      <c r="AC174"/>
      <c r="AD174"/>
      <c r="AE174"/>
      <c r="AF174"/>
      <c r="AG174"/>
      <c r="AH174"/>
      <c r="AI174"/>
      <c r="AJ174"/>
      <c r="AK174"/>
      <c r="AL174"/>
    </row>
    <row r="175" spans="1:38" ht="15" x14ac:dyDescent="0.25">
      <c r="A175" s="472" t="s">
        <v>1159</v>
      </c>
      <c r="B175" s="473" t="s">
        <v>652</v>
      </c>
      <c r="C175" s="487" t="s">
        <v>769</v>
      </c>
      <c r="D175" s="658" t="s">
        <v>42</v>
      </c>
      <c r="E175" s="659" t="s">
        <v>43</v>
      </c>
      <c r="F175" s="659">
        <v>75</v>
      </c>
      <c r="G175" s="659">
        <v>20</v>
      </c>
      <c r="H175" s="434" t="s">
        <v>776</v>
      </c>
      <c r="I175" s="475">
        <v>0</v>
      </c>
      <c r="J175" s="436">
        <v>0</v>
      </c>
      <c r="K175" s="436">
        <v>0</v>
      </c>
      <c r="L175" s="436">
        <v>0</v>
      </c>
      <c r="M175" s="436">
        <v>0</v>
      </c>
      <c r="N175" s="436">
        <v>0</v>
      </c>
      <c r="O175" s="436">
        <v>0</v>
      </c>
      <c r="P175" s="436">
        <v>0</v>
      </c>
      <c r="Q175" s="436">
        <v>460.16</v>
      </c>
      <c r="R175" s="436">
        <v>0</v>
      </c>
      <c r="S175" s="436">
        <v>0</v>
      </c>
      <c r="T175" s="437">
        <v>0</v>
      </c>
      <c r="U175" s="438">
        <f>SUM(I175:T175)</f>
        <v>460.16</v>
      </c>
      <c r="V175" s="439"/>
      <c r="W175" s="440"/>
      <c r="X175" s="387"/>
      <c r="AB175"/>
      <c r="AC175"/>
      <c r="AD175"/>
      <c r="AE175"/>
      <c r="AF175"/>
      <c r="AG175"/>
      <c r="AH175"/>
      <c r="AI175"/>
      <c r="AJ175"/>
      <c r="AK175"/>
      <c r="AL175"/>
    </row>
    <row r="176" spans="1:38" ht="15" x14ac:dyDescent="0.25">
      <c r="A176" s="420" t="s">
        <v>1160</v>
      </c>
      <c r="B176" s="421" t="s">
        <v>68</v>
      </c>
      <c r="C176" s="422"/>
      <c r="D176" s="423"/>
      <c r="E176" s="424"/>
      <c r="F176" s="424"/>
      <c r="G176" s="424"/>
      <c r="H176" s="501"/>
      <c r="I176" s="496"/>
      <c r="J176" s="497"/>
      <c r="K176" s="497"/>
      <c r="L176" s="497"/>
      <c r="M176" s="497"/>
      <c r="N176" s="497"/>
      <c r="O176" s="497"/>
      <c r="P176" s="497"/>
      <c r="Q176" s="497"/>
      <c r="R176" s="497"/>
      <c r="S176" s="497"/>
      <c r="T176" s="498"/>
      <c r="U176" s="455"/>
      <c r="V176" s="451"/>
      <c r="W176" s="451"/>
      <c r="X176" s="387"/>
      <c r="AB176"/>
      <c r="AC176"/>
      <c r="AD176"/>
      <c r="AE176"/>
      <c r="AF176"/>
      <c r="AG176"/>
      <c r="AH176"/>
      <c r="AI176"/>
      <c r="AJ176"/>
      <c r="AK176"/>
      <c r="AL176"/>
    </row>
    <row r="177" spans="1:38" ht="15" x14ac:dyDescent="0.25">
      <c r="A177" s="420" t="s">
        <v>1161</v>
      </c>
      <c r="B177" s="420" t="s">
        <v>908</v>
      </c>
      <c r="C177" s="452"/>
      <c r="D177" s="453"/>
      <c r="E177" s="445"/>
      <c r="F177" s="445"/>
      <c r="G177" s="446"/>
      <c r="H177" s="454"/>
      <c r="I177" s="496"/>
      <c r="J177" s="497"/>
      <c r="K177" s="497"/>
      <c r="L177" s="497"/>
      <c r="M177" s="497"/>
      <c r="N177" s="497"/>
      <c r="O177" s="497"/>
      <c r="P177" s="497"/>
      <c r="Q177" s="497"/>
      <c r="R177" s="497"/>
      <c r="S177" s="497"/>
      <c r="T177" s="498"/>
      <c r="U177" s="455"/>
      <c r="V177" s="451"/>
      <c r="W177" s="451"/>
      <c r="X177" s="387"/>
      <c r="AB177"/>
      <c r="AC177"/>
      <c r="AD177"/>
      <c r="AE177"/>
      <c r="AF177"/>
      <c r="AG177"/>
      <c r="AH177"/>
      <c r="AI177"/>
      <c r="AJ177"/>
      <c r="AK177"/>
      <c r="AL177"/>
    </row>
    <row r="178" spans="1:38" ht="15" x14ac:dyDescent="0.25">
      <c r="A178" s="472" t="s">
        <v>1162</v>
      </c>
      <c r="B178" s="473" t="s">
        <v>413</v>
      </c>
      <c r="C178" s="487" t="s">
        <v>769</v>
      </c>
      <c r="D178" s="658" t="s">
        <v>42</v>
      </c>
      <c r="E178" s="659" t="s">
        <v>43</v>
      </c>
      <c r="F178" s="659">
        <v>75</v>
      </c>
      <c r="G178" s="659">
        <v>28</v>
      </c>
      <c r="H178" s="434" t="s">
        <v>776</v>
      </c>
      <c r="I178" s="475">
        <v>0</v>
      </c>
      <c r="J178" s="436">
        <v>0</v>
      </c>
      <c r="K178" s="436">
        <v>0</v>
      </c>
      <c r="L178" s="436">
        <v>0</v>
      </c>
      <c r="M178" s="436">
        <v>0</v>
      </c>
      <c r="N178" s="436">
        <v>0</v>
      </c>
      <c r="O178" s="436">
        <v>1172.6849999999999</v>
      </c>
      <c r="P178" s="436">
        <v>0</v>
      </c>
      <c r="Q178" s="436">
        <v>1641.7589999999998</v>
      </c>
      <c r="R178" s="436">
        <v>0</v>
      </c>
      <c r="S178" s="502">
        <v>1876.296</v>
      </c>
      <c r="T178" s="437">
        <v>0</v>
      </c>
      <c r="U178" s="438">
        <f>SUM(I178:T178)</f>
        <v>4690.74</v>
      </c>
      <c r="V178" s="439"/>
      <c r="W178" s="440"/>
      <c r="X178" s="387"/>
      <c r="AB178"/>
      <c r="AC178"/>
      <c r="AD178"/>
      <c r="AE178"/>
      <c r="AF178"/>
      <c r="AG178"/>
      <c r="AH178"/>
      <c r="AI178"/>
      <c r="AJ178"/>
      <c r="AK178"/>
      <c r="AL178"/>
    </row>
    <row r="179" spans="1:38" ht="23.45" customHeight="1" x14ac:dyDescent="0.25">
      <c r="A179" s="420" t="s">
        <v>1163</v>
      </c>
      <c r="B179" s="421" t="s">
        <v>414</v>
      </c>
      <c r="C179" s="422"/>
      <c r="D179" s="423"/>
      <c r="E179" s="424"/>
      <c r="F179" s="424"/>
      <c r="G179" s="424"/>
      <c r="H179" s="501"/>
      <c r="I179" s="496"/>
      <c r="J179" s="497"/>
      <c r="K179" s="497"/>
      <c r="L179" s="497"/>
      <c r="M179" s="497"/>
      <c r="N179" s="497"/>
      <c r="O179" s="497"/>
      <c r="P179" s="497"/>
      <c r="Q179" s="497"/>
      <c r="R179" s="497"/>
      <c r="S179" s="497"/>
      <c r="T179" s="498"/>
      <c r="U179" s="455"/>
      <c r="V179" s="451"/>
      <c r="W179" s="451"/>
      <c r="X179" s="387"/>
      <c r="AB179"/>
      <c r="AC179"/>
      <c r="AD179"/>
      <c r="AE179"/>
      <c r="AF179"/>
      <c r="AG179"/>
      <c r="AH179"/>
      <c r="AI179"/>
      <c r="AJ179"/>
      <c r="AK179"/>
      <c r="AL179"/>
    </row>
    <row r="180" spans="1:38" ht="15" x14ac:dyDescent="0.25">
      <c r="A180" s="472" t="s">
        <v>1164</v>
      </c>
      <c r="B180" s="473" t="s">
        <v>653</v>
      </c>
      <c r="C180" s="487" t="s">
        <v>769</v>
      </c>
      <c r="D180" s="658" t="s">
        <v>42</v>
      </c>
      <c r="E180" s="659" t="s">
        <v>43</v>
      </c>
      <c r="F180" s="659">
        <v>75</v>
      </c>
      <c r="G180" s="659">
        <v>32</v>
      </c>
      <c r="H180" s="434">
        <v>0</v>
      </c>
      <c r="I180" s="475">
        <v>0</v>
      </c>
      <c r="J180" s="436">
        <v>0</v>
      </c>
      <c r="K180" s="436">
        <v>0</v>
      </c>
      <c r="L180" s="436">
        <v>0</v>
      </c>
      <c r="M180" s="436">
        <v>0</v>
      </c>
      <c r="N180" s="436">
        <v>0</v>
      </c>
      <c r="O180" s="436">
        <v>0</v>
      </c>
      <c r="P180" s="436">
        <v>0</v>
      </c>
      <c r="Q180" s="436">
        <v>0</v>
      </c>
      <c r="R180" s="436">
        <v>0</v>
      </c>
      <c r="S180" s="436">
        <v>13.62</v>
      </c>
      <c r="T180" s="437">
        <v>0</v>
      </c>
      <c r="U180" s="438">
        <f t="shared" ref="U180:U194" si="15">SUM(I180:T180)</f>
        <v>13.62</v>
      </c>
      <c r="V180" s="439"/>
      <c r="W180" s="440"/>
      <c r="X180" s="387"/>
      <c r="AB180"/>
      <c r="AC180"/>
      <c r="AD180"/>
      <c r="AE180"/>
      <c r="AF180"/>
      <c r="AG180"/>
      <c r="AH180"/>
      <c r="AI180"/>
      <c r="AJ180"/>
      <c r="AK180"/>
      <c r="AL180"/>
    </row>
    <row r="181" spans="1:38" ht="15" x14ac:dyDescent="0.25">
      <c r="A181" s="472" t="s">
        <v>1165</v>
      </c>
      <c r="B181" s="473" t="s">
        <v>654</v>
      </c>
      <c r="C181" s="487" t="s">
        <v>769</v>
      </c>
      <c r="D181" s="658" t="s">
        <v>42</v>
      </c>
      <c r="E181" s="659" t="s">
        <v>43</v>
      </c>
      <c r="F181" s="659">
        <v>75</v>
      </c>
      <c r="G181" s="659">
        <v>32</v>
      </c>
      <c r="H181" s="434">
        <v>0</v>
      </c>
      <c r="I181" s="475">
        <v>0</v>
      </c>
      <c r="J181" s="436">
        <v>0</v>
      </c>
      <c r="K181" s="436">
        <v>0</v>
      </c>
      <c r="L181" s="436">
        <v>0</v>
      </c>
      <c r="M181" s="436">
        <v>0</v>
      </c>
      <c r="N181" s="436">
        <v>0</v>
      </c>
      <c r="O181" s="436">
        <v>0</v>
      </c>
      <c r="P181" s="436">
        <v>0</v>
      </c>
      <c r="Q181" s="436">
        <v>0</v>
      </c>
      <c r="R181" s="436">
        <v>0</v>
      </c>
      <c r="S181" s="436">
        <v>20.12</v>
      </c>
      <c r="T181" s="437">
        <v>0</v>
      </c>
      <c r="U181" s="438">
        <f t="shared" si="15"/>
        <v>20.12</v>
      </c>
      <c r="V181" s="439"/>
      <c r="W181" s="440"/>
      <c r="X181" s="387"/>
      <c r="AB181"/>
      <c r="AC181"/>
      <c r="AD181"/>
      <c r="AE181"/>
      <c r="AF181"/>
      <c r="AG181"/>
      <c r="AH181"/>
      <c r="AI181"/>
      <c r="AJ181"/>
      <c r="AK181"/>
      <c r="AL181"/>
    </row>
    <row r="182" spans="1:38" ht="15" x14ac:dyDescent="0.25">
      <c r="A182" s="472" t="s">
        <v>1166</v>
      </c>
      <c r="B182" s="473" t="s">
        <v>655</v>
      </c>
      <c r="C182" s="487" t="s">
        <v>769</v>
      </c>
      <c r="D182" s="658" t="s">
        <v>42</v>
      </c>
      <c r="E182" s="659" t="s">
        <v>43</v>
      </c>
      <c r="F182" s="659">
        <v>75</v>
      </c>
      <c r="G182" s="659">
        <v>32</v>
      </c>
      <c r="H182" s="434">
        <v>0</v>
      </c>
      <c r="I182" s="475">
        <v>0</v>
      </c>
      <c r="J182" s="436">
        <v>0</v>
      </c>
      <c r="K182" s="436">
        <v>0</v>
      </c>
      <c r="L182" s="436">
        <v>0</v>
      </c>
      <c r="M182" s="436">
        <v>0</v>
      </c>
      <c r="N182" s="436">
        <v>0</v>
      </c>
      <c r="O182" s="436">
        <v>0</v>
      </c>
      <c r="P182" s="436">
        <v>0</v>
      </c>
      <c r="Q182" s="436">
        <v>0</v>
      </c>
      <c r="R182" s="436">
        <v>12.36</v>
      </c>
      <c r="S182" s="436">
        <v>0</v>
      </c>
      <c r="T182" s="437">
        <v>0</v>
      </c>
      <c r="U182" s="438">
        <f t="shared" si="15"/>
        <v>12.36</v>
      </c>
      <c r="V182" s="439"/>
      <c r="W182" s="440"/>
      <c r="X182" s="387"/>
      <c r="AB182"/>
      <c r="AC182"/>
      <c r="AD182"/>
      <c r="AE182"/>
      <c r="AF182"/>
      <c r="AG182"/>
      <c r="AH182"/>
      <c r="AI182"/>
      <c r="AJ182"/>
      <c r="AK182"/>
      <c r="AL182"/>
    </row>
    <row r="183" spans="1:38" ht="15" x14ac:dyDescent="0.25">
      <c r="A183" s="472" t="s">
        <v>1167</v>
      </c>
      <c r="B183" s="473" t="s">
        <v>656</v>
      </c>
      <c r="C183" s="487" t="s">
        <v>769</v>
      </c>
      <c r="D183" s="658" t="s">
        <v>42</v>
      </c>
      <c r="E183" s="659" t="s">
        <v>43</v>
      </c>
      <c r="F183" s="659">
        <v>75</v>
      </c>
      <c r="G183" s="659">
        <v>32</v>
      </c>
      <c r="H183" s="434">
        <v>0</v>
      </c>
      <c r="I183" s="475">
        <v>0</v>
      </c>
      <c r="J183" s="436">
        <v>0</v>
      </c>
      <c r="K183" s="436">
        <v>0</v>
      </c>
      <c r="L183" s="436">
        <v>0</v>
      </c>
      <c r="M183" s="436">
        <v>0</v>
      </c>
      <c r="N183" s="436">
        <v>0</v>
      </c>
      <c r="O183" s="436">
        <v>0</v>
      </c>
      <c r="P183" s="436">
        <v>0</v>
      </c>
      <c r="Q183" s="436">
        <v>0</v>
      </c>
      <c r="R183" s="436">
        <v>20.12</v>
      </c>
      <c r="S183" s="436">
        <v>0</v>
      </c>
      <c r="T183" s="437">
        <v>0</v>
      </c>
      <c r="U183" s="438">
        <f t="shared" si="15"/>
        <v>20.12</v>
      </c>
      <c r="V183" s="439"/>
      <c r="W183" s="440"/>
      <c r="X183" s="387"/>
      <c r="AB183"/>
      <c r="AC183"/>
      <c r="AD183"/>
      <c r="AE183"/>
      <c r="AF183"/>
      <c r="AG183"/>
      <c r="AH183"/>
      <c r="AI183"/>
      <c r="AJ183"/>
      <c r="AK183"/>
      <c r="AL183"/>
    </row>
    <row r="184" spans="1:38" ht="15" x14ac:dyDescent="0.25">
      <c r="A184" s="472" t="s">
        <v>1168</v>
      </c>
      <c r="B184" s="473" t="s">
        <v>657</v>
      </c>
      <c r="C184" s="487" t="s">
        <v>769</v>
      </c>
      <c r="D184" s="658" t="s">
        <v>42</v>
      </c>
      <c r="E184" s="659" t="s">
        <v>43</v>
      </c>
      <c r="F184" s="659">
        <v>75</v>
      </c>
      <c r="G184" s="659">
        <v>32</v>
      </c>
      <c r="H184" s="434">
        <v>0</v>
      </c>
      <c r="I184" s="475">
        <v>0</v>
      </c>
      <c r="J184" s="436">
        <v>0</v>
      </c>
      <c r="K184" s="436">
        <v>0</v>
      </c>
      <c r="L184" s="436">
        <v>0</v>
      </c>
      <c r="M184" s="436">
        <v>0</v>
      </c>
      <c r="N184" s="436">
        <v>0</v>
      </c>
      <c r="O184" s="436">
        <v>0</v>
      </c>
      <c r="P184" s="436">
        <v>0</v>
      </c>
      <c r="Q184" s="436">
        <v>10.97</v>
      </c>
      <c r="R184" s="436">
        <v>0</v>
      </c>
      <c r="S184" s="436">
        <v>0</v>
      </c>
      <c r="T184" s="437">
        <v>0</v>
      </c>
      <c r="U184" s="438">
        <f t="shared" si="15"/>
        <v>10.97</v>
      </c>
      <c r="V184" s="439"/>
      <c r="W184" s="440"/>
      <c r="X184" s="387"/>
      <c r="AB184"/>
      <c r="AC184"/>
      <c r="AD184"/>
      <c r="AE184"/>
      <c r="AF184"/>
      <c r="AG184"/>
      <c r="AH184"/>
      <c r="AI184"/>
      <c r="AJ184"/>
      <c r="AK184"/>
      <c r="AL184"/>
    </row>
    <row r="185" spans="1:38" ht="15" x14ac:dyDescent="0.25">
      <c r="A185" s="472" t="s">
        <v>1169</v>
      </c>
      <c r="B185" s="473" t="s">
        <v>658</v>
      </c>
      <c r="C185" s="487" t="s">
        <v>769</v>
      </c>
      <c r="D185" s="658" t="s">
        <v>42</v>
      </c>
      <c r="E185" s="659" t="s">
        <v>43</v>
      </c>
      <c r="F185" s="659">
        <v>75</v>
      </c>
      <c r="G185" s="659">
        <v>32</v>
      </c>
      <c r="H185" s="434">
        <v>0</v>
      </c>
      <c r="I185" s="475">
        <v>0</v>
      </c>
      <c r="J185" s="436">
        <v>0</v>
      </c>
      <c r="K185" s="436">
        <v>0</v>
      </c>
      <c r="L185" s="436">
        <v>0</v>
      </c>
      <c r="M185" s="436">
        <v>0</v>
      </c>
      <c r="N185" s="436">
        <v>0</v>
      </c>
      <c r="O185" s="436">
        <v>0</v>
      </c>
      <c r="P185" s="436">
        <v>0</v>
      </c>
      <c r="Q185" s="436">
        <v>11.46</v>
      </c>
      <c r="R185" s="436">
        <v>0</v>
      </c>
      <c r="S185" s="436">
        <v>0</v>
      </c>
      <c r="T185" s="437">
        <v>0</v>
      </c>
      <c r="U185" s="438">
        <f t="shared" si="15"/>
        <v>11.46</v>
      </c>
      <c r="V185" s="439"/>
      <c r="W185" s="440"/>
      <c r="X185" s="387"/>
      <c r="AB185"/>
      <c r="AC185"/>
      <c r="AD185"/>
      <c r="AE185"/>
      <c r="AF185"/>
      <c r="AG185"/>
      <c r="AH185"/>
      <c r="AI185"/>
      <c r="AJ185"/>
      <c r="AK185"/>
      <c r="AL185"/>
    </row>
    <row r="186" spans="1:38" ht="15" x14ac:dyDescent="0.25">
      <c r="A186" s="472" t="s">
        <v>1170</v>
      </c>
      <c r="B186" s="473" t="s">
        <v>659</v>
      </c>
      <c r="C186" s="487" t="s">
        <v>769</v>
      </c>
      <c r="D186" s="658" t="s">
        <v>42</v>
      </c>
      <c r="E186" s="659" t="s">
        <v>43</v>
      </c>
      <c r="F186" s="659">
        <v>75</v>
      </c>
      <c r="G186" s="659">
        <v>32</v>
      </c>
      <c r="H186" s="434">
        <v>0</v>
      </c>
      <c r="I186" s="475">
        <v>0</v>
      </c>
      <c r="J186" s="436">
        <v>0</v>
      </c>
      <c r="K186" s="436">
        <v>0</v>
      </c>
      <c r="L186" s="436">
        <v>0</v>
      </c>
      <c r="M186" s="436">
        <v>0</v>
      </c>
      <c r="N186" s="436">
        <v>0</v>
      </c>
      <c r="O186" s="436">
        <v>11.82</v>
      </c>
      <c r="P186" s="436">
        <v>0</v>
      </c>
      <c r="Q186" s="436">
        <v>0</v>
      </c>
      <c r="R186" s="436">
        <v>0</v>
      </c>
      <c r="S186" s="436">
        <v>0</v>
      </c>
      <c r="T186" s="437">
        <v>0</v>
      </c>
      <c r="U186" s="438">
        <f t="shared" si="15"/>
        <v>11.82</v>
      </c>
      <c r="V186" s="439"/>
      <c r="W186" s="440"/>
      <c r="X186" s="387"/>
      <c r="AB186"/>
      <c r="AC186"/>
      <c r="AD186"/>
      <c r="AE186"/>
      <c r="AF186"/>
      <c r="AG186"/>
      <c r="AH186"/>
      <c r="AI186"/>
      <c r="AJ186"/>
      <c r="AK186"/>
      <c r="AL186"/>
    </row>
    <row r="187" spans="1:38" ht="15" x14ac:dyDescent="0.25">
      <c r="A187" s="472" t="s">
        <v>1171</v>
      </c>
      <c r="B187" s="473" t="s">
        <v>660</v>
      </c>
      <c r="C187" s="487" t="s">
        <v>769</v>
      </c>
      <c r="D187" s="658" t="s">
        <v>42</v>
      </c>
      <c r="E187" s="659" t="s">
        <v>43</v>
      </c>
      <c r="F187" s="659">
        <v>75</v>
      </c>
      <c r="G187" s="659">
        <v>32</v>
      </c>
      <c r="H187" s="434">
        <v>0</v>
      </c>
      <c r="I187" s="475">
        <v>0</v>
      </c>
      <c r="J187" s="436">
        <v>0</v>
      </c>
      <c r="K187" s="436">
        <v>0</v>
      </c>
      <c r="L187" s="436">
        <v>0</v>
      </c>
      <c r="M187" s="436">
        <v>0</v>
      </c>
      <c r="N187" s="436">
        <v>0</v>
      </c>
      <c r="O187" s="436">
        <v>16.55</v>
      </c>
      <c r="P187" s="436">
        <v>0</v>
      </c>
      <c r="Q187" s="436">
        <v>0</v>
      </c>
      <c r="R187" s="436">
        <v>0</v>
      </c>
      <c r="S187" s="436">
        <v>0</v>
      </c>
      <c r="T187" s="437">
        <v>0</v>
      </c>
      <c r="U187" s="438">
        <f t="shared" si="15"/>
        <v>16.55</v>
      </c>
      <c r="V187" s="439"/>
      <c r="W187" s="440"/>
      <c r="X187" s="387"/>
      <c r="AB187"/>
      <c r="AC187"/>
      <c r="AD187"/>
      <c r="AE187"/>
      <c r="AF187"/>
      <c r="AG187"/>
      <c r="AH187"/>
      <c r="AI187"/>
      <c r="AJ187"/>
      <c r="AK187"/>
      <c r="AL187"/>
    </row>
    <row r="188" spans="1:38" ht="15" x14ac:dyDescent="0.25">
      <c r="A188" s="472" t="s">
        <v>1172</v>
      </c>
      <c r="B188" s="473" t="s">
        <v>661</v>
      </c>
      <c r="C188" s="487" t="s">
        <v>769</v>
      </c>
      <c r="D188" s="658" t="s">
        <v>42</v>
      </c>
      <c r="E188" s="659" t="s">
        <v>43</v>
      </c>
      <c r="F188" s="659">
        <v>75</v>
      </c>
      <c r="G188" s="659">
        <v>32</v>
      </c>
      <c r="H188" s="434">
        <v>0</v>
      </c>
      <c r="I188" s="475">
        <v>0</v>
      </c>
      <c r="J188" s="436">
        <v>0</v>
      </c>
      <c r="K188" s="436">
        <v>0</v>
      </c>
      <c r="L188" s="436">
        <v>0</v>
      </c>
      <c r="M188" s="436">
        <v>0</v>
      </c>
      <c r="N188" s="436">
        <v>0</v>
      </c>
      <c r="O188" s="436">
        <v>1.58</v>
      </c>
      <c r="P188" s="436">
        <v>0</v>
      </c>
      <c r="Q188" s="436">
        <v>0</v>
      </c>
      <c r="R188" s="436">
        <v>0</v>
      </c>
      <c r="S188" s="436">
        <v>0</v>
      </c>
      <c r="T188" s="437">
        <v>0</v>
      </c>
      <c r="U188" s="438">
        <f t="shared" si="15"/>
        <v>1.58</v>
      </c>
      <c r="V188" s="439"/>
      <c r="W188" s="440"/>
      <c r="X188" s="387"/>
      <c r="AB188"/>
      <c r="AC188"/>
      <c r="AD188"/>
      <c r="AE188"/>
      <c r="AF188"/>
      <c r="AG188"/>
      <c r="AH188"/>
      <c r="AI188"/>
      <c r="AJ188"/>
      <c r="AK188"/>
      <c r="AL188"/>
    </row>
    <row r="189" spans="1:38" ht="15" x14ac:dyDescent="0.25">
      <c r="A189" s="472" t="s">
        <v>1173</v>
      </c>
      <c r="B189" s="473" t="s">
        <v>662</v>
      </c>
      <c r="C189" s="487" t="s">
        <v>769</v>
      </c>
      <c r="D189" s="658" t="s">
        <v>42</v>
      </c>
      <c r="E189" s="659" t="s">
        <v>43</v>
      </c>
      <c r="F189" s="659">
        <v>75</v>
      </c>
      <c r="G189" s="659">
        <v>32</v>
      </c>
      <c r="H189" s="434">
        <v>0</v>
      </c>
      <c r="I189" s="475">
        <v>0</v>
      </c>
      <c r="J189" s="436">
        <v>0</v>
      </c>
      <c r="K189" s="436">
        <v>0</v>
      </c>
      <c r="L189" s="436">
        <v>0</v>
      </c>
      <c r="M189" s="436">
        <v>0</v>
      </c>
      <c r="N189" s="436">
        <v>0</v>
      </c>
      <c r="O189" s="436">
        <v>0</v>
      </c>
      <c r="P189" s="436">
        <v>0</v>
      </c>
      <c r="Q189" s="436">
        <v>133.88</v>
      </c>
      <c r="R189" s="436">
        <v>0</v>
      </c>
      <c r="S189" s="436">
        <v>0</v>
      </c>
      <c r="T189" s="437">
        <v>0</v>
      </c>
      <c r="U189" s="438">
        <f t="shared" si="15"/>
        <v>133.88</v>
      </c>
      <c r="V189" s="439"/>
      <c r="W189" s="440"/>
      <c r="X189" s="387"/>
      <c r="AB189"/>
      <c r="AC189"/>
      <c r="AD189"/>
      <c r="AE189"/>
      <c r="AF189"/>
      <c r="AG189"/>
      <c r="AH189"/>
      <c r="AI189"/>
      <c r="AJ189"/>
      <c r="AK189"/>
      <c r="AL189"/>
    </row>
    <row r="190" spans="1:38" ht="15" x14ac:dyDescent="0.25">
      <c r="A190" s="472" t="s">
        <v>1174</v>
      </c>
      <c r="B190" s="473" t="s">
        <v>415</v>
      </c>
      <c r="C190" s="487" t="s">
        <v>769</v>
      </c>
      <c r="D190" s="658" t="s">
        <v>42</v>
      </c>
      <c r="E190" s="659" t="s">
        <v>43</v>
      </c>
      <c r="F190" s="659">
        <v>75</v>
      </c>
      <c r="G190" s="659">
        <v>32</v>
      </c>
      <c r="H190" s="434">
        <v>0</v>
      </c>
      <c r="I190" s="475">
        <v>0</v>
      </c>
      <c r="J190" s="436">
        <v>0</v>
      </c>
      <c r="K190" s="436">
        <v>0</v>
      </c>
      <c r="L190" s="436">
        <v>0</v>
      </c>
      <c r="M190" s="436">
        <v>0</v>
      </c>
      <c r="N190" s="436">
        <v>0</v>
      </c>
      <c r="O190" s="436">
        <v>0</v>
      </c>
      <c r="P190" s="436">
        <v>0</v>
      </c>
      <c r="Q190" s="436">
        <v>154.13</v>
      </c>
      <c r="R190" s="436">
        <v>0</v>
      </c>
      <c r="S190" s="436">
        <v>0</v>
      </c>
      <c r="T190" s="437">
        <v>0</v>
      </c>
      <c r="U190" s="438">
        <f t="shared" si="15"/>
        <v>154.13</v>
      </c>
      <c r="V190" s="439"/>
      <c r="W190" s="440"/>
      <c r="X190" s="387"/>
      <c r="AB190"/>
      <c r="AC190"/>
      <c r="AD190"/>
      <c r="AE190"/>
      <c r="AF190"/>
      <c r="AG190"/>
      <c r="AH190"/>
      <c r="AI190"/>
      <c r="AJ190"/>
      <c r="AK190"/>
      <c r="AL190"/>
    </row>
    <row r="191" spans="1:38" ht="15" x14ac:dyDescent="0.25">
      <c r="A191" s="472" t="s">
        <v>1175</v>
      </c>
      <c r="B191" s="473" t="s">
        <v>416</v>
      </c>
      <c r="C191" s="487" t="s">
        <v>769</v>
      </c>
      <c r="D191" s="658" t="s">
        <v>42</v>
      </c>
      <c r="E191" s="659" t="s">
        <v>43</v>
      </c>
      <c r="F191" s="659">
        <v>75</v>
      </c>
      <c r="G191" s="659">
        <v>32</v>
      </c>
      <c r="H191" s="434">
        <v>0</v>
      </c>
      <c r="I191" s="475">
        <v>0</v>
      </c>
      <c r="J191" s="436">
        <v>0</v>
      </c>
      <c r="K191" s="436">
        <v>0</v>
      </c>
      <c r="L191" s="436">
        <v>0</v>
      </c>
      <c r="M191" s="436">
        <v>0</v>
      </c>
      <c r="N191" s="436">
        <v>0</v>
      </c>
      <c r="O191" s="436">
        <v>0</v>
      </c>
      <c r="P191" s="436">
        <v>0</v>
      </c>
      <c r="Q191" s="436">
        <v>219.12</v>
      </c>
      <c r="R191" s="436">
        <v>0</v>
      </c>
      <c r="S191" s="436">
        <v>0</v>
      </c>
      <c r="T191" s="437">
        <v>0</v>
      </c>
      <c r="U191" s="438">
        <f t="shared" si="15"/>
        <v>219.12</v>
      </c>
      <c r="V191" s="439"/>
      <c r="W191" s="440"/>
      <c r="X191" s="387"/>
      <c r="AB191"/>
      <c r="AC191"/>
      <c r="AD191"/>
      <c r="AE191"/>
      <c r="AF191"/>
      <c r="AG191"/>
      <c r="AH191"/>
      <c r="AI191"/>
      <c r="AJ191"/>
      <c r="AK191"/>
      <c r="AL191"/>
    </row>
    <row r="192" spans="1:38" ht="15" x14ac:dyDescent="0.25">
      <c r="A192" s="472" t="s">
        <v>1176</v>
      </c>
      <c r="B192" s="473" t="s">
        <v>417</v>
      </c>
      <c r="C192" s="487" t="s">
        <v>769</v>
      </c>
      <c r="D192" s="658" t="s">
        <v>42</v>
      </c>
      <c r="E192" s="659" t="s">
        <v>43</v>
      </c>
      <c r="F192" s="659">
        <v>75</v>
      </c>
      <c r="G192" s="659">
        <v>32</v>
      </c>
      <c r="H192" s="434">
        <v>0</v>
      </c>
      <c r="I192" s="475">
        <v>0</v>
      </c>
      <c r="J192" s="436">
        <v>0</v>
      </c>
      <c r="K192" s="436">
        <v>0</v>
      </c>
      <c r="L192" s="436">
        <v>0</v>
      </c>
      <c r="M192" s="436">
        <v>0</v>
      </c>
      <c r="N192" s="436">
        <v>0</v>
      </c>
      <c r="O192" s="436">
        <v>0</v>
      </c>
      <c r="P192" s="436">
        <v>0</v>
      </c>
      <c r="Q192" s="436">
        <v>196.11</v>
      </c>
      <c r="R192" s="436">
        <v>0</v>
      </c>
      <c r="S192" s="436">
        <v>0</v>
      </c>
      <c r="T192" s="437">
        <v>0</v>
      </c>
      <c r="U192" s="438">
        <f t="shared" si="15"/>
        <v>196.11</v>
      </c>
      <c r="V192" s="439"/>
      <c r="W192" s="440"/>
      <c r="X192" s="387"/>
      <c r="AB192"/>
      <c r="AC192"/>
      <c r="AD192"/>
      <c r="AE192"/>
      <c r="AF192"/>
      <c r="AG192"/>
      <c r="AH192"/>
      <c r="AI192"/>
      <c r="AJ192"/>
      <c r="AK192"/>
      <c r="AL192"/>
    </row>
    <row r="193" spans="1:38" ht="15" x14ac:dyDescent="0.25">
      <c r="A193" s="472" t="s">
        <v>1177</v>
      </c>
      <c r="B193" s="473" t="s">
        <v>418</v>
      </c>
      <c r="C193" s="487" t="s">
        <v>769</v>
      </c>
      <c r="D193" s="658" t="s">
        <v>42</v>
      </c>
      <c r="E193" s="659" t="s">
        <v>43</v>
      </c>
      <c r="F193" s="659">
        <v>75</v>
      </c>
      <c r="G193" s="659">
        <v>32</v>
      </c>
      <c r="H193" s="434">
        <v>0</v>
      </c>
      <c r="I193" s="475">
        <v>0</v>
      </c>
      <c r="J193" s="436">
        <v>0</v>
      </c>
      <c r="K193" s="436">
        <v>0</v>
      </c>
      <c r="L193" s="436">
        <v>0</v>
      </c>
      <c r="M193" s="436">
        <v>0</v>
      </c>
      <c r="N193" s="436">
        <v>0</v>
      </c>
      <c r="O193" s="436">
        <v>0</v>
      </c>
      <c r="P193" s="436">
        <v>0</v>
      </c>
      <c r="Q193" s="436">
        <v>0</v>
      </c>
      <c r="R193" s="436">
        <v>29.03</v>
      </c>
      <c r="S193" s="436">
        <v>0</v>
      </c>
      <c r="T193" s="437">
        <v>0</v>
      </c>
      <c r="U193" s="438">
        <f t="shared" si="15"/>
        <v>29.03</v>
      </c>
      <c r="V193" s="439"/>
      <c r="W193" s="440"/>
      <c r="X193" s="387"/>
      <c r="AB193"/>
      <c r="AC193"/>
      <c r="AD193"/>
      <c r="AE193"/>
      <c r="AF193"/>
      <c r="AG193"/>
      <c r="AH193"/>
      <c r="AI193"/>
      <c r="AJ193"/>
      <c r="AK193"/>
      <c r="AL193"/>
    </row>
    <row r="194" spans="1:38" ht="15" x14ac:dyDescent="0.25">
      <c r="A194" s="472" t="s">
        <v>1178</v>
      </c>
      <c r="B194" s="473" t="s">
        <v>419</v>
      </c>
      <c r="C194" s="487" t="s">
        <v>769</v>
      </c>
      <c r="D194" s="658" t="s">
        <v>42</v>
      </c>
      <c r="E194" s="659" t="s">
        <v>43</v>
      </c>
      <c r="F194" s="659">
        <v>75</v>
      </c>
      <c r="G194" s="659">
        <v>32</v>
      </c>
      <c r="H194" s="434">
        <v>0</v>
      </c>
      <c r="I194" s="475">
        <v>0</v>
      </c>
      <c r="J194" s="436">
        <v>0</v>
      </c>
      <c r="K194" s="436">
        <v>0</v>
      </c>
      <c r="L194" s="436">
        <v>0</v>
      </c>
      <c r="M194" s="436">
        <v>0</v>
      </c>
      <c r="N194" s="436">
        <v>0</v>
      </c>
      <c r="O194" s="436">
        <v>0</v>
      </c>
      <c r="P194" s="436">
        <v>0</v>
      </c>
      <c r="Q194" s="436">
        <v>0</v>
      </c>
      <c r="R194" s="436">
        <v>71.48</v>
      </c>
      <c r="S194" s="436">
        <v>0</v>
      </c>
      <c r="T194" s="437">
        <v>0</v>
      </c>
      <c r="U194" s="438">
        <f t="shared" si="15"/>
        <v>71.48</v>
      </c>
      <c r="V194" s="439"/>
      <c r="W194" s="440"/>
      <c r="X194" s="387"/>
      <c r="AB194"/>
      <c r="AC194"/>
      <c r="AD194"/>
      <c r="AE194"/>
      <c r="AF194"/>
      <c r="AG194"/>
      <c r="AH194"/>
      <c r="AI194"/>
      <c r="AJ194"/>
      <c r="AK194"/>
      <c r="AL194"/>
    </row>
    <row r="195" spans="1:38" ht="15" x14ac:dyDescent="0.25">
      <c r="A195" s="420" t="s">
        <v>1179</v>
      </c>
      <c r="B195" s="421" t="s">
        <v>420</v>
      </c>
      <c r="C195" s="422"/>
      <c r="D195" s="423"/>
      <c r="E195" s="424"/>
      <c r="F195" s="424"/>
      <c r="G195" s="424"/>
      <c r="H195" s="501"/>
      <c r="I195" s="496"/>
      <c r="J195" s="497"/>
      <c r="K195" s="497"/>
      <c r="L195" s="497"/>
      <c r="M195" s="497"/>
      <c r="N195" s="497"/>
      <c r="O195" s="497"/>
      <c r="P195" s="497"/>
      <c r="Q195" s="497"/>
      <c r="R195" s="497"/>
      <c r="S195" s="497"/>
      <c r="T195" s="498"/>
      <c r="U195" s="455"/>
      <c r="V195" s="451"/>
      <c r="W195" s="451"/>
      <c r="X195" s="387"/>
      <c r="AB195"/>
      <c r="AC195"/>
      <c r="AD195"/>
      <c r="AE195"/>
      <c r="AF195"/>
      <c r="AG195"/>
      <c r="AH195"/>
      <c r="AI195"/>
      <c r="AJ195"/>
      <c r="AK195"/>
      <c r="AL195"/>
    </row>
    <row r="196" spans="1:38" ht="15" x14ac:dyDescent="0.25">
      <c r="A196" s="420" t="s">
        <v>1180</v>
      </c>
      <c r="B196" s="420" t="s">
        <v>905</v>
      </c>
      <c r="C196" s="452"/>
      <c r="D196" s="453"/>
      <c r="E196" s="445"/>
      <c r="F196" s="445"/>
      <c r="G196" s="446"/>
      <c r="H196" s="454"/>
      <c r="I196" s="496"/>
      <c r="J196" s="497"/>
      <c r="K196" s="497"/>
      <c r="L196" s="497"/>
      <c r="M196" s="497"/>
      <c r="N196" s="497"/>
      <c r="O196" s="497"/>
      <c r="P196" s="497"/>
      <c r="Q196" s="497"/>
      <c r="R196" s="497"/>
      <c r="S196" s="497"/>
      <c r="T196" s="498"/>
      <c r="U196" s="455"/>
      <c r="V196" s="451"/>
      <c r="W196" s="451"/>
      <c r="X196" s="387"/>
      <c r="AB196"/>
      <c r="AC196"/>
      <c r="AD196"/>
      <c r="AE196"/>
      <c r="AF196"/>
      <c r="AG196"/>
      <c r="AH196"/>
      <c r="AI196"/>
      <c r="AJ196"/>
      <c r="AK196"/>
      <c r="AL196"/>
    </row>
    <row r="197" spans="1:38" ht="15" x14ac:dyDescent="0.25">
      <c r="A197" s="472" t="s">
        <v>1181</v>
      </c>
      <c r="B197" s="473" t="s">
        <v>663</v>
      </c>
      <c r="C197" s="487" t="s">
        <v>769</v>
      </c>
      <c r="D197" s="658" t="s">
        <v>42</v>
      </c>
      <c r="E197" s="659" t="s">
        <v>43</v>
      </c>
      <c r="F197" s="659">
        <v>75</v>
      </c>
      <c r="G197" s="659">
        <v>36</v>
      </c>
      <c r="H197" s="434">
        <v>900</v>
      </c>
      <c r="I197" s="475">
        <v>0</v>
      </c>
      <c r="J197" s="436">
        <v>0</v>
      </c>
      <c r="K197" s="436">
        <v>0</v>
      </c>
      <c r="L197" s="436">
        <v>0</v>
      </c>
      <c r="M197" s="436">
        <v>0</v>
      </c>
      <c r="N197" s="436">
        <v>0</v>
      </c>
      <c r="O197" s="436">
        <v>0</v>
      </c>
      <c r="P197" s="436">
        <v>0</v>
      </c>
      <c r="Q197" s="436">
        <v>0</v>
      </c>
      <c r="R197" s="436">
        <v>0</v>
      </c>
      <c r="S197" s="436">
        <v>2.16</v>
      </c>
      <c r="T197" s="437">
        <v>0</v>
      </c>
      <c r="U197" s="438">
        <f t="shared" ref="U197:U218" si="16">SUM(I197:T197)</f>
        <v>2.16</v>
      </c>
      <c r="V197" s="439"/>
      <c r="W197" s="440"/>
      <c r="X197" s="387"/>
      <c r="AB197"/>
      <c r="AC197"/>
      <c r="AD197"/>
      <c r="AE197"/>
      <c r="AF197"/>
      <c r="AG197"/>
      <c r="AH197"/>
      <c r="AI197"/>
      <c r="AJ197"/>
      <c r="AK197"/>
      <c r="AL197"/>
    </row>
    <row r="198" spans="1:38" ht="15" x14ac:dyDescent="0.25">
      <c r="A198" s="472" t="s">
        <v>1182</v>
      </c>
      <c r="B198" s="473" t="s">
        <v>664</v>
      </c>
      <c r="C198" s="487" t="s">
        <v>769</v>
      </c>
      <c r="D198" s="658" t="s">
        <v>42</v>
      </c>
      <c r="E198" s="659" t="s">
        <v>43</v>
      </c>
      <c r="F198" s="659">
        <v>75</v>
      </c>
      <c r="G198" s="659">
        <v>36</v>
      </c>
      <c r="H198" s="434">
        <v>900</v>
      </c>
      <c r="I198" s="475">
        <v>0</v>
      </c>
      <c r="J198" s="436">
        <v>0</v>
      </c>
      <c r="K198" s="436">
        <v>0</v>
      </c>
      <c r="L198" s="436">
        <v>0</v>
      </c>
      <c r="M198" s="436">
        <v>0</v>
      </c>
      <c r="N198" s="436">
        <v>0</v>
      </c>
      <c r="O198" s="436">
        <v>0</v>
      </c>
      <c r="P198" s="436">
        <v>0</v>
      </c>
      <c r="Q198" s="436">
        <v>0</v>
      </c>
      <c r="R198" s="436">
        <v>0</v>
      </c>
      <c r="S198" s="436">
        <v>2.16</v>
      </c>
      <c r="T198" s="437">
        <v>0</v>
      </c>
      <c r="U198" s="438">
        <f t="shared" si="16"/>
        <v>2.16</v>
      </c>
      <c r="V198" s="439"/>
      <c r="W198" s="440"/>
      <c r="X198" s="387"/>
      <c r="AB198"/>
      <c r="AC198"/>
      <c r="AD198"/>
      <c r="AE198"/>
      <c r="AF198"/>
      <c r="AG198"/>
      <c r="AH198"/>
      <c r="AI198"/>
      <c r="AJ198"/>
      <c r="AK198"/>
      <c r="AL198"/>
    </row>
    <row r="199" spans="1:38" ht="15" x14ac:dyDescent="0.25">
      <c r="A199" s="472" t="s">
        <v>1183</v>
      </c>
      <c r="B199" s="473" t="s">
        <v>665</v>
      </c>
      <c r="C199" s="487" t="s">
        <v>769</v>
      </c>
      <c r="D199" s="658" t="s">
        <v>42</v>
      </c>
      <c r="E199" s="659" t="s">
        <v>43</v>
      </c>
      <c r="F199" s="659">
        <v>75</v>
      </c>
      <c r="G199" s="659">
        <v>36</v>
      </c>
      <c r="H199" s="434">
        <v>900</v>
      </c>
      <c r="I199" s="475">
        <v>0</v>
      </c>
      <c r="J199" s="436">
        <v>0</v>
      </c>
      <c r="K199" s="436">
        <v>0</v>
      </c>
      <c r="L199" s="436">
        <v>0</v>
      </c>
      <c r="M199" s="436">
        <v>0</v>
      </c>
      <c r="N199" s="436">
        <v>0</v>
      </c>
      <c r="O199" s="436">
        <v>0</v>
      </c>
      <c r="P199" s="436">
        <v>0</v>
      </c>
      <c r="Q199" s="436">
        <v>0</v>
      </c>
      <c r="R199" s="436">
        <v>2.16</v>
      </c>
      <c r="S199" s="436">
        <v>0</v>
      </c>
      <c r="T199" s="437">
        <v>0</v>
      </c>
      <c r="U199" s="438">
        <f t="shared" si="16"/>
        <v>2.16</v>
      </c>
      <c r="V199" s="439"/>
      <c r="W199" s="440"/>
      <c r="X199" s="387"/>
      <c r="AB199"/>
      <c r="AC199"/>
      <c r="AD199"/>
      <c r="AE199"/>
      <c r="AF199"/>
      <c r="AG199"/>
      <c r="AH199"/>
      <c r="AI199"/>
      <c r="AJ199"/>
      <c r="AK199"/>
      <c r="AL199"/>
    </row>
    <row r="200" spans="1:38" ht="15" x14ac:dyDescent="0.25">
      <c r="A200" s="472" t="s">
        <v>1184</v>
      </c>
      <c r="B200" s="473" t="s">
        <v>666</v>
      </c>
      <c r="C200" s="487" t="s">
        <v>769</v>
      </c>
      <c r="D200" s="658" t="s">
        <v>42</v>
      </c>
      <c r="E200" s="659" t="s">
        <v>43</v>
      </c>
      <c r="F200" s="659">
        <v>75</v>
      </c>
      <c r="G200" s="659">
        <v>36</v>
      </c>
      <c r="H200" s="434">
        <v>900</v>
      </c>
      <c r="I200" s="475">
        <v>0</v>
      </c>
      <c r="J200" s="436">
        <v>0</v>
      </c>
      <c r="K200" s="436">
        <v>0</v>
      </c>
      <c r="L200" s="436">
        <v>0</v>
      </c>
      <c r="M200" s="436">
        <v>0</v>
      </c>
      <c r="N200" s="436">
        <v>0</v>
      </c>
      <c r="O200" s="436">
        <v>0</v>
      </c>
      <c r="P200" s="436">
        <v>0</v>
      </c>
      <c r="Q200" s="436">
        <v>0</v>
      </c>
      <c r="R200" s="436">
        <v>2.16</v>
      </c>
      <c r="S200" s="436">
        <v>0</v>
      </c>
      <c r="T200" s="437">
        <v>0</v>
      </c>
      <c r="U200" s="438">
        <f t="shared" si="16"/>
        <v>2.16</v>
      </c>
      <c r="V200" s="439"/>
      <c r="W200" s="440"/>
      <c r="X200" s="387"/>
      <c r="AB200"/>
      <c r="AC200"/>
      <c r="AD200"/>
      <c r="AE200"/>
      <c r="AF200"/>
      <c r="AG200"/>
      <c r="AH200"/>
      <c r="AI200"/>
      <c r="AJ200"/>
      <c r="AK200"/>
      <c r="AL200"/>
    </row>
    <row r="201" spans="1:38" ht="15" x14ac:dyDescent="0.25">
      <c r="A201" s="472" t="s">
        <v>1185</v>
      </c>
      <c r="B201" s="473" t="s">
        <v>667</v>
      </c>
      <c r="C201" s="487" t="s">
        <v>769</v>
      </c>
      <c r="D201" s="658" t="s">
        <v>42</v>
      </c>
      <c r="E201" s="659" t="s">
        <v>43</v>
      </c>
      <c r="F201" s="659">
        <v>75</v>
      </c>
      <c r="G201" s="659">
        <v>36</v>
      </c>
      <c r="H201" s="434">
        <v>900</v>
      </c>
      <c r="I201" s="475">
        <v>0</v>
      </c>
      <c r="J201" s="436">
        <v>0</v>
      </c>
      <c r="K201" s="436">
        <v>0</v>
      </c>
      <c r="L201" s="436">
        <v>0</v>
      </c>
      <c r="M201" s="436">
        <v>0</v>
      </c>
      <c r="N201" s="436">
        <v>0</v>
      </c>
      <c r="O201" s="436">
        <v>0</v>
      </c>
      <c r="P201" s="436">
        <v>0</v>
      </c>
      <c r="Q201" s="436">
        <v>0</v>
      </c>
      <c r="R201" s="436">
        <v>0.75</v>
      </c>
      <c r="S201" s="436">
        <v>0</v>
      </c>
      <c r="T201" s="437">
        <v>0</v>
      </c>
      <c r="U201" s="438">
        <f t="shared" si="16"/>
        <v>0.75</v>
      </c>
      <c r="V201" s="439"/>
      <c r="W201" s="440"/>
      <c r="X201" s="387"/>
      <c r="AB201"/>
      <c r="AC201"/>
      <c r="AD201"/>
      <c r="AE201"/>
      <c r="AF201"/>
      <c r="AG201"/>
      <c r="AH201"/>
      <c r="AI201"/>
      <c r="AJ201"/>
      <c r="AK201"/>
      <c r="AL201"/>
    </row>
    <row r="202" spans="1:38" ht="15" x14ac:dyDescent="0.25">
      <c r="A202" s="472" t="s">
        <v>1186</v>
      </c>
      <c r="B202" s="473" t="s">
        <v>668</v>
      </c>
      <c r="C202" s="487" t="s">
        <v>769</v>
      </c>
      <c r="D202" s="658" t="s">
        <v>42</v>
      </c>
      <c r="E202" s="659" t="s">
        <v>43</v>
      </c>
      <c r="F202" s="659">
        <v>75</v>
      </c>
      <c r="G202" s="659">
        <v>36</v>
      </c>
      <c r="H202" s="434">
        <v>900</v>
      </c>
      <c r="I202" s="475">
        <v>0</v>
      </c>
      <c r="J202" s="436">
        <v>0</v>
      </c>
      <c r="K202" s="436">
        <v>0</v>
      </c>
      <c r="L202" s="436">
        <v>0</v>
      </c>
      <c r="M202" s="436">
        <v>0</v>
      </c>
      <c r="N202" s="436">
        <v>0</v>
      </c>
      <c r="O202" s="436">
        <v>0</v>
      </c>
      <c r="P202" s="436">
        <v>0</v>
      </c>
      <c r="Q202" s="436">
        <v>1.1399999999999999</v>
      </c>
      <c r="R202" s="436">
        <v>0</v>
      </c>
      <c r="S202" s="436">
        <v>0</v>
      </c>
      <c r="T202" s="437">
        <v>0</v>
      </c>
      <c r="U202" s="438">
        <f t="shared" si="16"/>
        <v>1.1399999999999999</v>
      </c>
      <c r="V202" s="439"/>
      <c r="W202" s="440"/>
      <c r="X202" s="387"/>
      <c r="AB202"/>
      <c r="AC202"/>
      <c r="AD202"/>
      <c r="AE202"/>
      <c r="AF202"/>
      <c r="AG202"/>
      <c r="AH202"/>
      <c r="AI202"/>
      <c r="AJ202"/>
      <c r="AK202"/>
      <c r="AL202"/>
    </row>
    <row r="203" spans="1:38" ht="15" x14ac:dyDescent="0.25">
      <c r="A203" s="472" t="s">
        <v>1187</v>
      </c>
      <c r="B203" s="473" t="s">
        <v>669</v>
      </c>
      <c r="C203" s="487" t="s">
        <v>769</v>
      </c>
      <c r="D203" s="658" t="s">
        <v>42</v>
      </c>
      <c r="E203" s="659" t="s">
        <v>43</v>
      </c>
      <c r="F203" s="659">
        <v>75</v>
      </c>
      <c r="G203" s="659">
        <v>36</v>
      </c>
      <c r="H203" s="434">
        <v>900</v>
      </c>
      <c r="I203" s="475">
        <v>0</v>
      </c>
      <c r="J203" s="436">
        <v>0</v>
      </c>
      <c r="K203" s="436">
        <v>0</v>
      </c>
      <c r="L203" s="436">
        <v>0</v>
      </c>
      <c r="M203" s="436">
        <v>0</v>
      </c>
      <c r="N203" s="436">
        <v>0</v>
      </c>
      <c r="O203" s="436">
        <v>0</v>
      </c>
      <c r="P203" s="436">
        <v>0</v>
      </c>
      <c r="Q203" s="436">
        <v>1.62</v>
      </c>
      <c r="R203" s="436">
        <v>0</v>
      </c>
      <c r="S203" s="436">
        <v>0</v>
      </c>
      <c r="T203" s="437">
        <v>0</v>
      </c>
      <c r="U203" s="438">
        <f t="shared" si="16"/>
        <v>1.62</v>
      </c>
      <c r="V203" s="439"/>
      <c r="W203" s="440"/>
      <c r="X203" s="387"/>
      <c r="AB203"/>
      <c r="AC203"/>
      <c r="AD203"/>
      <c r="AE203"/>
      <c r="AF203"/>
      <c r="AG203"/>
      <c r="AH203"/>
      <c r="AI203"/>
      <c r="AJ203"/>
      <c r="AK203"/>
      <c r="AL203"/>
    </row>
    <row r="204" spans="1:38" ht="15" x14ac:dyDescent="0.25">
      <c r="A204" s="472" t="s">
        <v>1188</v>
      </c>
      <c r="B204" s="473" t="s">
        <v>670</v>
      </c>
      <c r="C204" s="487" t="s">
        <v>769</v>
      </c>
      <c r="D204" s="658" t="s">
        <v>42</v>
      </c>
      <c r="E204" s="659" t="s">
        <v>43</v>
      </c>
      <c r="F204" s="659">
        <v>75</v>
      </c>
      <c r="G204" s="659">
        <v>36</v>
      </c>
      <c r="H204" s="434">
        <v>900</v>
      </c>
      <c r="I204" s="475">
        <v>0</v>
      </c>
      <c r="J204" s="436">
        <v>0</v>
      </c>
      <c r="K204" s="436">
        <v>0</v>
      </c>
      <c r="L204" s="436">
        <v>0</v>
      </c>
      <c r="M204" s="436">
        <v>0</v>
      </c>
      <c r="N204" s="436">
        <v>0</v>
      </c>
      <c r="O204" s="436">
        <v>0</v>
      </c>
      <c r="P204" s="436">
        <v>0</v>
      </c>
      <c r="Q204" s="436">
        <v>1.62</v>
      </c>
      <c r="R204" s="436">
        <v>0</v>
      </c>
      <c r="S204" s="436">
        <v>0</v>
      </c>
      <c r="T204" s="437">
        <v>0</v>
      </c>
      <c r="U204" s="438">
        <f t="shared" si="16"/>
        <v>1.62</v>
      </c>
      <c r="V204" s="439"/>
      <c r="W204" s="440"/>
      <c r="X204" s="387"/>
      <c r="AB204"/>
      <c r="AC204"/>
      <c r="AD204"/>
      <c r="AE204"/>
      <c r="AF204"/>
      <c r="AG204"/>
      <c r="AH204"/>
      <c r="AI204"/>
      <c r="AJ204"/>
      <c r="AK204"/>
      <c r="AL204"/>
    </row>
    <row r="205" spans="1:38" ht="15" x14ac:dyDescent="0.25">
      <c r="A205" s="472" t="s">
        <v>1189</v>
      </c>
      <c r="B205" s="473" t="s">
        <v>671</v>
      </c>
      <c r="C205" s="487" t="s">
        <v>769</v>
      </c>
      <c r="D205" s="658" t="s">
        <v>42</v>
      </c>
      <c r="E205" s="659" t="s">
        <v>43</v>
      </c>
      <c r="F205" s="659">
        <v>75</v>
      </c>
      <c r="G205" s="659">
        <v>36</v>
      </c>
      <c r="H205" s="434">
        <v>900</v>
      </c>
      <c r="I205" s="475">
        <v>0</v>
      </c>
      <c r="J205" s="436">
        <v>0</v>
      </c>
      <c r="K205" s="436">
        <v>0</v>
      </c>
      <c r="L205" s="436">
        <v>0</v>
      </c>
      <c r="M205" s="436">
        <v>0</v>
      </c>
      <c r="N205" s="436">
        <v>0</v>
      </c>
      <c r="O205" s="436">
        <v>1.26</v>
      </c>
      <c r="P205" s="436">
        <v>0</v>
      </c>
      <c r="Q205" s="436">
        <v>0</v>
      </c>
      <c r="R205" s="436">
        <v>0</v>
      </c>
      <c r="S205" s="436">
        <v>0</v>
      </c>
      <c r="T205" s="437">
        <v>0</v>
      </c>
      <c r="U205" s="438">
        <f t="shared" si="16"/>
        <v>1.26</v>
      </c>
      <c r="V205" s="439"/>
      <c r="W205" s="440"/>
      <c r="X205" s="387"/>
      <c r="AB205"/>
      <c r="AC205"/>
      <c r="AD205"/>
      <c r="AE205"/>
      <c r="AF205"/>
      <c r="AG205"/>
      <c r="AH205"/>
      <c r="AI205"/>
      <c r="AJ205"/>
      <c r="AK205"/>
      <c r="AL205"/>
    </row>
    <row r="206" spans="1:38" ht="15" x14ac:dyDescent="0.25">
      <c r="A206" s="472" t="s">
        <v>1190</v>
      </c>
      <c r="B206" s="473" t="s">
        <v>672</v>
      </c>
      <c r="C206" s="487" t="s">
        <v>769</v>
      </c>
      <c r="D206" s="658" t="s">
        <v>42</v>
      </c>
      <c r="E206" s="659" t="s">
        <v>43</v>
      </c>
      <c r="F206" s="659">
        <v>75</v>
      </c>
      <c r="G206" s="659">
        <v>36</v>
      </c>
      <c r="H206" s="434">
        <v>900</v>
      </c>
      <c r="I206" s="475">
        <v>0</v>
      </c>
      <c r="J206" s="436">
        <v>0</v>
      </c>
      <c r="K206" s="436">
        <v>0</v>
      </c>
      <c r="L206" s="436">
        <v>0</v>
      </c>
      <c r="M206" s="436">
        <v>0</v>
      </c>
      <c r="N206" s="436">
        <v>0</v>
      </c>
      <c r="O206" s="436">
        <v>1.26</v>
      </c>
      <c r="P206" s="436">
        <v>0</v>
      </c>
      <c r="Q206" s="436">
        <v>0</v>
      </c>
      <c r="R206" s="436">
        <v>0</v>
      </c>
      <c r="S206" s="436">
        <v>0</v>
      </c>
      <c r="T206" s="437">
        <v>0</v>
      </c>
      <c r="U206" s="438">
        <f t="shared" si="16"/>
        <v>1.26</v>
      </c>
      <c r="V206" s="439"/>
      <c r="W206" s="440"/>
      <c r="X206" s="387"/>
      <c r="AB206"/>
      <c r="AC206"/>
      <c r="AD206"/>
      <c r="AE206"/>
      <c r="AF206"/>
      <c r="AG206"/>
      <c r="AH206"/>
      <c r="AI206"/>
      <c r="AJ206"/>
      <c r="AK206"/>
      <c r="AL206"/>
    </row>
    <row r="207" spans="1:38" ht="15" x14ac:dyDescent="0.25">
      <c r="A207" s="472" t="s">
        <v>1191</v>
      </c>
      <c r="B207" s="473" t="s">
        <v>673</v>
      </c>
      <c r="C207" s="487" t="s">
        <v>769</v>
      </c>
      <c r="D207" s="658" t="s">
        <v>42</v>
      </c>
      <c r="E207" s="659" t="s">
        <v>43</v>
      </c>
      <c r="F207" s="659">
        <v>75</v>
      </c>
      <c r="G207" s="659">
        <v>36</v>
      </c>
      <c r="H207" s="434">
        <v>900</v>
      </c>
      <c r="I207" s="475">
        <v>0</v>
      </c>
      <c r="J207" s="436">
        <v>0</v>
      </c>
      <c r="K207" s="436">
        <v>0</v>
      </c>
      <c r="L207" s="436">
        <v>0</v>
      </c>
      <c r="M207" s="436">
        <v>0</v>
      </c>
      <c r="N207" s="436">
        <v>0</v>
      </c>
      <c r="O207" s="436">
        <v>0</v>
      </c>
      <c r="P207" s="436">
        <v>0</v>
      </c>
      <c r="Q207" s="436">
        <v>2.4</v>
      </c>
      <c r="R207" s="436">
        <v>0</v>
      </c>
      <c r="S207" s="436">
        <v>0</v>
      </c>
      <c r="T207" s="437">
        <v>0</v>
      </c>
      <c r="U207" s="438">
        <f t="shared" si="16"/>
        <v>2.4</v>
      </c>
      <c r="V207" s="439"/>
      <c r="W207" s="440"/>
      <c r="X207" s="387"/>
      <c r="AB207"/>
      <c r="AC207"/>
      <c r="AD207"/>
      <c r="AE207"/>
      <c r="AF207"/>
      <c r="AG207"/>
      <c r="AH207"/>
      <c r="AI207"/>
      <c r="AJ207"/>
      <c r="AK207"/>
      <c r="AL207"/>
    </row>
    <row r="208" spans="1:38" ht="15" x14ac:dyDescent="0.25">
      <c r="A208" s="472" t="s">
        <v>1192</v>
      </c>
      <c r="B208" s="473" t="s">
        <v>674</v>
      </c>
      <c r="C208" s="487" t="s">
        <v>769</v>
      </c>
      <c r="D208" s="658" t="s">
        <v>42</v>
      </c>
      <c r="E208" s="659" t="s">
        <v>43</v>
      </c>
      <c r="F208" s="659">
        <v>75</v>
      </c>
      <c r="G208" s="659">
        <v>36</v>
      </c>
      <c r="H208" s="434">
        <v>900</v>
      </c>
      <c r="I208" s="475">
        <v>0</v>
      </c>
      <c r="J208" s="436">
        <v>0</v>
      </c>
      <c r="K208" s="436">
        <v>0</v>
      </c>
      <c r="L208" s="436">
        <v>0</v>
      </c>
      <c r="M208" s="436">
        <v>0</v>
      </c>
      <c r="N208" s="436">
        <v>0</v>
      </c>
      <c r="O208" s="436">
        <v>0</v>
      </c>
      <c r="P208" s="436">
        <v>0</v>
      </c>
      <c r="Q208" s="436">
        <v>1.35</v>
      </c>
      <c r="R208" s="436">
        <v>0</v>
      </c>
      <c r="S208" s="436">
        <v>0</v>
      </c>
      <c r="T208" s="437">
        <v>0</v>
      </c>
      <c r="U208" s="438">
        <f t="shared" si="16"/>
        <v>1.35</v>
      </c>
      <c r="V208" s="439"/>
      <c r="W208" s="440"/>
      <c r="X208" s="387"/>
      <c r="AB208"/>
      <c r="AC208"/>
      <c r="AD208"/>
      <c r="AE208"/>
      <c r="AF208"/>
      <c r="AG208"/>
      <c r="AH208"/>
      <c r="AI208"/>
      <c r="AJ208"/>
      <c r="AK208"/>
      <c r="AL208"/>
    </row>
    <row r="209" spans="1:38" ht="15" x14ac:dyDescent="0.25">
      <c r="A209" s="472" t="s">
        <v>1193</v>
      </c>
      <c r="B209" s="473" t="s">
        <v>675</v>
      </c>
      <c r="C209" s="487" t="s">
        <v>769</v>
      </c>
      <c r="D209" s="658" t="s">
        <v>42</v>
      </c>
      <c r="E209" s="659" t="s">
        <v>43</v>
      </c>
      <c r="F209" s="659">
        <v>75</v>
      </c>
      <c r="G209" s="659">
        <v>36</v>
      </c>
      <c r="H209" s="434">
        <v>900</v>
      </c>
      <c r="I209" s="475">
        <v>0</v>
      </c>
      <c r="J209" s="436">
        <v>0</v>
      </c>
      <c r="K209" s="436">
        <v>0</v>
      </c>
      <c r="L209" s="436">
        <v>0</v>
      </c>
      <c r="M209" s="436">
        <v>0</v>
      </c>
      <c r="N209" s="436">
        <v>0</v>
      </c>
      <c r="O209" s="436">
        <v>0</v>
      </c>
      <c r="P209" s="436">
        <v>0</v>
      </c>
      <c r="Q209" s="436">
        <v>0.72</v>
      </c>
      <c r="R209" s="436">
        <v>0</v>
      </c>
      <c r="S209" s="436">
        <v>0</v>
      </c>
      <c r="T209" s="437">
        <v>0</v>
      </c>
      <c r="U209" s="438">
        <f t="shared" si="16"/>
        <v>0.72</v>
      </c>
      <c r="V209" s="439"/>
      <c r="W209" s="440"/>
      <c r="X209" s="387"/>
      <c r="AB209"/>
      <c r="AC209"/>
      <c r="AD209"/>
      <c r="AE209"/>
      <c r="AF209"/>
      <c r="AG209"/>
      <c r="AH209"/>
      <c r="AI209"/>
      <c r="AJ209"/>
      <c r="AK209"/>
      <c r="AL209"/>
    </row>
    <row r="210" spans="1:38" ht="15" x14ac:dyDescent="0.25">
      <c r="A210" s="472" t="s">
        <v>1194</v>
      </c>
      <c r="B210" s="473" t="s">
        <v>676</v>
      </c>
      <c r="C210" s="488" t="s">
        <v>58</v>
      </c>
      <c r="D210" s="658" t="s">
        <v>42</v>
      </c>
      <c r="E210" s="659" t="s">
        <v>43</v>
      </c>
      <c r="F210" s="659">
        <v>75</v>
      </c>
      <c r="G210" s="659">
        <v>36</v>
      </c>
      <c r="H210" s="434" t="s">
        <v>776</v>
      </c>
      <c r="I210" s="475">
        <v>0</v>
      </c>
      <c r="J210" s="436">
        <v>0</v>
      </c>
      <c r="K210" s="436">
        <v>0</v>
      </c>
      <c r="L210" s="436">
        <v>0</v>
      </c>
      <c r="M210" s="436">
        <v>0</v>
      </c>
      <c r="N210" s="436">
        <v>0</v>
      </c>
      <c r="O210" s="436">
        <v>0</v>
      </c>
      <c r="P210" s="436">
        <v>0</v>
      </c>
      <c r="Q210" s="436">
        <v>3</v>
      </c>
      <c r="R210" s="436">
        <v>0</v>
      </c>
      <c r="S210" s="436">
        <v>0</v>
      </c>
      <c r="T210" s="437">
        <v>0</v>
      </c>
      <c r="U210" s="438">
        <f t="shared" si="16"/>
        <v>3</v>
      </c>
      <c r="V210" s="439"/>
      <c r="W210" s="440"/>
      <c r="X210" s="387"/>
      <c r="AB210"/>
      <c r="AC210"/>
      <c r="AD210"/>
      <c r="AE210"/>
      <c r="AF210"/>
      <c r="AG210"/>
      <c r="AH210"/>
      <c r="AI210"/>
      <c r="AJ210"/>
      <c r="AK210"/>
      <c r="AL210"/>
    </row>
    <row r="211" spans="1:38" ht="15" x14ac:dyDescent="0.25">
      <c r="A211" s="472" t="s">
        <v>1195</v>
      </c>
      <c r="B211" s="473" t="s">
        <v>677</v>
      </c>
      <c r="C211" s="488" t="s">
        <v>58</v>
      </c>
      <c r="D211" s="658" t="s">
        <v>42</v>
      </c>
      <c r="E211" s="659" t="s">
        <v>43</v>
      </c>
      <c r="F211" s="659">
        <v>75</v>
      </c>
      <c r="G211" s="659">
        <v>36</v>
      </c>
      <c r="H211" s="434" t="s">
        <v>776</v>
      </c>
      <c r="I211" s="475">
        <v>0</v>
      </c>
      <c r="J211" s="436">
        <v>0</v>
      </c>
      <c r="K211" s="436">
        <v>0</v>
      </c>
      <c r="L211" s="436">
        <v>0</v>
      </c>
      <c r="M211" s="436">
        <v>0</v>
      </c>
      <c r="N211" s="436">
        <v>0</v>
      </c>
      <c r="O211" s="436">
        <v>0</v>
      </c>
      <c r="P211" s="436">
        <v>0</v>
      </c>
      <c r="Q211" s="436">
        <v>3</v>
      </c>
      <c r="R211" s="436">
        <v>0</v>
      </c>
      <c r="S211" s="436">
        <v>0</v>
      </c>
      <c r="T211" s="437">
        <v>0</v>
      </c>
      <c r="U211" s="438">
        <f t="shared" si="16"/>
        <v>3</v>
      </c>
      <c r="V211" s="439"/>
      <c r="W211" s="440"/>
      <c r="X211" s="387"/>
      <c r="AB211"/>
      <c r="AC211"/>
      <c r="AD211"/>
      <c r="AE211"/>
      <c r="AF211"/>
      <c r="AG211"/>
      <c r="AH211"/>
      <c r="AI211"/>
      <c r="AJ211"/>
      <c r="AK211"/>
      <c r="AL211"/>
    </row>
    <row r="212" spans="1:38" ht="15" x14ac:dyDescent="0.25">
      <c r="A212" s="472" t="s">
        <v>1196</v>
      </c>
      <c r="B212" s="473" t="s">
        <v>678</v>
      </c>
      <c r="C212" s="488" t="s">
        <v>58</v>
      </c>
      <c r="D212" s="658" t="s">
        <v>42</v>
      </c>
      <c r="E212" s="659" t="s">
        <v>43</v>
      </c>
      <c r="F212" s="659">
        <v>75</v>
      </c>
      <c r="G212" s="659">
        <v>36</v>
      </c>
      <c r="H212" s="434" t="s">
        <v>776</v>
      </c>
      <c r="I212" s="475">
        <v>0</v>
      </c>
      <c r="J212" s="436">
        <v>0</v>
      </c>
      <c r="K212" s="436">
        <v>0</v>
      </c>
      <c r="L212" s="436">
        <v>0</v>
      </c>
      <c r="M212" s="436">
        <v>0</v>
      </c>
      <c r="N212" s="436">
        <v>0</v>
      </c>
      <c r="O212" s="436">
        <v>0</v>
      </c>
      <c r="P212" s="436">
        <v>0</v>
      </c>
      <c r="Q212" s="436">
        <v>4</v>
      </c>
      <c r="R212" s="436">
        <v>0</v>
      </c>
      <c r="S212" s="436">
        <v>0</v>
      </c>
      <c r="T212" s="437">
        <v>0</v>
      </c>
      <c r="U212" s="438">
        <f t="shared" si="16"/>
        <v>4</v>
      </c>
      <c r="V212" s="439"/>
      <c r="W212" s="440"/>
      <c r="X212" s="387"/>
      <c r="AB212"/>
      <c r="AC212"/>
      <c r="AD212"/>
      <c r="AE212"/>
      <c r="AF212"/>
      <c r="AG212"/>
      <c r="AH212"/>
      <c r="AI212"/>
      <c r="AJ212"/>
      <c r="AK212"/>
      <c r="AL212"/>
    </row>
    <row r="213" spans="1:38" ht="15" x14ac:dyDescent="0.25">
      <c r="A213" s="472" t="s">
        <v>1197</v>
      </c>
      <c r="B213" s="473" t="s">
        <v>679</v>
      </c>
      <c r="C213" s="488" t="s">
        <v>58</v>
      </c>
      <c r="D213" s="658" t="s">
        <v>42</v>
      </c>
      <c r="E213" s="659" t="s">
        <v>43</v>
      </c>
      <c r="F213" s="659">
        <v>75</v>
      </c>
      <c r="G213" s="659">
        <v>36</v>
      </c>
      <c r="H213" s="434" t="s">
        <v>776</v>
      </c>
      <c r="I213" s="475">
        <v>0</v>
      </c>
      <c r="J213" s="436">
        <v>0</v>
      </c>
      <c r="K213" s="436">
        <v>0</v>
      </c>
      <c r="L213" s="436">
        <v>0</v>
      </c>
      <c r="M213" s="436">
        <v>0</v>
      </c>
      <c r="N213" s="436">
        <v>0</v>
      </c>
      <c r="O213" s="436">
        <v>1</v>
      </c>
      <c r="P213" s="436">
        <v>0</v>
      </c>
      <c r="Q213" s="436">
        <v>1</v>
      </c>
      <c r="R213" s="436">
        <v>4</v>
      </c>
      <c r="S213" s="436">
        <v>4</v>
      </c>
      <c r="T213" s="437">
        <v>0</v>
      </c>
      <c r="U213" s="438">
        <f t="shared" si="16"/>
        <v>10</v>
      </c>
      <c r="V213" s="439"/>
      <c r="W213" s="440"/>
      <c r="X213" s="387"/>
      <c r="AB213"/>
      <c r="AC213"/>
      <c r="AD213"/>
      <c r="AE213"/>
      <c r="AF213"/>
      <c r="AG213"/>
      <c r="AH213"/>
      <c r="AI213"/>
      <c r="AJ213"/>
      <c r="AK213"/>
      <c r="AL213"/>
    </row>
    <row r="214" spans="1:38" ht="15" x14ac:dyDescent="0.25">
      <c r="A214" s="472" t="s">
        <v>1198</v>
      </c>
      <c r="B214" s="473" t="s">
        <v>680</v>
      </c>
      <c r="C214" s="488" t="s">
        <v>58</v>
      </c>
      <c r="D214" s="658" t="s">
        <v>42</v>
      </c>
      <c r="E214" s="659" t="s">
        <v>43</v>
      </c>
      <c r="F214" s="659">
        <v>75</v>
      </c>
      <c r="G214" s="659">
        <v>36</v>
      </c>
      <c r="H214" s="434" t="s">
        <v>776</v>
      </c>
      <c r="I214" s="475">
        <v>0</v>
      </c>
      <c r="J214" s="436">
        <v>0</v>
      </c>
      <c r="K214" s="436">
        <v>0</v>
      </c>
      <c r="L214" s="436">
        <v>0</v>
      </c>
      <c r="M214" s="436">
        <v>0</v>
      </c>
      <c r="N214" s="436">
        <v>0</v>
      </c>
      <c r="O214" s="436">
        <v>0</v>
      </c>
      <c r="P214" s="436">
        <v>0</v>
      </c>
      <c r="Q214" s="436">
        <v>1</v>
      </c>
      <c r="R214" s="436">
        <v>0</v>
      </c>
      <c r="S214" s="436">
        <v>0</v>
      </c>
      <c r="T214" s="437">
        <v>0</v>
      </c>
      <c r="U214" s="438">
        <f t="shared" si="16"/>
        <v>1</v>
      </c>
      <c r="V214" s="439"/>
      <c r="W214" s="440"/>
      <c r="X214" s="387"/>
      <c r="AB214"/>
      <c r="AC214"/>
      <c r="AD214"/>
      <c r="AE214"/>
      <c r="AF214"/>
      <c r="AG214"/>
      <c r="AH214"/>
      <c r="AI214"/>
      <c r="AJ214"/>
      <c r="AK214"/>
      <c r="AL214"/>
    </row>
    <row r="215" spans="1:38" ht="15" x14ac:dyDescent="0.25">
      <c r="A215" s="472" t="s">
        <v>1199</v>
      </c>
      <c r="B215" s="473" t="s">
        <v>681</v>
      </c>
      <c r="C215" s="488" t="s">
        <v>58</v>
      </c>
      <c r="D215" s="658" t="s">
        <v>42</v>
      </c>
      <c r="E215" s="659" t="s">
        <v>43</v>
      </c>
      <c r="F215" s="659">
        <v>75</v>
      </c>
      <c r="G215" s="659">
        <v>36</v>
      </c>
      <c r="H215" s="434" t="s">
        <v>776</v>
      </c>
      <c r="I215" s="475">
        <v>0</v>
      </c>
      <c r="J215" s="436">
        <v>0</v>
      </c>
      <c r="K215" s="436">
        <v>0</v>
      </c>
      <c r="L215" s="436">
        <v>0</v>
      </c>
      <c r="M215" s="436">
        <v>0</v>
      </c>
      <c r="N215" s="436">
        <v>0</v>
      </c>
      <c r="O215" s="436">
        <v>2.88</v>
      </c>
      <c r="P215" s="436">
        <v>0</v>
      </c>
      <c r="Q215" s="436">
        <v>8.9600000000000009</v>
      </c>
      <c r="R215" s="436">
        <v>11.2</v>
      </c>
      <c r="S215" s="436">
        <v>8.9600000000000009</v>
      </c>
      <c r="T215" s="437">
        <v>0</v>
      </c>
      <c r="U215" s="438">
        <f t="shared" si="16"/>
        <v>32</v>
      </c>
      <c r="V215" s="439"/>
      <c r="W215" s="440"/>
      <c r="X215" s="387"/>
      <c r="AB215"/>
      <c r="AC215"/>
      <c r="AD215"/>
      <c r="AE215"/>
      <c r="AF215"/>
      <c r="AG215"/>
      <c r="AH215"/>
      <c r="AI215"/>
      <c r="AJ215"/>
      <c r="AK215"/>
      <c r="AL215"/>
    </row>
    <row r="216" spans="1:38" ht="15" x14ac:dyDescent="0.25">
      <c r="A216" s="472" t="s">
        <v>1200</v>
      </c>
      <c r="B216" s="473" t="s">
        <v>682</v>
      </c>
      <c r="C216" s="488" t="s">
        <v>58</v>
      </c>
      <c r="D216" s="658" t="s">
        <v>42</v>
      </c>
      <c r="E216" s="659" t="s">
        <v>43</v>
      </c>
      <c r="F216" s="659">
        <v>75</v>
      </c>
      <c r="G216" s="659">
        <v>36</v>
      </c>
      <c r="H216" s="434" t="s">
        <v>776</v>
      </c>
      <c r="I216" s="475">
        <v>0</v>
      </c>
      <c r="J216" s="436">
        <v>0</v>
      </c>
      <c r="K216" s="436">
        <v>0</v>
      </c>
      <c r="L216" s="436">
        <v>0</v>
      </c>
      <c r="M216" s="436">
        <v>0</v>
      </c>
      <c r="N216" s="436">
        <v>0</v>
      </c>
      <c r="O216" s="436">
        <v>4.2</v>
      </c>
      <c r="P216" s="436">
        <v>0</v>
      </c>
      <c r="Q216" s="436">
        <v>7</v>
      </c>
      <c r="R216" s="436">
        <v>8.9600000000000009</v>
      </c>
      <c r="S216" s="436">
        <v>7.8400000000000007</v>
      </c>
      <c r="T216" s="437">
        <v>0</v>
      </c>
      <c r="U216" s="438">
        <f t="shared" si="16"/>
        <v>28</v>
      </c>
      <c r="V216" s="439"/>
      <c r="W216" s="440"/>
      <c r="X216" s="387"/>
      <c r="AB216"/>
      <c r="AC216"/>
      <c r="AD216"/>
      <c r="AE216"/>
      <c r="AF216"/>
      <c r="AG216"/>
      <c r="AH216"/>
      <c r="AI216"/>
      <c r="AJ216"/>
      <c r="AK216"/>
      <c r="AL216"/>
    </row>
    <row r="217" spans="1:38" ht="15.6" customHeight="1" x14ac:dyDescent="0.25">
      <c r="A217" s="472" t="s">
        <v>1201</v>
      </c>
      <c r="B217" s="473" t="s">
        <v>683</v>
      </c>
      <c r="C217" s="488" t="s">
        <v>58</v>
      </c>
      <c r="D217" s="658" t="s">
        <v>42</v>
      </c>
      <c r="E217" s="659" t="s">
        <v>43</v>
      </c>
      <c r="F217" s="659">
        <v>75</v>
      </c>
      <c r="G217" s="659">
        <v>36</v>
      </c>
      <c r="H217" s="434" t="s">
        <v>776</v>
      </c>
      <c r="I217" s="475">
        <v>0</v>
      </c>
      <c r="J217" s="436">
        <v>0</v>
      </c>
      <c r="K217" s="436">
        <v>0</v>
      </c>
      <c r="L217" s="436">
        <v>0</v>
      </c>
      <c r="M217" s="436">
        <v>0</v>
      </c>
      <c r="N217" s="436">
        <v>0</v>
      </c>
      <c r="O217" s="436">
        <v>0</v>
      </c>
      <c r="P217" s="436">
        <v>0</v>
      </c>
      <c r="Q217" s="436">
        <v>1</v>
      </c>
      <c r="R217" s="436">
        <v>0</v>
      </c>
      <c r="S217" s="436">
        <v>0</v>
      </c>
      <c r="T217" s="437">
        <v>0</v>
      </c>
      <c r="U217" s="438">
        <f t="shared" si="16"/>
        <v>1</v>
      </c>
      <c r="V217" s="439"/>
      <c r="W217" s="440"/>
      <c r="X217" s="387"/>
      <c r="AB217"/>
      <c r="AC217"/>
      <c r="AD217"/>
      <c r="AE217"/>
      <c r="AF217"/>
      <c r="AG217"/>
      <c r="AH217"/>
      <c r="AI217"/>
      <c r="AJ217"/>
      <c r="AK217"/>
      <c r="AL217"/>
    </row>
    <row r="218" spans="1:38" ht="15" x14ac:dyDescent="0.25">
      <c r="A218" s="472" t="s">
        <v>1202</v>
      </c>
      <c r="B218" s="473" t="s">
        <v>421</v>
      </c>
      <c r="C218" s="488" t="s">
        <v>58</v>
      </c>
      <c r="D218" s="658" t="s">
        <v>42</v>
      </c>
      <c r="E218" s="659" t="s">
        <v>43</v>
      </c>
      <c r="F218" s="659">
        <v>75</v>
      </c>
      <c r="G218" s="659">
        <v>36</v>
      </c>
      <c r="H218" s="434" t="s">
        <v>776</v>
      </c>
      <c r="I218" s="475">
        <v>0</v>
      </c>
      <c r="J218" s="436">
        <v>0</v>
      </c>
      <c r="K218" s="436">
        <v>0</v>
      </c>
      <c r="L218" s="436">
        <v>0</v>
      </c>
      <c r="M218" s="436">
        <v>0</v>
      </c>
      <c r="N218" s="436">
        <v>0</v>
      </c>
      <c r="O218" s="436">
        <v>0</v>
      </c>
      <c r="P218" s="436">
        <v>0</v>
      </c>
      <c r="Q218" s="436">
        <v>7</v>
      </c>
      <c r="R218" s="436">
        <v>0</v>
      </c>
      <c r="S218" s="436">
        <v>0</v>
      </c>
      <c r="T218" s="437">
        <v>0</v>
      </c>
      <c r="U218" s="438">
        <f t="shared" si="16"/>
        <v>7</v>
      </c>
      <c r="V218" s="439"/>
      <c r="W218" s="440"/>
      <c r="X218" s="387"/>
      <c r="AB218"/>
      <c r="AC218"/>
      <c r="AD218"/>
      <c r="AE218"/>
      <c r="AF218"/>
      <c r="AG218"/>
      <c r="AH218"/>
      <c r="AI218"/>
      <c r="AJ218"/>
      <c r="AK218"/>
      <c r="AL218"/>
    </row>
    <row r="219" spans="1:38" ht="15" x14ac:dyDescent="0.25">
      <c r="A219" s="420" t="s">
        <v>1203</v>
      </c>
      <c r="B219" s="420" t="s">
        <v>906</v>
      </c>
      <c r="C219" s="452"/>
      <c r="D219" s="453"/>
      <c r="E219" s="445"/>
      <c r="F219" s="445"/>
      <c r="G219" s="446"/>
      <c r="H219" s="454"/>
      <c r="I219" s="496"/>
      <c r="J219" s="497"/>
      <c r="K219" s="497"/>
      <c r="L219" s="497"/>
      <c r="M219" s="497"/>
      <c r="N219" s="497"/>
      <c r="O219" s="497"/>
      <c r="P219" s="497"/>
      <c r="Q219" s="497"/>
      <c r="R219" s="497"/>
      <c r="S219" s="497"/>
      <c r="T219" s="498"/>
      <c r="U219" s="455"/>
      <c r="V219" s="451"/>
      <c r="W219" s="451"/>
      <c r="X219" s="387"/>
      <c r="AB219"/>
      <c r="AC219"/>
      <c r="AD219"/>
      <c r="AE219"/>
      <c r="AF219"/>
      <c r="AG219"/>
      <c r="AH219"/>
      <c r="AI219"/>
      <c r="AJ219"/>
      <c r="AK219"/>
      <c r="AL219"/>
    </row>
    <row r="220" spans="1:38" ht="15" x14ac:dyDescent="0.25">
      <c r="A220" s="472" t="s">
        <v>1204</v>
      </c>
      <c r="B220" s="473" t="s">
        <v>684</v>
      </c>
      <c r="C220" s="488" t="s">
        <v>58</v>
      </c>
      <c r="D220" s="658" t="s">
        <v>42</v>
      </c>
      <c r="E220" s="659" t="s">
        <v>43</v>
      </c>
      <c r="F220" s="659">
        <v>75</v>
      </c>
      <c r="G220" s="659">
        <v>36</v>
      </c>
      <c r="H220" s="434" t="s">
        <v>776</v>
      </c>
      <c r="I220" s="475">
        <v>0</v>
      </c>
      <c r="J220" s="436">
        <v>0</v>
      </c>
      <c r="K220" s="436">
        <v>0</v>
      </c>
      <c r="L220" s="436">
        <v>0</v>
      </c>
      <c r="M220" s="436">
        <v>0</v>
      </c>
      <c r="N220" s="436">
        <v>0</v>
      </c>
      <c r="O220" s="436">
        <v>2</v>
      </c>
      <c r="P220" s="436">
        <v>0</v>
      </c>
      <c r="Q220" s="436">
        <v>0</v>
      </c>
      <c r="R220" s="436">
        <v>0</v>
      </c>
      <c r="S220" s="436">
        <v>0</v>
      </c>
      <c r="T220" s="437">
        <v>0</v>
      </c>
      <c r="U220" s="438">
        <f t="shared" ref="U220:U228" si="17">SUM(I220:T220)</f>
        <v>2</v>
      </c>
      <c r="V220" s="439"/>
      <c r="W220" s="440"/>
      <c r="X220" s="387"/>
      <c r="AB220"/>
      <c r="AC220"/>
      <c r="AD220"/>
      <c r="AE220"/>
      <c r="AF220"/>
      <c r="AG220"/>
      <c r="AH220"/>
      <c r="AI220"/>
      <c r="AJ220"/>
      <c r="AK220"/>
      <c r="AL220"/>
    </row>
    <row r="221" spans="1:38" ht="15" x14ac:dyDescent="0.25">
      <c r="A221" s="472" t="s">
        <v>1205</v>
      </c>
      <c r="B221" s="473" t="s">
        <v>685</v>
      </c>
      <c r="C221" s="488" t="s">
        <v>58</v>
      </c>
      <c r="D221" s="658" t="s">
        <v>42</v>
      </c>
      <c r="E221" s="659" t="s">
        <v>43</v>
      </c>
      <c r="F221" s="659">
        <v>75</v>
      </c>
      <c r="G221" s="659">
        <v>36</v>
      </c>
      <c r="H221" s="434" t="s">
        <v>776</v>
      </c>
      <c r="I221" s="475">
        <v>0</v>
      </c>
      <c r="J221" s="436">
        <v>0</v>
      </c>
      <c r="K221" s="436">
        <v>0</v>
      </c>
      <c r="L221" s="436">
        <v>0</v>
      </c>
      <c r="M221" s="436">
        <v>0</v>
      </c>
      <c r="N221" s="436">
        <v>0</v>
      </c>
      <c r="O221" s="436">
        <v>1</v>
      </c>
      <c r="P221" s="436">
        <v>0</v>
      </c>
      <c r="Q221" s="436">
        <v>0</v>
      </c>
      <c r="R221" s="436">
        <v>0</v>
      </c>
      <c r="S221" s="436">
        <v>0</v>
      </c>
      <c r="T221" s="437">
        <v>0</v>
      </c>
      <c r="U221" s="438">
        <f t="shared" si="17"/>
        <v>1</v>
      </c>
      <c r="V221" s="439"/>
      <c r="W221" s="440"/>
      <c r="X221" s="387"/>
      <c r="AB221"/>
      <c r="AC221"/>
      <c r="AD221"/>
      <c r="AE221"/>
      <c r="AF221"/>
      <c r="AG221"/>
      <c r="AH221"/>
      <c r="AI221"/>
      <c r="AJ221"/>
      <c r="AK221"/>
      <c r="AL221"/>
    </row>
    <row r="222" spans="1:38" ht="15" x14ac:dyDescent="0.25">
      <c r="A222" s="472" t="s">
        <v>1206</v>
      </c>
      <c r="B222" s="473" t="s">
        <v>686</v>
      </c>
      <c r="C222" s="488" t="s">
        <v>58</v>
      </c>
      <c r="D222" s="658" t="s">
        <v>42</v>
      </c>
      <c r="E222" s="659" t="s">
        <v>43</v>
      </c>
      <c r="F222" s="659">
        <v>75</v>
      </c>
      <c r="G222" s="659">
        <v>36</v>
      </c>
      <c r="H222" s="434" t="s">
        <v>776</v>
      </c>
      <c r="I222" s="475">
        <v>0</v>
      </c>
      <c r="J222" s="436">
        <v>0</v>
      </c>
      <c r="K222" s="436">
        <v>0</v>
      </c>
      <c r="L222" s="436">
        <v>0</v>
      </c>
      <c r="M222" s="436">
        <v>0</v>
      </c>
      <c r="N222" s="436">
        <v>0</v>
      </c>
      <c r="O222" s="436">
        <v>4.16</v>
      </c>
      <c r="P222" s="436">
        <v>0</v>
      </c>
      <c r="Q222" s="436">
        <v>8.9600000000000009</v>
      </c>
      <c r="R222" s="436">
        <v>9.92</v>
      </c>
      <c r="S222" s="436">
        <v>8.9600000000000009</v>
      </c>
      <c r="T222" s="437">
        <v>0</v>
      </c>
      <c r="U222" s="438">
        <f t="shared" si="17"/>
        <v>32</v>
      </c>
      <c r="V222" s="439"/>
      <c r="W222" s="440"/>
      <c r="X222" s="387"/>
      <c r="AB222"/>
      <c r="AC222"/>
      <c r="AD222"/>
      <c r="AE222"/>
      <c r="AF222"/>
      <c r="AG222"/>
      <c r="AH222"/>
      <c r="AI222"/>
      <c r="AJ222"/>
      <c r="AK222"/>
      <c r="AL222"/>
    </row>
    <row r="223" spans="1:38" ht="15" x14ac:dyDescent="0.25">
      <c r="A223" s="472" t="s">
        <v>1207</v>
      </c>
      <c r="B223" s="473" t="s">
        <v>422</v>
      </c>
      <c r="C223" s="488" t="s">
        <v>58</v>
      </c>
      <c r="D223" s="658" t="s">
        <v>42</v>
      </c>
      <c r="E223" s="659" t="s">
        <v>43</v>
      </c>
      <c r="F223" s="659">
        <v>75</v>
      </c>
      <c r="G223" s="659">
        <v>36</v>
      </c>
      <c r="H223" s="434" t="s">
        <v>776</v>
      </c>
      <c r="I223" s="475">
        <v>0</v>
      </c>
      <c r="J223" s="436">
        <v>0</v>
      </c>
      <c r="K223" s="436">
        <v>0</v>
      </c>
      <c r="L223" s="436">
        <v>0</v>
      </c>
      <c r="M223" s="436">
        <v>0</v>
      </c>
      <c r="N223" s="436">
        <v>0</v>
      </c>
      <c r="O223" s="436">
        <v>0</v>
      </c>
      <c r="P223" s="436">
        <v>0</v>
      </c>
      <c r="Q223" s="436">
        <v>1</v>
      </c>
      <c r="R223" s="436">
        <v>0</v>
      </c>
      <c r="S223" s="436">
        <v>0</v>
      </c>
      <c r="T223" s="437">
        <v>0</v>
      </c>
      <c r="U223" s="438">
        <f t="shared" si="17"/>
        <v>1</v>
      </c>
      <c r="V223" s="439"/>
      <c r="W223" s="440"/>
      <c r="X223" s="387"/>
      <c r="AB223"/>
      <c r="AC223"/>
      <c r="AD223"/>
      <c r="AE223"/>
      <c r="AF223"/>
      <c r="AG223"/>
      <c r="AH223"/>
      <c r="AI223"/>
      <c r="AJ223"/>
      <c r="AK223"/>
      <c r="AL223"/>
    </row>
    <row r="224" spans="1:38" ht="15" x14ac:dyDescent="0.25">
      <c r="A224" s="472" t="s">
        <v>1208</v>
      </c>
      <c r="B224" s="473" t="s">
        <v>423</v>
      </c>
      <c r="C224" s="488" t="s">
        <v>58</v>
      </c>
      <c r="D224" s="658" t="s">
        <v>42</v>
      </c>
      <c r="E224" s="659" t="s">
        <v>43</v>
      </c>
      <c r="F224" s="659">
        <v>75</v>
      </c>
      <c r="G224" s="659">
        <v>36</v>
      </c>
      <c r="H224" s="434" t="s">
        <v>776</v>
      </c>
      <c r="I224" s="475">
        <v>0</v>
      </c>
      <c r="J224" s="436">
        <v>0</v>
      </c>
      <c r="K224" s="436">
        <v>0</v>
      </c>
      <c r="L224" s="436">
        <v>0</v>
      </c>
      <c r="M224" s="436">
        <v>0</v>
      </c>
      <c r="N224" s="436">
        <v>0</v>
      </c>
      <c r="O224" s="436">
        <v>2.34</v>
      </c>
      <c r="P224" s="436">
        <v>0</v>
      </c>
      <c r="Q224" s="436">
        <v>5.0400000000000009</v>
      </c>
      <c r="R224" s="436">
        <v>5.58</v>
      </c>
      <c r="S224" s="436">
        <v>5.0400000000000009</v>
      </c>
      <c r="T224" s="437">
        <v>0</v>
      </c>
      <c r="U224" s="438">
        <f t="shared" si="17"/>
        <v>18</v>
      </c>
      <c r="V224" s="439"/>
      <c r="W224" s="440"/>
      <c r="X224" s="387"/>
      <c r="AB224"/>
      <c r="AC224"/>
      <c r="AD224"/>
      <c r="AE224"/>
      <c r="AF224"/>
      <c r="AG224"/>
      <c r="AH224"/>
      <c r="AI224"/>
      <c r="AJ224"/>
      <c r="AK224"/>
      <c r="AL224"/>
    </row>
    <row r="225" spans="1:38" ht="15" x14ac:dyDescent="0.25">
      <c r="A225" s="472" t="s">
        <v>1209</v>
      </c>
      <c r="B225" s="473" t="s">
        <v>687</v>
      </c>
      <c r="C225" s="488" t="s">
        <v>58</v>
      </c>
      <c r="D225" s="658" t="s">
        <v>42</v>
      </c>
      <c r="E225" s="659" t="s">
        <v>43</v>
      </c>
      <c r="F225" s="659">
        <v>75</v>
      </c>
      <c r="G225" s="659">
        <v>36</v>
      </c>
      <c r="H225" s="434" t="s">
        <v>776</v>
      </c>
      <c r="I225" s="475">
        <v>0</v>
      </c>
      <c r="J225" s="436">
        <v>0</v>
      </c>
      <c r="K225" s="436">
        <v>0</v>
      </c>
      <c r="L225" s="436">
        <v>0</v>
      </c>
      <c r="M225" s="436">
        <v>0</v>
      </c>
      <c r="N225" s="436">
        <v>0</v>
      </c>
      <c r="O225" s="436">
        <v>1.9600000000000002</v>
      </c>
      <c r="P225" s="436">
        <v>0</v>
      </c>
      <c r="Q225" s="436">
        <v>6.02</v>
      </c>
      <c r="R225" s="436">
        <v>4.0599999999999996</v>
      </c>
      <c r="S225" s="436">
        <v>1.9600000000000002</v>
      </c>
      <c r="T225" s="437">
        <v>0</v>
      </c>
      <c r="U225" s="438">
        <f t="shared" si="17"/>
        <v>14</v>
      </c>
      <c r="V225" s="439"/>
      <c r="W225" s="440"/>
      <c r="X225" s="387"/>
      <c r="AB225"/>
      <c r="AC225"/>
      <c r="AD225"/>
      <c r="AE225"/>
      <c r="AF225"/>
      <c r="AG225"/>
      <c r="AH225"/>
      <c r="AI225"/>
      <c r="AJ225"/>
      <c r="AK225"/>
      <c r="AL225"/>
    </row>
    <row r="226" spans="1:38" ht="15" x14ac:dyDescent="0.25">
      <c r="A226" s="472" t="s">
        <v>1210</v>
      </c>
      <c r="B226" s="473" t="s">
        <v>688</v>
      </c>
      <c r="C226" s="488" t="s">
        <v>58</v>
      </c>
      <c r="D226" s="658" t="s">
        <v>42</v>
      </c>
      <c r="E226" s="659" t="s">
        <v>43</v>
      </c>
      <c r="F226" s="659">
        <v>75</v>
      </c>
      <c r="G226" s="659">
        <v>36</v>
      </c>
      <c r="H226" s="434" t="s">
        <v>776</v>
      </c>
      <c r="I226" s="475">
        <v>0</v>
      </c>
      <c r="J226" s="436">
        <v>0</v>
      </c>
      <c r="K226" s="436">
        <v>0</v>
      </c>
      <c r="L226" s="436">
        <v>0</v>
      </c>
      <c r="M226" s="436">
        <v>0</v>
      </c>
      <c r="N226" s="436">
        <v>0</v>
      </c>
      <c r="O226" s="436">
        <v>1</v>
      </c>
      <c r="P226" s="436">
        <v>0</v>
      </c>
      <c r="Q226" s="436">
        <v>4</v>
      </c>
      <c r="R226" s="436">
        <v>4</v>
      </c>
      <c r="S226" s="436">
        <v>1</v>
      </c>
      <c r="T226" s="437">
        <v>0</v>
      </c>
      <c r="U226" s="438">
        <f t="shared" si="17"/>
        <v>10</v>
      </c>
      <c r="V226" s="439"/>
      <c r="W226" s="440"/>
      <c r="X226" s="387"/>
    </row>
    <row r="227" spans="1:38" ht="15" x14ac:dyDescent="0.25">
      <c r="A227" s="472" t="s">
        <v>1211</v>
      </c>
      <c r="B227" s="473" t="s">
        <v>689</v>
      </c>
      <c r="C227" s="488" t="s">
        <v>58</v>
      </c>
      <c r="D227" s="658" t="s">
        <v>42</v>
      </c>
      <c r="E227" s="659" t="s">
        <v>43</v>
      </c>
      <c r="F227" s="659">
        <v>75</v>
      </c>
      <c r="G227" s="659">
        <v>36</v>
      </c>
      <c r="H227" s="434" t="s">
        <v>776</v>
      </c>
      <c r="I227" s="475">
        <v>0</v>
      </c>
      <c r="J227" s="436">
        <v>0</v>
      </c>
      <c r="K227" s="436">
        <v>0</v>
      </c>
      <c r="L227" s="436">
        <v>0</v>
      </c>
      <c r="M227" s="436">
        <v>0</v>
      </c>
      <c r="N227" s="436">
        <v>0</v>
      </c>
      <c r="O227" s="436">
        <v>2.1</v>
      </c>
      <c r="P227" s="436">
        <v>0</v>
      </c>
      <c r="Q227" s="436">
        <v>5.88</v>
      </c>
      <c r="R227" s="436">
        <v>3.9200000000000004</v>
      </c>
      <c r="S227" s="436">
        <v>2.1</v>
      </c>
      <c r="T227" s="437">
        <v>0</v>
      </c>
      <c r="U227" s="438">
        <f t="shared" si="17"/>
        <v>14</v>
      </c>
      <c r="V227" s="439"/>
      <c r="W227" s="440"/>
      <c r="X227" s="387"/>
    </row>
    <row r="228" spans="1:38" ht="15" x14ac:dyDescent="0.25">
      <c r="A228" s="472" t="s">
        <v>1212</v>
      </c>
      <c r="B228" s="473" t="s">
        <v>690</v>
      </c>
      <c r="C228" s="488" t="s">
        <v>58</v>
      </c>
      <c r="D228" s="658" t="s">
        <v>42</v>
      </c>
      <c r="E228" s="659" t="s">
        <v>43</v>
      </c>
      <c r="F228" s="659">
        <v>75</v>
      </c>
      <c r="G228" s="659">
        <v>36</v>
      </c>
      <c r="H228" s="434" t="s">
        <v>776</v>
      </c>
      <c r="I228" s="475">
        <v>0</v>
      </c>
      <c r="J228" s="436">
        <v>0</v>
      </c>
      <c r="K228" s="436">
        <v>0</v>
      </c>
      <c r="L228" s="436">
        <v>0</v>
      </c>
      <c r="M228" s="436">
        <v>0</v>
      </c>
      <c r="N228" s="436">
        <v>0</v>
      </c>
      <c r="O228" s="436">
        <v>1</v>
      </c>
      <c r="P228" s="436">
        <v>0</v>
      </c>
      <c r="Q228" s="436">
        <v>0</v>
      </c>
      <c r="R228" s="436">
        <v>0</v>
      </c>
      <c r="S228" s="436">
        <v>0</v>
      </c>
      <c r="T228" s="437">
        <v>0</v>
      </c>
      <c r="U228" s="438">
        <f t="shared" si="17"/>
        <v>1</v>
      </c>
      <c r="V228" s="439"/>
      <c r="W228" s="440"/>
      <c r="X228" s="387"/>
    </row>
    <row r="229" spans="1:38" ht="15" x14ac:dyDescent="0.25">
      <c r="A229" s="420" t="s">
        <v>1213</v>
      </c>
      <c r="B229" s="420" t="s">
        <v>907</v>
      </c>
      <c r="C229" s="452"/>
      <c r="D229" s="453"/>
      <c r="E229" s="445"/>
      <c r="F229" s="445"/>
      <c r="G229" s="446"/>
      <c r="H229" s="454"/>
      <c r="I229" s="496"/>
      <c r="J229" s="497"/>
      <c r="K229" s="497"/>
      <c r="L229" s="497"/>
      <c r="M229" s="497"/>
      <c r="N229" s="497"/>
      <c r="O229" s="497"/>
      <c r="P229" s="497"/>
      <c r="Q229" s="497"/>
      <c r="R229" s="497"/>
      <c r="S229" s="497"/>
      <c r="T229" s="498"/>
      <c r="U229" s="455"/>
      <c r="V229" s="451"/>
      <c r="W229" s="451"/>
      <c r="X229" s="387"/>
    </row>
    <row r="230" spans="1:38" ht="25.5" x14ac:dyDescent="0.25">
      <c r="A230" s="503" t="s">
        <v>1214</v>
      </c>
      <c r="B230" s="504" t="s">
        <v>877</v>
      </c>
      <c r="C230" s="487" t="s">
        <v>770</v>
      </c>
      <c r="D230" s="654" t="s">
        <v>42</v>
      </c>
      <c r="E230" s="655" t="s">
        <v>1713</v>
      </c>
      <c r="F230" s="656" t="s">
        <v>785</v>
      </c>
      <c r="G230" s="656" t="s">
        <v>772</v>
      </c>
      <c r="H230" s="657" t="s">
        <v>776</v>
      </c>
      <c r="I230" s="505">
        <v>0</v>
      </c>
      <c r="J230" s="506">
        <v>117.89999999999999</v>
      </c>
      <c r="K230" s="506">
        <v>0</v>
      </c>
      <c r="L230" s="506">
        <v>78.599999999999994</v>
      </c>
      <c r="M230" s="506">
        <v>102.18</v>
      </c>
      <c r="N230" s="506">
        <v>58.95</v>
      </c>
      <c r="O230" s="506">
        <v>0</v>
      </c>
      <c r="P230" s="506">
        <v>0</v>
      </c>
      <c r="Q230" s="506">
        <v>15.72</v>
      </c>
      <c r="R230" s="506">
        <v>90.06</v>
      </c>
      <c r="S230" s="506">
        <v>19.649999999999999</v>
      </c>
      <c r="T230" s="507">
        <v>0</v>
      </c>
      <c r="U230" s="438">
        <f t="shared" ref="U230:U231" si="18">SUM(I230:T230)</f>
        <v>483.06</v>
      </c>
      <c r="V230" s="508"/>
      <c r="W230" s="440"/>
      <c r="X230" s="387"/>
    </row>
    <row r="231" spans="1:38" ht="25.5" x14ac:dyDescent="0.25">
      <c r="A231" s="503" t="s">
        <v>1215</v>
      </c>
      <c r="B231" s="504" t="s">
        <v>878</v>
      </c>
      <c r="C231" s="487" t="s">
        <v>770</v>
      </c>
      <c r="D231" s="654" t="s">
        <v>42</v>
      </c>
      <c r="E231" s="655" t="s">
        <v>1713</v>
      </c>
      <c r="F231" s="656" t="s">
        <v>785</v>
      </c>
      <c r="G231" s="656" t="s">
        <v>772</v>
      </c>
      <c r="H231" s="657" t="s">
        <v>776</v>
      </c>
      <c r="I231" s="505">
        <v>0</v>
      </c>
      <c r="J231" s="506">
        <v>65.45</v>
      </c>
      <c r="K231" s="506">
        <v>0</v>
      </c>
      <c r="L231" s="506">
        <v>37.4</v>
      </c>
      <c r="M231" s="506">
        <v>56.1</v>
      </c>
      <c r="N231" s="506">
        <v>28.05</v>
      </c>
      <c r="O231" s="506">
        <v>0</v>
      </c>
      <c r="P231" s="506">
        <v>0</v>
      </c>
      <c r="Q231" s="506">
        <v>0</v>
      </c>
      <c r="R231" s="506">
        <v>0</v>
      </c>
      <c r="S231" s="506">
        <v>0</v>
      </c>
      <c r="T231" s="507">
        <v>0</v>
      </c>
      <c r="U231" s="438">
        <f t="shared" si="18"/>
        <v>187</v>
      </c>
      <c r="V231" s="508"/>
      <c r="W231" s="440"/>
      <c r="X231" s="387"/>
    </row>
    <row r="232" spans="1:38" ht="15" x14ac:dyDescent="0.25">
      <c r="A232" s="420" t="s">
        <v>1216</v>
      </c>
      <c r="B232" s="420" t="s">
        <v>452</v>
      </c>
      <c r="C232" s="452"/>
      <c r="D232" s="453"/>
      <c r="E232" s="445"/>
      <c r="F232" s="445"/>
      <c r="G232" s="446"/>
      <c r="H232" s="454"/>
      <c r="I232" s="496"/>
      <c r="J232" s="497"/>
      <c r="K232" s="497"/>
      <c r="L232" s="497"/>
      <c r="M232" s="497"/>
      <c r="N232" s="497"/>
      <c r="O232" s="497"/>
      <c r="P232" s="497"/>
      <c r="Q232" s="497"/>
      <c r="R232" s="497"/>
      <c r="S232" s="497"/>
      <c r="T232" s="498"/>
      <c r="U232" s="455"/>
      <c r="V232" s="451"/>
      <c r="W232" s="451"/>
      <c r="X232" s="387"/>
    </row>
    <row r="233" spans="1:38" ht="18.95" customHeight="1" x14ac:dyDescent="0.25">
      <c r="A233" s="503" t="s">
        <v>1217</v>
      </c>
      <c r="B233" s="504" t="s">
        <v>879</v>
      </c>
      <c r="C233" s="488" t="s">
        <v>58</v>
      </c>
      <c r="D233" s="654" t="s">
        <v>42</v>
      </c>
      <c r="E233" s="655" t="s">
        <v>1713</v>
      </c>
      <c r="F233" s="656" t="s">
        <v>1717</v>
      </c>
      <c r="G233" s="656" t="s">
        <v>1718</v>
      </c>
      <c r="H233" s="657" t="s">
        <v>776</v>
      </c>
      <c r="I233" s="505">
        <v>0</v>
      </c>
      <c r="J233" s="506">
        <v>8.75</v>
      </c>
      <c r="K233" s="506">
        <v>0</v>
      </c>
      <c r="L233" s="506">
        <v>5</v>
      </c>
      <c r="M233" s="506">
        <v>7.5</v>
      </c>
      <c r="N233" s="506">
        <v>3.75</v>
      </c>
      <c r="O233" s="506">
        <v>0</v>
      </c>
      <c r="P233" s="506">
        <v>0</v>
      </c>
      <c r="Q233" s="506">
        <v>0</v>
      </c>
      <c r="R233" s="506">
        <v>0</v>
      </c>
      <c r="S233" s="506">
        <v>0</v>
      </c>
      <c r="T233" s="507">
        <v>0</v>
      </c>
      <c r="U233" s="438">
        <f t="shared" ref="U233" si="19">SUM(I233:T233)</f>
        <v>25</v>
      </c>
      <c r="V233" s="508"/>
      <c r="W233" s="440"/>
      <c r="X233" s="387"/>
    </row>
    <row r="234" spans="1:38" ht="15" x14ac:dyDescent="0.25">
      <c r="A234" s="420" t="s">
        <v>1218</v>
      </c>
      <c r="B234" s="421" t="s">
        <v>431</v>
      </c>
      <c r="C234" s="422"/>
      <c r="D234" s="423"/>
      <c r="E234" s="424"/>
      <c r="F234" s="424"/>
      <c r="G234" s="424"/>
      <c r="H234" s="501"/>
      <c r="I234" s="496"/>
      <c r="J234" s="497"/>
      <c r="K234" s="497"/>
      <c r="L234" s="497"/>
      <c r="M234" s="497"/>
      <c r="N234" s="497"/>
      <c r="O234" s="497"/>
      <c r="P234" s="497"/>
      <c r="Q234" s="497"/>
      <c r="R234" s="497"/>
      <c r="S234" s="497"/>
      <c r="T234" s="498"/>
      <c r="U234" s="455"/>
      <c r="V234" s="451"/>
      <c r="W234" s="451"/>
      <c r="X234" s="387"/>
    </row>
    <row r="235" spans="1:38" ht="21" customHeight="1" x14ac:dyDescent="0.25">
      <c r="A235" s="420" t="s">
        <v>1219</v>
      </c>
      <c r="B235" s="420" t="s">
        <v>69</v>
      </c>
      <c r="C235" s="452"/>
      <c r="D235" s="453"/>
      <c r="E235" s="445"/>
      <c r="F235" s="445"/>
      <c r="G235" s="446"/>
      <c r="H235" s="454"/>
      <c r="I235" s="496"/>
      <c r="J235" s="497"/>
      <c r="K235" s="497"/>
      <c r="L235" s="497"/>
      <c r="M235" s="497"/>
      <c r="N235" s="497"/>
      <c r="O235" s="497"/>
      <c r="P235" s="497"/>
      <c r="Q235" s="497"/>
      <c r="R235" s="497"/>
      <c r="S235" s="497"/>
      <c r="T235" s="498"/>
      <c r="U235" s="455"/>
      <c r="V235" s="451"/>
      <c r="W235" s="451"/>
      <c r="X235" s="387"/>
    </row>
    <row r="236" spans="1:38" ht="15" x14ac:dyDescent="0.25">
      <c r="A236" s="472" t="s">
        <v>1220</v>
      </c>
      <c r="B236" s="473" t="s">
        <v>432</v>
      </c>
      <c r="C236" s="487" t="s">
        <v>769</v>
      </c>
      <c r="D236" s="658" t="s">
        <v>42</v>
      </c>
      <c r="E236" s="659" t="s">
        <v>43</v>
      </c>
      <c r="F236" s="659">
        <v>75</v>
      </c>
      <c r="G236" s="659">
        <v>90</v>
      </c>
      <c r="H236" s="434" t="s">
        <v>776</v>
      </c>
      <c r="I236" s="475">
        <v>0</v>
      </c>
      <c r="J236" s="436">
        <v>0</v>
      </c>
      <c r="K236" s="436">
        <v>1552.53</v>
      </c>
      <c r="L236" s="436">
        <v>0</v>
      </c>
      <c r="M236" s="436">
        <v>0</v>
      </c>
      <c r="N236" s="436">
        <v>0</v>
      </c>
      <c r="O236" s="436">
        <v>0</v>
      </c>
      <c r="P236" s="436">
        <v>517.51</v>
      </c>
      <c r="Q236" s="436">
        <v>0</v>
      </c>
      <c r="R236" s="436">
        <v>0</v>
      </c>
      <c r="S236" s="436">
        <v>0</v>
      </c>
      <c r="T236" s="437">
        <v>0</v>
      </c>
      <c r="U236" s="438">
        <f t="shared" ref="U236:U244" si="20">SUM(I236:T236)</f>
        <v>2070.04</v>
      </c>
      <c r="V236" s="439"/>
      <c r="W236" s="440"/>
      <c r="X236" s="387"/>
    </row>
    <row r="237" spans="1:38" ht="15" x14ac:dyDescent="0.25">
      <c r="A237" s="472" t="s">
        <v>1221</v>
      </c>
      <c r="B237" s="473" t="s">
        <v>433</v>
      </c>
      <c r="C237" s="487" t="s">
        <v>769</v>
      </c>
      <c r="D237" s="658" t="s">
        <v>42</v>
      </c>
      <c r="E237" s="659" t="s">
        <v>43</v>
      </c>
      <c r="F237" s="659">
        <v>75</v>
      </c>
      <c r="G237" s="659">
        <v>90</v>
      </c>
      <c r="H237" s="434" t="s">
        <v>776</v>
      </c>
      <c r="I237" s="475">
        <v>0</v>
      </c>
      <c r="J237" s="436">
        <v>0</v>
      </c>
      <c r="K237" s="436">
        <v>868.83199999999999</v>
      </c>
      <c r="L237" s="436">
        <v>0</v>
      </c>
      <c r="M237" s="436">
        <v>0</v>
      </c>
      <c r="N237" s="436">
        <v>0</v>
      </c>
      <c r="O237" s="436">
        <v>0</v>
      </c>
      <c r="P237" s="436">
        <v>325.81199999999995</v>
      </c>
      <c r="Q237" s="436">
        <v>0</v>
      </c>
      <c r="R237" s="436">
        <v>0</v>
      </c>
      <c r="S237" s="436">
        <v>977.43599999999992</v>
      </c>
      <c r="T237" s="437">
        <v>0</v>
      </c>
      <c r="U237" s="438">
        <f t="shared" si="20"/>
        <v>2172.08</v>
      </c>
      <c r="V237" s="439"/>
      <c r="W237" s="440"/>
      <c r="X237" s="387"/>
    </row>
    <row r="238" spans="1:38" ht="15" customHeight="1" x14ac:dyDescent="0.25">
      <c r="A238" s="472" t="s">
        <v>1222</v>
      </c>
      <c r="B238" s="473" t="s">
        <v>424</v>
      </c>
      <c r="C238" s="487" t="s">
        <v>769</v>
      </c>
      <c r="D238" s="658" t="s">
        <v>42</v>
      </c>
      <c r="E238" s="659" t="s">
        <v>43</v>
      </c>
      <c r="F238" s="659">
        <v>75</v>
      </c>
      <c r="G238" s="659">
        <v>90</v>
      </c>
      <c r="H238" s="434" t="s">
        <v>776</v>
      </c>
      <c r="I238" s="475">
        <v>0</v>
      </c>
      <c r="J238" s="436">
        <v>0</v>
      </c>
      <c r="K238" s="436">
        <v>0</v>
      </c>
      <c r="L238" s="436">
        <v>0</v>
      </c>
      <c r="M238" s="436">
        <v>0</v>
      </c>
      <c r="N238" s="436">
        <v>0</v>
      </c>
      <c r="O238" s="436">
        <v>0</v>
      </c>
      <c r="P238" s="436">
        <v>87.06</v>
      </c>
      <c r="Q238" s="436">
        <v>0</v>
      </c>
      <c r="R238" s="436">
        <v>0</v>
      </c>
      <c r="S238" s="436">
        <v>0</v>
      </c>
      <c r="T238" s="437">
        <v>0</v>
      </c>
      <c r="U238" s="438">
        <f t="shared" si="20"/>
        <v>87.06</v>
      </c>
      <c r="V238" s="439"/>
      <c r="W238" s="440"/>
      <c r="X238" s="387"/>
    </row>
    <row r="239" spans="1:38" ht="15" x14ac:dyDescent="0.25">
      <c r="A239" s="472" t="s">
        <v>1223</v>
      </c>
      <c r="B239" s="473" t="s">
        <v>425</v>
      </c>
      <c r="C239" s="487" t="s">
        <v>769</v>
      </c>
      <c r="D239" s="658" t="s">
        <v>42</v>
      </c>
      <c r="E239" s="659" t="s">
        <v>43</v>
      </c>
      <c r="F239" s="659">
        <v>75</v>
      </c>
      <c r="G239" s="659">
        <v>90</v>
      </c>
      <c r="H239" s="434" t="s">
        <v>776</v>
      </c>
      <c r="I239" s="475">
        <v>0</v>
      </c>
      <c r="J239" s="436">
        <v>0</v>
      </c>
      <c r="K239" s="436">
        <v>0</v>
      </c>
      <c r="L239" s="436">
        <v>0</v>
      </c>
      <c r="M239" s="436">
        <v>0</v>
      </c>
      <c r="N239" s="436">
        <v>0</v>
      </c>
      <c r="O239" s="436">
        <v>341.53000000000003</v>
      </c>
      <c r="P239" s="436">
        <v>170.76500000000001</v>
      </c>
      <c r="Q239" s="436">
        <v>512.29499999999996</v>
      </c>
      <c r="R239" s="436">
        <v>341.53000000000003</v>
      </c>
      <c r="S239" s="436">
        <v>341.53000000000003</v>
      </c>
      <c r="T239" s="437">
        <v>0</v>
      </c>
      <c r="U239" s="438">
        <f t="shared" si="20"/>
        <v>1707.65</v>
      </c>
      <c r="V239" s="439"/>
      <c r="W239" s="440"/>
      <c r="X239" s="387"/>
    </row>
    <row r="240" spans="1:38" ht="15" x14ac:dyDescent="0.25">
      <c r="A240" s="472" t="s">
        <v>1224</v>
      </c>
      <c r="B240" s="473" t="s">
        <v>426</v>
      </c>
      <c r="C240" s="487" t="s">
        <v>769</v>
      </c>
      <c r="D240" s="658" t="s">
        <v>42</v>
      </c>
      <c r="E240" s="659" t="s">
        <v>43</v>
      </c>
      <c r="F240" s="659">
        <v>75</v>
      </c>
      <c r="G240" s="659">
        <v>90</v>
      </c>
      <c r="H240" s="434" t="s">
        <v>776</v>
      </c>
      <c r="I240" s="475">
        <v>0</v>
      </c>
      <c r="J240" s="436">
        <v>0</v>
      </c>
      <c r="K240" s="436">
        <v>0</v>
      </c>
      <c r="L240" s="436">
        <v>0</v>
      </c>
      <c r="M240" s="436">
        <v>0</v>
      </c>
      <c r="N240" s="436">
        <v>0</v>
      </c>
      <c r="O240" s="436">
        <v>0</v>
      </c>
      <c r="P240" s="436">
        <v>0</v>
      </c>
      <c r="Q240" s="436">
        <v>505.17200000000003</v>
      </c>
      <c r="R240" s="436">
        <v>89.147999999999996</v>
      </c>
      <c r="S240" s="436">
        <v>148.58000000000001</v>
      </c>
      <c r="T240" s="437">
        <v>0</v>
      </c>
      <c r="U240" s="438">
        <f t="shared" si="20"/>
        <v>742.90000000000009</v>
      </c>
      <c r="V240" s="439"/>
      <c r="W240" s="440"/>
      <c r="X240" s="387"/>
    </row>
    <row r="241" spans="1:24" ht="15" x14ac:dyDescent="0.25">
      <c r="A241" s="472" t="s">
        <v>1225</v>
      </c>
      <c r="B241" s="473" t="s">
        <v>427</v>
      </c>
      <c r="C241" s="487" t="s">
        <v>769</v>
      </c>
      <c r="D241" s="658" t="s">
        <v>42</v>
      </c>
      <c r="E241" s="659" t="s">
        <v>43</v>
      </c>
      <c r="F241" s="659">
        <v>75</v>
      </c>
      <c r="G241" s="659">
        <v>90</v>
      </c>
      <c r="H241" s="434" t="s">
        <v>776</v>
      </c>
      <c r="I241" s="475">
        <v>0</v>
      </c>
      <c r="J241" s="436">
        <v>0</v>
      </c>
      <c r="K241" s="436">
        <v>0</v>
      </c>
      <c r="L241" s="436">
        <v>0</v>
      </c>
      <c r="M241" s="436">
        <v>0</v>
      </c>
      <c r="N241" s="436">
        <v>0</v>
      </c>
      <c r="O241" s="436">
        <v>0</v>
      </c>
      <c r="P241" s="436">
        <v>0</v>
      </c>
      <c r="Q241" s="436">
        <v>30.09</v>
      </c>
      <c r="R241" s="436">
        <v>0</v>
      </c>
      <c r="S241" s="436">
        <v>0</v>
      </c>
      <c r="T241" s="437">
        <v>0</v>
      </c>
      <c r="U241" s="438">
        <f t="shared" si="20"/>
        <v>30.09</v>
      </c>
      <c r="V241" s="439"/>
      <c r="W241" s="440"/>
      <c r="X241" s="387"/>
    </row>
    <row r="242" spans="1:24" ht="15" x14ac:dyDescent="0.25">
      <c r="A242" s="472" t="s">
        <v>1226</v>
      </c>
      <c r="B242" s="473" t="s">
        <v>428</v>
      </c>
      <c r="C242" s="487" t="s">
        <v>769</v>
      </c>
      <c r="D242" s="658" t="s">
        <v>42</v>
      </c>
      <c r="E242" s="659" t="s">
        <v>43</v>
      </c>
      <c r="F242" s="659">
        <v>75</v>
      </c>
      <c r="G242" s="659">
        <v>90</v>
      </c>
      <c r="H242" s="434" t="s">
        <v>776</v>
      </c>
      <c r="I242" s="475">
        <v>0</v>
      </c>
      <c r="J242" s="436">
        <v>0</v>
      </c>
      <c r="K242" s="436">
        <v>0</v>
      </c>
      <c r="L242" s="436">
        <v>0</v>
      </c>
      <c r="M242" s="436">
        <v>0</v>
      </c>
      <c r="N242" s="436">
        <v>0</v>
      </c>
      <c r="O242" s="436">
        <v>0</v>
      </c>
      <c r="P242" s="436">
        <v>0</v>
      </c>
      <c r="Q242" s="436">
        <v>694.69</v>
      </c>
      <c r="R242" s="436">
        <v>0</v>
      </c>
      <c r="S242" s="436">
        <v>0</v>
      </c>
      <c r="T242" s="437">
        <v>0</v>
      </c>
      <c r="U242" s="438">
        <f t="shared" si="20"/>
        <v>694.69</v>
      </c>
      <c r="V242" s="439"/>
      <c r="W242" s="440"/>
      <c r="X242" s="387"/>
    </row>
    <row r="243" spans="1:24" ht="15" x14ac:dyDescent="0.25">
      <c r="A243" s="472" t="s">
        <v>1227</v>
      </c>
      <c r="B243" s="473" t="s">
        <v>429</v>
      </c>
      <c r="C243" s="487" t="s">
        <v>769</v>
      </c>
      <c r="D243" s="658" t="s">
        <v>42</v>
      </c>
      <c r="E243" s="659" t="s">
        <v>43</v>
      </c>
      <c r="F243" s="659">
        <v>75</v>
      </c>
      <c r="G243" s="659">
        <v>90</v>
      </c>
      <c r="H243" s="434" t="s">
        <v>776</v>
      </c>
      <c r="I243" s="475">
        <v>0</v>
      </c>
      <c r="J243" s="436">
        <v>0</v>
      </c>
      <c r="K243" s="436">
        <v>0</v>
      </c>
      <c r="L243" s="436">
        <v>0</v>
      </c>
      <c r="M243" s="436">
        <v>0</v>
      </c>
      <c r="N243" s="436">
        <v>0</v>
      </c>
      <c r="O243" s="436">
        <v>0</v>
      </c>
      <c r="P243" s="436">
        <v>0</v>
      </c>
      <c r="Q243" s="436">
        <v>94.66</v>
      </c>
      <c r="R243" s="436">
        <v>0</v>
      </c>
      <c r="S243" s="436">
        <v>0</v>
      </c>
      <c r="T243" s="437">
        <v>0</v>
      </c>
      <c r="U243" s="438">
        <f t="shared" si="20"/>
        <v>94.66</v>
      </c>
      <c r="V243" s="439"/>
      <c r="W243" s="440"/>
      <c r="X243" s="387"/>
    </row>
    <row r="244" spans="1:24" ht="15" x14ac:dyDescent="0.25">
      <c r="A244" s="472" t="s">
        <v>1228</v>
      </c>
      <c r="B244" s="473" t="s">
        <v>430</v>
      </c>
      <c r="C244" s="487" t="s">
        <v>769</v>
      </c>
      <c r="D244" s="658" t="s">
        <v>42</v>
      </c>
      <c r="E244" s="659" t="s">
        <v>43</v>
      </c>
      <c r="F244" s="659">
        <v>75</v>
      </c>
      <c r="G244" s="659">
        <v>90</v>
      </c>
      <c r="H244" s="434" t="s">
        <v>776</v>
      </c>
      <c r="I244" s="475">
        <v>0</v>
      </c>
      <c r="J244" s="436">
        <v>0</v>
      </c>
      <c r="K244" s="436">
        <v>0</v>
      </c>
      <c r="L244" s="436">
        <v>0</v>
      </c>
      <c r="M244" s="436">
        <v>0</v>
      </c>
      <c r="N244" s="436">
        <v>0</v>
      </c>
      <c r="O244" s="436">
        <v>33.421300000000002</v>
      </c>
      <c r="P244" s="436">
        <v>0</v>
      </c>
      <c r="Q244" s="436">
        <v>84.279799999999994</v>
      </c>
      <c r="R244" s="436">
        <v>15.9841</v>
      </c>
      <c r="S244" s="436">
        <v>11.6248</v>
      </c>
      <c r="T244" s="437">
        <v>0</v>
      </c>
      <c r="U244" s="438">
        <f t="shared" si="20"/>
        <v>145.31</v>
      </c>
      <c r="V244" s="439"/>
      <c r="W244" s="440"/>
      <c r="X244" s="387"/>
    </row>
    <row r="245" spans="1:24" ht="26.1" customHeight="1" x14ac:dyDescent="0.25">
      <c r="A245" s="472" t="s">
        <v>1229</v>
      </c>
      <c r="B245" s="509" t="s">
        <v>434</v>
      </c>
      <c r="C245" s="487" t="s">
        <v>769</v>
      </c>
      <c r="D245" s="658" t="s">
        <v>42</v>
      </c>
      <c r="E245" s="659" t="s">
        <v>43</v>
      </c>
      <c r="F245" s="659">
        <v>75</v>
      </c>
      <c r="G245" s="659">
        <v>90</v>
      </c>
      <c r="H245" s="434">
        <v>0</v>
      </c>
      <c r="I245" s="475">
        <v>0</v>
      </c>
      <c r="J245" s="436">
        <v>0</v>
      </c>
      <c r="K245" s="436">
        <v>0</v>
      </c>
      <c r="L245" s="436">
        <v>0</v>
      </c>
      <c r="M245" s="436">
        <v>0</v>
      </c>
      <c r="N245" s="436">
        <v>0</v>
      </c>
      <c r="O245" s="436">
        <v>0</v>
      </c>
      <c r="P245" s="436">
        <v>0</v>
      </c>
      <c r="Q245" s="436">
        <v>0</v>
      </c>
      <c r="R245" s="436">
        <v>0</v>
      </c>
      <c r="S245" s="436">
        <v>0</v>
      </c>
      <c r="T245" s="437">
        <v>30.42</v>
      </c>
      <c r="U245" s="438">
        <f>SUM(I245:T245)</f>
        <v>30.42</v>
      </c>
      <c r="V245" s="439"/>
      <c r="W245" s="440"/>
      <c r="X245" s="387"/>
    </row>
    <row r="246" spans="1:24" ht="15" x14ac:dyDescent="0.25">
      <c r="A246" s="408" t="s">
        <v>1230</v>
      </c>
      <c r="B246" s="409" t="s">
        <v>691</v>
      </c>
      <c r="C246" s="410"/>
      <c r="D246" s="411"/>
      <c r="E246" s="412"/>
      <c r="F246" s="412"/>
      <c r="G246" s="412"/>
      <c r="H246" s="441"/>
      <c r="I246" s="490"/>
      <c r="J246" s="491"/>
      <c r="K246" s="491"/>
      <c r="L246" s="491"/>
      <c r="M246" s="491"/>
      <c r="N246" s="491"/>
      <c r="O246" s="491"/>
      <c r="P246" s="491"/>
      <c r="Q246" s="491"/>
      <c r="R246" s="491"/>
      <c r="S246" s="491"/>
      <c r="T246" s="492"/>
      <c r="U246" s="417"/>
      <c r="V246" s="418"/>
      <c r="W246" s="419"/>
      <c r="X246" s="387"/>
    </row>
    <row r="247" spans="1:24" ht="27" customHeight="1" x14ac:dyDescent="0.25">
      <c r="A247" s="420" t="s">
        <v>1231</v>
      </c>
      <c r="B247" s="421" t="s">
        <v>869</v>
      </c>
      <c r="C247" s="452"/>
      <c r="D247" s="453"/>
      <c r="E247" s="445"/>
      <c r="F247" s="445"/>
      <c r="G247" s="446"/>
      <c r="H247" s="454"/>
      <c r="I247" s="496"/>
      <c r="J247" s="497"/>
      <c r="K247" s="497"/>
      <c r="L247" s="497"/>
      <c r="M247" s="497"/>
      <c r="N247" s="497"/>
      <c r="O247" s="497"/>
      <c r="P247" s="497"/>
      <c r="Q247" s="497"/>
      <c r="R247" s="497"/>
      <c r="S247" s="497"/>
      <c r="T247" s="498"/>
      <c r="U247" s="455"/>
      <c r="V247" s="451"/>
      <c r="W247" s="451"/>
      <c r="X247" s="387"/>
    </row>
    <row r="248" spans="1:24" ht="15" x14ac:dyDescent="0.25">
      <c r="A248" s="420" t="s">
        <v>1232</v>
      </c>
      <c r="B248" s="420" t="s">
        <v>870</v>
      </c>
      <c r="C248" s="452"/>
      <c r="D248" s="453"/>
      <c r="E248" s="445"/>
      <c r="F248" s="445"/>
      <c r="G248" s="446"/>
      <c r="H248" s="454"/>
      <c r="I248" s="496"/>
      <c r="J248" s="497"/>
      <c r="K248" s="497"/>
      <c r="L248" s="497"/>
      <c r="M248" s="497"/>
      <c r="N248" s="497"/>
      <c r="O248" s="497"/>
      <c r="P248" s="497"/>
      <c r="Q248" s="497"/>
      <c r="R248" s="497"/>
      <c r="S248" s="497"/>
      <c r="T248" s="498"/>
      <c r="U248" s="455"/>
      <c r="V248" s="451"/>
      <c r="W248" s="451"/>
      <c r="X248" s="387"/>
    </row>
    <row r="249" spans="1:24" ht="15" x14ac:dyDescent="0.25">
      <c r="A249" s="503" t="s">
        <v>1233</v>
      </c>
      <c r="B249" s="504" t="s">
        <v>871</v>
      </c>
      <c r="C249" s="487" t="s">
        <v>770</v>
      </c>
      <c r="D249" s="654" t="s">
        <v>42</v>
      </c>
      <c r="E249" s="655" t="s">
        <v>1713</v>
      </c>
      <c r="F249" s="656" t="s">
        <v>1798</v>
      </c>
      <c r="G249" s="656" t="s">
        <v>1799</v>
      </c>
      <c r="H249" s="657" t="s">
        <v>776</v>
      </c>
      <c r="I249" s="505">
        <v>0</v>
      </c>
      <c r="J249" s="506">
        <v>0</v>
      </c>
      <c r="K249" s="506">
        <v>0</v>
      </c>
      <c r="L249" s="506">
        <v>0</v>
      </c>
      <c r="M249" s="506">
        <v>0</v>
      </c>
      <c r="N249" s="506">
        <v>0</v>
      </c>
      <c r="O249" s="506">
        <v>200</v>
      </c>
      <c r="P249" s="506">
        <v>0</v>
      </c>
      <c r="Q249" s="506">
        <v>100</v>
      </c>
      <c r="R249" s="506">
        <v>100</v>
      </c>
      <c r="S249" s="506">
        <v>100</v>
      </c>
      <c r="T249" s="507">
        <v>0</v>
      </c>
      <c r="U249" s="438">
        <f t="shared" ref="U249:U251" si="21">SUM(I249:T249)</f>
        <v>500</v>
      </c>
      <c r="V249" s="508"/>
      <c r="W249" s="440"/>
      <c r="X249" s="387"/>
    </row>
    <row r="250" spans="1:24" ht="15" x14ac:dyDescent="0.25">
      <c r="A250" s="503" t="s">
        <v>1234</v>
      </c>
      <c r="B250" s="504" t="s">
        <v>872</v>
      </c>
      <c r="C250" s="487" t="s">
        <v>770</v>
      </c>
      <c r="D250" s="654" t="s">
        <v>42</v>
      </c>
      <c r="E250" s="655" t="s">
        <v>1713</v>
      </c>
      <c r="F250" s="656" t="s">
        <v>1798</v>
      </c>
      <c r="G250" s="656" t="s">
        <v>1799</v>
      </c>
      <c r="H250" s="657" t="s">
        <v>776</v>
      </c>
      <c r="I250" s="505">
        <v>0</v>
      </c>
      <c r="J250" s="506">
        <v>0</v>
      </c>
      <c r="K250" s="506">
        <v>0</v>
      </c>
      <c r="L250" s="506">
        <v>0</v>
      </c>
      <c r="M250" s="506">
        <v>0</v>
      </c>
      <c r="N250" s="506">
        <v>0</v>
      </c>
      <c r="O250" s="506">
        <v>0</v>
      </c>
      <c r="P250" s="506">
        <v>0</v>
      </c>
      <c r="Q250" s="506">
        <v>30</v>
      </c>
      <c r="R250" s="506">
        <v>0</v>
      </c>
      <c r="S250" s="506">
        <v>0</v>
      </c>
      <c r="T250" s="507">
        <v>0</v>
      </c>
      <c r="U250" s="438">
        <f t="shared" si="21"/>
        <v>30</v>
      </c>
      <c r="V250" s="508"/>
      <c r="W250" s="440"/>
      <c r="X250" s="387"/>
    </row>
    <row r="251" spans="1:24" ht="15" x14ac:dyDescent="0.25">
      <c r="A251" s="503" t="s">
        <v>1235</v>
      </c>
      <c r="B251" s="504" t="s">
        <v>873</v>
      </c>
      <c r="C251" s="487" t="s">
        <v>770</v>
      </c>
      <c r="D251" s="654" t="s">
        <v>42</v>
      </c>
      <c r="E251" s="655" t="s">
        <v>1713</v>
      </c>
      <c r="F251" s="656" t="s">
        <v>1798</v>
      </c>
      <c r="G251" s="656" t="s">
        <v>1799</v>
      </c>
      <c r="H251" s="657" t="s">
        <v>776</v>
      </c>
      <c r="I251" s="505">
        <v>0</v>
      </c>
      <c r="J251" s="506">
        <v>192</v>
      </c>
      <c r="K251" s="506">
        <v>0</v>
      </c>
      <c r="L251" s="506">
        <v>0</v>
      </c>
      <c r="M251" s="506">
        <v>96</v>
      </c>
      <c r="N251" s="506">
        <v>72</v>
      </c>
      <c r="O251" s="506">
        <v>96</v>
      </c>
      <c r="P251" s="506">
        <v>0</v>
      </c>
      <c r="Q251" s="506">
        <v>120</v>
      </c>
      <c r="R251" s="506">
        <v>120</v>
      </c>
      <c r="S251" s="506">
        <v>0</v>
      </c>
      <c r="T251" s="507">
        <v>504</v>
      </c>
      <c r="U251" s="438">
        <f t="shared" si="21"/>
        <v>1200</v>
      </c>
      <c r="V251" s="508"/>
      <c r="W251" s="440"/>
      <c r="X251" s="387"/>
    </row>
    <row r="252" spans="1:24" ht="15" x14ac:dyDescent="0.25">
      <c r="A252" s="420" t="s">
        <v>1236</v>
      </c>
      <c r="B252" s="421" t="s">
        <v>874</v>
      </c>
      <c r="C252" s="452"/>
      <c r="D252" s="453"/>
      <c r="E252" s="445"/>
      <c r="F252" s="445"/>
      <c r="G252" s="446"/>
      <c r="H252" s="454"/>
      <c r="I252" s="496"/>
      <c r="J252" s="497"/>
      <c r="K252" s="497"/>
      <c r="L252" s="497"/>
      <c r="M252" s="497"/>
      <c r="N252" s="497"/>
      <c r="O252" s="497"/>
      <c r="P252" s="497"/>
      <c r="Q252" s="497"/>
      <c r="R252" s="497"/>
      <c r="S252" s="497"/>
      <c r="T252" s="498"/>
      <c r="U252" s="455"/>
      <c r="V252" s="451"/>
      <c r="W252" s="451"/>
      <c r="X252" s="387"/>
    </row>
    <row r="253" spans="1:24" ht="15" x14ac:dyDescent="0.25">
      <c r="A253" s="420" t="s">
        <v>1237</v>
      </c>
      <c r="B253" s="420" t="s">
        <v>874</v>
      </c>
      <c r="C253" s="452"/>
      <c r="D253" s="453"/>
      <c r="E253" s="445"/>
      <c r="F253" s="445"/>
      <c r="G253" s="446"/>
      <c r="H253" s="454"/>
      <c r="I253" s="496"/>
      <c r="J253" s="497"/>
      <c r="K253" s="497"/>
      <c r="L253" s="497"/>
      <c r="M253" s="497"/>
      <c r="N253" s="497"/>
      <c r="O253" s="497"/>
      <c r="P253" s="497"/>
      <c r="Q253" s="497"/>
      <c r="R253" s="497"/>
      <c r="S253" s="497"/>
      <c r="T253" s="498"/>
      <c r="U253" s="455"/>
      <c r="V253" s="451"/>
      <c r="W253" s="451"/>
      <c r="X253" s="387"/>
    </row>
    <row r="254" spans="1:24" ht="29.1" customHeight="1" x14ac:dyDescent="0.25">
      <c r="A254" s="503" t="s">
        <v>1238</v>
      </c>
      <c r="B254" s="504" t="s">
        <v>875</v>
      </c>
      <c r="C254" s="488" t="s">
        <v>58</v>
      </c>
      <c r="D254" s="654" t="s">
        <v>42</v>
      </c>
      <c r="E254" s="655" t="s">
        <v>1713</v>
      </c>
      <c r="F254" s="656" t="s">
        <v>1720</v>
      </c>
      <c r="G254" s="656" t="s">
        <v>772</v>
      </c>
      <c r="H254" s="657" t="s">
        <v>1721</v>
      </c>
      <c r="I254" s="505">
        <v>0</v>
      </c>
      <c r="J254" s="506">
        <v>0</v>
      </c>
      <c r="K254" s="506">
        <v>1</v>
      </c>
      <c r="L254" s="506">
        <v>0</v>
      </c>
      <c r="M254" s="506">
        <v>0</v>
      </c>
      <c r="N254" s="506">
        <v>0</v>
      </c>
      <c r="O254" s="506">
        <v>0</v>
      </c>
      <c r="P254" s="506">
        <v>0</v>
      </c>
      <c r="Q254" s="506">
        <v>0</v>
      </c>
      <c r="R254" s="506">
        <v>0</v>
      </c>
      <c r="S254" s="506">
        <v>0</v>
      </c>
      <c r="T254" s="507">
        <v>0</v>
      </c>
      <c r="U254" s="438">
        <f t="shared" ref="U254" si="22">SUM(I254:T254)</f>
        <v>1</v>
      </c>
      <c r="V254" s="508"/>
      <c r="W254" s="440"/>
      <c r="X254" s="387"/>
    </row>
    <row r="255" spans="1:24" ht="26.1" customHeight="1" x14ac:dyDescent="0.25">
      <c r="A255" s="420" t="s">
        <v>1239</v>
      </c>
      <c r="B255" s="421" t="s">
        <v>474</v>
      </c>
      <c r="C255" s="452"/>
      <c r="D255" s="453"/>
      <c r="E255" s="445"/>
      <c r="F255" s="445"/>
      <c r="G255" s="446"/>
      <c r="H255" s="454"/>
      <c r="I255" s="496"/>
      <c r="J255" s="497"/>
      <c r="K255" s="497"/>
      <c r="L255" s="497"/>
      <c r="M255" s="497"/>
      <c r="N255" s="497"/>
      <c r="O255" s="497"/>
      <c r="P255" s="497"/>
      <c r="Q255" s="497"/>
      <c r="R255" s="497"/>
      <c r="S255" s="497"/>
      <c r="T255" s="498"/>
      <c r="U255" s="455"/>
      <c r="V255" s="451"/>
      <c r="W255" s="451"/>
      <c r="X255" s="387"/>
    </row>
    <row r="256" spans="1:24" ht="26.1" customHeight="1" x14ac:dyDescent="0.25">
      <c r="A256" s="420" t="s">
        <v>1240</v>
      </c>
      <c r="B256" s="420" t="s">
        <v>912</v>
      </c>
      <c r="C256" s="452"/>
      <c r="D256" s="453"/>
      <c r="E256" s="445"/>
      <c r="F256" s="445"/>
      <c r="G256" s="446"/>
      <c r="H256" s="454"/>
      <c r="I256" s="496"/>
      <c r="J256" s="497"/>
      <c r="K256" s="497"/>
      <c r="L256" s="497"/>
      <c r="M256" s="497"/>
      <c r="N256" s="497"/>
      <c r="O256" s="497"/>
      <c r="P256" s="497"/>
      <c r="Q256" s="497"/>
      <c r="R256" s="497"/>
      <c r="S256" s="497"/>
      <c r="T256" s="498"/>
      <c r="U256" s="455"/>
      <c r="V256" s="451"/>
      <c r="W256" s="451"/>
      <c r="X256" s="387"/>
    </row>
    <row r="257" spans="1:24" ht="26.1" customHeight="1" x14ac:dyDescent="0.25">
      <c r="A257" s="472" t="s">
        <v>1241</v>
      </c>
      <c r="B257" s="473" t="s">
        <v>475</v>
      </c>
      <c r="C257" s="487" t="s">
        <v>770</v>
      </c>
      <c r="D257" s="658" t="s">
        <v>42</v>
      </c>
      <c r="E257" s="655" t="s">
        <v>1713</v>
      </c>
      <c r="F257" s="656" t="s">
        <v>1717</v>
      </c>
      <c r="G257" s="656" t="s">
        <v>1799</v>
      </c>
      <c r="H257" s="657" t="s">
        <v>776</v>
      </c>
      <c r="I257" s="475">
        <v>0</v>
      </c>
      <c r="J257" s="436">
        <v>216.93</v>
      </c>
      <c r="K257" s="436">
        <v>0</v>
      </c>
      <c r="L257" s="436">
        <v>0</v>
      </c>
      <c r="M257" s="436">
        <v>0</v>
      </c>
      <c r="N257" s="436">
        <v>0</v>
      </c>
      <c r="O257" s="436">
        <v>0</v>
      </c>
      <c r="P257" s="436">
        <v>0</v>
      </c>
      <c r="Q257" s="436">
        <v>0</v>
      </c>
      <c r="R257" s="436">
        <v>0</v>
      </c>
      <c r="S257" s="436">
        <v>0</v>
      </c>
      <c r="T257" s="437">
        <v>0</v>
      </c>
      <c r="U257" s="438">
        <f t="shared" ref="U257:U267" si="23">SUM(I257:T257)</f>
        <v>216.93</v>
      </c>
      <c r="V257" s="439"/>
      <c r="W257" s="440"/>
      <c r="X257" s="387"/>
    </row>
    <row r="258" spans="1:24" ht="26.1" customHeight="1" x14ac:dyDescent="0.25">
      <c r="A258" s="472" t="s">
        <v>1242</v>
      </c>
      <c r="B258" s="473" t="s">
        <v>476</v>
      </c>
      <c r="C258" s="487" t="s">
        <v>770</v>
      </c>
      <c r="D258" s="658" t="s">
        <v>42</v>
      </c>
      <c r="E258" s="655" t="s">
        <v>1713</v>
      </c>
      <c r="F258" s="656" t="s">
        <v>1717</v>
      </c>
      <c r="G258" s="656" t="s">
        <v>1799</v>
      </c>
      <c r="H258" s="657" t="s">
        <v>776</v>
      </c>
      <c r="I258" s="475">
        <v>0</v>
      </c>
      <c r="J258" s="436">
        <v>0</v>
      </c>
      <c r="K258" s="436">
        <v>37.299999999999997</v>
      </c>
      <c r="L258" s="436">
        <v>0</v>
      </c>
      <c r="M258" s="436">
        <v>0</v>
      </c>
      <c r="N258" s="436">
        <v>0</v>
      </c>
      <c r="O258" s="436">
        <v>0</v>
      </c>
      <c r="P258" s="436">
        <v>0</v>
      </c>
      <c r="Q258" s="436">
        <v>0</v>
      </c>
      <c r="R258" s="436">
        <v>0</v>
      </c>
      <c r="S258" s="436">
        <v>0</v>
      </c>
      <c r="T258" s="437">
        <v>0</v>
      </c>
      <c r="U258" s="438">
        <f t="shared" si="23"/>
        <v>37.299999999999997</v>
      </c>
      <c r="V258" s="439"/>
      <c r="W258" s="440"/>
      <c r="X258" s="387"/>
    </row>
    <row r="259" spans="1:24" ht="26.1" customHeight="1" x14ac:dyDescent="0.25">
      <c r="A259" s="472" t="s">
        <v>1243</v>
      </c>
      <c r="B259" s="473" t="s">
        <v>477</v>
      </c>
      <c r="C259" s="487" t="s">
        <v>770</v>
      </c>
      <c r="D259" s="658" t="s">
        <v>42</v>
      </c>
      <c r="E259" s="655" t="s">
        <v>1713</v>
      </c>
      <c r="F259" s="656" t="s">
        <v>1717</v>
      </c>
      <c r="G259" s="656" t="s">
        <v>1799</v>
      </c>
      <c r="H259" s="657" t="s">
        <v>776</v>
      </c>
      <c r="I259" s="475">
        <v>0</v>
      </c>
      <c r="J259" s="436">
        <v>0</v>
      </c>
      <c r="K259" s="502">
        <v>176</v>
      </c>
      <c r="L259" s="436">
        <v>0</v>
      </c>
      <c r="M259" s="436">
        <v>0</v>
      </c>
      <c r="N259" s="436">
        <v>0</v>
      </c>
      <c r="O259" s="436">
        <v>0</v>
      </c>
      <c r="P259" s="436">
        <v>0</v>
      </c>
      <c r="Q259" s="436">
        <v>0</v>
      </c>
      <c r="R259" s="436">
        <v>0</v>
      </c>
      <c r="S259" s="436">
        <v>0</v>
      </c>
      <c r="T259" s="437">
        <v>0</v>
      </c>
      <c r="U259" s="438">
        <f t="shared" si="23"/>
        <v>176</v>
      </c>
      <c r="V259" s="439"/>
      <c r="W259" s="440"/>
      <c r="X259" s="387"/>
    </row>
    <row r="260" spans="1:24" ht="26.1" customHeight="1" x14ac:dyDescent="0.25">
      <c r="A260" s="472" t="s">
        <v>1244</v>
      </c>
      <c r="B260" s="473" t="s">
        <v>478</v>
      </c>
      <c r="C260" s="487" t="s">
        <v>770</v>
      </c>
      <c r="D260" s="658" t="s">
        <v>42</v>
      </c>
      <c r="E260" s="655" t="s">
        <v>1713</v>
      </c>
      <c r="F260" s="656" t="s">
        <v>1717</v>
      </c>
      <c r="G260" s="656" t="s">
        <v>1799</v>
      </c>
      <c r="H260" s="657" t="s">
        <v>776</v>
      </c>
      <c r="I260" s="475">
        <v>0</v>
      </c>
      <c r="J260" s="436">
        <v>0</v>
      </c>
      <c r="K260" s="436">
        <v>12</v>
      </c>
      <c r="L260" s="436">
        <v>0</v>
      </c>
      <c r="M260" s="436">
        <v>0</v>
      </c>
      <c r="N260" s="436">
        <v>0</v>
      </c>
      <c r="O260" s="436">
        <v>0</v>
      </c>
      <c r="P260" s="436">
        <v>0</v>
      </c>
      <c r="Q260" s="436">
        <v>0</v>
      </c>
      <c r="R260" s="436">
        <v>0</v>
      </c>
      <c r="S260" s="436">
        <v>0</v>
      </c>
      <c r="T260" s="437">
        <v>0</v>
      </c>
      <c r="U260" s="438">
        <f t="shared" si="23"/>
        <v>12</v>
      </c>
      <c r="V260" s="439"/>
      <c r="W260" s="440"/>
      <c r="X260" s="387"/>
    </row>
    <row r="261" spans="1:24" ht="24" customHeight="1" x14ac:dyDescent="0.25">
      <c r="A261" s="472" t="s">
        <v>1245</v>
      </c>
      <c r="B261" s="473" t="s">
        <v>479</v>
      </c>
      <c r="C261" s="487" t="s">
        <v>770</v>
      </c>
      <c r="D261" s="658" t="s">
        <v>42</v>
      </c>
      <c r="E261" s="655" t="s">
        <v>1713</v>
      </c>
      <c r="F261" s="656" t="s">
        <v>1717</v>
      </c>
      <c r="G261" s="656" t="s">
        <v>1799</v>
      </c>
      <c r="H261" s="657" t="s">
        <v>776</v>
      </c>
      <c r="I261" s="475">
        <v>0</v>
      </c>
      <c r="J261" s="436">
        <v>0</v>
      </c>
      <c r="K261" s="436">
        <v>0</v>
      </c>
      <c r="L261" s="436">
        <v>0</v>
      </c>
      <c r="M261" s="436">
        <v>0</v>
      </c>
      <c r="N261" s="436">
        <v>0</v>
      </c>
      <c r="O261" s="436">
        <v>0</v>
      </c>
      <c r="P261" s="436">
        <v>0</v>
      </c>
      <c r="Q261" s="436">
        <v>0</v>
      </c>
      <c r="R261" s="436">
        <v>12</v>
      </c>
      <c r="S261" s="436">
        <v>0</v>
      </c>
      <c r="T261" s="437">
        <v>0</v>
      </c>
      <c r="U261" s="438">
        <f t="shared" si="23"/>
        <v>12</v>
      </c>
      <c r="V261" s="439"/>
      <c r="W261" s="440"/>
      <c r="X261" s="387"/>
    </row>
    <row r="262" spans="1:24" ht="26.1" customHeight="1" x14ac:dyDescent="0.25">
      <c r="A262" s="472" t="s">
        <v>1246</v>
      </c>
      <c r="B262" s="473" t="s">
        <v>480</v>
      </c>
      <c r="C262" s="487" t="s">
        <v>770</v>
      </c>
      <c r="D262" s="658" t="s">
        <v>42</v>
      </c>
      <c r="E262" s="655" t="s">
        <v>1713</v>
      </c>
      <c r="F262" s="656" t="s">
        <v>1717</v>
      </c>
      <c r="G262" s="656" t="s">
        <v>1799</v>
      </c>
      <c r="H262" s="657" t="s">
        <v>776</v>
      </c>
      <c r="I262" s="475">
        <v>0</v>
      </c>
      <c r="J262" s="436">
        <v>0</v>
      </c>
      <c r="K262" s="436">
        <v>0</v>
      </c>
      <c r="L262" s="436">
        <v>0</v>
      </c>
      <c r="M262" s="436">
        <v>0</v>
      </c>
      <c r="N262" s="436">
        <v>0</v>
      </c>
      <c r="O262" s="436">
        <v>0</v>
      </c>
      <c r="P262" s="436">
        <v>0</v>
      </c>
      <c r="Q262" s="436">
        <v>0</v>
      </c>
      <c r="R262" s="436">
        <v>34</v>
      </c>
      <c r="S262" s="436">
        <v>0</v>
      </c>
      <c r="T262" s="437">
        <v>0</v>
      </c>
      <c r="U262" s="438">
        <f t="shared" si="23"/>
        <v>34</v>
      </c>
      <c r="V262" s="439"/>
      <c r="W262" s="440"/>
      <c r="X262" s="387"/>
    </row>
    <row r="263" spans="1:24" ht="26.1" customHeight="1" x14ac:dyDescent="0.25">
      <c r="A263" s="472" t="s">
        <v>1247</v>
      </c>
      <c r="B263" s="473" t="s">
        <v>481</v>
      </c>
      <c r="C263" s="487" t="s">
        <v>770</v>
      </c>
      <c r="D263" s="658" t="s">
        <v>42</v>
      </c>
      <c r="E263" s="655" t="s">
        <v>1713</v>
      </c>
      <c r="F263" s="656" t="s">
        <v>1717</v>
      </c>
      <c r="G263" s="656" t="s">
        <v>1799</v>
      </c>
      <c r="H263" s="657" t="s">
        <v>776</v>
      </c>
      <c r="I263" s="475">
        <v>0</v>
      </c>
      <c r="J263" s="436">
        <v>0</v>
      </c>
      <c r="K263" s="436">
        <v>0</v>
      </c>
      <c r="L263" s="436">
        <v>0</v>
      </c>
      <c r="M263" s="436">
        <v>0</v>
      </c>
      <c r="N263" s="436">
        <v>0</v>
      </c>
      <c r="O263" s="436">
        <v>0</v>
      </c>
      <c r="P263" s="436">
        <v>0</v>
      </c>
      <c r="Q263" s="436">
        <v>8</v>
      </c>
      <c r="R263" s="436">
        <v>0</v>
      </c>
      <c r="S263" s="436">
        <v>0</v>
      </c>
      <c r="T263" s="437">
        <v>0</v>
      </c>
      <c r="U263" s="438">
        <f t="shared" si="23"/>
        <v>8</v>
      </c>
      <c r="V263" s="439"/>
      <c r="W263" s="440"/>
      <c r="X263" s="387"/>
    </row>
    <row r="264" spans="1:24" ht="15.6" customHeight="1" x14ac:dyDescent="0.25">
      <c r="A264" s="472" t="s">
        <v>1248</v>
      </c>
      <c r="B264" s="473" t="s">
        <v>482</v>
      </c>
      <c r="C264" s="487" t="s">
        <v>770</v>
      </c>
      <c r="D264" s="658" t="s">
        <v>42</v>
      </c>
      <c r="E264" s="655" t="s">
        <v>1713</v>
      </c>
      <c r="F264" s="656" t="s">
        <v>1717</v>
      </c>
      <c r="G264" s="656" t="s">
        <v>1799</v>
      </c>
      <c r="H264" s="657" t="s">
        <v>776</v>
      </c>
      <c r="I264" s="475">
        <v>0</v>
      </c>
      <c r="J264" s="436">
        <v>0</v>
      </c>
      <c r="K264" s="436">
        <v>0</v>
      </c>
      <c r="L264" s="436">
        <v>0</v>
      </c>
      <c r="M264" s="436">
        <v>0</v>
      </c>
      <c r="N264" s="436">
        <v>0</v>
      </c>
      <c r="O264" s="436">
        <v>9.6</v>
      </c>
      <c r="P264" s="436">
        <v>0</v>
      </c>
      <c r="Q264" s="436">
        <v>0</v>
      </c>
      <c r="R264" s="436">
        <v>0</v>
      </c>
      <c r="S264" s="436">
        <v>0</v>
      </c>
      <c r="T264" s="437">
        <v>0</v>
      </c>
      <c r="U264" s="438">
        <f t="shared" si="23"/>
        <v>9.6</v>
      </c>
      <c r="V264" s="439"/>
      <c r="W264" s="440"/>
      <c r="X264" s="387"/>
    </row>
    <row r="265" spans="1:24" ht="26.1" customHeight="1" x14ac:dyDescent="0.25">
      <c r="A265" s="472" t="s">
        <v>1249</v>
      </c>
      <c r="B265" s="473" t="s">
        <v>483</v>
      </c>
      <c r="C265" s="487" t="s">
        <v>770</v>
      </c>
      <c r="D265" s="658" t="s">
        <v>42</v>
      </c>
      <c r="E265" s="655" t="s">
        <v>1713</v>
      </c>
      <c r="F265" s="656" t="s">
        <v>1717</v>
      </c>
      <c r="G265" s="656" t="s">
        <v>1799</v>
      </c>
      <c r="H265" s="657" t="s">
        <v>776</v>
      </c>
      <c r="I265" s="475">
        <v>0</v>
      </c>
      <c r="J265" s="436">
        <v>0</v>
      </c>
      <c r="K265" s="436">
        <v>0</v>
      </c>
      <c r="L265" s="436">
        <v>0</v>
      </c>
      <c r="M265" s="436">
        <v>0</v>
      </c>
      <c r="N265" s="436">
        <v>0</v>
      </c>
      <c r="O265" s="436">
        <v>3</v>
      </c>
      <c r="P265" s="436">
        <v>0</v>
      </c>
      <c r="Q265" s="436">
        <v>0</v>
      </c>
      <c r="R265" s="436">
        <v>0</v>
      </c>
      <c r="S265" s="436">
        <v>0</v>
      </c>
      <c r="T265" s="437">
        <v>0</v>
      </c>
      <c r="U265" s="438">
        <f t="shared" si="23"/>
        <v>3</v>
      </c>
      <c r="V265" s="439"/>
      <c r="W265" s="440"/>
      <c r="X265" s="387"/>
    </row>
    <row r="266" spans="1:24" ht="26.1" customHeight="1" x14ac:dyDescent="0.25">
      <c r="A266" s="472" t="s">
        <v>1250</v>
      </c>
      <c r="B266" s="473" t="s">
        <v>484</v>
      </c>
      <c r="C266" s="487" t="s">
        <v>770</v>
      </c>
      <c r="D266" s="658" t="s">
        <v>42</v>
      </c>
      <c r="E266" s="655" t="s">
        <v>1713</v>
      </c>
      <c r="F266" s="656" t="s">
        <v>1717</v>
      </c>
      <c r="G266" s="656" t="s">
        <v>1799</v>
      </c>
      <c r="H266" s="657" t="s">
        <v>776</v>
      </c>
      <c r="I266" s="475">
        <v>0</v>
      </c>
      <c r="J266" s="436">
        <v>0</v>
      </c>
      <c r="K266" s="436">
        <v>0</v>
      </c>
      <c r="L266" s="436">
        <v>0</v>
      </c>
      <c r="M266" s="436">
        <v>0</v>
      </c>
      <c r="N266" s="436">
        <v>0</v>
      </c>
      <c r="O266" s="436">
        <v>0</v>
      </c>
      <c r="P266" s="436">
        <v>0</v>
      </c>
      <c r="Q266" s="436">
        <v>22.5</v>
      </c>
      <c r="R266" s="436">
        <v>0</v>
      </c>
      <c r="S266" s="436">
        <v>0</v>
      </c>
      <c r="T266" s="437">
        <v>0</v>
      </c>
      <c r="U266" s="438">
        <f t="shared" si="23"/>
        <v>22.5</v>
      </c>
      <c r="V266" s="439"/>
      <c r="W266" s="440"/>
      <c r="X266" s="387"/>
    </row>
    <row r="267" spans="1:24" ht="15.6" customHeight="1" x14ac:dyDescent="0.25">
      <c r="A267" s="472" t="s">
        <v>1251</v>
      </c>
      <c r="B267" s="473" t="s">
        <v>485</v>
      </c>
      <c r="C267" s="487" t="s">
        <v>770</v>
      </c>
      <c r="D267" s="658" t="s">
        <v>42</v>
      </c>
      <c r="E267" s="655" t="s">
        <v>1713</v>
      </c>
      <c r="F267" s="656" t="s">
        <v>1717</v>
      </c>
      <c r="G267" s="656" t="s">
        <v>1799</v>
      </c>
      <c r="H267" s="657" t="s">
        <v>776</v>
      </c>
      <c r="I267" s="475">
        <v>0</v>
      </c>
      <c r="J267" s="436">
        <v>0</v>
      </c>
      <c r="K267" s="436">
        <v>0</v>
      </c>
      <c r="L267" s="436">
        <v>0</v>
      </c>
      <c r="M267" s="436">
        <v>0</v>
      </c>
      <c r="N267" s="436">
        <v>0</v>
      </c>
      <c r="O267" s="436">
        <v>0</v>
      </c>
      <c r="P267" s="436">
        <v>0</v>
      </c>
      <c r="Q267" s="436">
        <v>22.5</v>
      </c>
      <c r="R267" s="436">
        <v>0</v>
      </c>
      <c r="S267" s="436">
        <v>0</v>
      </c>
      <c r="T267" s="437">
        <v>0</v>
      </c>
      <c r="U267" s="438">
        <f t="shared" si="23"/>
        <v>22.5</v>
      </c>
      <c r="V267" s="439"/>
      <c r="W267" s="440"/>
      <c r="X267" s="387"/>
    </row>
    <row r="268" spans="1:24" ht="26.1" customHeight="1" x14ac:dyDescent="0.25">
      <c r="A268" s="420" t="s">
        <v>1252</v>
      </c>
      <c r="B268" s="421" t="s">
        <v>486</v>
      </c>
      <c r="C268" s="452"/>
      <c r="D268" s="453"/>
      <c r="E268" s="445"/>
      <c r="F268" s="445"/>
      <c r="G268" s="446"/>
      <c r="H268" s="454"/>
      <c r="I268" s="496"/>
      <c r="J268" s="497"/>
      <c r="K268" s="497"/>
      <c r="L268" s="497"/>
      <c r="M268" s="497"/>
      <c r="N268" s="497"/>
      <c r="O268" s="497"/>
      <c r="P268" s="497"/>
      <c r="Q268" s="497"/>
      <c r="R268" s="497"/>
      <c r="S268" s="497"/>
      <c r="T268" s="498"/>
      <c r="U268" s="455"/>
      <c r="V268" s="451"/>
      <c r="W268" s="451"/>
      <c r="X268" s="387"/>
    </row>
    <row r="269" spans="1:24" ht="23.1" customHeight="1" x14ac:dyDescent="0.25">
      <c r="A269" s="420" t="s">
        <v>1253</v>
      </c>
      <c r="B269" s="420" t="s">
        <v>913</v>
      </c>
      <c r="C269" s="452"/>
      <c r="D269" s="453"/>
      <c r="E269" s="445"/>
      <c r="F269" s="445"/>
      <c r="G269" s="446"/>
      <c r="H269" s="454"/>
      <c r="I269" s="496"/>
      <c r="J269" s="497"/>
      <c r="K269" s="497"/>
      <c r="L269" s="497"/>
      <c r="M269" s="497"/>
      <c r="N269" s="497"/>
      <c r="O269" s="497"/>
      <c r="P269" s="497"/>
      <c r="Q269" s="497"/>
      <c r="R269" s="497"/>
      <c r="S269" s="497"/>
      <c r="T269" s="498"/>
      <c r="U269" s="455"/>
      <c r="V269" s="451"/>
      <c r="W269" s="451"/>
      <c r="X269" s="387"/>
    </row>
    <row r="270" spans="1:24" ht="15.6" customHeight="1" x14ac:dyDescent="0.25">
      <c r="A270" s="472" t="s">
        <v>1254</v>
      </c>
      <c r="B270" s="473" t="s">
        <v>487</v>
      </c>
      <c r="C270" s="487" t="s">
        <v>767</v>
      </c>
      <c r="D270" s="658" t="s">
        <v>42</v>
      </c>
      <c r="E270" s="659" t="s">
        <v>43</v>
      </c>
      <c r="F270" s="659">
        <v>25</v>
      </c>
      <c r="G270" s="659">
        <v>5</v>
      </c>
      <c r="H270" s="434">
        <v>5</v>
      </c>
      <c r="I270" s="475">
        <v>0</v>
      </c>
      <c r="J270" s="436">
        <v>0</v>
      </c>
      <c r="K270" s="436">
        <v>0</v>
      </c>
      <c r="L270" s="436">
        <v>0</v>
      </c>
      <c r="M270" s="436">
        <v>0</v>
      </c>
      <c r="N270" s="436">
        <v>0</v>
      </c>
      <c r="O270" s="436">
        <v>0</v>
      </c>
      <c r="P270" s="436">
        <v>0</v>
      </c>
      <c r="Q270" s="436">
        <v>0</v>
      </c>
      <c r="R270" s="436">
        <v>0</v>
      </c>
      <c r="S270" s="436">
        <v>0</v>
      </c>
      <c r="T270" s="437">
        <v>26.41</v>
      </c>
      <c r="U270" s="438">
        <f t="shared" ref="U270:U272" si="24">SUM(I270:T270)</f>
        <v>26.41</v>
      </c>
      <c r="V270" s="439"/>
      <c r="W270" s="440"/>
      <c r="X270" s="387"/>
    </row>
    <row r="271" spans="1:24" ht="26.1" customHeight="1" x14ac:dyDescent="0.25">
      <c r="A271" s="472" t="s">
        <v>1255</v>
      </c>
      <c r="B271" s="473" t="s">
        <v>488</v>
      </c>
      <c r="C271" s="487" t="s">
        <v>767</v>
      </c>
      <c r="D271" s="658" t="s">
        <v>42</v>
      </c>
      <c r="E271" s="659" t="s">
        <v>43</v>
      </c>
      <c r="F271" s="659">
        <v>25</v>
      </c>
      <c r="G271" s="659">
        <v>50</v>
      </c>
      <c r="H271" s="434">
        <v>0</v>
      </c>
      <c r="I271" s="475">
        <v>0</v>
      </c>
      <c r="J271" s="436">
        <v>0</v>
      </c>
      <c r="K271" s="436">
        <v>0</v>
      </c>
      <c r="L271" s="436">
        <v>0</v>
      </c>
      <c r="M271" s="436">
        <v>0</v>
      </c>
      <c r="N271" s="436">
        <v>0</v>
      </c>
      <c r="O271" s="436">
        <v>0</v>
      </c>
      <c r="P271" s="436">
        <v>0</v>
      </c>
      <c r="Q271" s="436">
        <v>0</v>
      </c>
      <c r="R271" s="436">
        <v>128.71</v>
      </c>
      <c r="S271" s="436">
        <v>0</v>
      </c>
      <c r="T271" s="437">
        <v>57</v>
      </c>
      <c r="U271" s="438">
        <f t="shared" si="24"/>
        <v>185.71</v>
      </c>
      <c r="V271" s="439"/>
      <c r="W271" s="440"/>
      <c r="X271" s="387"/>
    </row>
    <row r="272" spans="1:24" ht="26.1" customHeight="1" x14ac:dyDescent="0.25">
      <c r="A272" s="472" t="s">
        <v>1256</v>
      </c>
      <c r="B272" s="473" t="s">
        <v>489</v>
      </c>
      <c r="C272" s="487" t="s">
        <v>767</v>
      </c>
      <c r="D272" s="660" t="s">
        <v>42</v>
      </c>
      <c r="E272" s="661" t="s">
        <v>43</v>
      </c>
      <c r="F272" s="661">
        <v>25</v>
      </c>
      <c r="G272" s="661">
        <v>15</v>
      </c>
      <c r="H272" s="662" t="s">
        <v>776</v>
      </c>
      <c r="I272" s="475">
        <v>0</v>
      </c>
      <c r="J272" s="436">
        <v>0</v>
      </c>
      <c r="K272" s="436">
        <v>0</v>
      </c>
      <c r="L272" s="436">
        <v>0</v>
      </c>
      <c r="M272" s="436">
        <v>0</v>
      </c>
      <c r="N272" s="436">
        <v>0</v>
      </c>
      <c r="O272" s="436">
        <v>0</v>
      </c>
      <c r="P272" s="436">
        <v>0</v>
      </c>
      <c r="Q272" s="436">
        <v>0</v>
      </c>
      <c r="R272" s="436">
        <v>0</v>
      </c>
      <c r="S272" s="436">
        <v>0</v>
      </c>
      <c r="T272" s="437">
        <v>148.6</v>
      </c>
      <c r="U272" s="438">
        <f t="shared" si="24"/>
        <v>148.6</v>
      </c>
      <c r="V272" s="439"/>
      <c r="W272" s="440"/>
      <c r="X272" s="387"/>
    </row>
    <row r="273" spans="1:24" ht="26.1" customHeight="1" x14ac:dyDescent="0.25">
      <c r="A273" s="420" t="s">
        <v>1257</v>
      </c>
      <c r="B273" s="420" t="s">
        <v>914</v>
      </c>
      <c r="C273" s="452"/>
      <c r="D273" s="453"/>
      <c r="E273" s="445"/>
      <c r="F273" s="445"/>
      <c r="G273" s="446"/>
      <c r="H273" s="454"/>
      <c r="I273" s="496"/>
      <c r="J273" s="497"/>
      <c r="K273" s="497"/>
      <c r="L273" s="497"/>
      <c r="M273" s="497"/>
      <c r="N273" s="497"/>
      <c r="O273" s="497"/>
      <c r="P273" s="497"/>
      <c r="Q273" s="497"/>
      <c r="R273" s="497"/>
      <c r="S273" s="497"/>
      <c r="T273" s="498"/>
      <c r="U273" s="455"/>
      <c r="V273" s="451"/>
      <c r="W273" s="451"/>
      <c r="X273" s="387"/>
    </row>
    <row r="274" spans="1:24" ht="26.1" customHeight="1" x14ac:dyDescent="0.25">
      <c r="A274" s="472" t="s">
        <v>1258</v>
      </c>
      <c r="B274" s="473" t="s">
        <v>1701</v>
      </c>
      <c r="C274" s="487" t="s">
        <v>769</v>
      </c>
      <c r="D274" s="658" t="s">
        <v>42</v>
      </c>
      <c r="E274" s="659" t="s">
        <v>43</v>
      </c>
      <c r="F274" s="659">
        <v>95</v>
      </c>
      <c r="G274" s="659">
        <v>25</v>
      </c>
      <c r="H274" s="434">
        <v>10</v>
      </c>
      <c r="I274" s="475">
        <v>0</v>
      </c>
      <c r="J274" s="436">
        <v>0</v>
      </c>
      <c r="K274" s="436">
        <v>0</v>
      </c>
      <c r="L274" s="436">
        <v>0</v>
      </c>
      <c r="M274" s="436">
        <v>0</v>
      </c>
      <c r="N274" s="436">
        <v>0</v>
      </c>
      <c r="O274" s="436">
        <v>0</v>
      </c>
      <c r="P274" s="436">
        <v>0</v>
      </c>
      <c r="Q274" s="436">
        <v>0</v>
      </c>
      <c r="R274" s="436">
        <v>0</v>
      </c>
      <c r="S274" s="436">
        <v>0</v>
      </c>
      <c r="T274" s="510">
        <v>1070.0900000000001</v>
      </c>
      <c r="U274" s="438">
        <f t="shared" ref="U274:U275" si="25">SUM(I274:T274)</f>
        <v>1070.0900000000001</v>
      </c>
      <c r="V274" s="439"/>
      <c r="W274" s="440"/>
      <c r="X274" s="387"/>
    </row>
    <row r="275" spans="1:24" ht="26.1" customHeight="1" x14ac:dyDescent="0.25">
      <c r="A275" s="472" t="s">
        <v>1259</v>
      </c>
      <c r="B275" s="473" t="s">
        <v>1702</v>
      </c>
      <c r="C275" s="487" t="s">
        <v>769</v>
      </c>
      <c r="D275" s="658" t="s">
        <v>42</v>
      </c>
      <c r="E275" s="659" t="s">
        <v>43</v>
      </c>
      <c r="F275" s="659">
        <v>95</v>
      </c>
      <c r="G275" s="659">
        <v>25</v>
      </c>
      <c r="H275" s="434">
        <v>10</v>
      </c>
      <c r="I275" s="475">
        <v>0</v>
      </c>
      <c r="J275" s="436">
        <v>0</v>
      </c>
      <c r="K275" s="436">
        <v>0</v>
      </c>
      <c r="L275" s="436">
        <v>0</v>
      </c>
      <c r="M275" s="436">
        <v>0</v>
      </c>
      <c r="N275" s="436">
        <v>0</v>
      </c>
      <c r="O275" s="436">
        <v>0</v>
      </c>
      <c r="P275" s="436">
        <v>0</v>
      </c>
      <c r="Q275" s="436">
        <v>0</v>
      </c>
      <c r="R275" s="436">
        <v>0</v>
      </c>
      <c r="S275" s="436">
        <v>0</v>
      </c>
      <c r="T275" s="510">
        <v>140.94</v>
      </c>
      <c r="U275" s="438">
        <f t="shared" si="25"/>
        <v>140.94</v>
      </c>
      <c r="V275" s="439"/>
      <c r="W275" s="440"/>
      <c r="X275" s="387"/>
    </row>
    <row r="276" spans="1:24" ht="26.1" customHeight="1" x14ac:dyDescent="0.25">
      <c r="A276" s="420" t="s">
        <v>1260</v>
      </c>
      <c r="B276" s="420" t="s">
        <v>915</v>
      </c>
      <c r="C276" s="452"/>
      <c r="D276" s="453"/>
      <c r="E276" s="445"/>
      <c r="F276" s="445"/>
      <c r="G276" s="446"/>
      <c r="H276" s="454"/>
      <c r="I276" s="496"/>
      <c r="J276" s="497"/>
      <c r="K276" s="497"/>
      <c r="L276" s="497"/>
      <c r="M276" s="497"/>
      <c r="N276" s="497"/>
      <c r="O276" s="497"/>
      <c r="P276" s="497"/>
      <c r="Q276" s="497"/>
      <c r="R276" s="497"/>
      <c r="S276" s="497"/>
      <c r="T276" s="498"/>
      <c r="U276" s="455"/>
      <c r="V276" s="451"/>
      <c r="W276" s="451"/>
      <c r="X276" s="387"/>
    </row>
    <row r="277" spans="1:24" ht="26.1" customHeight="1" x14ac:dyDescent="0.25">
      <c r="A277" s="472" t="s">
        <v>1261</v>
      </c>
      <c r="B277" s="473" t="s">
        <v>490</v>
      </c>
      <c r="C277" s="487" t="s">
        <v>769</v>
      </c>
      <c r="D277" s="658" t="s">
        <v>42</v>
      </c>
      <c r="E277" s="659" t="s">
        <v>43</v>
      </c>
      <c r="F277" s="659">
        <v>95</v>
      </c>
      <c r="G277" s="659">
        <v>25</v>
      </c>
      <c r="H277" s="434">
        <v>20</v>
      </c>
      <c r="I277" s="475">
        <v>0</v>
      </c>
      <c r="J277" s="436">
        <v>0</v>
      </c>
      <c r="K277" s="436">
        <v>0</v>
      </c>
      <c r="L277" s="436">
        <v>0</v>
      </c>
      <c r="M277" s="436">
        <v>0</v>
      </c>
      <c r="N277" s="436">
        <v>0</v>
      </c>
      <c r="O277" s="436">
        <v>0</v>
      </c>
      <c r="P277" s="436">
        <v>0</v>
      </c>
      <c r="Q277" s="436">
        <v>0</v>
      </c>
      <c r="R277" s="436">
        <v>0</v>
      </c>
      <c r="S277" s="436">
        <v>0</v>
      </c>
      <c r="T277" s="510">
        <v>188.77</v>
      </c>
      <c r="U277" s="438">
        <f t="shared" ref="U277:U278" si="26">SUM(I277:T277)</f>
        <v>188.77</v>
      </c>
      <c r="V277" s="439"/>
      <c r="W277" s="440"/>
      <c r="X277" s="387"/>
    </row>
    <row r="278" spans="1:24" ht="26.1" customHeight="1" x14ac:dyDescent="0.25">
      <c r="A278" s="472" t="s">
        <v>1262</v>
      </c>
      <c r="B278" s="473" t="s">
        <v>491</v>
      </c>
      <c r="C278" s="487" t="s">
        <v>769</v>
      </c>
      <c r="D278" s="658" t="s">
        <v>42</v>
      </c>
      <c r="E278" s="659" t="s">
        <v>43</v>
      </c>
      <c r="F278" s="659">
        <v>95</v>
      </c>
      <c r="G278" s="659">
        <v>25</v>
      </c>
      <c r="H278" s="434">
        <v>20</v>
      </c>
      <c r="I278" s="475">
        <v>0</v>
      </c>
      <c r="J278" s="436">
        <v>0</v>
      </c>
      <c r="K278" s="436">
        <v>0</v>
      </c>
      <c r="L278" s="436">
        <v>0</v>
      </c>
      <c r="M278" s="436">
        <v>0</v>
      </c>
      <c r="N278" s="436">
        <v>0</v>
      </c>
      <c r="O278" s="436">
        <v>0</v>
      </c>
      <c r="P278" s="436">
        <v>0</v>
      </c>
      <c r="Q278" s="436">
        <v>0</v>
      </c>
      <c r="R278" s="436">
        <v>0</v>
      </c>
      <c r="S278" s="436">
        <v>0</v>
      </c>
      <c r="T278" s="510">
        <v>32.94</v>
      </c>
      <c r="U278" s="438">
        <f t="shared" si="26"/>
        <v>32.94</v>
      </c>
      <c r="V278" s="439"/>
      <c r="W278" s="440"/>
      <c r="X278" s="387"/>
    </row>
    <row r="279" spans="1:24" ht="26.1" customHeight="1" x14ac:dyDescent="0.25">
      <c r="A279" s="420" t="s">
        <v>1263</v>
      </c>
      <c r="B279" s="420" t="s">
        <v>916</v>
      </c>
      <c r="C279" s="452"/>
      <c r="D279" s="453"/>
      <c r="E279" s="445"/>
      <c r="F279" s="445"/>
      <c r="G279" s="446"/>
      <c r="H279" s="454"/>
      <c r="I279" s="496"/>
      <c r="J279" s="497"/>
      <c r="K279" s="497"/>
      <c r="L279" s="497"/>
      <c r="M279" s="497"/>
      <c r="N279" s="497"/>
      <c r="O279" s="497"/>
      <c r="P279" s="497"/>
      <c r="Q279" s="497"/>
      <c r="R279" s="497"/>
      <c r="S279" s="497"/>
      <c r="T279" s="498"/>
      <c r="U279" s="455"/>
      <c r="V279" s="451"/>
      <c r="W279" s="451"/>
      <c r="X279" s="387"/>
    </row>
    <row r="280" spans="1:24" ht="26.1" customHeight="1" x14ac:dyDescent="0.25">
      <c r="A280" s="472" t="s">
        <v>1264</v>
      </c>
      <c r="B280" s="473" t="s">
        <v>1703</v>
      </c>
      <c r="C280" s="487" t="s">
        <v>769</v>
      </c>
      <c r="D280" s="658" t="s">
        <v>42</v>
      </c>
      <c r="E280" s="659" t="s">
        <v>43</v>
      </c>
      <c r="F280" s="659">
        <v>95</v>
      </c>
      <c r="G280" s="659">
        <v>25</v>
      </c>
      <c r="H280" s="434">
        <v>20</v>
      </c>
      <c r="I280" s="475">
        <v>0</v>
      </c>
      <c r="J280" s="436">
        <v>0</v>
      </c>
      <c r="K280" s="436">
        <v>0</v>
      </c>
      <c r="L280" s="436">
        <v>0</v>
      </c>
      <c r="M280" s="436">
        <v>0</v>
      </c>
      <c r="N280" s="436">
        <v>0</v>
      </c>
      <c r="O280" s="436">
        <v>0</v>
      </c>
      <c r="P280" s="436">
        <v>0</v>
      </c>
      <c r="Q280" s="436">
        <v>0</v>
      </c>
      <c r="R280" s="436">
        <v>0</v>
      </c>
      <c r="S280" s="436">
        <v>0</v>
      </c>
      <c r="T280" s="437">
        <v>110.74</v>
      </c>
      <c r="U280" s="438">
        <f t="shared" ref="U280:U288" si="27">SUM(I280:T280)</f>
        <v>110.74</v>
      </c>
      <c r="V280" s="439"/>
      <c r="W280" s="440"/>
      <c r="X280" s="387"/>
    </row>
    <row r="281" spans="1:24" ht="26.1" customHeight="1" x14ac:dyDescent="0.25">
      <c r="A281" s="472" t="s">
        <v>1265</v>
      </c>
      <c r="B281" s="473" t="s">
        <v>1704</v>
      </c>
      <c r="C281" s="487" t="s">
        <v>769</v>
      </c>
      <c r="D281" s="658" t="s">
        <v>42</v>
      </c>
      <c r="E281" s="659" t="s">
        <v>43</v>
      </c>
      <c r="F281" s="659">
        <v>95</v>
      </c>
      <c r="G281" s="659">
        <v>25</v>
      </c>
      <c r="H281" s="434">
        <v>20</v>
      </c>
      <c r="I281" s="475">
        <v>0</v>
      </c>
      <c r="J281" s="436">
        <v>0</v>
      </c>
      <c r="K281" s="436">
        <v>0</v>
      </c>
      <c r="L281" s="436">
        <v>0</v>
      </c>
      <c r="M281" s="436">
        <v>0</v>
      </c>
      <c r="N281" s="436">
        <v>0</v>
      </c>
      <c r="O281" s="436">
        <v>0</v>
      </c>
      <c r="P281" s="436">
        <v>0</v>
      </c>
      <c r="Q281" s="436">
        <v>0</v>
      </c>
      <c r="R281" s="436">
        <v>0</v>
      </c>
      <c r="S281" s="436">
        <v>0</v>
      </c>
      <c r="T281" s="437">
        <v>106.27000000000001</v>
      </c>
      <c r="U281" s="438">
        <f t="shared" si="27"/>
        <v>106.27000000000001</v>
      </c>
      <c r="V281" s="439"/>
      <c r="W281" s="440"/>
      <c r="X281" s="387"/>
    </row>
    <row r="282" spans="1:24" ht="26.1" customHeight="1" x14ac:dyDescent="0.25">
      <c r="A282" s="472" t="s">
        <v>1266</v>
      </c>
      <c r="B282" s="473" t="s">
        <v>1705</v>
      </c>
      <c r="C282" s="487" t="s">
        <v>769</v>
      </c>
      <c r="D282" s="658" t="s">
        <v>42</v>
      </c>
      <c r="E282" s="659" t="s">
        <v>43</v>
      </c>
      <c r="F282" s="659">
        <v>95</v>
      </c>
      <c r="G282" s="659">
        <v>25</v>
      </c>
      <c r="H282" s="434">
        <v>20</v>
      </c>
      <c r="I282" s="475">
        <v>0</v>
      </c>
      <c r="J282" s="436">
        <v>0</v>
      </c>
      <c r="K282" s="436">
        <v>0</v>
      </c>
      <c r="L282" s="436">
        <v>0</v>
      </c>
      <c r="M282" s="436">
        <v>0</v>
      </c>
      <c r="N282" s="436">
        <v>0</v>
      </c>
      <c r="O282" s="436">
        <v>0</v>
      </c>
      <c r="P282" s="436">
        <v>0</v>
      </c>
      <c r="Q282" s="436">
        <v>0</v>
      </c>
      <c r="R282" s="436">
        <v>0</v>
      </c>
      <c r="S282" s="436">
        <v>0</v>
      </c>
      <c r="T282" s="437">
        <v>18.75</v>
      </c>
      <c r="U282" s="438">
        <f t="shared" si="27"/>
        <v>18.75</v>
      </c>
      <c r="V282" s="439"/>
      <c r="W282" s="440"/>
      <c r="X282" s="387"/>
    </row>
    <row r="283" spans="1:24" ht="26.1" customHeight="1" x14ac:dyDescent="0.25">
      <c r="A283" s="472" t="s">
        <v>1267</v>
      </c>
      <c r="B283" s="473" t="s">
        <v>1706</v>
      </c>
      <c r="C283" s="487" t="s">
        <v>769</v>
      </c>
      <c r="D283" s="658" t="s">
        <v>42</v>
      </c>
      <c r="E283" s="659" t="s">
        <v>43</v>
      </c>
      <c r="F283" s="659">
        <v>95</v>
      </c>
      <c r="G283" s="659">
        <v>25</v>
      </c>
      <c r="H283" s="434">
        <v>20</v>
      </c>
      <c r="I283" s="475">
        <v>0</v>
      </c>
      <c r="J283" s="436">
        <v>0</v>
      </c>
      <c r="K283" s="436">
        <v>0</v>
      </c>
      <c r="L283" s="436">
        <v>0</v>
      </c>
      <c r="M283" s="436">
        <v>0</v>
      </c>
      <c r="N283" s="436">
        <v>0</v>
      </c>
      <c r="O283" s="436">
        <v>0</v>
      </c>
      <c r="P283" s="436">
        <v>0</v>
      </c>
      <c r="Q283" s="436">
        <v>0</v>
      </c>
      <c r="R283" s="436">
        <v>0</v>
      </c>
      <c r="S283" s="436">
        <v>0</v>
      </c>
      <c r="T283" s="437">
        <v>9.08</v>
      </c>
      <c r="U283" s="438">
        <f t="shared" si="27"/>
        <v>9.08</v>
      </c>
      <c r="V283" s="439"/>
      <c r="W283" s="440"/>
      <c r="X283" s="387"/>
    </row>
    <row r="284" spans="1:24" ht="26.1" customHeight="1" x14ac:dyDescent="0.25">
      <c r="A284" s="472" t="s">
        <v>1268</v>
      </c>
      <c r="B284" s="473" t="s">
        <v>1707</v>
      </c>
      <c r="C284" s="488" t="s">
        <v>58</v>
      </c>
      <c r="D284" s="658" t="s">
        <v>42</v>
      </c>
      <c r="E284" s="659" t="s">
        <v>43</v>
      </c>
      <c r="F284" s="659">
        <v>95</v>
      </c>
      <c r="G284" s="659">
        <v>25</v>
      </c>
      <c r="H284" s="434">
        <v>20</v>
      </c>
      <c r="I284" s="475">
        <v>0</v>
      </c>
      <c r="J284" s="436">
        <v>0</v>
      </c>
      <c r="K284" s="436">
        <v>0</v>
      </c>
      <c r="L284" s="436">
        <v>0</v>
      </c>
      <c r="M284" s="436">
        <v>0</v>
      </c>
      <c r="N284" s="436">
        <v>0</v>
      </c>
      <c r="O284" s="436">
        <v>0</v>
      </c>
      <c r="P284" s="436">
        <v>0</v>
      </c>
      <c r="Q284" s="436">
        <v>0</v>
      </c>
      <c r="R284" s="436">
        <v>0</v>
      </c>
      <c r="S284" s="436">
        <v>0</v>
      </c>
      <c r="T284" s="437">
        <v>33</v>
      </c>
      <c r="U284" s="438">
        <f t="shared" si="27"/>
        <v>33</v>
      </c>
      <c r="V284" s="439"/>
      <c r="W284" s="440"/>
      <c r="X284" s="387"/>
    </row>
    <row r="285" spans="1:24" ht="26.1" customHeight="1" x14ac:dyDescent="0.25">
      <c r="A285" s="472" t="s">
        <v>1269</v>
      </c>
      <c r="B285" s="473" t="s">
        <v>1708</v>
      </c>
      <c r="C285" s="488" t="s">
        <v>58</v>
      </c>
      <c r="D285" s="658" t="s">
        <v>42</v>
      </c>
      <c r="E285" s="659" t="s">
        <v>43</v>
      </c>
      <c r="F285" s="659">
        <v>95</v>
      </c>
      <c r="G285" s="659">
        <v>25</v>
      </c>
      <c r="H285" s="434">
        <v>20</v>
      </c>
      <c r="I285" s="475">
        <v>0</v>
      </c>
      <c r="J285" s="436">
        <v>0</v>
      </c>
      <c r="K285" s="436">
        <v>0</v>
      </c>
      <c r="L285" s="436">
        <v>0</v>
      </c>
      <c r="M285" s="436">
        <v>0</v>
      </c>
      <c r="N285" s="436">
        <v>0</v>
      </c>
      <c r="O285" s="436">
        <v>0</v>
      </c>
      <c r="P285" s="436">
        <v>0</v>
      </c>
      <c r="Q285" s="436">
        <v>0</v>
      </c>
      <c r="R285" s="436">
        <v>0</v>
      </c>
      <c r="S285" s="436">
        <v>0</v>
      </c>
      <c r="T285" s="437">
        <v>14</v>
      </c>
      <c r="U285" s="438">
        <f t="shared" si="27"/>
        <v>14</v>
      </c>
      <c r="V285" s="439"/>
      <c r="W285" s="440"/>
      <c r="X285" s="387"/>
    </row>
    <row r="286" spans="1:24" ht="26.1" customHeight="1" x14ac:dyDescent="0.25">
      <c r="A286" s="472" t="s">
        <v>1270</v>
      </c>
      <c r="B286" s="473" t="s">
        <v>1709</v>
      </c>
      <c r="C286" s="488" t="s">
        <v>58</v>
      </c>
      <c r="D286" s="658" t="s">
        <v>42</v>
      </c>
      <c r="E286" s="659" t="s">
        <v>43</v>
      </c>
      <c r="F286" s="659">
        <v>95</v>
      </c>
      <c r="G286" s="659">
        <v>25</v>
      </c>
      <c r="H286" s="434">
        <v>20</v>
      </c>
      <c r="I286" s="475">
        <v>0</v>
      </c>
      <c r="J286" s="436">
        <v>0</v>
      </c>
      <c r="K286" s="436">
        <v>0</v>
      </c>
      <c r="L286" s="436">
        <v>0</v>
      </c>
      <c r="M286" s="436">
        <v>0</v>
      </c>
      <c r="N286" s="436">
        <v>0</v>
      </c>
      <c r="O286" s="436">
        <v>0</v>
      </c>
      <c r="P286" s="436">
        <v>0</v>
      </c>
      <c r="Q286" s="436">
        <v>0</v>
      </c>
      <c r="R286" s="436">
        <v>0</v>
      </c>
      <c r="S286" s="436">
        <v>0</v>
      </c>
      <c r="T286" s="437">
        <v>10</v>
      </c>
      <c r="U286" s="438">
        <f t="shared" si="27"/>
        <v>10</v>
      </c>
      <c r="V286" s="439"/>
      <c r="W286" s="440"/>
      <c r="X286" s="387"/>
    </row>
    <row r="287" spans="1:24" ht="26.1" customHeight="1" x14ac:dyDescent="0.25">
      <c r="A287" s="472" t="s">
        <v>1271</v>
      </c>
      <c r="B287" s="473" t="s">
        <v>1710</v>
      </c>
      <c r="C287" s="488" t="s">
        <v>58</v>
      </c>
      <c r="D287" s="658" t="s">
        <v>42</v>
      </c>
      <c r="E287" s="659" t="s">
        <v>43</v>
      </c>
      <c r="F287" s="659">
        <v>95</v>
      </c>
      <c r="G287" s="659">
        <v>25</v>
      </c>
      <c r="H287" s="434">
        <v>20</v>
      </c>
      <c r="I287" s="475">
        <v>0</v>
      </c>
      <c r="J287" s="436">
        <v>0</v>
      </c>
      <c r="K287" s="436">
        <v>0</v>
      </c>
      <c r="L287" s="436">
        <v>0</v>
      </c>
      <c r="M287" s="436">
        <v>0</v>
      </c>
      <c r="N287" s="436">
        <v>0</v>
      </c>
      <c r="O287" s="436">
        <v>0</v>
      </c>
      <c r="P287" s="436">
        <v>0</v>
      </c>
      <c r="Q287" s="436">
        <v>0</v>
      </c>
      <c r="R287" s="436">
        <v>0</v>
      </c>
      <c r="S287" s="436">
        <v>0</v>
      </c>
      <c r="T287" s="437">
        <v>11</v>
      </c>
      <c r="U287" s="438">
        <f t="shared" si="27"/>
        <v>11</v>
      </c>
      <c r="V287" s="439"/>
      <c r="W287" s="440"/>
      <c r="X287" s="387"/>
    </row>
    <row r="288" spans="1:24" ht="26.1" customHeight="1" x14ac:dyDescent="0.25">
      <c r="A288" s="472" t="s">
        <v>1272</v>
      </c>
      <c r="B288" s="473" t="s">
        <v>1711</v>
      </c>
      <c r="C288" s="488" t="s">
        <v>58</v>
      </c>
      <c r="D288" s="658" t="s">
        <v>42</v>
      </c>
      <c r="E288" s="659" t="s">
        <v>43</v>
      </c>
      <c r="F288" s="659">
        <v>95</v>
      </c>
      <c r="G288" s="659">
        <v>25</v>
      </c>
      <c r="H288" s="434">
        <v>20</v>
      </c>
      <c r="I288" s="475">
        <v>0</v>
      </c>
      <c r="J288" s="436">
        <v>0</v>
      </c>
      <c r="K288" s="436">
        <v>0</v>
      </c>
      <c r="L288" s="436">
        <v>0</v>
      </c>
      <c r="M288" s="436">
        <v>0</v>
      </c>
      <c r="N288" s="436">
        <v>0</v>
      </c>
      <c r="O288" s="436">
        <v>0</v>
      </c>
      <c r="P288" s="436">
        <v>0</v>
      </c>
      <c r="Q288" s="436">
        <v>0</v>
      </c>
      <c r="R288" s="436">
        <v>0</v>
      </c>
      <c r="S288" s="436">
        <v>0</v>
      </c>
      <c r="T288" s="437">
        <v>21</v>
      </c>
      <c r="U288" s="438">
        <f t="shared" si="27"/>
        <v>21</v>
      </c>
      <c r="V288" s="439"/>
      <c r="W288" s="440"/>
      <c r="X288" s="387"/>
    </row>
    <row r="289" spans="1:24" ht="26.1" customHeight="1" x14ac:dyDescent="0.25">
      <c r="A289" s="472" t="s">
        <v>1273</v>
      </c>
      <c r="B289" s="509" t="s">
        <v>1712</v>
      </c>
      <c r="C289" s="488" t="s">
        <v>58</v>
      </c>
      <c r="D289" s="658" t="s">
        <v>42</v>
      </c>
      <c r="E289" s="659" t="s">
        <v>43</v>
      </c>
      <c r="F289" s="659">
        <v>95</v>
      </c>
      <c r="G289" s="659">
        <v>25</v>
      </c>
      <c r="H289" s="434">
        <v>20</v>
      </c>
      <c r="I289" s="475">
        <v>0</v>
      </c>
      <c r="J289" s="436">
        <v>0</v>
      </c>
      <c r="K289" s="436">
        <v>0</v>
      </c>
      <c r="L289" s="436">
        <v>0</v>
      </c>
      <c r="M289" s="436">
        <v>0</v>
      </c>
      <c r="N289" s="436">
        <v>0</v>
      </c>
      <c r="O289" s="436">
        <v>0</v>
      </c>
      <c r="P289" s="436">
        <v>0</v>
      </c>
      <c r="Q289" s="436">
        <v>0</v>
      </c>
      <c r="R289" s="436">
        <v>0</v>
      </c>
      <c r="S289" s="436">
        <v>0</v>
      </c>
      <c r="T289" s="437">
        <v>53</v>
      </c>
      <c r="U289" s="438">
        <f>SUM(I289:T289)</f>
        <v>53</v>
      </c>
      <c r="V289" s="439"/>
      <c r="W289" s="440"/>
      <c r="X289" s="387"/>
    </row>
    <row r="290" spans="1:24" ht="26.1" customHeight="1" x14ac:dyDescent="0.25">
      <c r="A290" s="420" t="s">
        <v>1274</v>
      </c>
      <c r="B290" s="420" t="s">
        <v>218</v>
      </c>
      <c r="C290" s="452"/>
      <c r="D290" s="453"/>
      <c r="E290" s="445"/>
      <c r="F290" s="445"/>
      <c r="G290" s="446"/>
      <c r="H290" s="454"/>
      <c r="I290" s="496"/>
      <c r="J290" s="497"/>
      <c r="K290" s="497"/>
      <c r="L290" s="497"/>
      <c r="M290" s="497"/>
      <c r="N290" s="497"/>
      <c r="O290" s="497"/>
      <c r="P290" s="497"/>
      <c r="Q290" s="497"/>
      <c r="R290" s="497"/>
      <c r="S290" s="497"/>
      <c r="T290" s="498"/>
      <c r="U290" s="455"/>
      <c r="V290" s="451"/>
      <c r="W290" s="451"/>
      <c r="X290" s="387"/>
    </row>
    <row r="291" spans="1:24" ht="26.1" customHeight="1" x14ac:dyDescent="0.25">
      <c r="A291" s="472" t="s">
        <v>1275</v>
      </c>
      <c r="B291" s="473" t="s">
        <v>692</v>
      </c>
      <c r="C291" s="488" t="s">
        <v>58</v>
      </c>
      <c r="D291" s="658" t="s">
        <v>42</v>
      </c>
      <c r="E291" s="659" t="s">
        <v>43</v>
      </c>
      <c r="F291" s="659">
        <v>95</v>
      </c>
      <c r="G291" s="659">
        <v>25</v>
      </c>
      <c r="H291" s="434">
        <v>20</v>
      </c>
      <c r="I291" s="475">
        <v>0</v>
      </c>
      <c r="J291" s="436">
        <v>0</v>
      </c>
      <c r="K291" s="436">
        <v>0</v>
      </c>
      <c r="L291" s="436">
        <v>0</v>
      </c>
      <c r="M291" s="436">
        <v>0</v>
      </c>
      <c r="N291" s="436">
        <v>0</v>
      </c>
      <c r="O291" s="436">
        <v>0</v>
      </c>
      <c r="P291" s="436">
        <v>0</v>
      </c>
      <c r="Q291" s="436">
        <v>2</v>
      </c>
      <c r="R291" s="436">
        <v>0</v>
      </c>
      <c r="S291" s="436">
        <v>0</v>
      </c>
      <c r="T291" s="437">
        <v>0</v>
      </c>
      <c r="U291" s="438">
        <f t="shared" ref="U291:U296" si="28">SUM(I291:T291)</f>
        <v>2</v>
      </c>
      <c r="V291" s="439"/>
      <c r="W291" s="440"/>
      <c r="X291" s="387"/>
    </row>
    <row r="292" spans="1:24" ht="26.1" customHeight="1" x14ac:dyDescent="0.25">
      <c r="A292" s="472" t="s">
        <v>1276</v>
      </c>
      <c r="B292" s="473" t="s">
        <v>693</v>
      </c>
      <c r="C292" s="488" t="s">
        <v>58</v>
      </c>
      <c r="D292" s="658" t="s">
        <v>42</v>
      </c>
      <c r="E292" s="659" t="s">
        <v>43</v>
      </c>
      <c r="F292" s="659">
        <v>95</v>
      </c>
      <c r="G292" s="659">
        <v>25</v>
      </c>
      <c r="H292" s="434">
        <v>20</v>
      </c>
      <c r="I292" s="475">
        <v>0</v>
      </c>
      <c r="J292" s="436">
        <v>0</v>
      </c>
      <c r="K292" s="436">
        <v>0</v>
      </c>
      <c r="L292" s="436">
        <v>0</v>
      </c>
      <c r="M292" s="436">
        <v>0</v>
      </c>
      <c r="N292" s="436">
        <v>0</v>
      </c>
      <c r="O292" s="436">
        <v>0</v>
      </c>
      <c r="P292" s="436">
        <v>0</v>
      </c>
      <c r="Q292" s="436">
        <v>1</v>
      </c>
      <c r="R292" s="436">
        <v>0</v>
      </c>
      <c r="S292" s="436">
        <v>0</v>
      </c>
      <c r="T292" s="437">
        <v>0</v>
      </c>
      <c r="U292" s="438">
        <f t="shared" si="28"/>
        <v>1</v>
      </c>
      <c r="V292" s="439"/>
      <c r="W292" s="440"/>
      <c r="X292" s="387"/>
    </row>
    <row r="293" spans="1:24" ht="26.1" customHeight="1" x14ac:dyDescent="0.25">
      <c r="A293" s="472" t="s">
        <v>1277</v>
      </c>
      <c r="B293" s="473" t="s">
        <v>694</v>
      </c>
      <c r="C293" s="488" t="s">
        <v>58</v>
      </c>
      <c r="D293" s="658" t="s">
        <v>42</v>
      </c>
      <c r="E293" s="659" t="s">
        <v>43</v>
      </c>
      <c r="F293" s="659">
        <v>95</v>
      </c>
      <c r="G293" s="659">
        <v>25</v>
      </c>
      <c r="H293" s="434">
        <v>20</v>
      </c>
      <c r="I293" s="475">
        <v>0</v>
      </c>
      <c r="J293" s="436">
        <v>0</v>
      </c>
      <c r="K293" s="436">
        <v>0</v>
      </c>
      <c r="L293" s="436">
        <v>0</v>
      </c>
      <c r="M293" s="436">
        <v>0</v>
      </c>
      <c r="N293" s="436">
        <v>0</v>
      </c>
      <c r="O293" s="436">
        <v>0</v>
      </c>
      <c r="P293" s="436">
        <v>0</v>
      </c>
      <c r="Q293" s="436">
        <v>2</v>
      </c>
      <c r="R293" s="436">
        <v>0</v>
      </c>
      <c r="S293" s="436">
        <v>0</v>
      </c>
      <c r="T293" s="437">
        <v>0</v>
      </c>
      <c r="U293" s="438">
        <f t="shared" si="28"/>
        <v>2</v>
      </c>
      <c r="V293" s="439"/>
      <c r="W293" s="440"/>
      <c r="X293" s="387"/>
    </row>
    <row r="294" spans="1:24" ht="26.1" customHeight="1" x14ac:dyDescent="0.25">
      <c r="A294" s="472" t="s">
        <v>1278</v>
      </c>
      <c r="B294" s="473" t="s">
        <v>695</v>
      </c>
      <c r="C294" s="488" t="s">
        <v>58</v>
      </c>
      <c r="D294" s="658" t="s">
        <v>42</v>
      </c>
      <c r="E294" s="659" t="s">
        <v>43</v>
      </c>
      <c r="F294" s="659">
        <v>95</v>
      </c>
      <c r="G294" s="659">
        <v>25</v>
      </c>
      <c r="H294" s="434">
        <v>20</v>
      </c>
      <c r="I294" s="475">
        <v>0</v>
      </c>
      <c r="J294" s="436">
        <v>0</v>
      </c>
      <c r="K294" s="436">
        <v>0</v>
      </c>
      <c r="L294" s="436">
        <v>0</v>
      </c>
      <c r="M294" s="436">
        <v>0</v>
      </c>
      <c r="N294" s="436">
        <v>0</v>
      </c>
      <c r="O294" s="436">
        <v>0</v>
      </c>
      <c r="P294" s="436">
        <v>0</v>
      </c>
      <c r="Q294" s="436">
        <v>1</v>
      </c>
      <c r="R294" s="436">
        <v>0</v>
      </c>
      <c r="S294" s="436">
        <v>0</v>
      </c>
      <c r="T294" s="437">
        <v>0</v>
      </c>
      <c r="U294" s="438">
        <f t="shared" si="28"/>
        <v>1</v>
      </c>
      <c r="V294" s="439"/>
      <c r="W294" s="440"/>
      <c r="X294" s="387"/>
    </row>
    <row r="295" spans="1:24" ht="26.1" customHeight="1" x14ac:dyDescent="0.25">
      <c r="A295" s="472" t="s">
        <v>1279</v>
      </c>
      <c r="B295" s="473" t="s">
        <v>696</v>
      </c>
      <c r="C295" s="488" t="s">
        <v>58</v>
      </c>
      <c r="D295" s="658" t="s">
        <v>42</v>
      </c>
      <c r="E295" s="659" t="s">
        <v>43</v>
      </c>
      <c r="F295" s="659">
        <v>95</v>
      </c>
      <c r="G295" s="659">
        <v>25</v>
      </c>
      <c r="H295" s="434">
        <v>20</v>
      </c>
      <c r="I295" s="475">
        <v>0</v>
      </c>
      <c r="J295" s="436">
        <v>0</v>
      </c>
      <c r="K295" s="436">
        <v>0</v>
      </c>
      <c r="L295" s="436">
        <v>0</v>
      </c>
      <c r="M295" s="436">
        <v>0</v>
      </c>
      <c r="N295" s="436">
        <v>0</v>
      </c>
      <c r="O295" s="436">
        <v>0</v>
      </c>
      <c r="P295" s="436">
        <v>0</v>
      </c>
      <c r="Q295" s="436">
        <v>1</v>
      </c>
      <c r="R295" s="436">
        <v>0</v>
      </c>
      <c r="S295" s="436">
        <v>0</v>
      </c>
      <c r="T295" s="437">
        <v>0</v>
      </c>
      <c r="U295" s="438">
        <f t="shared" si="28"/>
        <v>1</v>
      </c>
      <c r="V295" s="439"/>
      <c r="W295" s="440"/>
      <c r="X295" s="387"/>
    </row>
    <row r="296" spans="1:24" ht="26.1" customHeight="1" x14ac:dyDescent="0.25">
      <c r="A296" s="472" t="s">
        <v>1280</v>
      </c>
      <c r="B296" s="473" t="s">
        <v>697</v>
      </c>
      <c r="C296" s="488" t="s">
        <v>58</v>
      </c>
      <c r="D296" s="658" t="s">
        <v>42</v>
      </c>
      <c r="E296" s="659" t="s">
        <v>43</v>
      </c>
      <c r="F296" s="659">
        <v>95</v>
      </c>
      <c r="G296" s="659">
        <v>25</v>
      </c>
      <c r="H296" s="434">
        <v>20</v>
      </c>
      <c r="I296" s="475">
        <v>0</v>
      </c>
      <c r="J296" s="436">
        <v>0</v>
      </c>
      <c r="K296" s="436">
        <v>0</v>
      </c>
      <c r="L296" s="436">
        <v>0</v>
      </c>
      <c r="M296" s="436">
        <v>0</v>
      </c>
      <c r="N296" s="436">
        <v>0</v>
      </c>
      <c r="O296" s="436">
        <v>0</v>
      </c>
      <c r="P296" s="436">
        <v>0</v>
      </c>
      <c r="Q296" s="436">
        <v>1</v>
      </c>
      <c r="R296" s="436">
        <v>0</v>
      </c>
      <c r="S296" s="436">
        <v>0</v>
      </c>
      <c r="T296" s="437">
        <v>0</v>
      </c>
      <c r="U296" s="438">
        <f t="shared" si="28"/>
        <v>1</v>
      </c>
      <c r="V296" s="439"/>
      <c r="W296" s="440"/>
      <c r="X296" s="387"/>
    </row>
    <row r="297" spans="1:24" ht="26.1" customHeight="1" x14ac:dyDescent="0.25">
      <c r="A297" s="420" t="s">
        <v>1281</v>
      </c>
      <c r="B297" s="421" t="s">
        <v>492</v>
      </c>
      <c r="C297" s="452"/>
      <c r="D297" s="453"/>
      <c r="E297" s="445"/>
      <c r="F297" s="445"/>
      <c r="G297" s="446"/>
      <c r="H297" s="454"/>
      <c r="I297" s="496"/>
      <c r="J297" s="497"/>
      <c r="K297" s="497"/>
      <c r="L297" s="497"/>
      <c r="M297" s="497"/>
      <c r="N297" s="497"/>
      <c r="O297" s="497"/>
      <c r="P297" s="497"/>
      <c r="Q297" s="497"/>
      <c r="R297" s="497"/>
      <c r="S297" s="497"/>
      <c r="T297" s="498"/>
      <c r="U297" s="455"/>
      <c r="V297" s="451"/>
      <c r="W297" s="451"/>
      <c r="X297" s="387"/>
    </row>
    <row r="298" spans="1:24" ht="26.1" customHeight="1" x14ac:dyDescent="0.25">
      <c r="A298" s="420" t="s">
        <v>1282</v>
      </c>
      <c r="B298" s="420" t="s">
        <v>917</v>
      </c>
      <c r="C298" s="452"/>
      <c r="D298" s="453"/>
      <c r="E298" s="445"/>
      <c r="F298" s="445"/>
      <c r="G298" s="446"/>
      <c r="H298" s="454"/>
      <c r="I298" s="496"/>
      <c r="J298" s="497"/>
      <c r="K298" s="497"/>
      <c r="L298" s="497"/>
      <c r="M298" s="497"/>
      <c r="N298" s="497"/>
      <c r="O298" s="497"/>
      <c r="P298" s="497"/>
      <c r="Q298" s="497"/>
      <c r="R298" s="497"/>
      <c r="S298" s="497"/>
      <c r="T298" s="498"/>
      <c r="U298" s="455"/>
      <c r="V298" s="451"/>
      <c r="W298" s="451"/>
      <c r="X298" s="387"/>
    </row>
    <row r="299" spans="1:24" ht="26.1" customHeight="1" x14ac:dyDescent="0.25">
      <c r="A299" s="472" t="s">
        <v>1283</v>
      </c>
      <c r="B299" s="473" t="s">
        <v>493</v>
      </c>
      <c r="C299" s="487" t="s">
        <v>770</v>
      </c>
      <c r="D299" s="658" t="s">
        <v>42</v>
      </c>
      <c r="E299" s="659" t="s">
        <v>43</v>
      </c>
      <c r="F299" s="659">
        <v>95</v>
      </c>
      <c r="G299" s="659">
        <v>35</v>
      </c>
      <c r="H299" s="434">
        <v>10</v>
      </c>
      <c r="I299" s="475">
        <v>0</v>
      </c>
      <c r="J299" s="436">
        <v>0</v>
      </c>
      <c r="K299" s="436">
        <v>0</v>
      </c>
      <c r="L299" s="436">
        <v>0</v>
      </c>
      <c r="M299" s="436">
        <v>0</v>
      </c>
      <c r="N299" s="436">
        <v>0</v>
      </c>
      <c r="O299" s="436">
        <v>0</v>
      </c>
      <c r="P299" s="436">
        <v>0</v>
      </c>
      <c r="Q299" s="436">
        <v>4.9800000000000004</v>
      </c>
      <c r="R299" s="436">
        <v>0</v>
      </c>
      <c r="S299" s="436">
        <v>0</v>
      </c>
      <c r="T299" s="437">
        <v>0</v>
      </c>
      <c r="U299" s="438">
        <f>SUM(I299:T299)</f>
        <v>4.9800000000000004</v>
      </c>
      <c r="V299" s="439"/>
      <c r="W299" s="440"/>
      <c r="X299" s="387"/>
    </row>
    <row r="300" spans="1:24" ht="26.1" customHeight="1" x14ac:dyDescent="0.25">
      <c r="A300" s="420" t="s">
        <v>1284</v>
      </c>
      <c r="B300" s="420" t="s">
        <v>918</v>
      </c>
      <c r="C300" s="452"/>
      <c r="D300" s="453"/>
      <c r="E300" s="445"/>
      <c r="F300" s="445"/>
      <c r="G300" s="446"/>
      <c r="H300" s="454"/>
      <c r="I300" s="496"/>
      <c r="J300" s="497"/>
      <c r="K300" s="497"/>
      <c r="L300" s="497"/>
      <c r="M300" s="497"/>
      <c r="N300" s="497"/>
      <c r="O300" s="497"/>
      <c r="P300" s="497"/>
      <c r="Q300" s="497"/>
      <c r="R300" s="497"/>
      <c r="S300" s="497"/>
      <c r="T300" s="498"/>
      <c r="U300" s="455"/>
      <c r="V300" s="451"/>
      <c r="W300" s="451"/>
      <c r="X300" s="387"/>
    </row>
    <row r="301" spans="1:24" ht="26.1" customHeight="1" x14ac:dyDescent="0.25">
      <c r="A301" s="472" t="s">
        <v>1285</v>
      </c>
      <c r="B301" s="473" t="s">
        <v>494</v>
      </c>
      <c r="C301" s="487" t="s">
        <v>770</v>
      </c>
      <c r="D301" s="658" t="s">
        <v>42</v>
      </c>
      <c r="E301" s="659" t="s">
        <v>43</v>
      </c>
      <c r="F301" s="659">
        <v>95</v>
      </c>
      <c r="G301" s="659">
        <v>35</v>
      </c>
      <c r="H301" s="434">
        <v>10</v>
      </c>
      <c r="I301" s="475">
        <v>0</v>
      </c>
      <c r="J301" s="436">
        <v>0</v>
      </c>
      <c r="K301" s="436">
        <v>0</v>
      </c>
      <c r="L301" s="436">
        <v>0</v>
      </c>
      <c r="M301" s="436">
        <v>0</v>
      </c>
      <c r="N301" s="436">
        <v>0</v>
      </c>
      <c r="O301" s="436">
        <v>0</v>
      </c>
      <c r="P301" s="436">
        <v>0</v>
      </c>
      <c r="Q301" s="436">
        <v>0</v>
      </c>
      <c r="R301" s="436">
        <v>106.27</v>
      </c>
      <c r="S301" s="436">
        <v>0</v>
      </c>
      <c r="T301" s="437">
        <v>0</v>
      </c>
      <c r="U301" s="438">
        <f t="shared" ref="U301:U302" si="29">SUM(I301:T301)</f>
        <v>106.27</v>
      </c>
      <c r="V301" s="439"/>
      <c r="W301" s="440"/>
      <c r="X301" s="387"/>
    </row>
    <row r="302" spans="1:24" ht="26.1" customHeight="1" x14ac:dyDescent="0.25">
      <c r="A302" s="472" t="s">
        <v>1286</v>
      </c>
      <c r="B302" s="473" t="s">
        <v>495</v>
      </c>
      <c r="C302" s="487" t="s">
        <v>770</v>
      </c>
      <c r="D302" s="658" t="s">
        <v>42</v>
      </c>
      <c r="E302" s="659" t="s">
        <v>43</v>
      </c>
      <c r="F302" s="659">
        <v>95</v>
      </c>
      <c r="G302" s="659">
        <v>35</v>
      </c>
      <c r="H302" s="434">
        <v>10</v>
      </c>
      <c r="I302" s="475">
        <v>0</v>
      </c>
      <c r="J302" s="436">
        <v>0</v>
      </c>
      <c r="K302" s="436">
        <v>0</v>
      </c>
      <c r="L302" s="436">
        <v>0</v>
      </c>
      <c r="M302" s="436">
        <v>0</v>
      </c>
      <c r="N302" s="436">
        <v>0</v>
      </c>
      <c r="O302" s="436">
        <v>0</v>
      </c>
      <c r="P302" s="436">
        <v>0</v>
      </c>
      <c r="Q302" s="436">
        <v>0</v>
      </c>
      <c r="R302" s="436">
        <v>328.71000000000004</v>
      </c>
      <c r="S302" s="436">
        <v>0</v>
      </c>
      <c r="T302" s="437">
        <v>0</v>
      </c>
      <c r="U302" s="438">
        <f t="shared" si="29"/>
        <v>328.71000000000004</v>
      </c>
      <c r="V302" s="439"/>
      <c r="W302" s="440"/>
      <c r="X302" s="387"/>
    </row>
    <row r="303" spans="1:24" ht="26.1" customHeight="1" x14ac:dyDescent="0.25">
      <c r="A303" s="420" t="s">
        <v>1287</v>
      </c>
      <c r="B303" s="421" t="s">
        <v>496</v>
      </c>
      <c r="C303" s="452"/>
      <c r="D303" s="453"/>
      <c r="E303" s="445"/>
      <c r="F303" s="445"/>
      <c r="G303" s="446"/>
      <c r="H303" s="454"/>
      <c r="I303" s="496"/>
      <c r="J303" s="497"/>
      <c r="K303" s="497"/>
      <c r="L303" s="497"/>
      <c r="M303" s="497"/>
      <c r="N303" s="497"/>
      <c r="O303" s="497"/>
      <c r="P303" s="497"/>
      <c r="Q303" s="497"/>
      <c r="R303" s="497"/>
      <c r="S303" s="497"/>
      <c r="T303" s="498"/>
      <c r="U303" s="455"/>
      <c r="V303" s="451"/>
      <c r="W303" s="451"/>
      <c r="X303" s="387"/>
    </row>
    <row r="304" spans="1:24" ht="26.1" customHeight="1" x14ac:dyDescent="0.25">
      <c r="A304" s="420" t="s">
        <v>1288</v>
      </c>
      <c r="B304" s="420" t="s">
        <v>919</v>
      </c>
      <c r="C304" s="452"/>
      <c r="D304" s="453"/>
      <c r="E304" s="445"/>
      <c r="F304" s="445"/>
      <c r="G304" s="446"/>
      <c r="H304" s="454"/>
      <c r="I304" s="496"/>
      <c r="J304" s="497"/>
      <c r="K304" s="497"/>
      <c r="L304" s="497"/>
      <c r="M304" s="497"/>
      <c r="N304" s="497"/>
      <c r="O304" s="497"/>
      <c r="P304" s="497"/>
      <c r="Q304" s="497"/>
      <c r="R304" s="497"/>
      <c r="S304" s="497"/>
      <c r="T304" s="498"/>
      <c r="U304" s="455"/>
      <c r="V304" s="451"/>
      <c r="W304" s="451"/>
      <c r="X304" s="387"/>
    </row>
    <row r="305" spans="1:24" s="387" customFormat="1" ht="26.1" customHeight="1" x14ac:dyDescent="0.25">
      <c r="A305" s="664" t="s">
        <v>1289</v>
      </c>
      <c r="B305" s="473" t="s">
        <v>1802</v>
      </c>
      <c r="C305" s="665" t="s">
        <v>58</v>
      </c>
      <c r="D305" s="666" t="s">
        <v>42</v>
      </c>
      <c r="E305" s="667" t="s">
        <v>1713</v>
      </c>
      <c r="F305" s="667">
        <v>30</v>
      </c>
      <c r="G305" s="667">
        <v>90</v>
      </c>
      <c r="H305" s="668">
        <v>0</v>
      </c>
      <c r="I305" s="511">
        <v>0</v>
      </c>
      <c r="J305" s="502">
        <v>0</v>
      </c>
      <c r="K305" s="502">
        <v>0</v>
      </c>
      <c r="L305" s="502">
        <v>0</v>
      </c>
      <c r="M305" s="502">
        <v>0</v>
      </c>
      <c r="N305" s="502">
        <v>0</v>
      </c>
      <c r="O305" s="502">
        <v>6</v>
      </c>
      <c r="P305" s="502">
        <v>0</v>
      </c>
      <c r="Q305" s="502">
        <v>30</v>
      </c>
      <c r="R305" s="671">
        <v>19</v>
      </c>
      <c r="S305" s="671">
        <v>10</v>
      </c>
      <c r="T305" s="510">
        <v>0</v>
      </c>
      <c r="U305" s="672">
        <f t="shared" ref="U305:U311" si="30">SUM(I305:T305)</f>
        <v>65</v>
      </c>
      <c r="V305" s="513"/>
      <c r="W305" s="669"/>
    </row>
    <row r="306" spans="1:24" ht="26.1" customHeight="1" x14ac:dyDescent="0.25">
      <c r="A306" s="472" t="s">
        <v>1290</v>
      </c>
      <c r="B306" s="473" t="s">
        <v>497</v>
      </c>
      <c r="C306" s="487" t="s">
        <v>769</v>
      </c>
      <c r="D306" s="658" t="s">
        <v>42</v>
      </c>
      <c r="E306" s="659" t="s">
        <v>43</v>
      </c>
      <c r="F306" s="659">
        <v>75</v>
      </c>
      <c r="G306" s="659">
        <v>32</v>
      </c>
      <c r="H306" s="434">
        <v>0</v>
      </c>
      <c r="I306" s="475">
        <v>0</v>
      </c>
      <c r="J306" s="436">
        <v>0</v>
      </c>
      <c r="K306" s="436">
        <v>0</v>
      </c>
      <c r="L306" s="436">
        <v>0</v>
      </c>
      <c r="M306" s="436">
        <v>0</v>
      </c>
      <c r="N306" s="436">
        <v>0</v>
      </c>
      <c r="O306" s="436">
        <v>70.015000000000015</v>
      </c>
      <c r="P306" s="436">
        <v>0</v>
      </c>
      <c r="Q306" s="436">
        <v>343.71000000000004</v>
      </c>
      <c r="R306" s="436">
        <v>89.110000000000014</v>
      </c>
      <c r="S306" s="436">
        <v>133.66500000000002</v>
      </c>
      <c r="T306" s="437">
        <v>0</v>
      </c>
      <c r="U306" s="438">
        <f t="shared" si="30"/>
        <v>636.5</v>
      </c>
      <c r="V306" s="439"/>
      <c r="W306" s="440"/>
      <c r="X306" s="387"/>
    </row>
    <row r="307" spans="1:24" ht="26.1" customHeight="1" x14ac:dyDescent="0.25">
      <c r="A307" s="472" t="s">
        <v>1291</v>
      </c>
      <c r="B307" s="473" t="s">
        <v>498</v>
      </c>
      <c r="C307" s="487" t="s">
        <v>769</v>
      </c>
      <c r="D307" s="658" t="s">
        <v>42</v>
      </c>
      <c r="E307" s="659" t="s">
        <v>43</v>
      </c>
      <c r="F307" s="659">
        <v>75</v>
      </c>
      <c r="G307" s="659">
        <v>32</v>
      </c>
      <c r="H307" s="434">
        <v>0</v>
      </c>
      <c r="I307" s="511">
        <v>0</v>
      </c>
      <c r="J307" s="502">
        <v>0</v>
      </c>
      <c r="K307" s="502">
        <v>0</v>
      </c>
      <c r="L307" s="502">
        <v>0</v>
      </c>
      <c r="M307" s="502">
        <v>0</v>
      </c>
      <c r="N307" s="502">
        <v>0</v>
      </c>
      <c r="O307" s="502">
        <v>0</v>
      </c>
      <c r="P307" s="502">
        <v>0</v>
      </c>
      <c r="Q307" s="502">
        <v>0</v>
      </c>
      <c r="R307" s="502">
        <v>61.11</v>
      </c>
      <c r="S307" s="502">
        <v>0</v>
      </c>
      <c r="T307" s="510">
        <v>0</v>
      </c>
      <c r="U307" s="512">
        <f t="shared" si="30"/>
        <v>61.11</v>
      </c>
      <c r="V307" s="513"/>
      <c r="W307" s="440"/>
      <c r="X307" s="387"/>
    </row>
    <row r="308" spans="1:24" ht="26.1" customHeight="1" x14ac:dyDescent="0.25">
      <c r="A308" s="472" t="s">
        <v>1292</v>
      </c>
      <c r="B308" s="473" t="s">
        <v>499</v>
      </c>
      <c r="C308" s="487" t="s">
        <v>769</v>
      </c>
      <c r="D308" s="658" t="s">
        <v>42</v>
      </c>
      <c r="E308" s="659" t="s">
        <v>43</v>
      </c>
      <c r="F308" s="659">
        <v>75</v>
      </c>
      <c r="G308" s="659">
        <v>32</v>
      </c>
      <c r="H308" s="434">
        <v>0</v>
      </c>
      <c r="I308" s="511">
        <v>0</v>
      </c>
      <c r="J308" s="502">
        <v>0</v>
      </c>
      <c r="K308" s="502">
        <v>0</v>
      </c>
      <c r="L308" s="502">
        <v>0</v>
      </c>
      <c r="M308" s="502">
        <v>0</v>
      </c>
      <c r="N308" s="502">
        <v>0</v>
      </c>
      <c r="O308" s="502">
        <v>0</v>
      </c>
      <c r="P308" s="502">
        <v>0</v>
      </c>
      <c r="Q308" s="502">
        <v>0</v>
      </c>
      <c r="R308" s="502">
        <v>121.28</v>
      </c>
      <c r="S308" s="502">
        <v>0</v>
      </c>
      <c r="T308" s="510">
        <v>0</v>
      </c>
      <c r="U308" s="512">
        <f t="shared" si="30"/>
        <v>121.28</v>
      </c>
      <c r="V308" s="513"/>
      <c r="W308" s="440"/>
      <c r="X308" s="387"/>
    </row>
    <row r="309" spans="1:24" ht="26.1" customHeight="1" x14ac:dyDescent="0.25">
      <c r="A309" s="420" t="s">
        <v>1293</v>
      </c>
      <c r="B309" s="421" t="s">
        <v>331</v>
      </c>
      <c r="C309" s="452"/>
      <c r="D309" s="453"/>
      <c r="E309" s="445"/>
      <c r="F309" s="445"/>
      <c r="G309" s="446"/>
      <c r="H309" s="454"/>
      <c r="I309" s="496"/>
      <c r="J309" s="497"/>
      <c r="K309" s="497"/>
      <c r="L309" s="497"/>
      <c r="M309" s="497"/>
      <c r="N309" s="497"/>
      <c r="O309" s="497"/>
      <c r="P309" s="497"/>
      <c r="Q309" s="497"/>
      <c r="R309" s="497"/>
      <c r="S309" s="497"/>
      <c r="T309" s="498"/>
      <c r="U309" s="455"/>
      <c r="V309" s="451"/>
      <c r="W309" s="451"/>
      <c r="X309" s="387"/>
    </row>
    <row r="310" spans="1:24" ht="26.1" customHeight="1" x14ac:dyDescent="0.25">
      <c r="A310" s="420" t="s">
        <v>1294</v>
      </c>
      <c r="B310" s="420" t="s">
        <v>332</v>
      </c>
      <c r="C310" s="452"/>
      <c r="D310" s="453"/>
      <c r="E310" s="445"/>
      <c r="F310" s="445"/>
      <c r="G310" s="446"/>
      <c r="H310" s="454"/>
      <c r="I310" s="496"/>
      <c r="J310" s="497"/>
      <c r="K310" s="497"/>
      <c r="L310" s="497"/>
      <c r="M310" s="497"/>
      <c r="N310" s="497"/>
      <c r="O310" s="497"/>
      <c r="P310" s="497"/>
      <c r="Q310" s="497"/>
      <c r="R310" s="497"/>
      <c r="S310" s="497"/>
      <c r="T310" s="498"/>
      <c r="U310" s="455"/>
      <c r="V310" s="451"/>
      <c r="W310" s="451"/>
      <c r="X310" s="387"/>
    </row>
    <row r="311" spans="1:24" ht="26.1" customHeight="1" x14ac:dyDescent="0.25">
      <c r="A311" s="472" t="s">
        <v>1295</v>
      </c>
      <c r="B311" s="509" t="s">
        <v>1800</v>
      </c>
      <c r="C311" s="487" t="s">
        <v>769</v>
      </c>
      <c r="D311" s="658" t="s">
        <v>42</v>
      </c>
      <c r="E311" s="659" t="s">
        <v>43</v>
      </c>
      <c r="F311" s="659">
        <v>10</v>
      </c>
      <c r="G311" s="659">
        <v>5</v>
      </c>
      <c r="H311" s="434">
        <v>21</v>
      </c>
      <c r="I311" s="475">
        <v>0</v>
      </c>
      <c r="J311" s="436">
        <v>0</v>
      </c>
      <c r="K311" s="436">
        <v>0</v>
      </c>
      <c r="L311" s="436">
        <v>0</v>
      </c>
      <c r="M311" s="436">
        <v>0</v>
      </c>
      <c r="N311" s="436">
        <v>0</v>
      </c>
      <c r="O311" s="436">
        <v>0</v>
      </c>
      <c r="P311" s="436">
        <v>0</v>
      </c>
      <c r="Q311" s="436">
        <v>0</v>
      </c>
      <c r="R311" s="436">
        <v>0</v>
      </c>
      <c r="S311" s="436">
        <v>0</v>
      </c>
      <c r="T311" s="437">
        <v>47</v>
      </c>
      <c r="U311" s="438">
        <f t="shared" si="30"/>
        <v>47</v>
      </c>
      <c r="V311" s="439"/>
      <c r="W311" s="440"/>
      <c r="X311" s="387"/>
    </row>
    <row r="312" spans="1:24" ht="26.1" customHeight="1" x14ac:dyDescent="0.25">
      <c r="A312" s="420" t="s">
        <v>1296</v>
      </c>
      <c r="B312" s="420" t="s">
        <v>500</v>
      </c>
      <c r="C312" s="452"/>
      <c r="D312" s="453"/>
      <c r="E312" s="445"/>
      <c r="F312" s="445"/>
      <c r="G312" s="446"/>
      <c r="H312" s="454"/>
      <c r="I312" s="496"/>
      <c r="J312" s="497"/>
      <c r="K312" s="497"/>
      <c r="L312" s="497"/>
      <c r="M312" s="497"/>
      <c r="N312" s="497"/>
      <c r="O312" s="497"/>
      <c r="P312" s="497"/>
      <c r="Q312" s="497"/>
      <c r="R312" s="497"/>
      <c r="S312" s="497"/>
      <c r="T312" s="498"/>
      <c r="U312" s="455"/>
      <c r="V312" s="451"/>
      <c r="W312" s="451"/>
      <c r="X312" s="387"/>
    </row>
    <row r="313" spans="1:24" ht="26.1" customHeight="1" x14ac:dyDescent="0.25">
      <c r="A313" s="472" t="s">
        <v>1297</v>
      </c>
      <c r="B313" s="509" t="s">
        <v>501</v>
      </c>
      <c r="C313" s="487" t="s">
        <v>770</v>
      </c>
      <c r="D313" s="658" t="s">
        <v>42</v>
      </c>
      <c r="E313" s="659" t="s">
        <v>43</v>
      </c>
      <c r="F313" s="659">
        <v>95</v>
      </c>
      <c r="G313" s="659">
        <v>20</v>
      </c>
      <c r="H313" s="434">
        <v>40</v>
      </c>
      <c r="I313" s="475">
        <v>0</v>
      </c>
      <c r="J313" s="436">
        <v>0</v>
      </c>
      <c r="K313" s="436">
        <v>0</v>
      </c>
      <c r="L313" s="436">
        <v>0</v>
      </c>
      <c r="M313" s="436">
        <v>0</v>
      </c>
      <c r="N313" s="436">
        <v>0</v>
      </c>
      <c r="O313" s="436">
        <v>0</v>
      </c>
      <c r="P313" s="436">
        <v>0</v>
      </c>
      <c r="Q313" s="436">
        <v>0</v>
      </c>
      <c r="R313" s="436">
        <v>0</v>
      </c>
      <c r="S313" s="436">
        <v>0</v>
      </c>
      <c r="T313" s="437">
        <v>640.87</v>
      </c>
      <c r="U313" s="438">
        <f t="shared" ref="U313:U314" si="31">SUM(I313:T313)</f>
        <v>640.87</v>
      </c>
      <c r="V313" s="439"/>
      <c r="W313" s="440"/>
      <c r="X313" s="387"/>
    </row>
    <row r="314" spans="1:24" ht="26.1" customHeight="1" x14ac:dyDescent="0.25">
      <c r="A314" s="472" t="s">
        <v>1298</v>
      </c>
      <c r="B314" s="509" t="s">
        <v>502</v>
      </c>
      <c r="C314" s="487" t="s">
        <v>770</v>
      </c>
      <c r="D314" s="658" t="s">
        <v>42</v>
      </c>
      <c r="E314" s="659" t="s">
        <v>43</v>
      </c>
      <c r="F314" s="659">
        <v>95</v>
      </c>
      <c r="G314" s="659">
        <v>20</v>
      </c>
      <c r="H314" s="434">
        <v>40</v>
      </c>
      <c r="I314" s="475">
        <v>0</v>
      </c>
      <c r="J314" s="436">
        <v>0</v>
      </c>
      <c r="K314" s="436">
        <v>0</v>
      </c>
      <c r="L314" s="436">
        <v>0</v>
      </c>
      <c r="M314" s="436">
        <v>0</v>
      </c>
      <c r="N314" s="436">
        <v>0</v>
      </c>
      <c r="O314" s="436">
        <v>0</v>
      </c>
      <c r="P314" s="436">
        <v>0</v>
      </c>
      <c r="Q314" s="436">
        <v>0</v>
      </c>
      <c r="R314" s="436">
        <v>0</v>
      </c>
      <c r="S314" s="436">
        <v>0</v>
      </c>
      <c r="T314" s="437">
        <v>5</v>
      </c>
      <c r="U314" s="438">
        <f t="shared" si="31"/>
        <v>5</v>
      </c>
      <c r="V314" s="439"/>
      <c r="W314" s="440"/>
      <c r="X314" s="387"/>
    </row>
    <row r="315" spans="1:24" ht="26.1" customHeight="1" x14ac:dyDescent="0.25">
      <c r="A315" s="420" t="s">
        <v>1299</v>
      </c>
      <c r="B315" s="420" t="s">
        <v>503</v>
      </c>
      <c r="C315" s="452"/>
      <c r="D315" s="453"/>
      <c r="E315" s="445"/>
      <c r="F315" s="445"/>
      <c r="G315" s="446"/>
      <c r="H315" s="454"/>
      <c r="I315" s="496"/>
      <c r="J315" s="497"/>
      <c r="K315" s="497"/>
      <c r="L315" s="497"/>
      <c r="M315" s="497"/>
      <c r="N315" s="497"/>
      <c r="O315" s="497"/>
      <c r="P315" s="497"/>
      <c r="Q315" s="497"/>
      <c r="R315" s="497"/>
      <c r="S315" s="497"/>
      <c r="T315" s="498"/>
      <c r="U315" s="455"/>
      <c r="V315" s="451"/>
      <c r="W315" s="451"/>
      <c r="X315" s="387"/>
    </row>
    <row r="316" spans="1:24" ht="26.1" customHeight="1" x14ac:dyDescent="0.25">
      <c r="A316" s="472" t="s">
        <v>1300</v>
      </c>
      <c r="B316" s="540" t="s">
        <v>504</v>
      </c>
      <c r="C316" s="487" t="s">
        <v>769</v>
      </c>
      <c r="D316" s="658" t="s">
        <v>42</v>
      </c>
      <c r="E316" s="659" t="s">
        <v>43</v>
      </c>
      <c r="F316" s="659">
        <v>95</v>
      </c>
      <c r="G316" s="659">
        <v>20</v>
      </c>
      <c r="H316" s="434">
        <v>50</v>
      </c>
      <c r="I316" s="475">
        <v>0</v>
      </c>
      <c r="J316" s="436">
        <v>0</v>
      </c>
      <c r="K316" s="436">
        <v>0</v>
      </c>
      <c r="L316" s="436">
        <v>0</v>
      </c>
      <c r="M316" s="436">
        <v>0</v>
      </c>
      <c r="N316" s="436">
        <v>0</v>
      </c>
      <c r="O316" s="436">
        <v>0</v>
      </c>
      <c r="P316" s="436">
        <v>0</v>
      </c>
      <c r="Q316" s="436">
        <v>0</v>
      </c>
      <c r="R316" s="436">
        <v>0</v>
      </c>
      <c r="S316" s="436">
        <v>0</v>
      </c>
      <c r="T316" s="437">
        <v>5</v>
      </c>
      <c r="U316" s="438">
        <f>SUM(I316:T316)</f>
        <v>5</v>
      </c>
      <c r="V316" s="439"/>
      <c r="W316" s="440"/>
      <c r="X316" s="387"/>
    </row>
    <row r="317" spans="1:24" ht="26.1" customHeight="1" x14ac:dyDescent="0.25">
      <c r="A317" s="408" t="s">
        <v>1301</v>
      </c>
      <c r="B317" s="409" t="s">
        <v>45</v>
      </c>
      <c r="C317" s="410"/>
      <c r="D317" s="411"/>
      <c r="E317" s="412"/>
      <c r="F317" s="412"/>
      <c r="G317" s="412"/>
      <c r="H317" s="441"/>
      <c r="I317" s="490"/>
      <c r="J317" s="491"/>
      <c r="K317" s="491"/>
      <c r="L317" s="491"/>
      <c r="M317" s="491"/>
      <c r="N317" s="491"/>
      <c r="O317" s="491"/>
      <c r="P317" s="491"/>
      <c r="Q317" s="491"/>
      <c r="R317" s="491"/>
      <c r="S317" s="491"/>
      <c r="T317" s="492"/>
      <c r="U317" s="417"/>
      <c r="V317" s="418"/>
      <c r="W317" s="419"/>
      <c r="X317" s="387"/>
    </row>
    <row r="318" spans="1:24" ht="26.1" customHeight="1" x14ac:dyDescent="0.25">
      <c r="A318" s="420" t="s">
        <v>1302</v>
      </c>
      <c r="B318" s="421" t="s">
        <v>347</v>
      </c>
      <c r="C318" s="452"/>
      <c r="D318" s="453"/>
      <c r="E318" s="445"/>
      <c r="F318" s="445"/>
      <c r="G318" s="446"/>
      <c r="H318" s="454"/>
      <c r="I318" s="496"/>
      <c r="J318" s="497"/>
      <c r="K318" s="497"/>
      <c r="L318" s="497"/>
      <c r="M318" s="497"/>
      <c r="N318" s="497"/>
      <c r="O318" s="497"/>
      <c r="P318" s="497"/>
      <c r="Q318" s="497"/>
      <c r="R318" s="497"/>
      <c r="S318" s="497"/>
      <c r="T318" s="498"/>
      <c r="U318" s="455"/>
      <c r="V318" s="451"/>
      <c r="W318" s="451"/>
      <c r="X318" s="387"/>
    </row>
    <row r="319" spans="1:24" ht="26.1" customHeight="1" x14ac:dyDescent="0.25">
      <c r="A319" s="420" t="s">
        <v>1303</v>
      </c>
      <c r="B319" s="420" t="s">
        <v>46</v>
      </c>
      <c r="C319" s="452"/>
      <c r="D319" s="453"/>
      <c r="E319" s="445"/>
      <c r="F319" s="445"/>
      <c r="G319" s="446"/>
      <c r="H319" s="454"/>
      <c r="I319" s="496"/>
      <c r="J319" s="497"/>
      <c r="K319" s="497"/>
      <c r="L319" s="497"/>
      <c r="M319" s="497"/>
      <c r="N319" s="497"/>
      <c r="O319" s="497"/>
      <c r="P319" s="497"/>
      <c r="Q319" s="497"/>
      <c r="R319" s="497"/>
      <c r="S319" s="497"/>
      <c r="T319" s="498"/>
      <c r="U319" s="455"/>
      <c r="V319" s="451"/>
      <c r="W319" s="451"/>
      <c r="X319" s="387"/>
    </row>
    <row r="320" spans="1:24" ht="26.1" customHeight="1" x14ac:dyDescent="0.25">
      <c r="A320" s="472" t="s">
        <v>1304</v>
      </c>
      <c r="B320" s="509" t="s">
        <v>47</v>
      </c>
      <c r="C320" s="433" t="s">
        <v>767</v>
      </c>
      <c r="D320" s="658" t="s">
        <v>42</v>
      </c>
      <c r="E320" s="659" t="s">
        <v>43</v>
      </c>
      <c r="F320" s="659">
        <v>25</v>
      </c>
      <c r="G320" s="659">
        <v>5</v>
      </c>
      <c r="H320" s="434">
        <v>5</v>
      </c>
      <c r="I320" s="511">
        <v>0</v>
      </c>
      <c r="J320" s="502">
        <v>0</v>
      </c>
      <c r="K320" s="502">
        <v>0</v>
      </c>
      <c r="L320" s="502">
        <v>0</v>
      </c>
      <c r="M320" s="502">
        <v>0</v>
      </c>
      <c r="N320" s="502">
        <v>0</v>
      </c>
      <c r="O320" s="502">
        <v>12.216000000000001</v>
      </c>
      <c r="P320" s="502">
        <v>0</v>
      </c>
      <c r="Q320" s="502">
        <v>33.700000000000003</v>
      </c>
      <c r="R320" s="502">
        <v>243.54000000000002</v>
      </c>
      <c r="S320" s="502">
        <v>36.754000000000005</v>
      </c>
      <c r="T320" s="510">
        <v>0</v>
      </c>
      <c r="U320" s="512">
        <f>SUM(I320:T320)</f>
        <v>326.21000000000004</v>
      </c>
      <c r="V320" s="439"/>
      <c r="W320" s="440"/>
      <c r="X320" s="387"/>
    </row>
    <row r="321" spans="1:24" ht="26.1" customHeight="1" x14ac:dyDescent="0.25">
      <c r="A321" s="420" t="s">
        <v>1305</v>
      </c>
      <c r="B321" s="421" t="s">
        <v>348</v>
      </c>
      <c r="C321" s="452"/>
      <c r="D321" s="453"/>
      <c r="E321" s="445"/>
      <c r="F321" s="445"/>
      <c r="G321" s="446"/>
      <c r="H321" s="454"/>
      <c r="I321" s="496"/>
      <c r="J321" s="497"/>
      <c r="K321" s="497"/>
      <c r="L321" s="497"/>
      <c r="M321" s="497"/>
      <c r="N321" s="497"/>
      <c r="O321" s="497"/>
      <c r="P321" s="497"/>
      <c r="Q321" s="497"/>
      <c r="R321" s="497"/>
      <c r="S321" s="497"/>
      <c r="T321" s="498"/>
      <c r="U321" s="455"/>
      <c r="V321" s="451"/>
      <c r="W321" s="451"/>
      <c r="X321" s="387"/>
    </row>
    <row r="322" spans="1:24" ht="26.1" customHeight="1" x14ac:dyDescent="0.25">
      <c r="A322" s="420" t="s">
        <v>1306</v>
      </c>
      <c r="B322" s="420" t="s">
        <v>349</v>
      </c>
      <c r="C322" s="452"/>
      <c r="D322" s="453"/>
      <c r="E322" s="445"/>
      <c r="F322" s="445"/>
      <c r="G322" s="446"/>
      <c r="H322" s="454"/>
      <c r="I322" s="496"/>
      <c r="J322" s="497"/>
      <c r="K322" s="497"/>
      <c r="L322" s="497"/>
      <c r="M322" s="497"/>
      <c r="N322" s="497"/>
      <c r="O322" s="497"/>
      <c r="P322" s="497"/>
      <c r="Q322" s="497"/>
      <c r="R322" s="497"/>
      <c r="S322" s="497"/>
      <c r="T322" s="498"/>
      <c r="U322" s="455"/>
      <c r="V322" s="451"/>
      <c r="W322" s="451"/>
      <c r="X322" s="387"/>
    </row>
    <row r="323" spans="1:24" ht="26.1" customHeight="1" x14ac:dyDescent="0.25">
      <c r="A323" s="472" t="s">
        <v>1307</v>
      </c>
      <c r="B323" s="509" t="s">
        <v>792</v>
      </c>
      <c r="C323" s="682" t="s">
        <v>769</v>
      </c>
      <c r="D323" s="660" t="s">
        <v>42</v>
      </c>
      <c r="E323" s="661" t="s">
        <v>43</v>
      </c>
      <c r="F323" s="661">
        <v>25</v>
      </c>
      <c r="G323" s="661">
        <v>10</v>
      </c>
      <c r="H323" s="662" t="s">
        <v>776</v>
      </c>
      <c r="I323" s="475">
        <v>0</v>
      </c>
      <c r="J323" s="436">
        <v>373.59</v>
      </c>
      <c r="K323" s="436">
        <v>94.83</v>
      </c>
      <c r="L323" s="436">
        <v>189.65</v>
      </c>
      <c r="M323" s="436">
        <v>331.89</v>
      </c>
      <c r="N323" s="436">
        <v>94.83</v>
      </c>
      <c r="O323" s="436">
        <v>97.38</v>
      </c>
      <c r="P323" s="436">
        <v>0</v>
      </c>
      <c r="Q323" s="436">
        <v>85.86</v>
      </c>
      <c r="R323" s="436">
        <v>194.55</v>
      </c>
      <c r="S323" s="436">
        <v>93.14</v>
      </c>
      <c r="T323" s="437">
        <v>211.61</v>
      </c>
      <c r="U323" s="438">
        <f>SUM(I323:T323)</f>
        <v>1767.33</v>
      </c>
      <c r="V323" s="439"/>
      <c r="W323" s="440"/>
      <c r="X323" s="387"/>
    </row>
    <row r="324" spans="1:24" ht="26.1" customHeight="1" x14ac:dyDescent="0.25">
      <c r="A324" s="420" t="s">
        <v>1308</v>
      </c>
      <c r="B324" s="421" t="s">
        <v>350</v>
      </c>
      <c r="C324" s="452"/>
      <c r="D324" s="453"/>
      <c r="E324" s="445"/>
      <c r="F324" s="445"/>
      <c r="G324" s="446"/>
      <c r="H324" s="454"/>
      <c r="I324" s="496"/>
      <c r="J324" s="497"/>
      <c r="K324" s="497"/>
      <c r="L324" s="497"/>
      <c r="M324" s="497"/>
      <c r="N324" s="497"/>
      <c r="O324" s="497"/>
      <c r="P324" s="497"/>
      <c r="Q324" s="497"/>
      <c r="R324" s="497"/>
      <c r="S324" s="497"/>
      <c r="T324" s="498"/>
      <c r="U324" s="455"/>
      <c r="V324" s="451"/>
      <c r="W324" s="451"/>
      <c r="X324" s="387"/>
    </row>
    <row r="325" spans="1:24" ht="26.1" customHeight="1" x14ac:dyDescent="0.25">
      <c r="A325" s="472" t="s">
        <v>1309</v>
      </c>
      <c r="B325" s="509" t="s">
        <v>48</v>
      </c>
      <c r="C325" s="433" t="s">
        <v>767</v>
      </c>
      <c r="D325" s="660" t="s">
        <v>42</v>
      </c>
      <c r="E325" s="661" t="s">
        <v>43</v>
      </c>
      <c r="F325" s="661">
        <v>25</v>
      </c>
      <c r="G325" s="661">
        <v>15</v>
      </c>
      <c r="H325" s="662" t="s">
        <v>776</v>
      </c>
      <c r="I325" s="475">
        <v>0</v>
      </c>
      <c r="J325" s="436">
        <v>900.54900000000009</v>
      </c>
      <c r="K325" s="436">
        <v>0</v>
      </c>
      <c r="L325" s="436">
        <v>404.14000000000004</v>
      </c>
      <c r="M325" s="436">
        <v>707.245</v>
      </c>
      <c r="N325" s="436">
        <v>404.14000000000004</v>
      </c>
      <c r="O325" s="436">
        <v>242.78300000000004</v>
      </c>
      <c r="P325" s="436">
        <v>0</v>
      </c>
      <c r="Q325" s="436">
        <v>363.16239999999993</v>
      </c>
      <c r="R325" s="436">
        <v>375.02859999999998</v>
      </c>
      <c r="S325" s="436">
        <v>302.13879999999995</v>
      </c>
      <c r="T325" s="437">
        <v>711.67319999999995</v>
      </c>
      <c r="U325" s="438">
        <f>SUM(I325:T325)</f>
        <v>4410.8600000000006</v>
      </c>
      <c r="V325" s="439"/>
      <c r="W325" s="440"/>
      <c r="X325" s="387"/>
    </row>
    <row r="326" spans="1:24" ht="26.1" customHeight="1" x14ac:dyDescent="0.25">
      <c r="A326" s="420" t="s">
        <v>1310</v>
      </c>
      <c r="B326" s="421" t="s">
        <v>351</v>
      </c>
      <c r="C326" s="452"/>
      <c r="D326" s="453"/>
      <c r="E326" s="445"/>
      <c r="F326" s="445"/>
      <c r="G326" s="446"/>
      <c r="H326" s="454"/>
      <c r="I326" s="496"/>
      <c r="J326" s="497"/>
      <c r="K326" s="497"/>
      <c r="L326" s="497"/>
      <c r="M326" s="497"/>
      <c r="N326" s="497"/>
      <c r="O326" s="497"/>
      <c r="P326" s="497"/>
      <c r="Q326" s="497"/>
      <c r="R326" s="497"/>
      <c r="S326" s="497"/>
      <c r="T326" s="498"/>
      <c r="U326" s="455"/>
      <c r="V326" s="451"/>
      <c r="W326" s="451"/>
      <c r="X326" s="387"/>
    </row>
    <row r="327" spans="1:24" ht="26.1" customHeight="1" x14ac:dyDescent="0.25">
      <c r="A327" s="472" t="s">
        <v>1311</v>
      </c>
      <c r="B327" s="509" t="s">
        <v>352</v>
      </c>
      <c r="C327" s="433" t="s">
        <v>767</v>
      </c>
      <c r="D327" s="660" t="s">
        <v>42</v>
      </c>
      <c r="E327" s="661" t="s">
        <v>43</v>
      </c>
      <c r="F327" s="661">
        <v>25</v>
      </c>
      <c r="G327" s="661">
        <v>20</v>
      </c>
      <c r="H327" s="662" t="s">
        <v>776</v>
      </c>
      <c r="I327" s="475">
        <v>0</v>
      </c>
      <c r="J327" s="436">
        <v>0</v>
      </c>
      <c r="K327" s="436">
        <v>0</v>
      </c>
      <c r="L327" s="436">
        <v>0</v>
      </c>
      <c r="M327" s="436">
        <v>0</v>
      </c>
      <c r="N327" s="436">
        <v>0</v>
      </c>
      <c r="O327" s="436">
        <v>0</v>
      </c>
      <c r="P327" s="436">
        <v>0</v>
      </c>
      <c r="Q327" s="436">
        <v>4.55</v>
      </c>
      <c r="R327" s="436">
        <v>0</v>
      </c>
      <c r="S327" s="436">
        <v>4.55</v>
      </c>
      <c r="T327" s="437">
        <v>0</v>
      </c>
      <c r="U327" s="438">
        <f>SUM(I327:T327)</f>
        <v>9.1</v>
      </c>
      <c r="V327" s="439"/>
      <c r="W327" s="440"/>
      <c r="X327" s="387"/>
    </row>
    <row r="328" spans="1:24" ht="26.1" customHeight="1" x14ac:dyDescent="0.25">
      <c r="A328" s="420" t="s">
        <v>1312</v>
      </c>
      <c r="B328" s="421" t="s">
        <v>49</v>
      </c>
      <c r="C328" s="452"/>
      <c r="D328" s="453"/>
      <c r="E328" s="445"/>
      <c r="F328" s="445"/>
      <c r="G328" s="446"/>
      <c r="H328" s="454"/>
      <c r="I328" s="496"/>
      <c r="J328" s="497"/>
      <c r="K328" s="497"/>
      <c r="L328" s="497"/>
      <c r="M328" s="497"/>
      <c r="N328" s="497"/>
      <c r="O328" s="497"/>
      <c r="P328" s="497"/>
      <c r="Q328" s="497"/>
      <c r="R328" s="497"/>
      <c r="S328" s="497"/>
      <c r="T328" s="498"/>
      <c r="U328" s="455"/>
      <c r="V328" s="451"/>
      <c r="W328" s="451"/>
      <c r="X328" s="387"/>
    </row>
    <row r="329" spans="1:24" ht="26.1" customHeight="1" x14ac:dyDescent="0.25">
      <c r="A329" s="472" t="s">
        <v>1313</v>
      </c>
      <c r="B329" s="509" t="s">
        <v>353</v>
      </c>
      <c r="C329" s="433" t="s">
        <v>768</v>
      </c>
      <c r="D329" s="660" t="s">
        <v>42</v>
      </c>
      <c r="E329" s="661" t="s">
        <v>43</v>
      </c>
      <c r="F329" s="661">
        <v>25</v>
      </c>
      <c r="G329" s="661">
        <v>30</v>
      </c>
      <c r="H329" s="662" t="s">
        <v>776</v>
      </c>
      <c r="I329" s="475">
        <v>227.5</v>
      </c>
      <c r="J329" s="436">
        <v>0</v>
      </c>
      <c r="K329" s="436">
        <v>0</v>
      </c>
      <c r="L329" s="436">
        <v>0</v>
      </c>
      <c r="M329" s="436">
        <v>0</v>
      </c>
      <c r="N329" s="436">
        <v>0</v>
      </c>
      <c r="O329" s="436">
        <v>0</v>
      </c>
      <c r="P329" s="436">
        <v>0</v>
      </c>
      <c r="Q329" s="436">
        <v>0</v>
      </c>
      <c r="R329" s="436">
        <v>0</v>
      </c>
      <c r="S329" s="436">
        <v>0</v>
      </c>
      <c r="T329" s="437">
        <v>0</v>
      </c>
      <c r="U329" s="438">
        <f>SUM(I329:T329)</f>
        <v>227.5</v>
      </c>
      <c r="V329" s="439"/>
      <c r="W329" s="440"/>
      <c r="X329" s="387"/>
    </row>
    <row r="330" spans="1:24" ht="26.1" customHeight="1" x14ac:dyDescent="0.25">
      <c r="A330" s="420" t="s">
        <v>1637</v>
      </c>
      <c r="B330" s="420" t="s">
        <v>920</v>
      </c>
      <c r="C330" s="514"/>
      <c r="D330" s="453"/>
      <c r="E330" s="445"/>
      <c r="F330" s="445"/>
      <c r="G330" s="446"/>
      <c r="H330" s="454"/>
      <c r="I330" s="448"/>
      <c r="J330" s="449"/>
      <c r="K330" s="449"/>
      <c r="L330" s="449"/>
      <c r="M330" s="449"/>
      <c r="N330" s="449"/>
      <c r="O330" s="449"/>
      <c r="P330" s="449"/>
      <c r="Q330" s="449"/>
      <c r="R330" s="449"/>
      <c r="S330" s="449"/>
      <c r="T330" s="450"/>
      <c r="U330" s="455"/>
      <c r="V330" s="451"/>
      <c r="W330" s="451"/>
      <c r="X330" s="387"/>
    </row>
    <row r="331" spans="1:24" ht="26.1" customHeight="1" x14ac:dyDescent="0.25">
      <c r="A331" s="472" t="s">
        <v>1638</v>
      </c>
      <c r="B331" s="509" t="s">
        <v>435</v>
      </c>
      <c r="C331" s="487" t="s">
        <v>770</v>
      </c>
      <c r="D331" s="658" t="s">
        <v>42</v>
      </c>
      <c r="E331" s="659" t="s">
        <v>43</v>
      </c>
      <c r="F331" s="659">
        <v>75</v>
      </c>
      <c r="G331" s="659">
        <v>28</v>
      </c>
      <c r="H331" s="434" t="s">
        <v>777</v>
      </c>
      <c r="I331" s="475">
        <v>0</v>
      </c>
      <c r="J331" s="436">
        <v>0</v>
      </c>
      <c r="K331" s="436">
        <v>0</v>
      </c>
      <c r="L331" s="436">
        <v>0</v>
      </c>
      <c r="M331" s="436">
        <v>0</v>
      </c>
      <c r="N331" s="436">
        <v>0</v>
      </c>
      <c r="O331" s="436">
        <v>0</v>
      </c>
      <c r="P331" s="436">
        <v>0</v>
      </c>
      <c r="Q331" s="436">
        <v>0.5</v>
      </c>
      <c r="R331" s="436">
        <v>0</v>
      </c>
      <c r="S331" s="436">
        <v>0.5</v>
      </c>
      <c r="T331" s="437">
        <v>0</v>
      </c>
      <c r="U331" s="438">
        <f t="shared" ref="U331:U334" si="32">SUM(I331:T331)</f>
        <v>1</v>
      </c>
      <c r="V331" s="439"/>
      <c r="W331" s="440"/>
      <c r="X331" s="387"/>
    </row>
    <row r="332" spans="1:24" ht="15" customHeight="1" x14ac:dyDescent="0.25">
      <c r="A332" s="472" t="s">
        <v>1639</v>
      </c>
      <c r="B332" s="509" t="s">
        <v>436</v>
      </c>
      <c r="C332" s="487" t="s">
        <v>770</v>
      </c>
      <c r="D332" s="658" t="s">
        <v>42</v>
      </c>
      <c r="E332" s="659" t="s">
        <v>43</v>
      </c>
      <c r="F332" s="659">
        <v>75</v>
      </c>
      <c r="G332" s="659">
        <v>28</v>
      </c>
      <c r="H332" s="434" t="s">
        <v>777</v>
      </c>
      <c r="I332" s="475">
        <v>0</v>
      </c>
      <c r="J332" s="436">
        <v>0</v>
      </c>
      <c r="K332" s="436">
        <v>0</v>
      </c>
      <c r="L332" s="436">
        <v>0</v>
      </c>
      <c r="M332" s="436">
        <v>0</v>
      </c>
      <c r="N332" s="436">
        <v>0</v>
      </c>
      <c r="O332" s="436">
        <v>0</v>
      </c>
      <c r="P332" s="436">
        <v>0</v>
      </c>
      <c r="Q332" s="436">
        <v>88.6</v>
      </c>
      <c r="R332" s="436">
        <v>0</v>
      </c>
      <c r="S332" s="436">
        <v>88.6</v>
      </c>
      <c r="T332" s="437">
        <v>0</v>
      </c>
      <c r="U332" s="438">
        <f t="shared" si="32"/>
        <v>177.2</v>
      </c>
      <c r="V332" s="439"/>
      <c r="W332" s="440"/>
      <c r="X332" s="387"/>
    </row>
    <row r="333" spans="1:24" ht="26.1" customHeight="1" x14ac:dyDescent="0.25">
      <c r="A333" s="472" t="s">
        <v>1640</v>
      </c>
      <c r="B333" s="509" t="s">
        <v>437</v>
      </c>
      <c r="C333" s="487" t="s">
        <v>770</v>
      </c>
      <c r="D333" s="658" t="s">
        <v>42</v>
      </c>
      <c r="E333" s="659" t="s">
        <v>43</v>
      </c>
      <c r="F333" s="659">
        <v>75</v>
      </c>
      <c r="G333" s="659">
        <v>28</v>
      </c>
      <c r="H333" s="434" t="s">
        <v>777</v>
      </c>
      <c r="I333" s="475">
        <v>0</v>
      </c>
      <c r="J333" s="436">
        <v>0</v>
      </c>
      <c r="K333" s="436">
        <v>0</v>
      </c>
      <c r="L333" s="436">
        <v>0</v>
      </c>
      <c r="M333" s="436">
        <v>0</v>
      </c>
      <c r="N333" s="436">
        <v>0</v>
      </c>
      <c r="O333" s="436">
        <v>0</v>
      </c>
      <c r="P333" s="436">
        <v>0</v>
      </c>
      <c r="Q333" s="436">
        <v>74.3</v>
      </c>
      <c r="R333" s="436">
        <v>0</v>
      </c>
      <c r="S333" s="436">
        <v>74.3</v>
      </c>
      <c r="T333" s="437">
        <v>0</v>
      </c>
      <c r="U333" s="438">
        <f t="shared" si="32"/>
        <v>148.6</v>
      </c>
      <c r="V333" s="439"/>
      <c r="W333" s="440"/>
      <c r="X333" s="387"/>
    </row>
    <row r="334" spans="1:24" ht="26.1" customHeight="1" x14ac:dyDescent="0.25">
      <c r="A334" s="472" t="s">
        <v>1641</v>
      </c>
      <c r="B334" s="504" t="s">
        <v>876</v>
      </c>
      <c r="C334" s="487" t="s">
        <v>769</v>
      </c>
      <c r="D334" s="654" t="s">
        <v>42</v>
      </c>
      <c r="E334" s="655" t="s">
        <v>43</v>
      </c>
      <c r="F334" s="656" t="s">
        <v>1717</v>
      </c>
      <c r="G334" s="656" t="s">
        <v>1722</v>
      </c>
      <c r="H334" s="657" t="s">
        <v>777</v>
      </c>
      <c r="I334" s="505">
        <v>0</v>
      </c>
      <c r="J334" s="506">
        <v>78.48</v>
      </c>
      <c r="K334" s="506">
        <v>0</v>
      </c>
      <c r="L334" s="506">
        <v>52.32</v>
      </c>
      <c r="M334" s="506">
        <v>68.02</v>
      </c>
      <c r="N334" s="506">
        <v>39.24</v>
      </c>
      <c r="O334" s="506">
        <v>0</v>
      </c>
      <c r="P334" s="506">
        <v>0</v>
      </c>
      <c r="Q334" s="506">
        <v>10.46</v>
      </c>
      <c r="R334" s="506">
        <v>48</v>
      </c>
      <c r="S334" s="506">
        <v>13.08</v>
      </c>
      <c r="T334" s="507">
        <v>0</v>
      </c>
      <c r="U334" s="438">
        <f t="shared" si="32"/>
        <v>309.59999999999997</v>
      </c>
      <c r="V334" s="439"/>
      <c r="W334" s="440"/>
      <c r="X334" s="387"/>
    </row>
    <row r="335" spans="1:24" ht="26.1" customHeight="1" x14ac:dyDescent="0.25">
      <c r="A335" s="420" t="s">
        <v>1314</v>
      </c>
      <c r="B335" s="421" t="s">
        <v>698</v>
      </c>
      <c r="C335" s="452"/>
      <c r="D335" s="453"/>
      <c r="E335" s="445"/>
      <c r="F335" s="445"/>
      <c r="G335" s="446"/>
      <c r="H335" s="454"/>
      <c r="I335" s="496"/>
      <c r="J335" s="497"/>
      <c r="K335" s="497"/>
      <c r="L335" s="497"/>
      <c r="M335" s="497"/>
      <c r="N335" s="497"/>
      <c r="O335" s="497"/>
      <c r="P335" s="497"/>
      <c r="Q335" s="497"/>
      <c r="R335" s="497"/>
      <c r="S335" s="497"/>
      <c r="T335" s="498"/>
      <c r="U335" s="455"/>
      <c r="V335" s="451"/>
      <c r="W335" s="451"/>
      <c r="X335" s="387"/>
    </row>
    <row r="336" spans="1:24" ht="26.1" customHeight="1" x14ac:dyDescent="0.25">
      <c r="A336" s="420" t="s">
        <v>1315</v>
      </c>
      <c r="B336" s="420" t="s">
        <v>921</v>
      </c>
      <c r="C336" s="452"/>
      <c r="D336" s="453"/>
      <c r="E336" s="445"/>
      <c r="F336" s="445"/>
      <c r="G336" s="446"/>
      <c r="H336" s="454"/>
      <c r="I336" s="496"/>
      <c r="J336" s="497"/>
      <c r="K336" s="497"/>
      <c r="L336" s="497"/>
      <c r="M336" s="497"/>
      <c r="N336" s="497"/>
      <c r="O336" s="497"/>
      <c r="P336" s="497"/>
      <c r="Q336" s="497"/>
      <c r="R336" s="497"/>
      <c r="S336" s="497"/>
      <c r="T336" s="498"/>
      <c r="U336" s="455"/>
      <c r="V336" s="451"/>
      <c r="W336" s="451"/>
      <c r="X336" s="387"/>
    </row>
    <row r="337" spans="1:24" ht="15.6" customHeight="1" x14ac:dyDescent="0.25">
      <c r="A337" s="472" t="s">
        <v>1316</v>
      </c>
      <c r="B337" s="509" t="s">
        <v>438</v>
      </c>
      <c r="C337" s="487" t="s">
        <v>770</v>
      </c>
      <c r="D337" s="658" t="s">
        <v>42</v>
      </c>
      <c r="E337" s="659" t="s">
        <v>43</v>
      </c>
      <c r="F337" s="659">
        <v>75</v>
      </c>
      <c r="G337" s="659">
        <v>37</v>
      </c>
      <c r="H337" s="434" t="s">
        <v>776</v>
      </c>
      <c r="I337" s="475">
        <v>0</v>
      </c>
      <c r="J337" s="436">
        <v>0</v>
      </c>
      <c r="K337" s="436">
        <v>0</v>
      </c>
      <c r="L337" s="436">
        <v>0</v>
      </c>
      <c r="M337" s="436">
        <v>0</v>
      </c>
      <c r="N337" s="436">
        <v>0</v>
      </c>
      <c r="O337" s="436">
        <v>0.875</v>
      </c>
      <c r="P337" s="436">
        <v>0</v>
      </c>
      <c r="Q337" s="436">
        <v>0.875</v>
      </c>
      <c r="R337" s="436">
        <v>0.875</v>
      </c>
      <c r="S337" s="436">
        <v>0.875</v>
      </c>
      <c r="T337" s="437">
        <v>0</v>
      </c>
      <c r="U337" s="438">
        <f t="shared" ref="U337:U340" si="33">SUM(I337:T337)</f>
        <v>3.5</v>
      </c>
      <c r="V337" s="439"/>
      <c r="W337" s="440"/>
      <c r="X337" s="387"/>
    </row>
    <row r="338" spans="1:24" ht="26.1" customHeight="1" x14ac:dyDescent="0.25">
      <c r="A338" s="472" t="s">
        <v>1317</v>
      </c>
      <c r="B338" s="509" t="s">
        <v>439</v>
      </c>
      <c r="C338" s="487" t="s">
        <v>770</v>
      </c>
      <c r="D338" s="658" t="s">
        <v>42</v>
      </c>
      <c r="E338" s="659" t="s">
        <v>43</v>
      </c>
      <c r="F338" s="659">
        <v>75</v>
      </c>
      <c r="G338" s="659">
        <v>37</v>
      </c>
      <c r="H338" s="434" t="s">
        <v>776</v>
      </c>
      <c r="I338" s="475">
        <v>0</v>
      </c>
      <c r="J338" s="436">
        <v>48.36</v>
      </c>
      <c r="K338" s="436">
        <v>0</v>
      </c>
      <c r="L338" s="436">
        <v>20.150000000000002</v>
      </c>
      <c r="M338" s="436">
        <v>20.150000000000002</v>
      </c>
      <c r="N338" s="436">
        <v>0</v>
      </c>
      <c r="O338" s="436">
        <v>4.03</v>
      </c>
      <c r="P338" s="436">
        <v>0</v>
      </c>
      <c r="Q338" s="436">
        <v>28.210000000000004</v>
      </c>
      <c r="R338" s="436">
        <v>40.300000000000004</v>
      </c>
      <c r="S338" s="436">
        <v>40.300000000000004</v>
      </c>
      <c r="T338" s="437">
        <v>0</v>
      </c>
      <c r="U338" s="438">
        <f t="shared" si="33"/>
        <v>201.50000000000003</v>
      </c>
      <c r="V338" s="439"/>
      <c r="W338" s="440"/>
      <c r="X338" s="387"/>
    </row>
    <row r="339" spans="1:24" ht="26.1" customHeight="1" x14ac:dyDescent="0.25">
      <c r="A339" s="472" t="s">
        <v>1318</v>
      </c>
      <c r="B339" s="509" t="s">
        <v>440</v>
      </c>
      <c r="C339" s="487" t="s">
        <v>770</v>
      </c>
      <c r="D339" s="658" t="s">
        <v>42</v>
      </c>
      <c r="E339" s="659" t="s">
        <v>43</v>
      </c>
      <c r="F339" s="659">
        <v>75</v>
      </c>
      <c r="G339" s="659">
        <v>37</v>
      </c>
      <c r="H339" s="434" t="s">
        <v>776</v>
      </c>
      <c r="I339" s="475">
        <v>0</v>
      </c>
      <c r="J339" s="436">
        <v>0</v>
      </c>
      <c r="K339" s="436">
        <v>0</v>
      </c>
      <c r="L339" s="436">
        <v>0</v>
      </c>
      <c r="M339" s="436">
        <v>0</v>
      </c>
      <c r="N339" s="436">
        <v>0</v>
      </c>
      <c r="O339" s="436">
        <v>0</v>
      </c>
      <c r="P339" s="436">
        <v>0</v>
      </c>
      <c r="Q339" s="436">
        <v>16.5</v>
      </c>
      <c r="R339" s="436">
        <v>0</v>
      </c>
      <c r="S339" s="436">
        <v>16.5</v>
      </c>
      <c r="T339" s="437">
        <v>0</v>
      </c>
      <c r="U339" s="438">
        <f t="shared" si="33"/>
        <v>33</v>
      </c>
      <c r="V339" s="439"/>
      <c r="W339" s="440"/>
      <c r="X339" s="387"/>
    </row>
    <row r="340" spans="1:24" ht="26.1" customHeight="1" x14ac:dyDescent="0.25">
      <c r="A340" s="472" t="s">
        <v>1319</v>
      </c>
      <c r="B340" s="509" t="s">
        <v>441</v>
      </c>
      <c r="C340" s="487" t="s">
        <v>770</v>
      </c>
      <c r="D340" s="658" t="s">
        <v>42</v>
      </c>
      <c r="E340" s="659" t="s">
        <v>43</v>
      </c>
      <c r="F340" s="659">
        <v>75</v>
      </c>
      <c r="G340" s="659">
        <v>37</v>
      </c>
      <c r="H340" s="434" t="s">
        <v>776</v>
      </c>
      <c r="I340" s="475">
        <v>0</v>
      </c>
      <c r="J340" s="436">
        <v>0</v>
      </c>
      <c r="K340" s="436">
        <v>0</v>
      </c>
      <c r="L340" s="436">
        <v>0</v>
      </c>
      <c r="M340" s="436">
        <v>0</v>
      </c>
      <c r="N340" s="436">
        <v>0</v>
      </c>
      <c r="O340" s="436">
        <v>0</v>
      </c>
      <c r="P340" s="436">
        <v>0</v>
      </c>
      <c r="Q340" s="436">
        <v>101.55</v>
      </c>
      <c r="R340" s="436">
        <v>0</v>
      </c>
      <c r="S340" s="436">
        <v>101.55</v>
      </c>
      <c r="T340" s="437">
        <v>0</v>
      </c>
      <c r="U340" s="438">
        <f t="shared" si="33"/>
        <v>203.1</v>
      </c>
      <c r="V340" s="439"/>
      <c r="W340" s="440"/>
      <c r="X340" s="387"/>
    </row>
    <row r="341" spans="1:24" ht="26.1" customHeight="1" x14ac:dyDescent="0.25">
      <c r="A341" s="420" t="s">
        <v>1320</v>
      </c>
      <c r="B341" s="420" t="s">
        <v>922</v>
      </c>
      <c r="C341" s="452"/>
      <c r="D341" s="453"/>
      <c r="E341" s="445"/>
      <c r="F341" s="445"/>
      <c r="G341" s="446"/>
      <c r="H341" s="454"/>
      <c r="I341" s="496"/>
      <c r="J341" s="497"/>
      <c r="K341" s="497"/>
      <c r="L341" s="497"/>
      <c r="M341" s="497"/>
      <c r="N341" s="497"/>
      <c r="O341" s="497"/>
      <c r="P341" s="497"/>
      <c r="Q341" s="497"/>
      <c r="R341" s="497"/>
      <c r="S341" s="497"/>
      <c r="T341" s="498"/>
      <c r="U341" s="455"/>
      <c r="V341" s="451"/>
      <c r="W341" s="451"/>
      <c r="X341" s="387"/>
    </row>
    <row r="342" spans="1:24" ht="26.1" customHeight="1" x14ac:dyDescent="0.25">
      <c r="A342" s="472" t="s">
        <v>1321</v>
      </c>
      <c r="B342" s="509" t="s">
        <v>442</v>
      </c>
      <c r="C342" s="487" t="s">
        <v>770</v>
      </c>
      <c r="D342" s="658" t="s">
        <v>42</v>
      </c>
      <c r="E342" s="659" t="s">
        <v>43</v>
      </c>
      <c r="F342" s="659">
        <v>75</v>
      </c>
      <c r="G342" s="659">
        <v>37</v>
      </c>
      <c r="H342" s="434" t="s">
        <v>776</v>
      </c>
      <c r="I342" s="475">
        <v>0</v>
      </c>
      <c r="J342" s="436">
        <v>0</v>
      </c>
      <c r="K342" s="436">
        <v>0</v>
      </c>
      <c r="L342" s="436">
        <v>0</v>
      </c>
      <c r="M342" s="436">
        <v>0</v>
      </c>
      <c r="N342" s="436">
        <v>0</v>
      </c>
      <c r="O342" s="436">
        <v>3.6</v>
      </c>
      <c r="P342" s="436">
        <v>0</v>
      </c>
      <c r="Q342" s="436">
        <v>3.6</v>
      </c>
      <c r="R342" s="436">
        <v>3.6</v>
      </c>
      <c r="S342" s="436">
        <v>3.6</v>
      </c>
      <c r="T342" s="437">
        <v>0</v>
      </c>
      <c r="U342" s="438">
        <f t="shared" ref="U342:U349" si="34">SUM(I342:T342)</f>
        <v>14.4</v>
      </c>
      <c r="V342" s="439"/>
      <c r="W342" s="440"/>
      <c r="X342" s="387"/>
    </row>
    <row r="343" spans="1:24" ht="26.1" customHeight="1" x14ac:dyDescent="0.25">
      <c r="A343" s="472" t="s">
        <v>1322</v>
      </c>
      <c r="B343" s="509" t="s">
        <v>443</v>
      </c>
      <c r="C343" s="487" t="s">
        <v>770</v>
      </c>
      <c r="D343" s="658" t="s">
        <v>42</v>
      </c>
      <c r="E343" s="659" t="s">
        <v>43</v>
      </c>
      <c r="F343" s="659">
        <v>75</v>
      </c>
      <c r="G343" s="659">
        <v>37</v>
      </c>
      <c r="H343" s="434" t="s">
        <v>776</v>
      </c>
      <c r="I343" s="475">
        <v>0</v>
      </c>
      <c r="J343" s="436">
        <v>0</v>
      </c>
      <c r="K343" s="436">
        <v>0</v>
      </c>
      <c r="L343" s="436">
        <v>0</v>
      </c>
      <c r="M343" s="436">
        <v>0</v>
      </c>
      <c r="N343" s="436">
        <v>0</v>
      </c>
      <c r="O343" s="436">
        <v>3.2</v>
      </c>
      <c r="P343" s="436">
        <v>0</v>
      </c>
      <c r="Q343" s="436">
        <v>3.2</v>
      </c>
      <c r="R343" s="436">
        <v>3.2</v>
      </c>
      <c r="S343" s="436">
        <v>3.2</v>
      </c>
      <c r="T343" s="437">
        <v>0</v>
      </c>
      <c r="U343" s="438">
        <f t="shared" si="34"/>
        <v>12.8</v>
      </c>
      <c r="V343" s="439"/>
      <c r="W343" s="440"/>
      <c r="X343" s="387"/>
    </row>
    <row r="344" spans="1:24" ht="26.1" customHeight="1" x14ac:dyDescent="0.25">
      <c r="A344" s="472" t="s">
        <v>1323</v>
      </c>
      <c r="B344" s="509" t="s">
        <v>444</v>
      </c>
      <c r="C344" s="487" t="s">
        <v>770</v>
      </c>
      <c r="D344" s="658" t="s">
        <v>42</v>
      </c>
      <c r="E344" s="659" t="s">
        <v>43</v>
      </c>
      <c r="F344" s="659">
        <v>75</v>
      </c>
      <c r="G344" s="659">
        <v>37</v>
      </c>
      <c r="H344" s="434" t="s">
        <v>776</v>
      </c>
      <c r="I344" s="475">
        <v>0</v>
      </c>
      <c r="J344" s="436">
        <v>0</v>
      </c>
      <c r="K344" s="436">
        <v>0</v>
      </c>
      <c r="L344" s="436">
        <v>0</v>
      </c>
      <c r="M344" s="436">
        <v>0</v>
      </c>
      <c r="N344" s="436">
        <v>0</v>
      </c>
      <c r="O344" s="436">
        <v>43.23</v>
      </c>
      <c r="P344" s="436">
        <v>0</v>
      </c>
      <c r="Q344" s="436">
        <v>43.23</v>
      </c>
      <c r="R344" s="436">
        <v>43.23</v>
      </c>
      <c r="S344" s="436">
        <v>43.23</v>
      </c>
      <c r="T344" s="437">
        <v>0</v>
      </c>
      <c r="U344" s="438">
        <f t="shared" si="34"/>
        <v>172.92</v>
      </c>
      <c r="V344" s="439"/>
      <c r="W344" s="440"/>
      <c r="X344" s="387"/>
    </row>
    <row r="345" spans="1:24" ht="26.1" customHeight="1" x14ac:dyDescent="0.25">
      <c r="A345" s="472" t="s">
        <v>1324</v>
      </c>
      <c r="B345" s="509" t="s">
        <v>445</v>
      </c>
      <c r="C345" s="487" t="s">
        <v>770</v>
      </c>
      <c r="D345" s="658" t="s">
        <v>42</v>
      </c>
      <c r="E345" s="659" t="s">
        <v>43</v>
      </c>
      <c r="F345" s="659">
        <v>75</v>
      </c>
      <c r="G345" s="659">
        <v>37</v>
      </c>
      <c r="H345" s="434" t="s">
        <v>776</v>
      </c>
      <c r="I345" s="475">
        <v>0</v>
      </c>
      <c r="J345" s="436">
        <v>0</v>
      </c>
      <c r="K345" s="436">
        <v>0</v>
      </c>
      <c r="L345" s="436">
        <v>0</v>
      </c>
      <c r="M345" s="436">
        <v>0</v>
      </c>
      <c r="N345" s="436">
        <v>0</v>
      </c>
      <c r="O345" s="436">
        <v>24.4</v>
      </c>
      <c r="P345" s="436">
        <v>0</v>
      </c>
      <c r="Q345" s="436">
        <v>24.4</v>
      </c>
      <c r="R345" s="436">
        <v>24.4</v>
      </c>
      <c r="S345" s="436">
        <v>24.4</v>
      </c>
      <c r="T345" s="437">
        <v>0</v>
      </c>
      <c r="U345" s="438">
        <f t="shared" si="34"/>
        <v>97.6</v>
      </c>
      <c r="V345" s="439"/>
      <c r="W345" s="440"/>
      <c r="X345" s="387"/>
    </row>
    <row r="346" spans="1:24" ht="26.1" customHeight="1" x14ac:dyDescent="0.25">
      <c r="A346" s="472" t="s">
        <v>1325</v>
      </c>
      <c r="B346" s="509" t="s">
        <v>446</v>
      </c>
      <c r="C346" s="487" t="s">
        <v>770</v>
      </c>
      <c r="D346" s="658" t="s">
        <v>42</v>
      </c>
      <c r="E346" s="659" t="s">
        <v>43</v>
      </c>
      <c r="F346" s="659">
        <v>75</v>
      </c>
      <c r="G346" s="659">
        <v>37</v>
      </c>
      <c r="H346" s="434" t="s">
        <v>776</v>
      </c>
      <c r="I346" s="475">
        <v>0</v>
      </c>
      <c r="J346" s="436">
        <v>0</v>
      </c>
      <c r="K346" s="436">
        <v>0</v>
      </c>
      <c r="L346" s="436">
        <v>0</v>
      </c>
      <c r="M346" s="436">
        <v>0</v>
      </c>
      <c r="N346" s="436">
        <v>0</v>
      </c>
      <c r="O346" s="436">
        <v>17.5</v>
      </c>
      <c r="P346" s="436">
        <v>0</v>
      </c>
      <c r="Q346" s="436">
        <v>17.5</v>
      </c>
      <c r="R346" s="436">
        <v>17.5</v>
      </c>
      <c r="S346" s="436">
        <v>17.5</v>
      </c>
      <c r="T346" s="437">
        <v>0</v>
      </c>
      <c r="U346" s="438">
        <f t="shared" si="34"/>
        <v>70</v>
      </c>
      <c r="V346" s="439"/>
      <c r="W346" s="440"/>
      <c r="X346" s="387"/>
    </row>
    <row r="347" spans="1:24" ht="26.1" customHeight="1" x14ac:dyDescent="0.25">
      <c r="A347" s="472" t="s">
        <v>1326</v>
      </c>
      <c r="B347" s="509" t="s">
        <v>447</v>
      </c>
      <c r="C347" s="487" t="s">
        <v>770</v>
      </c>
      <c r="D347" s="658" t="s">
        <v>42</v>
      </c>
      <c r="E347" s="659" t="s">
        <v>43</v>
      </c>
      <c r="F347" s="659">
        <v>75</v>
      </c>
      <c r="G347" s="659">
        <v>37</v>
      </c>
      <c r="H347" s="434" t="s">
        <v>776</v>
      </c>
      <c r="I347" s="475">
        <v>0</v>
      </c>
      <c r="J347" s="436">
        <v>0</v>
      </c>
      <c r="K347" s="436">
        <v>0</v>
      </c>
      <c r="L347" s="436">
        <v>0</v>
      </c>
      <c r="M347" s="436">
        <v>0</v>
      </c>
      <c r="N347" s="436">
        <v>0</v>
      </c>
      <c r="O347" s="436">
        <v>12.5</v>
      </c>
      <c r="P347" s="436">
        <v>0</v>
      </c>
      <c r="Q347" s="436">
        <v>12.5</v>
      </c>
      <c r="R347" s="436">
        <v>12.5</v>
      </c>
      <c r="S347" s="436">
        <v>12.5</v>
      </c>
      <c r="T347" s="437">
        <v>0</v>
      </c>
      <c r="U347" s="438">
        <f t="shared" si="34"/>
        <v>50</v>
      </c>
      <c r="V347" s="439"/>
      <c r="W347" s="440"/>
      <c r="X347" s="387"/>
    </row>
    <row r="348" spans="1:24" ht="26.1" customHeight="1" x14ac:dyDescent="0.25">
      <c r="A348" s="472" t="s">
        <v>1327</v>
      </c>
      <c r="B348" s="509" t="s">
        <v>448</v>
      </c>
      <c r="C348" s="487" t="s">
        <v>770</v>
      </c>
      <c r="D348" s="658" t="s">
        <v>42</v>
      </c>
      <c r="E348" s="659" t="s">
        <v>43</v>
      </c>
      <c r="F348" s="659">
        <v>75</v>
      </c>
      <c r="G348" s="659">
        <v>37</v>
      </c>
      <c r="H348" s="434" t="s">
        <v>776</v>
      </c>
      <c r="I348" s="475">
        <v>0</v>
      </c>
      <c r="J348" s="436">
        <v>0</v>
      </c>
      <c r="K348" s="436">
        <v>0</v>
      </c>
      <c r="L348" s="436">
        <v>0</v>
      </c>
      <c r="M348" s="436">
        <v>0</v>
      </c>
      <c r="N348" s="436">
        <v>0</v>
      </c>
      <c r="O348" s="436">
        <v>78.849999999999994</v>
      </c>
      <c r="P348" s="436">
        <v>0</v>
      </c>
      <c r="Q348" s="436">
        <v>78.849999999999994</v>
      </c>
      <c r="R348" s="436">
        <v>78.849999999999994</v>
      </c>
      <c r="S348" s="436">
        <v>78.849999999999994</v>
      </c>
      <c r="T348" s="437">
        <v>0</v>
      </c>
      <c r="U348" s="438">
        <f t="shared" si="34"/>
        <v>315.39999999999998</v>
      </c>
      <c r="V348" s="439"/>
      <c r="W348" s="440"/>
      <c r="X348" s="387"/>
    </row>
    <row r="349" spans="1:24" ht="26.1" customHeight="1" x14ac:dyDescent="0.25">
      <c r="A349" s="472" t="s">
        <v>1328</v>
      </c>
      <c r="B349" s="509" t="s">
        <v>449</v>
      </c>
      <c r="C349" s="487" t="s">
        <v>770</v>
      </c>
      <c r="D349" s="658" t="s">
        <v>42</v>
      </c>
      <c r="E349" s="659" t="s">
        <v>43</v>
      </c>
      <c r="F349" s="659">
        <v>75</v>
      </c>
      <c r="G349" s="659">
        <v>37</v>
      </c>
      <c r="H349" s="434" t="s">
        <v>776</v>
      </c>
      <c r="I349" s="475">
        <v>0</v>
      </c>
      <c r="J349" s="436">
        <v>0</v>
      </c>
      <c r="K349" s="436">
        <v>0</v>
      </c>
      <c r="L349" s="436">
        <v>0</v>
      </c>
      <c r="M349" s="436">
        <v>0</v>
      </c>
      <c r="N349" s="436">
        <v>0</v>
      </c>
      <c r="O349" s="436">
        <v>56</v>
      </c>
      <c r="P349" s="436">
        <v>0</v>
      </c>
      <c r="Q349" s="436">
        <v>56</v>
      </c>
      <c r="R349" s="436">
        <v>56</v>
      </c>
      <c r="S349" s="436">
        <v>56</v>
      </c>
      <c r="T349" s="437">
        <v>0</v>
      </c>
      <c r="U349" s="438">
        <f t="shared" si="34"/>
        <v>224</v>
      </c>
      <c r="V349" s="439"/>
      <c r="W349" s="440"/>
      <c r="X349" s="387"/>
    </row>
    <row r="350" spans="1:24" ht="26.1" customHeight="1" x14ac:dyDescent="0.25">
      <c r="A350" s="420" t="s">
        <v>1329</v>
      </c>
      <c r="B350" s="420" t="s">
        <v>923</v>
      </c>
      <c r="C350" s="452"/>
      <c r="D350" s="453"/>
      <c r="E350" s="445"/>
      <c r="F350" s="445"/>
      <c r="G350" s="446"/>
      <c r="H350" s="454"/>
      <c r="I350" s="496"/>
      <c r="J350" s="497"/>
      <c r="K350" s="497"/>
      <c r="L350" s="497"/>
      <c r="M350" s="497"/>
      <c r="N350" s="497"/>
      <c r="O350" s="497"/>
      <c r="P350" s="497"/>
      <c r="Q350" s="497"/>
      <c r="R350" s="497"/>
      <c r="S350" s="497"/>
      <c r="T350" s="498"/>
      <c r="U350" s="455"/>
      <c r="V350" s="451"/>
      <c r="W350" s="451"/>
      <c r="X350" s="387"/>
    </row>
    <row r="351" spans="1:24" ht="26.1" customHeight="1" x14ac:dyDescent="0.25">
      <c r="A351" s="472" t="s">
        <v>1330</v>
      </c>
      <c r="B351" s="509" t="s">
        <v>450</v>
      </c>
      <c r="C351" s="488" t="s">
        <v>58</v>
      </c>
      <c r="D351" s="658" t="s">
        <v>42</v>
      </c>
      <c r="E351" s="659" t="s">
        <v>43</v>
      </c>
      <c r="F351" s="659">
        <v>75</v>
      </c>
      <c r="G351" s="659">
        <v>39</v>
      </c>
      <c r="H351" s="434" t="s">
        <v>776</v>
      </c>
      <c r="I351" s="475">
        <v>0</v>
      </c>
      <c r="J351" s="436">
        <v>0</v>
      </c>
      <c r="K351" s="436">
        <v>0</v>
      </c>
      <c r="L351" s="436">
        <v>0</v>
      </c>
      <c r="M351" s="436">
        <v>0</v>
      </c>
      <c r="N351" s="436">
        <v>0</v>
      </c>
      <c r="O351" s="436">
        <v>4</v>
      </c>
      <c r="P351" s="436">
        <v>0</v>
      </c>
      <c r="Q351" s="436">
        <v>4</v>
      </c>
      <c r="R351" s="436">
        <v>4</v>
      </c>
      <c r="S351" s="436">
        <v>4</v>
      </c>
      <c r="T351" s="437">
        <v>0</v>
      </c>
      <c r="U351" s="438">
        <f t="shared" ref="U351:U352" si="35">SUM(I351:T351)</f>
        <v>16</v>
      </c>
      <c r="V351" s="439"/>
      <c r="W351" s="440"/>
      <c r="X351" s="387"/>
    </row>
    <row r="352" spans="1:24" ht="26.1" customHeight="1" x14ac:dyDescent="0.25">
      <c r="A352" s="472" t="s">
        <v>1331</v>
      </c>
      <c r="B352" s="509" t="s">
        <v>451</v>
      </c>
      <c r="C352" s="488" t="s">
        <v>58</v>
      </c>
      <c r="D352" s="658" t="s">
        <v>42</v>
      </c>
      <c r="E352" s="659" t="s">
        <v>43</v>
      </c>
      <c r="F352" s="659">
        <v>75</v>
      </c>
      <c r="G352" s="659">
        <v>39</v>
      </c>
      <c r="H352" s="434" t="s">
        <v>776</v>
      </c>
      <c r="I352" s="475">
        <v>0</v>
      </c>
      <c r="J352" s="436">
        <v>0</v>
      </c>
      <c r="K352" s="436">
        <v>0</v>
      </c>
      <c r="L352" s="436">
        <v>0</v>
      </c>
      <c r="M352" s="436">
        <v>0</v>
      </c>
      <c r="N352" s="436">
        <v>0</v>
      </c>
      <c r="O352" s="436">
        <v>3</v>
      </c>
      <c r="P352" s="436">
        <v>0</v>
      </c>
      <c r="Q352" s="436">
        <v>3</v>
      </c>
      <c r="R352" s="436">
        <v>3</v>
      </c>
      <c r="S352" s="436">
        <v>3</v>
      </c>
      <c r="T352" s="437">
        <v>0</v>
      </c>
      <c r="U352" s="438">
        <f t="shared" si="35"/>
        <v>12</v>
      </c>
      <c r="V352" s="439"/>
      <c r="W352" s="440"/>
      <c r="X352" s="387"/>
    </row>
    <row r="353" spans="1:24" ht="26.1" customHeight="1" x14ac:dyDescent="0.25">
      <c r="A353" s="420" t="s">
        <v>1332</v>
      </c>
      <c r="B353" s="420" t="s">
        <v>452</v>
      </c>
      <c r="C353" s="452"/>
      <c r="D353" s="453"/>
      <c r="E353" s="445"/>
      <c r="F353" s="445"/>
      <c r="G353" s="446"/>
      <c r="H353" s="454"/>
      <c r="I353" s="496"/>
      <c r="J353" s="497"/>
      <c r="K353" s="497"/>
      <c r="L353" s="497"/>
      <c r="M353" s="497"/>
      <c r="N353" s="497"/>
      <c r="O353" s="497"/>
      <c r="P353" s="497"/>
      <c r="Q353" s="497"/>
      <c r="R353" s="497"/>
      <c r="S353" s="497"/>
      <c r="T353" s="498"/>
      <c r="U353" s="455"/>
      <c r="V353" s="451"/>
      <c r="W353" s="451"/>
      <c r="X353" s="387"/>
    </row>
    <row r="354" spans="1:24" ht="26.1" customHeight="1" x14ac:dyDescent="0.25">
      <c r="A354" s="472" t="s">
        <v>1333</v>
      </c>
      <c r="B354" s="509" t="s">
        <v>453</v>
      </c>
      <c r="C354" s="488" t="s">
        <v>58</v>
      </c>
      <c r="D354" s="658" t="s">
        <v>42</v>
      </c>
      <c r="E354" s="659" t="s">
        <v>43</v>
      </c>
      <c r="F354" s="659">
        <v>75</v>
      </c>
      <c r="G354" s="659">
        <v>40</v>
      </c>
      <c r="H354" s="434" t="s">
        <v>776</v>
      </c>
      <c r="I354" s="475">
        <v>0</v>
      </c>
      <c r="J354" s="436">
        <v>0</v>
      </c>
      <c r="K354" s="436">
        <v>0</v>
      </c>
      <c r="L354" s="436">
        <v>0</v>
      </c>
      <c r="M354" s="436">
        <v>0</v>
      </c>
      <c r="N354" s="436">
        <v>0</v>
      </c>
      <c r="O354" s="436">
        <v>3</v>
      </c>
      <c r="P354" s="436">
        <v>0</v>
      </c>
      <c r="Q354" s="436">
        <v>3</v>
      </c>
      <c r="R354" s="436">
        <v>3</v>
      </c>
      <c r="S354" s="436">
        <v>3</v>
      </c>
      <c r="T354" s="437">
        <v>0</v>
      </c>
      <c r="U354" s="438">
        <f t="shared" ref="U354:U355" si="36">SUM(I354:T354)</f>
        <v>12</v>
      </c>
      <c r="V354" s="439"/>
      <c r="W354" s="440"/>
      <c r="X354" s="387"/>
    </row>
    <row r="355" spans="1:24" ht="26.1" customHeight="1" x14ac:dyDescent="0.25">
      <c r="A355" s="472" t="s">
        <v>1334</v>
      </c>
      <c r="B355" s="509" t="s">
        <v>454</v>
      </c>
      <c r="C355" s="488" t="s">
        <v>58</v>
      </c>
      <c r="D355" s="658" t="s">
        <v>42</v>
      </c>
      <c r="E355" s="659" t="s">
        <v>43</v>
      </c>
      <c r="F355" s="659">
        <v>75</v>
      </c>
      <c r="G355" s="659">
        <v>40</v>
      </c>
      <c r="H355" s="434" t="s">
        <v>776</v>
      </c>
      <c r="I355" s="475">
        <v>0</v>
      </c>
      <c r="J355" s="436">
        <v>0</v>
      </c>
      <c r="K355" s="436">
        <v>0</v>
      </c>
      <c r="L355" s="436">
        <v>0</v>
      </c>
      <c r="M355" s="436">
        <v>0</v>
      </c>
      <c r="N355" s="436">
        <v>0</v>
      </c>
      <c r="O355" s="436">
        <v>2.75</v>
      </c>
      <c r="P355" s="436">
        <v>0</v>
      </c>
      <c r="Q355" s="436">
        <v>2.75</v>
      </c>
      <c r="R355" s="436">
        <v>2.75</v>
      </c>
      <c r="S355" s="436">
        <v>2.75</v>
      </c>
      <c r="T355" s="437">
        <v>0</v>
      </c>
      <c r="U355" s="438">
        <f t="shared" si="36"/>
        <v>11</v>
      </c>
      <c r="V355" s="439"/>
      <c r="W355" s="440"/>
      <c r="X355" s="387"/>
    </row>
    <row r="356" spans="1:24" ht="26.1" customHeight="1" x14ac:dyDescent="0.25">
      <c r="A356" s="420" t="s">
        <v>1335</v>
      </c>
      <c r="B356" s="420" t="s">
        <v>455</v>
      </c>
      <c r="C356" s="452"/>
      <c r="D356" s="453"/>
      <c r="E356" s="445"/>
      <c r="F356" s="445"/>
      <c r="G356" s="446"/>
      <c r="H356" s="454"/>
      <c r="I356" s="496"/>
      <c r="J356" s="497"/>
      <c r="K356" s="497"/>
      <c r="L356" s="497"/>
      <c r="M356" s="497"/>
      <c r="N356" s="497"/>
      <c r="O356" s="497"/>
      <c r="P356" s="497"/>
      <c r="Q356" s="497"/>
      <c r="R356" s="497"/>
      <c r="S356" s="497"/>
      <c r="T356" s="498"/>
      <c r="U356" s="455"/>
      <c r="V356" s="451"/>
      <c r="W356" s="451"/>
      <c r="X356" s="387"/>
    </row>
    <row r="357" spans="1:24" ht="26.1" customHeight="1" x14ac:dyDescent="0.25">
      <c r="A357" s="472" t="s">
        <v>1336</v>
      </c>
      <c r="B357" s="515" t="s">
        <v>456</v>
      </c>
      <c r="C357" s="488" t="s">
        <v>58</v>
      </c>
      <c r="D357" s="658" t="s">
        <v>42</v>
      </c>
      <c r="E357" s="659" t="s">
        <v>43</v>
      </c>
      <c r="F357" s="659">
        <v>75</v>
      </c>
      <c r="G357" s="659">
        <v>41</v>
      </c>
      <c r="H357" s="434">
        <v>0</v>
      </c>
      <c r="I357" s="475">
        <v>0</v>
      </c>
      <c r="J357" s="436">
        <v>0</v>
      </c>
      <c r="K357" s="436">
        <v>0</v>
      </c>
      <c r="L357" s="436">
        <v>0</v>
      </c>
      <c r="M357" s="436">
        <v>0</v>
      </c>
      <c r="N357" s="436">
        <v>0</v>
      </c>
      <c r="O357" s="436">
        <v>0</v>
      </c>
      <c r="P357" s="436">
        <v>0</v>
      </c>
      <c r="Q357" s="436">
        <v>2</v>
      </c>
      <c r="R357" s="436">
        <v>0</v>
      </c>
      <c r="S357" s="436">
        <v>2</v>
      </c>
      <c r="T357" s="437">
        <v>0</v>
      </c>
      <c r="U357" s="438">
        <f>SUM(I357:T357)</f>
        <v>4</v>
      </c>
      <c r="V357" s="439"/>
      <c r="W357" s="440"/>
      <c r="X357" s="387"/>
    </row>
    <row r="358" spans="1:24" ht="26.1" customHeight="1" x14ac:dyDescent="0.25">
      <c r="A358" s="420" t="s">
        <v>1337</v>
      </c>
      <c r="B358" s="420" t="s">
        <v>344</v>
      </c>
      <c r="C358" s="452"/>
      <c r="D358" s="453"/>
      <c r="E358" s="445"/>
      <c r="F358" s="445"/>
      <c r="G358" s="446"/>
      <c r="H358" s="454"/>
      <c r="I358" s="496"/>
      <c r="J358" s="497"/>
      <c r="K358" s="497"/>
      <c r="L358" s="497"/>
      <c r="M358" s="497"/>
      <c r="N358" s="497"/>
      <c r="O358" s="497"/>
      <c r="P358" s="497"/>
      <c r="Q358" s="497"/>
      <c r="R358" s="497"/>
      <c r="S358" s="497"/>
      <c r="T358" s="498"/>
      <c r="U358" s="455"/>
      <c r="V358" s="451"/>
      <c r="W358" s="451"/>
      <c r="X358" s="387"/>
    </row>
    <row r="359" spans="1:24" ht="26.1" customHeight="1" x14ac:dyDescent="0.25">
      <c r="A359" s="472" t="s">
        <v>1338</v>
      </c>
      <c r="B359" s="509" t="s">
        <v>345</v>
      </c>
      <c r="C359" s="487" t="s">
        <v>41</v>
      </c>
      <c r="D359" s="658" t="s">
        <v>42</v>
      </c>
      <c r="E359" s="659" t="s">
        <v>43</v>
      </c>
      <c r="F359" s="659">
        <v>10</v>
      </c>
      <c r="G359" s="659" t="s">
        <v>778</v>
      </c>
      <c r="H359" s="434" t="s">
        <v>780</v>
      </c>
      <c r="I359" s="475">
        <v>0</v>
      </c>
      <c r="J359" s="436">
        <v>0</v>
      </c>
      <c r="K359" s="436">
        <v>1</v>
      </c>
      <c r="L359" s="436">
        <v>0</v>
      </c>
      <c r="M359" s="436">
        <v>0</v>
      </c>
      <c r="N359" s="436">
        <v>0</v>
      </c>
      <c r="O359" s="436">
        <v>0</v>
      </c>
      <c r="P359" s="436">
        <v>0</v>
      </c>
      <c r="Q359" s="436">
        <v>0</v>
      </c>
      <c r="R359" s="436">
        <v>0</v>
      </c>
      <c r="S359" s="436">
        <v>0</v>
      </c>
      <c r="T359" s="437">
        <v>0</v>
      </c>
      <c r="U359" s="438">
        <f>SUM(I359:T359)</f>
        <v>1</v>
      </c>
      <c r="V359" s="439"/>
      <c r="W359" s="440"/>
      <c r="X359" s="387"/>
    </row>
    <row r="360" spans="1:24" ht="26.1" customHeight="1" x14ac:dyDescent="0.25">
      <c r="A360" s="408" t="s">
        <v>1339</v>
      </c>
      <c r="B360" s="409" t="s">
        <v>355</v>
      </c>
      <c r="C360" s="410"/>
      <c r="D360" s="411"/>
      <c r="E360" s="412"/>
      <c r="F360" s="412"/>
      <c r="G360" s="412"/>
      <c r="H360" s="441"/>
      <c r="I360" s="490"/>
      <c r="J360" s="491"/>
      <c r="K360" s="491"/>
      <c r="L360" s="491"/>
      <c r="M360" s="491"/>
      <c r="N360" s="491"/>
      <c r="O360" s="491"/>
      <c r="P360" s="491"/>
      <c r="Q360" s="491"/>
      <c r="R360" s="491"/>
      <c r="S360" s="491"/>
      <c r="T360" s="492"/>
      <c r="U360" s="417"/>
      <c r="V360" s="418"/>
      <c r="W360" s="419"/>
      <c r="X360" s="387"/>
    </row>
    <row r="361" spans="1:24" ht="26.1" customHeight="1" x14ac:dyDescent="0.25">
      <c r="A361" s="472" t="s">
        <v>1340</v>
      </c>
      <c r="B361" s="509" t="s">
        <v>356</v>
      </c>
      <c r="C361" s="487" t="s">
        <v>767</v>
      </c>
      <c r="D361" s="658" t="s">
        <v>42</v>
      </c>
      <c r="E361" s="659" t="s">
        <v>43</v>
      </c>
      <c r="F361" s="659">
        <v>10</v>
      </c>
      <c r="G361" s="659">
        <v>25</v>
      </c>
      <c r="H361" s="434" t="s">
        <v>771</v>
      </c>
      <c r="I361" s="475">
        <v>0</v>
      </c>
      <c r="J361" s="436">
        <v>0</v>
      </c>
      <c r="K361" s="436">
        <v>795.78200000000004</v>
      </c>
      <c r="L361" s="436">
        <v>0</v>
      </c>
      <c r="M361" s="436">
        <v>0</v>
      </c>
      <c r="N361" s="436">
        <v>0</v>
      </c>
      <c r="O361" s="436">
        <v>0</v>
      </c>
      <c r="P361" s="436">
        <v>0</v>
      </c>
      <c r="Q361" s="436">
        <v>0</v>
      </c>
      <c r="R361" s="436">
        <v>0</v>
      </c>
      <c r="S361" s="436">
        <v>0</v>
      </c>
      <c r="T361" s="437">
        <v>0</v>
      </c>
      <c r="U361" s="438">
        <f t="shared" ref="U361:U370" si="37">SUM(I361:T361)</f>
        <v>795.78200000000004</v>
      </c>
      <c r="V361" s="439"/>
      <c r="W361" s="440"/>
      <c r="X361" s="387"/>
    </row>
    <row r="362" spans="1:24" ht="26.1" customHeight="1" x14ac:dyDescent="0.25">
      <c r="A362" s="472" t="s">
        <v>1341</v>
      </c>
      <c r="B362" s="509" t="s">
        <v>357</v>
      </c>
      <c r="C362" s="487" t="s">
        <v>768</v>
      </c>
      <c r="D362" s="660" t="s">
        <v>42</v>
      </c>
      <c r="E362" s="661" t="s">
        <v>43</v>
      </c>
      <c r="F362" s="661">
        <v>25</v>
      </c>
      <c r="G362" s="661">
        <v>30</v>
      </c>
      <c r="H362" s="662" t="s">
        <v>776</v>
      </c>
      <c r="I362" s="475">
        <v>0</v>
      </c>
      <c r="J362" s="436">
        <v>0</v>
      </c>
      <c r="K362" s="436">
        <v>11936.730000000001</v>
      </c>
      <c r="L362" s="436">
        <v>0</v>
      </c>
      <c r="M362" s="436">
        <v>0</v>
      </c>
      <c r="N362" s="436">
        <v>0</v>
      </c>
      <c r="O362" s="436">
        <v>0</v>
      </c>
      <c r="P362" s="436">
        <v>0</v>
      </c>
      <c r="Q362" s="436">
        <v>0</v>
      </c>
      <c r="R362" s="436">
        <v>0</v>
      </c>
      <c r="S362" s="436">
        <v>0</v>
      </c>
      <c r="T362" s="437">
        <v>0</v>
      </c>
      <c r="U362" s="438">
        <f t="shared" si="37"/>
        <v>11936.730000000001</v>
      </c>
      <c r="V362" s="439"/>
      <c r="W362" s="440"/>
      <c r="X362" s="387"/>
    </row>
    <row r="363" spans="1:24" ht="26.1" customHeight="1" x14ac:dyDescent="0.25">
      <c r="A363" s="472" t="s">
        <v>1342</v>
      </c>
      <c r="B363" s="509" t="s">
        <v>358</v>
      </c>
      <c r="C363" s="487" t="s">
        <v>769</v>
      </c>
      <c r="D363" s="658" t="s">
        <v>42</v>
      </c>
      <c r="E363" s="659" t="s">
        <v>43</v>
      </c>
      <c r="F363" s="659">
        <v>35</v>
      </c>
      <c r="G363" s="659">
        <v>5</v>
      </c>
      <c r="H363" s="434">
        <v>0</v>
      </c>
      <c r="I363" s="475">
        <v>0</v>
      </c>
      <c r="J363" s="436">
        <v>0</v>
      </c>
      <c r="K363" s="436">
        <v>7957.82</v>
      </c>
      <c r="L363" s="436">
        <v>0</v>
      </c>
      <c r="M363" s="436">
        <v>0</v>
      </c>
      <c r="N363" s="436">
        <v>0</v>
      </c>
      <c r="O363" s="436">
        <v>0</v>
      </c>
      <c r="P363" s="436">
        <v>0</v>
      </c>
      <c r="Q363" s="436">
        <v>0</v>
      </c>
      <c r="R363" s="436">
        <v>0</v>
      </c>
      <c r="S363" s="436">
        <v>0</v>
      </c>
      <c r="T363" s="437">
        <v>0</v>
      </c>
      <c r="U363" s="438">
        <f t="shared" si="37"/>
        <v>7957.82</v>
      </c>
      <c r="V363" s="439"/>
      <c r="W363" s="440"/>
      <c r="X363" s="387"/>
    </row>
    <row r="364" spans="1:24" ht="26.1" customHeight="1" x14ac:dyDescent="0.25">
      <c r="A364" s="472" t="s">
        <v>1343</v>
      </c>
      <c r="B364" s="509" t="s">
        <v>359</v>
      </c>
      <c r="C364" s="487" t="s">
        <v>767</v>
      </c>
      <c r="D364" s="658" t="s">
        <v>42</v>
      </c>
      <c r="E364" s="659" t="s">
        <v>43</v>
      </c>
      <c r="F364" s="659">
        <v>35</v>
      </c>
      <c r="G364" s="659">
        <v>10</v>
      </c>
      <c r="H364" s="434">
        <v>0</v>
      </c>
      <c r="I364" s="475">
        <v>0</v>
      </c>
      <c r="J364" s="436">
        <v>0</v>
      </c>
      <c r="K364" s="436">
        <v>1193.673</v>
      </c>
      <c r="L364" s="436">
        <v>0</v>
      </c>
      <c r="M364" s="436">
        <v>0</v>
      </c>
      <c r="N364" s="436">
        <v>0</v>
      </c>
      <c r="O364" s="436">
        <v>0</v>
      </c>
      <c r="P364" s="436">
        <v>0</v>
      </c>
      <c r="Q364" s="436">
        <v>0</v>
      </c>
      <c r="R364" s="436">
        <v>0</v>
      </c>
      <c r="S364" s="436">
        <v>0</v>
      </c>
      <c r="T364" s="437">
        <v>0</v>
      </c>
      <c r="U364" s="438">
        <f t="shared" si="37"/>
        <v>1193.673</v>
      </c>
      <c r="V364" s="439"/>
      <c r="W364" s="440"/>
      <c r="X364" s="387"/>
    </row>
    <row r="365" spans="1:24" ht="26.1" customHeight="1" x14ac:dyDescent="0.25">
      <c r="A365" s="472" t="s">
        <v>1344</v>
      </c>
      <c r="B365" s="509" t="s">
        <v>360</v>
      </c>
      <c r="C365" s="487" t="s">
        <v>767</v>
      </c>
      <c r="D365" s="658" t="s">
        <v>42</v>
      </c>
      <c r="E365" s="659" t="s">
        <v>43</v>
      </c>
      <c r="F365" s="659">
        <v>35</v>
      </c>
      <c r="G365" s="659">
        <v>15</v>
      </c>
      <c r="H365" s="434">
        <v>2</v>
      </c>
      <c r="I365" s="475">
        <v>0</v>
      </c>
      <c r="J365" s="436">
        <v>0</v>
      </c>
      <c r="K365" s="436">
        <v>1193.673</v>
      </c>
      <c r="L365" s="436">
        <v>0</v>
      </c>
      <c r="M365" s="436">
        <v>0</v>
      </c>
      <c r="N365" s="436">
        <v>0</v>
      </c>
      <c r="O365" s="436">
        <v>0</v>
      </c>
      <c r="P365" s="436">
        <v>0</v>
      </c>
      <c r="Q365" s="436">
        <v>0</v>
      </c>
      <c r="R365" s="436">
        <v>0</v>
      </c>
      <c r="S365" s="436">
        <v>0</v>
      </c>
      <c r="T365" s="437">
        <v>0</v>
      </c>
      <c r="U365" s="438">
        <f t="shared" si="37"/>
        <v>1193.673</v>
      </c>
      <c r="V365" s="439"/>
      <c r="W365" s="440"/>
      <c r="X365" s="387"/>
    </row>
    <row r="366" spans="1:24" ht="26.1" customHeight="1" x14ac:dyDescent="0.25">
      <c r="A366" s="472" t="s">
        <v>1345</v>
      </c>
      <c r="B366" s="509" t="s">
        <v>361</v>
      </c>
      <c r="C366" s="487" t="s">
        <v>768</v>
      </c>
      <c r="D366" s="660" t="s">
        <v>42</v>
      </c>
      <c r="E366" s="661" t="s">
        <v>43</v>
      </c>
      <c r="F366" s="661">
        <v>25</v>
      </c>
      <c r="G366" s="661">
        <v>30</v>
      </c>
      <c r="H366" s="662" t="s">
        <v>776</v>
      </c>
      <c r="I366" s="475">
        <v>0</v>
      </c>
      <c r="J366" s="436">
        <v>0</v>
      </c>
      <c r="K366" s="436">
        <v>11936.73</v>
      </c>
      <c r="L366" s="436">
        <v>0</v>
      </c>
      <c r="M366" s="436">
        <v>0</v>
      </c>
      <c r="N366" s="436">
        <v>0</v>
      </c>
      <c r="O366" s="436">
        <v>0</v>
      </c>
      <c r="P366" s="436">
        <v>0</v>
      </c>
      <c r="Q366" s="436">
        <v>0</v>
      </c>
      <c r="R366" s="436">
        <v>0</v>
      </c>
      <c r="S366" s="436">
        <v>0</v>
      </c>
      <c r="T366" s="437">
        <v>0</v>
      </c>
      <c r="U366" s="438">
        <f t="shared" si="37"/>
        <v>11936.73</v>
      </c>
      <c r="V366" s="439"/>
      <c r="W366" s="440"/>
      <c r="X366" s="387"/>
    </row>
    <row r="367" spans="1:24" ht="26.1" customHeight="1" x14ac:dyDescent="0.25">
      <c r="A367" s="472" t="s">
        <v>1346</v>
      </c>
      <c r="B367" s="509" t="s">
        <v>362</v>
      </c>
      <c r="C367" s="487" t="s">
        <v>769</v>
      </c>
      <c r="D367" s="658" t="s">
        <v>42</v>
      </c>
      <c r="E367" s="659" t="s">
        <v>43</v>
      </c>
      <c r="F367" s="659">
        <v>35</v>
      </c>
      <c r="G367" s="659">
        <v>25</v>
      </c>
      <c r="H367" s="434">
        <v>0</v>
      </c>
      <c r="I367" s="475">
        <v>0</v>
      </c>
      <c r="J367" s="436">
        <v>0</v>
      </c>
      <c r="K367" s="436">
        <v>7957.82</v>
      </c>
      <c r="L367" s="436">
        <v>0</v>
      </c>
      <c r="M367" s="436">
        <v>0</v>
      </c>
      <c r="N367" s="436">
        <v>0</v>
      </c>
      <c r="O367" s="436">
        <v>0</v>
      </c>
      <c r="P367" s="436">
        <v>0</v>
      </c>
      <c r="Q367" s="436">
        <v>0</v>
      </c>
      <c r="R367" s="436">
        <v>0</v>
      </c>
      <c r="S367" s="436">
        <v>0</v>
      </c>
      <c r="T367" s="437">
        <v>0</v>
      </c>
      <c r="U367" s="438">
        <f t="shared" si="37"/>
        <v>7957.82</v>
      </c>
      <c r="V367" s="439"/>
      <c r="W367" s="440"/>
      <c r="X367" s="387"/>
    </row>
    <row r="368" spans="1:24" ht="26.1" customHeight="1" x14ac:dyDescent="0.25">
      <c r="A368" s="472" t="s">
        <v>1347</v>
      </c>
      <c r="B368" s="509" t="s">
        <v>363</v>
      </c>
      <c r="C368" s="487" t="s">
        <v>781</v>
      </c>
      <c r="D368" s="658" t="s">
        <v>42</v>
      </c>
      <c r="E368" s="659" t="s">
        <v>43</v>
      </c>
      <c r="F368" s="659">
        <v>35</v>
      </c>
      <c r="G368" s="659">
        <v>30</v>
      </c>
      <c r="H368" s="434">
        <v>0</v>
      </c>
      <c r="I368" s="475">
        <v>0</v>
      </c>
      <c r="J368" s="436">
        <v>0</v>
      </c>
      <c r="K368" s="436">
        <v>3978.91</v>
      </c>
      <c r="L368" s="436">
        <v>0</v>
      </c>
      <c r="M368" s="436">
        <v>0</v>
      </c>
      <c r="N368" s="436">
        <v>0</v>
      </c>
      <c r="O368" s="436">
        <v>0</v>
      </c>
      <c r="P368" s="436">
        <v>0</v>
      </c>
      <c r="Q368" s="436">
        <v>0</v>
      </c>
      <c r="R368" s="436">
        <v>0</v>
      </c>
      <c r="S368" s="436">
        <v>0</v>
      </c>
      <c r="T368" s="437">
        <v>0</v>
      </c>
      <c r="U368" s="438">
        <f t="shared" si="37"/>
        <v>3978.91</v>
      </c>
      <c r="V368" s="439"/>
      <c r="W368" s="440"/>
      <c r="X368" s="387"/>
    </row>
    <row r="369" spans="1:24" ht="48" customHeight="1" x14ac:dyDescent="0.25">
      <c r="A369" s="472" t="s">
        <v>1348</v>
      </c>
      <c r="B369" s="515" t="s">
        <v>364</v>
      </c>
      <c r="C369" s="487" t="s">
        <v>767</v>
      </c>
      <c r="D369" s="658" t="s">
        <v>42</v>
      </c>
      <c r="E369" s="659" t="s">
        <v>43</v>
      </c>
      <c r="F369" s="659">
        <v>35</v>
      </c>
      <c r="G369" s="659">
        <v>55</v>
      </c>
      <c r="H369" s="434">
        <v>0</v>
      </c>
      <c r="I369" s="475">
        <v>0</v>
      </c>
      <c r="J369" s="436">
        <v>0</v>
      </c>
      <c r="K369" s="436">
        <v>557.04739999999993</v>
      </c>
      <c r="L369" s="436">
        <v>0</v>
      </c>
      <c r="M369" s="436">
        <v>0</v>
      </c>
      <c r="N369" s="436">
        <v>0</v>
      </c>
      <c r="O369" s="436">
        <v>0</v>
      </c>
      <c r="P369" s="436">
        <v>0</v>
      </c>
      <c r="Q369" s="436">
        <v>0</v>
      </c>
      <c r="R369" s="436">
        <v>0</v>
      </c>
      <c r="S369" s="436">
        <v>0</v>
      </c>
      <c r="T369" s="437">
        <v>0</v>
      </c>
      <c r="U369" s="438">
        <f t="shared" si="37"/>
        <v>557.04739999999993</v>
      </c>
      <c r="V369" s="439"/>
      <c r="W369" s="440"/>
      <c r="X369" s="387"/>
    </row>
    <row r="370" spans="1:24" ht="26.1" customHeight="1" x14ac:dyDescent="0.25">
      <c r="A370" s="472" t="s">
        <v>1349</v>
      </c>
      <c r="B370" s="509" t="s">
        <v>365</v>
      </c>
      <c r="C370" s="487" t="s">
        <v>782</v>
      </c>
      <c r="D370" s="658" t="s">
        <v>42</v>
      </c>
      <c r="E370" s="659" t="s">
        <v>43</v>
      </c>
      <c r="F370" s="659">
        <v>35</v>
      </c>
      <c r="G370" s="659">
        <v>60</v>
      </c>
      <c r="H370" s="434">
        <v>5</v>
      </c>
      <c r="I370" s="475">
        <v>0</v>
      </c>
      <c r="J370" s="436">
        <v>0</v>
      </c>
      <c r="K370" s="436">
        <v>1462.2494249999997</v>
      </c>
      <c r="L370" s="436">
        <v>0</v>
      </c>
      <c r="M370" s="436">
        <v>0</v>
      </c>
      <c r="N370" s="436">
        <v>0</v>
      </c>
      <c r="O370" s="436">
        <v>0</v>
      </c>
      <c r="P370" s="436">
        <v>0</v>
      </c>
      <c r="Q370" s="436">
        <v>0</v>
      </c>
      <c r="R370" s="436">
        <v>0</v>
      </c>
      <c r="S370" s="436">
        <v>0</v>
      </c>
      <c r="T370" s="437">
        <v>0</v>
      </c>
      <c r="U370" s="438">
        <f t="shared" si="37"/>
        <v>1462.2494249999997</v>
      </c>
      <c r="V370" s="439"/>
      <c r="W370" s="440"/>
      <c r="X370" s="387"/>
    </row>
    <row r="371" spans="1:24" ht="26.1" customHeight="1" x14ac:dyDescent="0.25">
      <c r="A371" s="408" t="s">
        <v>1350</v>
      </c>
      <c r="B371" s="409" t="s">
        <v>70</v>
      </c>
      <c r="C371" s="410"/>
      <c r="D371" s="411"/>
      <c r="E371" s="412"/>
      <c r="F371" s="412"/>
      <c r="G371" s="412"/>
      <c r="H371" s="441"/>
      <c r="I371" s="490"/>
      <c r="J371" s="491"/>
      <c r="K371" s="491"/>
      <c r="L371" s="491"/>
      <c r="M371" s="491"/>
      <c r="N371" s="491"/>
      <c r="O371" s="491"/>
      <c r="P371" s="491"/>
      <c r="Q371" s="491"/>
      <c r="R371" s="491"/>
      <c r="S371" s="491"/>
      <c r="T371" s="492"/>
      <c r="U371" s="417"/>
      <c r="V371" s="418"/>
      <c r="W371" s="419"/>
      <c r="X371" s="387"/>
    </row>
    <row r="372" spans="1:24" ht="26.1" customHeight="1" x14ac:dyDescent="0.25">
      <c r="A372" s="472" t="s">
        <v>1351</v>
      </c>
      <c r="B372" s="509" t="s">
        <v>505</v>
      </c>
      <c r="C372" s="487" t="s">
        <v>41</v>
      </c>
      <c r="D372" s="658" t="s">
        <v>42</v>
      </c>
      <c r="E372" s="659" t="s">
        <v>43</v>
      </c>
      <c r="F372" s="659">
        <v>10</v>
      </c>
      <c r="G372" s="659">
        <v>15</v>
      </c>
      <c r="H372" s="434">
        <v>50</v>
      </c>
      <c r="I372" s="475">
        <v>1</v>
      </c>
      <c r="J372" s="436">
        <v>0</v>
      </c>
      <c r="K372" s="436">
        <v>0</v>
      </c>
      <c r="L372" s="436">
        <v>0</v>
      </c>
      <c r="M372" s="436">
        <v>0</v>
      </c>
      <c r="N372" s="436">
        <v>0</v>
      </c>
      <c r="O372" s="436">
        <v>0</v>
      </c>
      <c r="P372" s="436">
        <v>0</v>
      </c>
      <c r="Q372" s="436">
        <v>0</v>
      </c>
      <c r="R372" s="436">
        <v>0</v>
      </c>
      <c r="S372" s="436">
        <v>0</v>
      </c>
      <c r="T372" s="437">
        <v>0</v>
      </c>
      <c r="U372" s="438">
        <f t="shared" ref="U372" si="38">SUM(I372:T372)</f>
        <v>1</v>
      </c>
      <c r="V372" s="439"/>
      <c r="W372" s="440"/>
      <c r="X372" s="387"/>
    </row>
    <row r="373" spans="1:24" ht="26.1" customHeight="1" x14ac:dyDescent="0.25">
      <c r="A373" s="456" t="s">
        <v>1352</v>
      </c>
      <c r="B373" s="456" t="s">
        <v>996</v>
      </c>
      <c r="C373" s="457"/>
      <c r="D373" s="458"/>
      <c r="E373" s="459"/>
      <c r="F373" s="459"/>
      <c r="G373" s="459"/>
      <c r="H373" s="516"/>
      <c r="I373" s="517"/>
      <c r="J373" s="518"/>
      <c r="K373" s="518"/>
      <c r="L373" s="518"/>
      <c r="M373" s="518"/>
      <c r="N373" s="518"/>
      <c r="O373" s="518"/>
      <c r="P373" s="518"/>
      <c r="Q373" s="518"/>
      <c r="R373" s="518"/>
      <c r="S373" s="518"/>
      <c r="T373" s="519"/>
      <c r="U373" s="464"/>
      <c r="V373" s="465"/>
      <c r="W373" s="466"/>
      <c r="X373" s="387"/>
    </row>
    <row r="374" spans="1:24" ht="26.1" customHeight="1" x14ac:dyDescent="0.25">
      <c r="A374" s="408" t="s">
        <v>1353</v>
      </c>
      <c r="B374" s="409" t="s">
        <v>997</v>
      </c>
      <c r="C374" s="410"/>
      <c r="D374" s="411"/>
      <c r="E374" s="412"/>
      <c r="F374" s="412"/>
      <c r="G374" s="412"/>
      <c r="H374" s="441"/>
      <c r="I374" s="490"/>
      <c r="J374" s="491"/>
      <c r="K374" s="491"/>
      <c r="L374" s="491"/>
      <c r="M374" s="491"/>
      <c r="N374" s="491"/>
      <c r="O374" s="491"/>
      <c r="P374" s="491"/>
      <c r="Q374" s="491"/>
      <c r="R374" s="491"/>
      <c r="S374" s="491"/>
      <c r="T374" s="492"/>
      <c r="U374" s="417"/>
      <c r="V374" s="418"/>
      <c r="W374" s="419"/>
      <c r="X374" s="387"/>
    </row>
    <row r="375" spans="1:24" ht="26.1" customHeight="1" x14ac:dyDescent="0.25">
      <c r="A375" s="420" t="s">
        <v>1354</v>
      </c>
      <c r="B375" s="421" t="s">
        <v>511</v>
      </c>
      <c r="C375" s="452"/>
      <c r="D375" s="453"/>
      <c r="E375" s="445"/>
      <c r="F375" s="445"/>
      <c r="G375" s="446"/>
      <c r="H375" s="454"/>
      <c r="I375" s="496"/>
      <c r="J375" s="497"/>
      <c r="K375" s="497"/>
      <c r="L375" s="497"/>
      <c r="M375" s="497"/>
      <c r="N375" s="497"/>
      <c r="O375" s="497"/>
      <c r="P375" s="497"/>
      <c r="Q375" s="497"/>
      <c r="R375" s="497"/>
      <c r="S375" s="497"/>
      <c r="T375" s="498"/>
      <c r="U375" s="455"/>
      <c r="V375" s="451"/>
      <c r="W375" s="451"/>
      <c r="X375" s="387"/>
    </row>
    <row r="376" spans="1:24" ht="26.1" customHeight="1" x14ac:dyDescent="0.25">
      <c r="A376" s="420" t="s">
        <v>1355</v>
      </c>
      <c r="B376" s="420" t="s">
        <v>512</v>
      </c>
      <c r="C376" s="452"/>
      <c r="D376" s="453"/>
      <c r="E376" s="445"/>
      <c r="F376" s="445"/>
      <c r="G376" s="446"/>
      <c r="H376" s="454"/>
      <c r="I376" s="496"/>
      <c r="J376" s="497"/>
      <c r="K376" s="497"/>
      <c r="L376" s="497"/>
      <c r="M376" s="497"/>
      <c r="N376" s="497"/>
      <c r="O376" s="497"/>
      <c r="P376" s="497"/>
      <c r="Q376" s="497"/>
      <c r="R376" s="497"/>
      <c r="S376" s="497"/>
      <c r="T376" s="498"/>
      <c r="U376" s="455"/>
      <c r="V376" s="451"/>
      <c r="W376" s="451"/>
      <c r="X376" s="387"/>
    </row>
    <row r="377" spans="1:24" ht="48" customHeight="1" x14ac:dyDescent="0.25">
      <c r="A377" s="472" t="s">
        <v>1356</v>
      </c>
      <c r="B377" s="515" t="s">
        <v>513</v>
      </c>
      <c r="C377" s="487" t="s">
        <v>793</v>
      </c>
      <c r="D377" s="658" t="s">
        <v>42</v>
      </c>
      <c r="E377" s="659" t="s">
        <v>1713</v>
      </c>
      <c r="F377" s="659">
        <v>10</v>
      </c>
      <c r="G377" s="659">
        <v>10</v>
      </c>
      <c r="H377" s="434" t="s">
        <v>776</v>
      </c>
      <c r="I377" s="475">
        <v>0</v>
      </c>
      <c r="J377" s="436">
        <v>0</v>
      </c>
      <c r="K377" s="436">
        <v>0</v>
      </c>
      <c r="L377" s="436">
        <v>0</v>
      </c>
      <c r="M377" s="436">
        <v>0</v>
      </c>
      <c r="N377" s="436">
        <v>0</v>
      </c>
      <c r="O377" s="436">
        <v>1</v>
      </c>
      <c r="P377" s="436">
        <v>0</v>
      </c>
      <c r="Q377" s="436">
        <v>0</v>
      </c>
      <c r="R377" s="436">
        <v>0</v>
      </c>
      <c r="S377" s="436">
        <v>0</v>
      </c>
      <c r="T377" s="437">
        <v>0</v>
      </c>
      <c r="U377" s="438">
        <f>SUM(I377:T377)</f>
        <v>1</v>
      </c>
      <c r="V377" s="439"/>
      <c r="W377" s="440"/>
      <c r="X377" s="387"/>
    </row>
    <row r="378" spans="1:24" ht="26.1" customHeight="1" x14ac:dyDescent="0.25">
      <c r="A378" s="420" t="s">
        <v>1357</v>
      </c>
      <c r="B378" s="421" t="s">
        <v>924</v>
      </c>
      <c r="C378" s="452"/>
      <c r="D378" s="453"/>
      <c r="E378" s="445"/>
      <c r="F378" s="445"/>
      <c r="G378" s="446"/>
      <c r="H378" s="454"/>
      <c r="I378" s="496"/>
      <c r="J378" s="497"/>
      <c r="K378" s="497"/>
      <c r="L378" s="497"/>
      <c r="M378" s="497"/>
      <c r="N378" s="497"/>
      <c r="O378" s="497"/>
      <c r="P378" s="497"/>
      <c r="Q378" s="497"/>
      <c r="R378" s="497"/>
      <c r="S378" s="497"/>
      <c r="T378" s="498"/>
      <c r="U378" s="455"/>
      <c r="V378" s="451"/>
      <c r="W378" s="451"/>
      <c r="X378" s="387"/>
    </row>
    <row r="379" spans="1:24" ht="26.1" customHeight="1" x14ac:dyDescent="0.25">
      <c r="A379" s="420" t="s">
        <v>1358</v>
      </c>
      <c r="B379" s="420" t="s">
        <v>699</v>
      </c>
      <c r="C379" s="452"/>
      <c r="D379" s="453"/>
      <c r="E379" s="445"/>
      <c r="F379" s="445"/>
      <c r="G379" s="446"/>
      <c r="H379" s="454"/>
      <c r="I379" s="496"/>
      <c r="J379" s="497"/>
      <c r="K379" s="497"/>
      <c r="L379" s="497"/>
      <c r="M379" s="497"/>
      <c r="N379" s="497"/>
      <c r="O379" s="497"/>
      <c r="P379" s="497"/>
      <c r="Q379" s="497"/>
      <c r="R379" s="497"/>
      <c r="S379" s="497"/>
      <c r="T379" s="498"/>
      <c r="U379" s="455"/>
      <c r="V379" s="451"/>
      <c r="W379" s="451"/>
      <c r="X379" s="387"/>
    </row>
    <row r="380" spans="1:24" ht="26.1" customHeight="1" x14ac:dyDescent="0.25">
      <c r="A380" s="472" t="s">
        <v>1359</v>
      </c>
      <c r="B380" s="509" t="s">
        <v>514</v>
      </c>
      <c r="C380" s="488" t="s">
        <v>58</v>
      </c>
      <c r="D380" s="658" t="s">
        <v>42</v>
      </c>
      <c r="E380" s="659" t="s">
        <v>783</v>
      </c>
      <c r="F380" s="659">
        <v>10</v>
      </c>
      <c r="G380" s="659">
        <v>70</v>
      </c>
      <c r="H380" s="434" t="s">
        <v>776</v>
      </c>
      <c r="I380" s="475">
        <v>0</v>
      </c>
      <c r="J380" s="436">
        <v>0</v>
      </c>
      <c r="K380" s="436">
        <v>0</v>
      </c>
      <c r="L380" s="436">
        <v>0</v>
      </c>
      <c r="M380" s="436">
        <v>0</v>
      </c>
      <c r="N380" s="436">
        <v>0</v>
      </c>
      <c r="O380" s="436">
        <v>0</v>
      </c>
      <c r="P380" s="436">
        <v>0</v>
      </c>
      <c r="Q380" s="436">
        <v>23</v>
      </c>
      <c r="R380" s="436">
        <v>4</v>
      </c>
      <c r="S380" s="436">
        <v>3</v>
      </c>
      <c r="T380" s="437">
        <v>0</v>
      </c>
      <c r="U380" s="438">
        <f>SUM(I380:T380)</f>
        <v>30</v>
      </c>
      <c r="V380" s="439"/>
      <c r="W380" s="440"/>
      <c r="X380" s="387"/>
    </row>
    <row r="381" spans="1:24" ht="26.1" customHeight="1" x14ac:dyDescent="0.25">
      <c r="A381" s="420" t="s">
        <v>1360</v>
      </c>
      <c r="B381" s="420" t="s">
        <v>515</v>
      </c>
      <c r="C381" s="452"/>
      <c r="D381" s="453"/>
      <c r="E381" s="445"/>
      <c r="F381" s="445"/>
      <c r="G381" s="446"/>
      <c r="H381" s="454"/>
      <c r="I381" s="496"/>
      <c r="J381" s="497"/>
      <c r="K381" s="497"/>
      <c r="L381" s="497"/>
      <c r="M381" s="497"/>
      <c r="N381" s="497"/>
      <c r="O381" s="497"/>
      <c r="P381" s="497"/>
      <c r="Q381" s="497"/>
      <c r="R381" s="497"/>
      <c r="S381" s="497"/>
      <c r="T381" s="498"/>
      <c r="U381" s="455"/>
      <c r="V381" s="451"/>
      <c r="W381" s="451"/>
      <c r="X381" s="387"/>
    </row>
    <row r="382" spans="1:24" ht="26.1" customHeight="1" x14ac:dyDescent="0.25">
      <c r="A382" s="472" t="s">
        <v>1361</v>
      </c>
      <c r="B382" s="509" t="s">
        <v>516</v>
      </c>
      <c r="C382" s="488" t="s">
        <v>58</v>
      </c>
      <c r="D382" s="658" t="s">
        <v>42</v>
      </c>
      <c r="E382" s="659" t="s">
        <v>1713</v>
      </c>
      <c r="F382" s="659">
        <v>10</v>
      </c>
      <c r="G382" s="659">
        <v>10</v>
      </c>
      <c r="H382" s="434" t="s">
        <v>776</v>
      </c>
      <c r="I382" s="475">
        <v>0</v>
      </c>
      <c r="J382" s="436">
        <v>0</v>
      </c>
      <c r="K382" s="436">
        <v>0</v>
      </c>
      <c r="L382" s="436">
        <v>0</v>
      </c>
      <c r="M382" s="436">
        <v>0</v>
      </c>
      <c r="N382" s="436">
        <v>0</v>
      </c>
      <c r="O382" s="436">
        <v>0</v>
      </c>
      <c r="P382" s="436">
        <v>0</v>
      </c>
      <c r="Q382" s="436">
        <v>13</v>
      </c>
      <c r="R382" s="436">
        <v>4</v>
      </c>
      <c r="S382" s="436">
        <v>3</v>
      </c>
      <c r="T382" s="437">
        <v>0</v>
      </c>
      <c r="U382" s="438">
        <f>SUM(I382:T382)</f>
        <v>20</v>
      </c>
      <c r="V382" s="439"/>
      <c r="W382" s="440"/>
      <c r="X382" s="387"/>
    </row>
    <row r="383" spans="1:24" ht="26.1" customHeight="1" x14ac:dyDescent="0.25">
      <c r="A383" s="420" t="s">
        <v>1362</v>
      </c>
      <c r="B383" s="421" t="s">
        <v>939</v>
      </c>
      <c r="C383" s="452"/>
      <c r="D383" s="453"/>
      <c r="E383" s="445"/>
      <c r="F383" s="445"/>
      <c r="G383" s="446"/>
      <c r="H383" s="454"/>
      <c r="I383" s="496"/>
      <c r="J383" s="497"/>
      <c r="K383" s="497"/>
      <c r="L383" s="497"/>
      <c r="M383" s="497"/>
      <c r="N383" s="497"/>
      <c r="O383" s="497"/>
      <c r="P383" s="497"/>
      <c r="Q383" s="497"/>
      <c r="R383" s="497"/>
      <c r="S383" s="497"/>
      <c r="T383" s="498"/>
      <c r="U383" s="455"/>
      <c r="V383" s="451"/>
      <c r="W383" s="451"/>
      <c r="X383" s="387"/>
    </row>
    <row r="384" spans="1:24" ht="26.1" customHeight="1" x14ac:dyDescent="0.25">
      <c r="A384" s="420" t="s">
        <v>1363</v>
      </c>
      <c r="B384" s="420" t="s">
        <v>940</v>
      </c>
      <c r="C384" s="452"/>
      <c r="D384" s="453"/>
      <c r="E384" s="445"/>
      <c r="F384" s="445"/>
      <c r="G384" s="446"/>
      <c r="H384" s="454"/>
      <c r="I384" s="496"/>
      <c r="J384" s="497"/>
      <c r="K384" s="497"/>
      <c r="L384" s="497"/>
      <c r="M384" s="497"/>
      <c r="N384" s="497"/>
      <c r="O384" s="497"/>
      <c r="P384" s="497"/>
      <c r="Q384" s="497"/>
      <c r="R384" s="497"/>
      <c r="S384" s="497"/>
      <c r="T384" s="498"/>
      <c r="U384" s="455"/>
      <c r="V384" s="451"/>
      <c r="W384" s="451"/>
      <c r="X384" s="387"/>
    </row>
    <row r="385" spans="1:24" ht="26.1" customHeight="1" x14ac:dyDescent="0.25">
      <c r="A385" s="472" t="s">
        <v>1364</v>
      </c>
      <c r="B385" s="509" t="s">
        <v>517</v>
      </c>
      <c r="C385" s="488" t="s">
        <v>58</v>
      </c>
      <c r="D385" s="658" t="s">
        <v>42</v>
      </c>
      <c r="E385" s="659" t="s">
        <v>1713</v>
      </c>
      <c r="F385" s="659">
        <v>10</v>
      </c>
      <c r="G385" s="659">
        <v>70</v>
      </c>
      <c r="H385" s="434" t="s">
        <v>776</v>
      </c>
      <c r="I385" s="475">
        <v>0</v>
      </c>
      <c r="J385" s="436">
        <v>0</v>
      </c>
      <c r="K385" s="436">
        <v>0</v>
      </c>
      <c r="L385" s="436">
        <v>0</v>
      </c>
      <c r="M385" s="436">
        <v>0</v>
      </c>
      <c r="N385" s="436">
        <v>0</v>
      </c>
      <c r="O385" s="436">
        <v>0</v>
      </c>
      <c r="P385" s="436">
        <v>0</v>
      </c>
      <c r="Q385" s="436">
        <v>13</v>
      </c>
      <c r="R385" s="436">
        <v>4</v>
      </c>
      <c r="S385" s="436">
        <v>3</v>
      </c>
      <c r="T385" s="437">
        <v>0</v>
      </c>
      <c r="U385" s="438">
        <f t="shared" ref="U385:U387" si="39">SUM(I385:T385)</f>
        <v>20</v>
      </c>
      <c r="V385" s="439"/>
      <c r="W385" s="440"/>
      <c r="X385" s="387"/>
    </row>
    <row r="386" spans="1:24" ht="26.1" customHeight="1" x14ac:dyDescent="0.25">
      <c r="A386" s="472" t="s">
        <v>1365</v>
      </c>
      <c r="B386" s="509" t="s">
        <v>518</v>
      </c>
      <c r="C386" s="488" t="s">
        <v>58</v>
      </c>
      <c r="D386" s="658" t="s">
        <v>42</v>
      </c>
      <c r="E386" s="659" t="s">
        <v>1713</v>
      </c>
      <c r="F386" s="659">
        <v>10</v>
      </c>
      <c r="G386" s="659">
        <v>70</v>
      </c>
      <c r="H386" s="434" t="s">
        <v>776</v>
      </c>
      <c r="I386" s="475">
        <v>0</v>
      </c>
      <c r="J386" s="436">
        <v>0</v>
      </c>
      <c r="K386" s="436">
        <v>0</v>
      </c>
      <c r="L386" s="436">
        <v>0</v>
      </c>
      <c r="M386" s="436">
        <v>0</v>
      </c>
      <c r="N386" s="436">
        <v>0</v>
      </c>
      <c r="O386" s="436">
        <v>0</v>
      </c>
      <c r="P386" s="436">
        <v>0</v>
      </c>
      <c r="Q386" s="436">
        <v>7</v>
      </c>
      <c r="R386" s="436">
        <v>0</v>
      </c>
      <c r="S386" s="436">
        <v>0</v>
      </c>
      <c r="T386" s="437">
        <v>0</v>
      </c>
      <c r="U386" s="438">
        <f t="shared" si="39"/>
        <v>7</v>
      </c>
      <c r="V386" s="439"/>
      <c r="W386" s="440"/>
      <c r="X386" s="387"/>
    </row>
    <row r="387" spans="1:24" ht="26.1" customHeight="1" x14ac:dyDescent="0.25">
      <c r="A387" s="472" t="s">
        <v>1366</v>
      </c>
      <c r="B387" s="509" t="s">
        <v>519</v>
      </c>
      <c r="C387" s="488" t="s">
        <v>58</v>
      </c>
      <c r="D387" s="658" t="s">
        <v>42</v>
      </c>
      <c r="E387" s="659" t="s">
        <v>1713</v>
      </c>
      <c r="F387" s="659">
        <v>10</v>
      </c>
      <c r="G387" s="659">
        <v>70</v>
      </c>
      <c r="H387" s="434" t="s">
        <v>776</v>
      </c>
      <c r="I387" s="475">
        <v>0</v>
      </c>
      <c r="J387" s="436">
        <v>0</v>
      </c>
      <c r="K387" s="436">
        <v>0</v>
      </c>
      <c r="L387" s="436">
        <v>0</v>
      </c>
      <c r="M387" s="436">
        <v>0</v>
      </c>
      <c r="N387" s="436">
        <v>0</v>
      </c>
      <c r="O387" s="436">
        <v>0</v>
      </c>
      <c r="P387" s="436">
        <v>0</v>
      </c>
      <c r="Q387" s="436">
        <v>4</v>
      </c>
      <c r="R387" s="436">
        <v>0</v>
      </c>
      <c r="S387" s="436">
        <v>0</v>
      </c>
      <c r="T387" s="437">
        <v>0</v>
      </c>
      <c r="U387" s="438">
        <f t="shared" si="39"/>
        <v>4</v>
      </c>
      <c r="V387" s="439"/>
      <c r="W387" s="440"/>
      <c r="X387" s="387"/>
    </row>
    <row r="388" spans="1:24" ht="26.1" customHeight="1" x14ac:dyDescent="0.25">
      <c r="A388" s="420" t="s">
        <v>1367</v>
      </c>
      <c r="B388" s="420" t="s">
        <v>941</v>
      </c>
      <c r="C388" s="452"/>
      <c r="D388" s="453"/>
      <c r="E388" s="445"/>
      <c r="F388" s="445"/>
      <c r="G388" s="446"/>
      <c r="H388" s="454"/>
      <c r="I388" s="496"/>
      <c r="J388" s="497"/>
      <c r="K388" s="497"/>
      <c r="L388" s="497"/>
      <c r="M388" s="497"/>
      <c r="N388" s="497"/>
      <c r="O388" s="497"/>
      <c r="P388" s="497"/>
      <c r="Q388" s="497"/>
      <c r="R388" s="497"/>
      <c r="S388" s="497"/>
      <c r="T388" s="498"/>
      <c r="U388" s="455"/>
      <c r="V388" s="451"/>
      <c r="W388" s="451"/>
      <c r="X388" s="387"/>
    </row>
    <row r="389" spans="1:24" ht="26.1" customHeight="1" x14ac:dyDescent="0.25">
      <c r="A389" s="472" t="s">
        <v>1368</v>
      </c>
      <c r="B389" s="509" t="s">
        <v>520</v>
      </c>
      <c r="C389" s="488" t="s">
        <v>58</v>
      </c>
      <c r="D389" s="658" t="s">
        <v>42</v>
      </c>
      <c r="E389" s="659" t="s">
        <v>1713</v>
      </c>
      <c r="F389" s="659">
        <v>75</v>
      </c>
      <c r="G389" s="659" t="s">
        <v>785</v>
      </c>
      <c r="H389" s="434">
        <v>900</v>
      </c>
      <c r="I389" s="475">
        <v>0</v>
      </c>
      <c r="J389" s="436">
        <v>0</v>
      </c>
      <c r="K389" s="436">
        <v>0</v>
      </c>
      <c r="L389" s="436">
        <v>0</v>
      </c>
      <c r="M389" s="436">
        <v>0</v>
      </c>
      <c r="N389" s="436">
        <v>0</v>
      </c>
      <c r="O389" s="436">
        <v>85</v>
      </c>
      <c r="P389" s="436">
        <v>0</v>
      </c>
      <c r="Q389" s="436">
        <v>0</v>
      </c>
      <c r="R389" s="436">
        <v>0</v>
      </c>
      <c r="S389" s="436">
        <v>0</v>
      </c>
      <c r="T389" s="437">
        <v>0</v>
      </c>
      <c r="U389" s="438">
        <f t="shared" ref="U389:U392" si="40">SUM(I389:T389)</f>
        <v>85</v>
      </c>
      <c r="V389" s="439"/>
      <c r="W389" s="440"/>
      <c r="X389" s="387"/>
    </row>
    <row r="390" spans="1:24" ht="26.1" customHeight="1" x14ac:dyDescent="0.25">
      <c r="A390" s="472" t="s">
        <v>1369</v>
      </c>
      <c r="B390" s="509" t="s">
        <v>521</v>
      </c>
      <c r="C390" s="488" t="s">
        <v>58</v>
      </c>
      <c r="D390" s="658" t="s">
        <v>42</v>
      </c>
      <c r="E390" s="659" t="s">
        <v>1713</v>
      </c>
      <c r="F390" s="659">
        <v>75</v>
      </c>
      <c r="G390" s="659" t="s">
        <v>785</v>
      </c>
      <c r="H390" s="434">
        <v>900</v>
      </c>
      <c r="I390" s="475">
        <v>0</v>
      </c>
      <c r="J390" s="436">
        <v>0</v>
      </c>
      <c r="K390" s="436">
        <v>0</v>
      </c>
      <c r="L390" s="436">
        <v>0</v>
      </c>
      <c r="M390" s="436">
        <v>0</v>
      </c>
      <c r="N390" s="436">
        <v>0</v>
      </c>
      <c r="O390" s="436">
        <v>6</v>
      </c>
      <c r="P390" s="436">
        <v>0</v>
      </c>
      <c r="Q390" s="436">
        <v>0</v>
      </c>
      <c r="R390" s="436">
        <v>0</v>
      </c>
      <c r="S390" s="436">
        <v>0</v>
      </c>
      <c r="T390" s="437">
        <v>0</v>
      </c>
      <c r="U390" s="438">
        <f t="shared" si="40"/>
        <v>6</v>
      </c>
      <c r="V390" s="439"/>
      <c r="W390" s="440"/>
      <c r="X390" s="387"/>
    </row>
    <row r="391" spans="1:24" ht="26.1" customHeight="1" x14ac:dyDescent="0.25">
      <c r="A391" s="472" t="s">
        <v>1370</v>
      </c>
      <c r="B391" s="509" t="s">
        <v>522</v>
      </c>
      <c r="C391" s="488" t="s">
        <v>58</v>
      </c>
      <c r="D391" s="658" t="s">
        <v>42</v>
      </c>
      <c r="E391" s="659" t="s">
        <v>1713</v>
      </c>
      <c r="F391" s="659">
        <v>75</v>
      </c>
      <c r="G391" s="659">
        <v>60</v>
      </c>
      <c r="H391" s="434">
        <v>900</v>
      </c>
      <c r="I391" s="475">
        <v>0</v>
      </c>
      <c r="J391" s="436">
        <v>0</v>
      </c>
      <c r="K391" s="436">
        <v>0</v>
      </c>
      <c r="L391" s="436">
        <v>0</v>
      </c>
      <c r="M391" s="436">
        <v>0</v>
      </c>
      <c r="N391" s="436">
        <v>0</v>
      </c>
      <c r="O391" s="436">
        <v>13</v>
      </c>
      <c r="P391" s="436">
        <v>0</v>
      </c>
      <c r="Q391" s="436">
        <v>0</v>
      </c>
      <c r="R391" s="436">
        <v>0</v>
      </c>
      <c r="S391" s="436">
        <v>0</v>
      </c>
      <c r="T391" s="437">
        <v>0</v>
      </c>
      <c r="U391" s="438">
        <f t="shared" si="40"/>
        <v>13</v>
      </c>
      <c r="V391" s="439"/>
      <c r="W391" s="440"/>
      <c r="X391" s="387"/>
    </row>
    <row r="392" spans="1:24" ht="26.1" customHeight="1" x14ac:dyDescent="0.25">
      <c r="A392" s="472" t="s">
        <v>1371</v>
      </c>
      <c r="B392" s="509" t="s">
        <v>523</v>
      </c>
      <c r="C392" s="487" t="s">
        <v>793</v>
      </c>
      <c r="D392" s="658" t="s">
        <v>42</v>
      </c>
      <c r="E392" s="659" t="s">
        <v>1713</v>
      </c>
      <c r="F392" s="659">
        <v>75</v>
      </c>
      <c r="G392" s="659">
        <v>60</v>
      </c>
      <c r="H392" s="434">
        <v>900</v>
      </c>
      <c r="I392" s="475">
        <v>0</v>
      </c>
      <c r="J392" s="436">
        <v>0</v>
      </c>
      <c r="K392" s="436">
        <v>0</v>
      </c>
      <c r="L392" s="436">
        <v>0</v>
      </c>
      <c r="M392" s="436">
        <v>0</v>
      </c>
      <c r="N392" s="436">
        <v>0</v>
      </c>
      <c r="O392" s="436">
        <v>13</v>
      </c>
      <c r="P392" s="436">
        <v>0</v>
      </c>
      <c r="Q392" s="436">
        <v>0</v>
      </c>
      <c r="R392" s="436">
        <v>0</v>
      </c>
      <c r="S392" s="436">
        <v>0</v>
      </c>
      <c r="T392" s="437">
        <v>0</v>
      </c>
      <c r="U392" s="438">
        <f t="shared" si="40"/>
        <v>13</v>
      </c>
      <c r="V392" s="439"/>
      <c r="W392" s="440"/>
      <c r="X392" s="387"/>
    </row>
    <row r="393" spans="1:24" ht="26.1" customHeight="1" x14ac:dyDescent="0.25">
      <c r="A393" s="408" t="s">
        <v>1372</v>
      </c>
      <c r="B393" s="409" t="s">
        <v>700</v>
      </c>
      <c r="C393" s="410"/>
      <c r="D393" s="411"/>
      <c r="E393" s="412"/>
      <c r="F393" s="412"/>
      <c r="G393" s="412"/>
      <c r="H393" s="441"/>
      <c r="I393" s="490"/>
      <c r="J393" s="491"/>
      <c r="K393" s="491"/>
      <c r="L393" s="491"/>
      <c r="M393" s="491"/>
      <c r="N393" s="491"/>
      <c r="O393" s="491"/>
      <c r="P393" s="491"/>
      <c r="Q393" s="491"/>
      <c r="R393" s="491"/>
      <c r="S393" s="491"/>
      <c r="T393" s="492"/>
      <c r="U393" s="417"/>
      <c r="V393" s="418"/>
      <c r="W393" s="419"/>
      <c r="X393" s="387"/>
    </row>
    <row r="394" spans="1:24" ht="26.1" customHeight="1" x14ac:dyDescent="0.25">
      <c r="A394" s="420" t="s">
        <v>1373</v>
      </c>
      <c r="B394" s="421" t="s">
        <v>942</v>
      </c>
      <c r="C394" s="452"/>
      <c r="D394" s="453"/>
      <c r="E394" s="445"/>
      <c r="F394" s="445"/>
      <c r="G394" s="446"/>
      <c r="H394" s="454"/>
      <c r="I394" s="496"/>
      <c r="J394" s="497"/>
      <c r="K394" s="497"/>
      <c r="L394" s="497"/>
      <c r="M394" s="497"/>
      <c r="N394" s="497"/>
      <c r="O394" s="497"/>
      <c r="P394" s="497"/>
      <c r="Q394" s="497"/>
      <c r="R394" s="497"/>
      <c r="S394" s="497"/>
      <c r="T394" s="498"/>
      <c r="U394" s="455"/>
      <c r="V394" s="451"/>
      <c r="W394" s="451"/>
      <c r="X394" s="387"/>
    </row>
    <row r="395" spans="1:24" ht="26.1" customHeight="1" x14ac:dyDescent="0.25">
      <c r="A395" s="420" t="s">
        <v>1374</v>
      </c>
      <c r="B395" s="420" t="s">
        <v>943</v>
      </c>
      <c r="C395" s="452"/>
      <c r="D395" s="453"/>
      <c r="E395" s="445"/>
      <c r="F395" s="445"/>
      <c r="G395" s="446"/>
      <c r="H395" s="454"/>
      <c r="I395" s="496"/>
      <c r="J395" s="497"/>
      <c r="K395" s="497"/>
      <c r="L395" s="497"/>
      <c r="M395" s="497"/>
      <c r="N395" s="497"/>
      <c r="O395" s="497"/>
      <c r="P395" s="497"/>
      <c r="Q395" s="497"/>
      <c r="R395" s="497"/>
      <c r="S395" s="497"/>
      <c r="T395" s="498"/>
      <c r="U395" s="455"/>
      <c r="V395" s="451"/>
      <c r="W395" s="451"/>
      <c r="X395" s="387"/>
    </row>
    <row r="396" spans="1:24" ht="44.1" customHeight="1" x14ac:dyDescent="0.25">
      <c r="A396" s="472" t="s">
        <v>1375</v>
      </c>
      <c r="B396" s="515" t="s">
        <v>998</v>
      </c>
      <c r="C396" s="487" t="s">
        <v>784</v>
      </c>
      <c r="D396" s="658" t="s">
        <v>42</v>
      </c>
      <c r="E396" s="659" t="s">
        <v>1713</v>
      </c>
      <c r="F396" s="659" t="s">
        <v>786</v>
      </c>
      <c r="G396" s="659">
        <v>10</v>
      </c>
      <c r="H396" s="434" t="s">
        <v>776</v>
      </c>
      <c r="I396" s="475">
        <v>0</v>
      </c>
      <c r="J396" s="436">
        <v>0</v>
      </c>
      <c r="K396" s="436">
        <v>0</v>
      </c>
      <c r="L396" s="436">
        <v>0</v>
      </c>
      <c r="M396" s="436">
        <v>0</v>
      </c>
      <c r="N396" s="502">
        <v>0</v>
      </c>
      <c r="O396" s="502">
        <v>6</v>
      </c>
      <c r="P396" s="502">
        <v>0</v>
      </c>
      <c r="Q396" s="436">
        <v>0</v>
      </c>
      <c r="R396" s="436">
        <v>0</v>
      </c>
      <c r="S396" s="436">
        <v>0</v>
      </c>
      <c r="T396" s="437">
        <v>0</v>
      </c>
      <c r="U396" s="672">
        <f t="shared" ref="U396:U397" si="41">SUM(I396:T396)</f>
        <v>6</v>
      </c>
      <c r="V396" s="439"/>
      <c r="W396" s="440"/>
      <c r="X396" s="387"/>
    </row>
    <row r="397" spans="1:24" ht="26.1" customHeight="1" x14ac:dyDescent="0.25">
      <c r="A397" s="472" t="s">
        <v>1376</v>
      </c>
      <c r="B397" s="515" t="s">
        <v>524</v>
      </c>
      <c r="C397" s="487" t="s">
        <v>784</v>
      </c>
      <c r="D397" s="658" t="s">
        <v>42</v>
      </c>
      <c r="E397" s="659" t="s">
        <v>1713</v>
      </c>
      <c r="F397" s="659" t="s">
        <v>786</v>
      </c>
      <c r="G397" s="659">
        <v>10</v>
      </c>
      <c r="H397" s="434" t="s">
        <v>776</v>
      </c>
      <c r="I397" s="475">
        <v>0</v>
      </c>
      <c r="J397" s="436">
        <v>0</v>
      </c>
      <c r="K397" s="436">
        <v>0</v>
      </c>
      <c r="L397" s="436">
        <v>0</v>
      </c>
      <c r="M397" s="436">
        <v>0</v>
      </c>
      <c r="N397" s="502">
        <v>0</v>
      </c>
      <c r="O397" s="502">
        <v>0</v>
      </c>
      <c r="P397" s="502">
        <v>0</v>
      </c>
      <c r="Q397" s="436">
        <v>0</v>
      </c>
      <c r="R397" s="436">
        <v>0</v>
      </c>
      <c r="S397" s="436">
        <v>0.13</v>
      </c>
      <c r="T397" s="437">
        <v>0</v>
      </c>
      <c r="U397" s="438">
        <f t="shared" si="41"/>
        <v>0.13</v>
      </c>
      <c r="V397" s="439"/>
      <c r="W397" s="440"/>
      <c r="X397" s="387"/>
    </row>
    <row r="398" spans="1:24" ht="26.1" customHeight="1" x14ac:dyDescent="0.25">
      <c r="A398" s="456" t="s">
        <v>1377</v>
      </c>
      <c r="B398" s="456" t="s">
        <v>701</v>
      </c>
      <c r="C398" s="457"/>
      <c r="D398" s="458"/>
      <c r="E398" s="459"/>
      <c r="F398" s="459"/>
      <c r="G398" s="459"/>
      <c r="H398" s="460"/>
      <c r="I398" s="517"/>
      <c r="J398" s="518"/>
      <c r="K398" s="518"/>
      <c r="L398" s="518"/>
      <c r="M398" s="518"/>
      <c r="N398" s="518"/>
      <c r="O398" s="518"/>
      <c r="P398" s="518"/>
      <c r="Q398" s="518"/>
      <c r="R398" s="518"/>
      <c r="S398" s="518"/>
      <c r="T398" s="519"/>
      <c r="U398" s="464"/>
      <c r="V398" s="465"/>
      <c r="W398" s="466"/>
      <c r="X398" s="387"/>
    </row>
    <row r="399" spans="1:24" ht="26.1" customHeight="1" x14ac:dyDescent="0.25">
      <c r="A399" s="408" t="s">
        <v>1378</v>
      </c>
      <c r="B399" s="409" t="s">
        <v>702</v>
      </c>
      <c r="C399" s="410"/>
      <c r="D399" s="411"/>
      <c r="E399" s="412"/>
      <c r="F399" s="412"/>
      <c r="G399" s="412"/>
      <c r="H399" s="467"/>
      <c r="I399" s="490"/>
      <c r="J399" s="491"/>
      <c r="K399" s="491"/>
      <c r="L399" s="491"/>
      <c r="M399" s="491"/>
      <c r="N399" s="491"/>
      <c r="O399" s="491"/>
      <c r="P399" s="491"/>
      <c r="Q399" s="491"/>
      <c r="R399" s="491"/>
      <c r="S399" s="491"/>
      <c r="T399" s="492"/>
      <c r="U399" s="417"/>
      <c r="V399" s="418"/>
      <c r="W399" s="419"/>
      <c r="X399" s="387"/>
    </row>
    <row r="400" spans="1:24" ht="26.1" customHeight="1" x14ac:dyDescent="0.25">
      <c r="A400" s="420" t="s">
        <v>1379</v>
      </c>
      <c r="B400" s="421" t="s">
        <v>944</v>
      </c>
      <c r="C400" s="452"/>
      <c r="D400" s="453"/>
      <c r="E400" s="445"/>
      <c r="F400" s="445"/>
      <c r="G400" s="446"/>
      <c r="H400" s="486"/>
      <c r="I400" s="496"/>
      <c r="J400" s="497"/>
      <c r="K400" s="497"/>
      <c r="L400" s="497"/>
      <c r="M400" s="497"/>
      <c r="N400" s="497"/>
      <c r="O400" s="497"/>
      <c r="P400" s="497"/>
      <c r="Q400" s="497"/>
      <c r="R400" s="497"/>
      <c r="S400" s="497"/>
      <c r="T400" s="498"/>
      <c r="U400" s="455"/>
      <c r="V400" s="451"/>
      <c r="W400" s="451"/>
      <c r="X400" s="387"/>
    </row>
    <row r="401" spans="1:24" ht="26.1" customHeight="1" x14ac:dyDescent="0.25">
      <c r="A401" s="420" t="s">
        <v>1380</v>
      </c>
      <c r="B401" s="420" t="s">
        <v>945</v>
      </c>
      <c r="C401" s="452"/>
      <c r="D401" s="453"/>
      <c r="E401" s="445"/>
      <c r="F401" s="445"/>
      <c r="G401" s="446"/>
      <c r="H401" s="486"/>
      <c r="I401" s="496"/>
      <c r="J401" s="497"/>
      <c r="K401" s="497"/>
      <c r="L401" s="497"/>
      <c r="M401" s="497"/>
      <c r="N401" s="497"/>
      <c r="O401" s="497"/>
      <c r="P401" s="497"/>
      <c r="Q401" s="497"/>
      <c r="R401" s="497"/>
      <c r="S401" s="497"/>
      <c r="T401" s="498"/>
      <c r="U401" s="455"/>
      <c r="V401" s="451"/>
      <c r="W401" s="451"/>
      <c r="X401" s="387"/>
    </row>
    <row r="402" spans="1:24" ht="26.1" customHeight="1" x14ac:dyDescent="0.25">
      <c r="A402" s="472" t="s">
        <v>1381</v>
      </c>
      <c r="B402" s="683" t="s">
        <v>1820</v>
      </c>
      <c r="C402" s="487" t="s">
        <v>770</v>
      </c>
      <c r="D402" s="658" t="s">
        <v>42</v>
      </c>
      <c r="E402" s="659" t="s">
        <v>1713</v>
      </c>
      <c r="F402" s="659">
        <v>60</v>
      </c>
      <c r="G402" s="659">
        <v>10</v>
      </c>
      <c r="H402" s="434">
        <v>0</v>
      </c>
      <c r="I402" s="475">
        <v>0</v>
      </c>
      <c r="J402" s="436">
        <v>0.53</v>
      </c>
      <c r="K402" s="436">
        <v>0</v>
      </c>
      <c r="L402" s="436">
        <v>0.53</v>
      </c>
      <c r="M402" s="436">
        <v>0.53</v>
      </c>
      <c r="N402" s="436">
        <v>0.53</v>
      </c>
      <c r="O402" s="436">
        <v>0.63600000000000001</v>
      </c>
      <c r="P402" s="436">
        <v>0.53</v>
      </c>
      <c r="Q402" s="436">
        <v>0.79499999999999993</v>
      </c>
      <c r="R402" s="436">
        <v>0.68899999999999995</v>
      </c>
      <c r="S402" s="436">
        <v>0.53</v>
      </c>
      <c r="T402" s="437">
        <v>0</v>
      </c>
      <c r="U402" s="438">
        <f t="shared" ref="U402:U406" si="42">SUM(I402:T402)</f>
        <v>5.3000000000000007</v>
      </c>
      <c r="V402" s="439"/>
      <c r="W402" s="440"/>
      <c r="X402" s="387"/>
    </row>
    <row r="403" spans="1:24" ht="26.1" customHeight="1" x14ac:dyDescent="0.25">
      <c r="A403" s="472" t="s">
        <v>1382</v>
      </c>
      <c r="B403" s="683" t="s">
        <v>1821</v>
      </c>
      <c r="C403" s="487" t="s">
        <v>770</v>
      </c>
      <c r="D403" s="658" t="s">
        <v>42</v>
      </c>
      <c r="E403" s="659" t="s">
        <v>1713</v>
      </c>
      <c r="F403" s="659">
        <v>60</v>
      </c>
      <c r="G403" s="659">
        <v>10</v>
      </c>
      <c r="H403" s="434">
        <v>0</v>
      </c>
      <c r="I403" s="475">
        <v>0</v>
      </c>
      <c r="J403" s="436">
        <v>1.5</v>
      </c>
      <c r="K403" s="436">
        <v>0</v>
      </c>
      <c r="L403" s="436">
        <v>1.5</v>
      </c>
      <c r="M403" s="436">
        <v>1.5</v>
      </c>
      <c r="N403" s="436">
        <v>1.5</v>
      </c>
      <c r="O403" s="436">
        <v>1.7999999999999998</v>
      </c>
      <c r="P403" s="436">
        <v>1.5</v>
      </c>
      <c r="Q403" s="436">
        <v>2.25</v>
      </c>
      <c r="R403" s="436">
        <v>1.9500000000000002</v>
      </c>
      <c r="S403" s="436">
        <v>1.5</v>
      </c>
      <c r="T403" s="437">
        <v>0</v>
      </c>
      <c r="U403" s="438">
        <f t="shared" si="42"/>
        <v>15</v>
      </c>
      <c r="V403" s="439"/>
      <c r="W403" s="440"/>
      <c r="X403" s="387"/>
    </row>
    <row r="404" spans="1:24" ht="26.1" customHeight="1" x14ac:dyDescent="0.25">
      <c r="A404" s="472" t="s">
        <v>1383</v>
      </c>
      <c r="B404" s="683" t="s">
        <v>1822</v>
      </c>
      <c r="C404" s="487" t="s">
        <v>770</v>
      </c>
      <c r="D404" s="658" t="s">
        <v>42</v>
      </c>
      <c r="E404" s="659" t="s">
        <v>1713</v>
      </c>
      <c r="F404" s="659">
        <v>60</v>
      </c>
      <c r="G404" s="659">
        <v>10</v>
      </c>
      <c r="H404" s="434">
        <v>0</v>
      </c>
      <c r="I404" s="475">
        <v>0</v>
      </c>
      <c r="J404" s="436">
        <v>0.55999999999999994</v>
      </c>
      <c r="K404" s="436">
        <v>0</v>
      </c>
      <c r="L404" s="436">
        <v>0.55999999999999994</v>
      </c>
      <c r="M404" s="436">
        <v>0.55999999999999994</v>
      </c>
      <c r="N404" s="436">
        <v>0.55999999999999994</v>
      </c>
      <c r="O404" s="436">
        <v>0.67199999999999993</v>
      </c>
      <c r="P404" s="436">
        <v>0.55999999999999994</v>
      </c>
      <c r="Q404" s="436">
        <v>0.84</v>
      </c>
      <c r="R404" s="436">
        <v>0.72799999999999998</v>
      </c>
      <c r="S404" s="436">
        <v>0.55999999999999994</v>
      </c>
      <c r="T404" s="437">
        <v>0</v>
      </c>
      <c r="U404" s="438">
        <f t="shared" si="42"/>
        <v>5.6</v>
      </c>
      <c r="V404" s="439"/>
      <c r="W404" s="440"/>
      <c r="X404" s="387"/>
    </row>
    <row r="405" spans="1:24" ht="26.1" customHeight="1" x14ac:dyDescent="0.25">
      <c r="A405" s="472" t="s">
        <v>1384</v>
      </c>
      <c r="B405" s="683" t="s">
        <v>1823</v>
      </c>
      <c r="C405" s="487" t="s">
        <v>770</v>
      </c>
      <c r="D405" s="658" t="s">
        <v>42</v>
      </c>
      <c r="E405" s="659" t="s">
        <v>1713</v>
      </c>
      <c r="F405" s="659">
        <v>60</v>
      </c>
      <c r="G405" s="659">
        <v>10</v>
      </c>
      <c r="H405" s="434">
        <v>0</v>
      </c>
      <c r="I405" s="475">
        <v>0</v>
      </c>
      <c r="J405" s="436">
        <v>0</v>
      </c>
      <c r="K405" s="436">
        <v>0</v>
      </c>
      <c r="L405" s="436">
        <v>0</v>
      </c>
      <c r="M405" s="436">
        <v>0</v>
      </c>
      <c r="N405" s="436">
        <v>0</v>
      </c>
      <c r="O405" s="436">
        <v>1.5</v>
      </c>
      <c r="P405" s="436">
        <v>0</v>
      </c>
      <c r="Q405" s="436">
        <v>0</v>
      </c>
      <c r="R405" s="436">
        <v>0</v>
      </c>
      <c r="S405" s="436">
        <v>0</v>
      </c>
      <c r="T405" s="437">
        <v>0</v>
      </c>
      <c r="U405" s="438">
        <f t="shared" si="42"/>
        <v>1.5</v>
      </c>
      <c r="V405" s="439"/>
      <c r="W405" s="440"/>
      <c r="X405" s="387"/>
    </row>
    <row r="406" spans="1:24" ht="26.1" customHeight="1" x14ac:dyDescent="0.25">
      <c r="A406" s="472" t="s">
        <v>1385</v>
      </c>
      <c r="B406" s="683" t="s">
        <v>1824</v>
      </c>
      <c r="C406" s="487" t="s">
        <v>770</v>
      </c>
      <c r="D406" s="658" t="s">
        <v>42</v>
      </c>
      <c r="E406" s="659" t="s">
        <v>1713</v>
      </c>
      <c r="F406" s="659">
        <v>60</v>
      </c>
      <c r="G406" s="659">
        <v>10</v>
      </c>
      <c r="H406" s="434">
        <v>0</v>
      </c>
      <c r="I406" s="475">
        <v>0</v>
      </c>
      <c r="J406" s="436">
        <v>30.110000000000003</v>
      </c>
      <c r="K406" s="436">
        <v>0</v>
      </c>
      <c r="L406" s="436">
        <v>30.110000000000003</v>
      </c>
      <c r="M406" s="436">
        <v>30.110000000000003</v>
      </c>
      <c r="N406" s="436">
        <v>30.110000000000003</v>
      </c>
      <c r="O406" s="436">
        <v>36.131999999999998</v>
      </c>
      <c r="P406" s="436">
        <v>30.110000000000003</v>
      </c>
      <c r="Q406" s="436">
        <v>45.164999999999999</v>
      </c>
      <c r="R406" s="436">
        <v>39.143000000000008</v>
      </c>
      <c r="S406" s="436">
        <v>30.110000000000003</v>
      </c>
      <c r="T406" s="437">
        <v>0</v>
      </c>
      <c r="U406" s="438">
        <f t="shared" si="42"/>
        <v>301.10000000000002</v>
      </c>
      <c r="V406" s="439"/>
      <c r="W406" s="440"/>
      <c r="X406" s="387"/>
    </row>
    <row r="407" spans="1:24" ht="26.1" customHeight="1" x14ac:dyDescent="0.25">
      <c r="A407" s="420" t="s">
        <v>1386</v>
      </c>
      <c r="B407" s="420" t="s">
        <v>946</v>
      </c>
      <c r="C407" s="452"/>
      <c r="D407" s="453"/>
      <c r="E407" s="445"/>
      <c r="F407" s="445"/>
      <c r="G407" s="446"/>
      <c r="H407" s="486"/>
      <c r="I407" s="520"/>
      <c r="J407" s="521"/>
      <c r="K407" s="521"/>
      <c r="L407" s="521"/>
      <c r="M407" s="521"/>
      <c r="N407" s="521"/>
      <c r="O407" s="521"/>
      <c r="P407" s="521"/>
      <c r="Q407" s="521"/>
      <c r="R407" s="521"/>
      <c r="S407" s="521"/>
      <c r="T407" s="522"/>
      <c r="U407" s="455"/>
      <c r="V407" s="451"/>
      <c r="W407" s="451"/>
      <c r="X407" s="387"/>
    </row>
    <row r="408" spans="1:24" ht="26.1" customHeight="1" x14ac:dyDescent="0.25">
      <c r="A408" s="472" t="s">
        <v>1387</v>
      </c>
      <c r="B408" s="509" t="s">
        <v>525</v>
      </c>
      <c r="C408" s="487" t="s">
        <v>770</v>
      </c>
      <c r="D408" s="658" t="s">
        <v>42</v>
      </c>
      <c r="E408" s="659" t="s">
        <v>1713</v>
      </c>
      <c r="F408" s="659">
        <v>60</v>
      </c>
      <c r="G408" s="659">
        <v>10</v>
      </c>
      <c r="H408" s="434">
        <v>0</v>
      </c>
      <c r="I408" s="475">
        <v>0</v>
      </c>
      <c r="J408" s="436">
        <v>0</v>
      </c>
      <c r="K408" s="436">
        <v>0</v>
      </c>
      <c r="L408" s="436">
        <v>0</v>
      </c>
      <c r="M408" s="436">
        <v>0</v>
      </c>
      <c r="N408" s="436">
        <v>0</v>
      </c>
      <c r="O408" s="436">
        <v>4.7</v>
      </c>
      <c r="P408" s="436">
        <v>0</v>
      </c>
      <c r="Q408" s="436">
        <v>0</v>
      </c>
      <c r="R408" s="436">
        <v>0</v>
      </c>
      <c r="S408" s="436">
        <v>0</v>
      </c>
      <c r="T408" s="437">
        <v>0</v>
      </c>
      <c r="U408" s="438">
        <f t="shared" ref="U408:U410" si="43">SUM(I408:T408)</f>
        <v>4.7</v>
      </c>
      <c r="V408" s="439"/>
      <c r="W408" s="440"/>
      <c r="X408" s="387"/>
    </row>
    <row r="409" spans="1:24" ht="26.1" customHeight="1" x14ac:dyDescent="0.25">
      <c r="A409" s="472" t="s">
        <v>1388</v>
      </c>
      <c r="B409" s="509" t="s">
        <v>526</v>
      </c>
      <c r="C409" s="487" t="s">
        <v>770</v>
      </c>
      <c r="D409" s="658" t="s">
        <v>42</v>
      </c>
      <c r="E409" s="659" t="s">
        <v>1713</v>
      </c>
      <c r="F409" s="659">
        <v>60</v>
      </c>
      <c r="G409" s="659">
        <v>10</v>
      </c>
      <c r="H409" s="434">
        <v>0</v>
      </c>
      <c r="I409" s="475">
        <v>0</v>
      </c>
      <c r="J409" s="436">
        <v>0</v>
      </c>
      <c r="K409" s="436">
        <v>0</v>
      </c>
      <c r="L409" s="436">
        <v>0</v>
      </c>
      <c r="M409" s="436">
        <v>0</v>
      </c>
      <c r="N409" s="436">
        <v>0</v>
      </c>
      <c r="O409" s="436">
        <v>1.7</v>
      </c>
      <c r="P409" s="436">
        <v>0</v>
      </c>
      <c r="Q409" s="436">
        <v>0</v>
      </c>
      <c r="R409" s="436">
        <v>0</v>
      </c>
      <c r="S409" s="436">
        <v>0</v>
      </c>
      <c r="T409" s="437">
        <v>0</v>
      </c>
      <c r="U409" s="438">
        <f t="shared" si="43"/>
        <v>1.7</v>
      </c>
      <c r="V409" s="439"/>
      <c r="W409" s="440"/>
      <c r="X409" s="387"/>
    </row>
    <row r="410" spans="1:24" ht="26.1" customHeight="1" x14ac:dyDescent="0.25">
      <c r="A410" s="472" t="s">
        <v>1389</v>
      </c>
      <c r="B410" s="509" t="s">
        <v>527</v>
      </c>
      <c r="C410" s="487" t="s">
        <v>770</v>
      </c>
      <c r="D410" s="658" t="s">
        <v>42</v>
      </c>
      <c r="E410" s="659" t="s">
        <v>1713</v>
      </c>
      <c r="F410" s="659">
        <v>60</v>
      </c>
      <c r="G410" s="659">
        <v>10</v>
      </c>
      <c r="H410" s="434">
        <v>0</v>
      </c>
      <c r="I410" s="475">
        <v>0</v>
      </c>
      <c r="J410" s="436">
        <v>61.45</v>
      </c>
      <c r="K410" s="436">
        <v>0</v>
      </c>
      <c r="L410" s="436">
        <v>61.45</v>
      </c>
      <c r="M410" s="436">
        <v>61.45</v>
      </c>
      <c r="N410" s="436">
        <v>61.45</v>
      </c>
      <c r="O410" s="436">
        <v>73.740000000000009</v>
      </c>
      <c r="P410" s="436">
        <v>61.45</v>
      </c>
      <c r="Q410" s="436">
        <v>92.174999999999997</v>
      </c>
      <c r="R410" s="436">
        <v>79.885000000000005</v>
      </c>
      <c r="S410" s="436">
        <v>61.45</v>
      </c>
      <c r="T410" s="437">
        <v>0</v>
      </c>
      <c r="U410" s="512">
        <f t="shared" si="43"/>
        <v>614.50000000000011</v>
      </c>
      <c r="V410" s="439"/>
      <c r="W410" s="440"/>
      <c r="X410" s="387"/>
    </row>
    <row r="411" spans="1:24" ht="26.1" customHeight="1" x14ac:dyDescent="0.25">
      <c r="A411" s="420" t="s">
        <v>1390</v>
      </c>
      <c r="B411" s="421" t="s">
        <v>947</v>
      </c>
      <c r="C411" s="452"/>
      <c r="D411" s="453"/>
      <c r="E411" s="445"/>
      <c r="F411" s="445"/>
      <c r="G411" s="446"/>
      <c r="H411" s="486"/>
      <c r="I411" s="496"/>
      <c r="J411" s="497"/>
      <c r="K411" s="497"/>
      <c r="L411" s="497"/>
      <c r="M411" s="497"/>
      <c r="N411" s="497"/>
      <c r="O411" s="497"/>
      <c r="P411" s="497"/>
      <c r="Q411" s="497"/>
      <c r="R411" s="497"/>
      <c r="S411" s="497"/>
      <c r="T411" s="498"/>
      <c r="U411" s="455"/>
      <c r="V411" s="451"/>
      <c r="W411" s="451"/>
      <c r="X411" s="387"/>
    </row>
    <row r="412" spans="1:24" ht="26.1" customHeight="1" x14ac:dyDescent="0.25">
      <c r="A412" s="420" t="s">
        <v>1391</v>
      </c>
      <c r="B412" s="420" t="s">
        <v>948</v>
      </c>
      <c r="C412" s="452"/>
      <c r="D412" s="453"/>
      <c r="E412" s="445"/>
      <c r="F412" s="445"/>
      <c r="G412" s="446"/>
      <c r="H412" s="486"/>
      <c r="I412" s="496"/>
      <c r="J412" s="497"/>
      <c r="K412" s="497"/>
      <c r="L412" s="497"/>
      <c r="M412" s="497"/>
      <c r="N412" s="497"/>
      <c r="O412" s="497"/>
      <c r="P412" s="497"/>
      <c r="Q412" s="497"/>
      <c r="R412" s="497"/>
      <c r="S412" s="497"/>
      <c r="T412" s="498"/>
      <c r="U412" s="455"/>
      <c r="V412" s="451"/>
      <c r="W412" s="451"/>
      <c r="X412" s="387"/>
    </row>
    <row r="413" spans="1:24" ht="26.1" customHeight="1" x14ac:dyDescent="0.25">
      <c r="A413" s="472" t="s">
        <v>1392</v>
      </c>
      <c r="B413" s="509" t="s">
        <v>528</v>
      </c>
      <c r="C413" s="488" t="s">
        <v>58</v>
      </c>
      <c r="D413" s="658" t="s">
        <v>42</v>
      </c>
      <c r="E413" s="659" t="s">
        <v>1713</v>
      </c>
      <c r="F413" s="659">
        <v>30</v>
      </c>
      <c r="G413" s="659">
        <v>80</v>
      </c>
      <c r="H413" s="434" t="s">
        <v>776</v>
      </c>
      <c r="I413" s="475">
        <v>0</v>
      </c>
      <c r="J413" s="436">
        <v>0</v>
      </c>
      <c r="K413" s="436">
        <v>0</v>
      </c>
      <c r="L413" s="436">
        <v>0</v>
      </c>
      <c r="M413" s="436">
        <v>0</v>
      </c>
      <c r="N413" s="436">
        <v>0</v>
      </c>
      <c r="O413" s="436">
        <v>4</v>
      </c>
      <c r="P413" s="436">
        <v>0</v>
      </c>
      <c r="Q413" s="436">
        <v>0</v>
      </c>
      <c r="R413" s="436">
        <v>0</v>
      </c>
      <c r="S413" s="436">
        <v>0</v>
      </c>
      <c r="T413" s="437">
        <v>0</v>
      </c>
      <c r="U413" s="438">
        <f>SUM(I413:T413)</f>
        <v>4</v>
      </c>
      <c r="V413" s="439"/>
      <c r="W413" s="440"/>
      <c r="X413" s="387"/>
    </row>
    <row r="414" spans="1:24" ht="26.1" customHeight="1" x14ac:dyDescent="0.25">
      <c r="A414" s="420" t="s">
        <v>1393</v>
      </c>
      <c r="B414" s="420" t="s">
        <v>949</v>
      </c>
      <c r="C414" s="452"/>
      <c r="D414" s="453"/>
      <c r="E414" s="445"/>
      <c r="F414" s="445"/>
      <c r="G414" s="446"/>
      <c r="H414" s="486"/>
      <c r="I414" s="496"/>
      <c r="J414" s="497"/>
      <c r="K414" s="497"/>
      <c r="L414" s="497"/>
      <c r="M414" s="497"/>
      <c r="N414" s="497"/>
      <c r="O414" s="497"/>
      <c r="P414" s="497"/>
      <c r="Q414" s="497"/>
      <c r="R414" s="497"/>
      <c r="S414" s="497"/>
      <c r="T414" s="498"/>
      <c r="U414" s="455"/>
      <c r="V414" s="451"/>
      <c r="W414" s="451"/>
      <c r="X414" s="387"/>
    </row>
    <row r="415" spans="1:24" ht="26.1" customHeight="1" x14ac:dyDescent="0.25">
      <c r="A415" s="472" t="s">
        <v>1394</v>
      </c>
      <c r="B415" s="509" t="s">
        <v>529</v>
      </c>
      <c r="C415" s="488" t="s">
        <v>58</v>
      </c>
      <c r="D415" s="658" t="s">
        <v>42</v>
      </c>
      <c r="E415" s="659" t="s">
        <v>1713</v>
      </c>
      <c r="F415" s="659">
        <v>30</v>
      </c>
      <c r="G415" s="659">
        <v>80</v>
      </c>
      <c r="H415" s="434" t="s">
        <v>776</v>
      </c>
      <c r="I415" s="475">
        <v>0</v>
      </c>
      <c r="J415" s="436">
        <v>0</v>
      </c>
      <c r="K415" s="436">
        <v>0</v>
      </c>
      <c r="L415" s="436">
        <v>0</v>
      </c>
      <c r="M415" s="436">
        <v>0</v>
      </c>
      <c r="N415" s="436">
        <v>0</v>
      </c>
      <c r="O415" s="436">
        <v>1</v>
      </c>
      <c r="P415" s="436">
        <v>0</v>
      </c>
      <c r="Q415" s="436">
        <v>0</v>
      </c>
      <c r="R415" s="436">
        <v>0</v>
      </c>
      <c r="S415" s="436">
        <v>0</v>
      </c>
      <c r="T415" s="437">
        <v>0</v>
      </c>
      <c r="U415" s="438">
        <f t="shared" ref="U415:U418" si="44">SUM(I415:T415)</f>
        <v>1</v>
      </c>
      <c r="V415" s="439"/>
      <c r="W415" s="440"/>
      <c r="X415" s="387"/>
    </row>
    <row r="416" spans="1:24" ht="26.1" customHeight="1" x14ac:dyDescent="0.25">
      <c r="A416" s="472" t="s">
        <v>1395</v>
      </c>
      <c r="B416" s="509" t="s">
        <v>530</v>
      </c>
      <c r="C416" s="488" t="s">
        <v>58</v>
      </c>
      <c r="D416" s="658" t="s">
        <v>42</v>
      </c>
      <c r="E416" s="659" t="s">
        <v>1713</v>
      </c>
      <c r="F416" s="659">
        <v>30</v>
      </c>
      <c r="G416" s="659">
        <v>80</v>
      </c>
      <c r="H416" s="434" t="s">
        <v>776</v>
      </c>
      <c r="I416" s="475">
        <v>0</v>
      </c>
      <c r="J416" s="436">
        <v>0</v>
      </c>
      <c r="K416" s="436">
        <v>0</v>
      </c>
      <c r="L416" s="436">
        <v>0</v>
      </c>
      <c r="M416" s="436">
        <v>0</v>
      </c>
      <c r="N416" s="436">
        <v>0</v>
      </c>
      <c r="O416" s="436">
        <v>1</v>
      </c>
      <c r="P416" s="436">
        <v>0</v>
      </c>
      <c r="Q416" s="436">
        <v>0</v>
      </c>
      <c r="R416" s="436">
        <v>0</v>
      </c>
      <c r="S416" s="436">
        <v>0</v>
      </c>
      <c r="T416" s="437">
        <v>0</v>
      </c>
      <c r="U416" s="438">
        <f t="shared" si="44"/>
        <v>1</v>
      </c>
      <c r="V416" s="439"/>
      <c r="W416" s="440"/>
      <c r="X416" s="387"/>
    </row>
    <row r="417" spans="1:24" ht="26.1" customHeight="1" x14ac:dyDescent="0.25">
      <c r="A417" s="472" t="s">
        <v>1396</v>
      </c>
      <c r="B417" s="509" t="s">
        <v>531</v>
      </c>
      <c r="C417" s="488" t="s">
        <v>58</v>
      </c>
      <c r="D417" s="658" t="s">
        <v>42</v>
      </c>
      <c r="E417" s="659" t="s">
        <v>1713</v>
      </c>
      <c r="F417" s="659">
        <v>30</v>
      </c>
      <c r="G417" s="659">
        <v>80</v>
      </c>
      <c r="H417" s="434" t="s">
        <v>776</v>
      </c>
      <c r="I417" s="475">
        <v>0</v>
      </c>
      <c r="J417" s="436">
        <v>0</v>
      </c>
      <c r="K417" s="436">
        <v>0</v>
      </c>
      <c r="L417" s="436">
        <v>0</v>
      </c>
      <c r="M417" s="436">
        <v>0</v>
      </c>
      <c r="N417" s="436">
        <v>0</v>
      </c>
      <c r="O417" s="436">
        <v>2</v>
      </c>
      <c r="P417" s="436">
        <v>0</v>
      </c>
      <c r="Q417" s="436">
        <v>0</v>
      </c>
      <c r="R417" s="436">
        <v>0</v>
      </c>
      <c r="S417" s="436">
        <v>0</v>
      </c>
      <c r="T417" s="437">
        <v>0</v>
      </c>
      <c r="U417" s="438">
        <f t="shared" si="44"/>
        <v>2</v>
      </c>
      <c r="V417" s="439"/>
      <c r="W417" s="440"/>
      <c r="X417" s="387"/>
    </row>
    <row r="418" spans="1:24" ht="26.1" customHeight="1" x14ac:dyDescent="0.25">
      <c r="A418" s="472" t="s">
        <v>1397</v>
      </c>
      <c r="B418" s="509" t="s">
        <v>532</v>
      </c>
      <c r="C418" s="488" t="s">
        <v>58</v>
      </c>
      <c r="D418" s="658" t="s">
        <v>42</v>
      </c>
      <c r="E418" s="659" t="s">
        <v>1713</v>
      </c>
      <c r="F418" s="659">
        <v>30</v>
      </c>
      <c r="G418" s="659">
        <v>80</v>
      </c>
      <c r="H418" s="434" t="s">
        <v>776</v>
      </c>
      <c r="I418" s="475">
        <v>0</v>
      </c>
      <c r="J418" s="436">
        <v>0</v>
      </c>
      <c r="K418" s="436">
        <v>0</v>
      </c>
      <c r="L418" s="436">
        <v>0</v>
      </c>
      <c r="M418" s="436">
        <v>0</v>
      </c>
      <c r="N418" s="436">
        <v>0</v>
      </c>
      <c r="O418" s="436">
        <v>7</v>
      </c>
      <c r="P418" s="436">
        <v>0</v>
      </c>
      <c r="Q418" s="436">
        <v>0</v>
      </c>
      <c r="R418" s="436">
        <v>0</v>
      </c>
      <c r="S418" s="436">
        <v>0</v>
      </c>
      <c r="T418" s="437">
        <v>0</v>
      </c>
      <c r="U418" s="438">
        <f t="shared" si="44"/>
        <v>7</v>
      </c>
      <c r="V418" s="439"/>
      <c r="W418" s="440"/>
      <c r="X418" s="387"/>
    </row>
    <row r="419" spans="1:24" ht="26.1" customHeight="1" x14ac:dyDescent="0.25">
      <c r="A419" s="420" t="s">
        <v>1398</v>
      </c>
      <c r="B419" s="420" t="s">
        <v>950</v>
      </c>
      <c r="C419" s="452"/>
      <c r="D419" s="453"/>
      <c r="E419" s="445"/>
      <c r="F419" s="445"/>
      <c r="G419" s="446"/>
      <c r="H419" s="486"/>
      <c r="I419" s="496"/>
      <c r="J419" s="497"/>
      <c r="K419" s="497"/>
      <c r="L419" s="497"/>
      <c r="M419" s="497"/>
      <c r="N419" s="497"/>
      <c r="O419" s="497"/>
      <c r="P419" s="497"/>
      <c r="Q419" s="497"/>
      <c r="R419" s="497"/>
      <c r="S419" s="497"/>
      <c r="T419" s="498"/>
      <c r="U419" s="455"/>
      <c r="V419" s="451"/>
      <c r="W419" s="451"/>
      <c r="X419" s="387"/>
    </row>
    <row r="420" spans="1:24" ht="26.1" customHeight="1" x14ac:dyDescent="0.25">
      <c r="A420" s="472" t="s">
        <v>1399</v>
      </c>
      <c r="B420" s="509" t="s">
        <v>533</v>
      </c>
      <c r="C420" s="488" t="s">
        <v>58</v>
      </c>
      <c r="D420" s="658" t="s">
        <v>42</v>
      </c>
      <c r="E420" s="659" t="s">
        <v>1713</v>
      </c>
      <c r="F420" s="659">
        <v>30</v>
      </c>
      <c r="G420" s="659">
        <v>80</v>
      </c>
      <c r="H420" s="434" t="s">
        <v>776</v>
      </c>
      <c r="I420" s="475">
        <v>0</v>
      </c>
      <c r="J420" s="436">
        <v>2.08</v>
      </c>
      <c r="K420" s="436">
        <v>0</v>
      </c>
      <c r="L420" s="436">
        <v>1.8200000000000003</v>
      </c>
      <c r="M420" s="436">
        <v>2.08</v>
      </c>
      <c r="N420" s="436">
        <v>2.99</v>
      </c>
      <c r="O420" s="436">
        <v>2.99</v>
      </c>
      <c r="P420" s="436">
        <v>2.08</v>
      </c>
      <c r="Q420" s="436">
        <v>4.16</v>
      </c>
      <c r="R420" s="436">
        <v>3.9</v>
      </c>
      <c r="S420" s="436">
        <v>3.9</v>
      </c>
      <c r="T420" s="437">
        <v>0</v>
      </c>
      <c r="U420" s="438">
        <f>SUM(I420:T420)</f>
        <v>26</v>
      </c>
      <c r="V420" s="439"/>
      <c r="W420" s="440"/>
      <c r="X420" s="387"/>
    </row>
    <row r="421" spans="1:24" ht="26.1" customHeight="1" x14ac:dyDescent="0.25">
      <c r="A421" s="420" t="s">
        <v>1400</v>
      </c>
      <c r="B421" s="420" t="s">
        <v>951</v>
      </c>
      <c r="C421" s="452"/>
      <c r="D421" s="453"/>
      <c r="E421" s="445"/>
      <c r="F421" s="445"/>
      <c r="G421" s="446"/>
      <c r="H421" s="486"/>
      <c r="I421" s="496"/>
      <c r="J421" s="497"/>
      <c r="K421" s="497"/>
      <c r="L421" s="497"/>
      <c r="M421" s="497"/>
      <c r="N421" s="497"/>
      <c r="O421" s="497"/>
      <c r="P421" s="497"/>
      <c r="Q421" s="497"/>
      <c r="R421" s="497"/>
      <c r="S421" s="497"/>
      <c r="T421" s="498"/>
      <c r="U421" s="455"/>
      <c r="V421" s="451"/>
      <c r="W421" s="451"/>
      <c r="X421" s="387"/>
    </row>
    <row r="422" spans="1:24" ht="26.1" customHeight="1" x14ac:dyDescent="0.25">
      <c r="A422" s="472" t="s">
        <v>1401</v>
      </c>
      <c r="B422" s="509" t="s">
        <v>534</v>
      </c>
      <c r="C422" s="488" t="s">
        <v>58</v>
      </c>
      <c r="D422" s="658" t="s">
        <v>42</v>
      </c>
      <c r="E422" s="659" t="s">
        <v>1713</v>
      </c>
      <c r="F422" s="659">
        <v>30</v>
      </c>
      <c r="G422" s="659">
        <v>80</v>
      </c>
      <c r="H422" s="434" t="s">
        <v>776</v>
      </c>
      <c r="I422" s="475">
        <v>0</v>
      </c>
      <c r="J422" s="436">
        <v>0</v>
      </c>
      <c r="K422" s="436">
        <v>0</v>
      </c>
      <c r="L422" s="436">
        <v>0</v>
      </c>
      <c r="M422" s="436">
        <v>0</v>
      </c>
      <c r="N422" s="436">
        <v>0</v>
      </c>
      <c r="O422" s="436">
        <v>2</v>
      </c>
      <c r="P422" s="436">
        <v>0</v>
      </c>
      <c r="Q422" s="436">
        <v>0</v>
      </c>
      <c r="R422" s="436">
        <v>0</v>
      </c>
      <c r="S422" s="436">
        <v>0</v>
      </c>
      <c r="T422" s="437">
        <v>0</v>
      </c>
      <c r="U422" s="438">
        <f>SUM(I422:T422)</f>
        <v>2</v>
      </c>
      <c r="V422" s="439"/>
      <c r="W422" s="440"/>
      <c r="X422" s="387"/>
    </row>
    <row r="423" spans="1:24" ht="26.1" customHeight="1" x14ac:dyDescent="0.25">
      <c r="A423" s="420" t="s">
        <v>1402</v>
      </c>
      <c r="B423" s="420" t="s">
        <v>952</v>
      </c>
      <c r="C423" s="452"/>
      <c r="D423" s="453"/>
      <c r="E423" s="445"/>
      <c r="F423" s="445"/>
      <c r="G423" s="446"/>
      <c r="H423" s="486"/>
      <c r="I423" s="496"/>
      <c r="J423" s="497"/>
      <c r="K423" s="497"/>
      <c r="L423" s="497"/>
      <c r="M423" s="497"/>
      <c r="N423" s="497"/>
      <c r="O423" s="497"/>
      <c r="P423" s="497"/>
      <c r="Q423" s="497"/>
      <c r="R423" s="497"/>
      <c r="S423" s="497"/>
      <c r="T423" s="498"/>
      <c r="U423" s="455"/>
      <c r="V423" s="451"/>
      <c r="W423" s="451"/>
      <c r="X423" s="387"/>
    </row>
    <row r="424" spans="1:24" ht="26.1" customHeight="1" x14ac:dyDescent="0.25">
      <c r="A424" s="472" t="s">
        <v>1403</v>
      </c>
      <c r="B424" s="509" t="s">
        <v>535</v>
      </c>
      <c r="C424" s="488" t="s">
        <v>58</v>
      </c>
      <c r="D424" s="658" t="s">
        <v>42</v>
      </c>
      <c r="E424" s="659" t="s">
        <v>1713</v>
      </c>
      <c r="F424" s="659">
        <v>30</v>
      </c>
      <c r="G424" s="659">
        <v>80</v>
      </c>
      <c r="H424" s="434" t="s">
        <v>776</v>
      </c>
      <c r="I424" s="475">
        <v>0</v>
      </c>
      <c r="J424" s="436">
        <v>0</v>
      </c>
      <c r="K424" s="436">
        <v>0</v>
      </c>
      <c r="L424" s="436">
        <v>0</v>
      </c>
      <c r="M424" s="436">
        <v>0</v>
      </c>
      <c r="N424" s="436">
        <v>0</v>
      </c>
      <c r="O424" s="436">
        <v>6</v>
      </c>
      <c r="P424" s="436">
        <v>0</v>
      </c>
      <c r="Q424" s="436">
        <v>0</v>
      </c>
      <c r="R424" s="436">
        <v>0</v>
      </c>
      <c r="S424" s="436">
        <v>0</v>
      </c>
      <c r="T424" s="437">
        <v>0</v>
      </c>
      <c r="U424" s="438">
        <f t="shared" ref="U424:U425" si="45">SUM(I424:T424)</f>
        <v>6</v>
      </c>
      <c r="V424" s="439"/>
      <c r="W424" s="440"/>
      <c r="X424" s="387"/>
    </row>
    <row r="425" spans="1:24" ht="26.1" customHeight="1" x14ac:dyDescent="0.25">
      <c r="A425" s="472" t="s">
        <v>1404</v>
      </c>
      <c r="B425" s="509" t="s">
        <v>536</v>
      </c>
      <c r="C425" s="488" t="s">
        <v>58</v>
      </c>
      <c r="D425" s="658" t="s">
        <v>42</v>
      </c>
      <c r="E425" s="659" t="s">
        <v>1713</v>
      </c>
      <c r="F425" s="659">
        <v>30</v>
      </c>
      <c r="G425" s="659">
        <v>80</v>
      </c>
      <c r="H425" s="434" t="s">
        <v>776</v>
      </c>
      <c r="I425" s="475">
        <v>0</v>
      </c>
      <c r="J425" s="436">
        <v>0</v>
      </c>
      <c r="K425" s="436">
        <v>0</v>
      </c>
      <c r="L425" s="436">
        <v>0</v>
      </c>
      <c r="M425" s="436">
        <v>0</v>
      </c>
      <c r="N425" s="436">
        <v>0</v>
      </c>
      <c r="O425" s="436">
        <v>1</v>
      </c>
      <c r="P425" s="436">
        <v>0</v>
      </c>
      <c r="Q425" s="436">
        <v>0</v>
      </c>
      <c r="R425" s="436">
        <v>0</v>
      </c>
      <c r="S425" s="436">
        <v>0</v>
      </c>
      <c r="T425" s="437">
        <v>0</v>
      </c>
      <c r="U425" s="438">
        <f t="shared" si="45"/>
        <v>1</v>
      </c>
      <c r="V425" s="439"/>
      <c r="W425" s="440"/>
      <c r="X425" s="387"/>
    </row>
    <row r="426" spans="1:24" ht="26.1" customHeight="1" x14ac:dyDescent="0.25">
      <c r="A426" s="420" t="s">
        <v>1405</v>
      </c>
      <c r="B426" s="420" t="s">
        <v>953</v>
      </c>
      <c r="C426" s="452"/>
      <c r="D426" s="453"/>
      <c r="E426" s="445"/>
      <c r="F426" s="445"/>
      <c r="G426" s="446"/>
      <c r="H426" s="486"/>
      <c r="I426" s="496"/>
      <c r="J426" s="497"/>
      <c r="K426" s="497"/>
      <c r="L426" s="497"/>
      <c r="M426" s="497"/>
      <c r="N426" s="497"/>
      <c r="O426" s="497"/>
      <c r="P426" s="497"/>
      <c r="Q426" s="497"/>
      <c r="R426" s="497"/>
      <c r="S426" s="497"/>
      <c r="T426" s="498"/>
      <c r="U426" s="455"/>
      <c r="V426" s="451"/>
      <c r="W426" s="451"/>
      <c r="X426" s="387"/>
    </row>
    <row r="427" spans="1:24" ht="26.1" customHeight="1" x14ac:dyDescent="0.25">
      <c r="A427" s="472" t="s">
        <v>1406</v>
      </c>
      <c r="B427" s="509" t="s">
        <v>537</v>
      </c>
      <c r="C427" s="488" t="s">
        <v>58</v>
      </c>
      <c r="D427" s="658" t="s">
        <v>42</v>
      </c>
      <c r="E427" s="659" t="s">
        <v>1713</v>
      </c>
      <c r="F427" s="659">
        <v>60</v>
      </c>
      <c r="G427" s="659">
        <v>10</v>
      </c>
      <c r="H427" s="434">
        <v>5</v>
      </c>
      <c r="I427" s="475">
        <v>0</v>
      </c>
      <c r="J427" s="436">
        <v>0</v>
      </c>
      <c r="K427" s="436">
        <v>0</v>
      </c>
      <c r="L427" s="436">
        <v>0</v>
      </c>
      <c r="M427" s="436">
        <v>0</v>
      </c>
      <c r="N427" s="436">
        <v>0</v>
      </c>
      <c r="O427" s="436">
        <v>11</v>
      </c>
      <c r="P427" s="436">
        <v>0</v>
      </c>
      <c r="Q427" s="436">
        <v>0</v>
      </c>
      <c r="R427" s="436">
        <v>0</v>
      </c>
      <c r="S427" s="436">
        <v>0</v>
      </c>
      <c r="T427" s="437">
        <v>0</v>
      </c>
      <c r="U427" s="438">
        <f t="shared" ref="U427:U434" si="46">SUM(I427:T427)</f>
        <v>11</v>
      </c>
      <c r="V427" s="439"/>
      <c r="W427" s="440"/>
      <c r="X427" s="387"/>
    </row>
    <row r="428" spans="1:24" ht="26.1" customHeight="1" x14ac:dyDescent="0.25">
      <c r="A428" s="472" t="s">
        <v>1407</v>
      </c>
      <c r="B428" s="509" t="s">
        <v>538</v>
      </c>
      <c r="C428" s="488" t="s">
        <v>58</v>
      </c>
      <c r="D428" s="658" t="s">
        <v>42</v>
      </c>
      <c r="E428" s="659" t="s">
        <v>1713</v>
      </c>
      <c r="F428" s="659">
        <v>60</v>
      </c>
      <c r="G428" s="659">
        <v>10</v>
      </c>
      <c r="H428" s="434">
        <v>5</v>
      </c>
      <c r="I428" s="475">
        <v>0</v>
      </c>
      <c r="J428" s="436">
        <v>0</v>
      </c>
      <c r="K428" s="436">
        <v>0</v>
      </c>
      <c r="L428" s="436">
        <v>0</v>
      </c>
      <c r="M428" s="436">
        <v>0</v>
      </c>
      <c r="N428" s="436">
        <v>0</v>
      </c>
      <c r="O428" s="436">
        <v>11</v>
      </c>
      <c r="P428" s="436">
        <v>0</v>
      </c>
      <c r="Q428" s="436">
        <v>0</v>
      </c>
      <c r="R428" s="436">
        <v>0</v>
      </c>
      <c r="S428" s="436">
        <v>0</v>
      </c>
      <c r="T428" s="437">
        <v>0</v>
      </c>
      <c r="U428" s="438">
        <f t="shared" si="46"/>
        <v>11</v>
      </c>
      <c r="V428" s="439"/>
      <c r="W428" s="440"/>
      <c r="X428" s="387"/>
    </row>
    <row r="429" spans="1:24" ht="26.1" customHeight="1" x14ac:dyDescent="0.25">
      <c r="A429" s="472" t="s">
        <v>1408</v>
      </c>
      <c r="B429" s="509" t="s">
        <v>539</v>
      </c>
      <c r="C429" s="488" t="s">
        <v>58</v>
      </c>
      <c r="D429" s="658" t="s">
        <v>42</v>
      </c>
      <c r="E429" s="659" t="s">
        <v>1713</v>
      </c>
      <c r="F429" s="659">
        <v>60</v>
      </c>
      <c r="G429" s="659">
        <v>10</v>
      </c>
      <c r="H429" s="434">
        <v>5</v>
      </c>
      <c r="I429" s="475">
        <v>0</v>
      </c>
      <c r="J429" s="436">
        <v>0</v>
      </c>
      <c r="K429" s="436">
        <v>0</v>
      </c>
      <c r="L429" s="436">
        <v>0</v>
      </c>
      <c r="M429" s="436">
        <v>0</v>
      </c>
      <c r="N429" s="436">
        <v>0</v>
      </c>
      <c r="O429" s="436">
        <v>2</v>
      </c>
      <c r="P429" s="436">
        <v>0</v>
      </c>
      <c r="Q429" s="436">
        <v>0</v>
      </c>
      <c r="R429" s="436">
        <v>0</v>
      </c>
      <c r="S429" s="436">
        <v>0</v>
      </c>
      <c r="T429" s="437">
        <v>0</v>
      </c>
      <c r="U429" s="438">
        <f t="shared" si="46"/>
        <v>2</v>
      </c>
      <c r="V429" s="439"/>
      <c r="W429" s="440"/>
      <c r="X429" s="387"/>
    </row>
    <row r="430" spans="1:24" ht="26.1" customHeight="1" x14ac:dyDescent="0.25">
      <c r="A430" s="472" t="s">
        <v>1409</v>
      </c>
      <c r="B430" s="509" t="s">
        <v>540</v>
      </c>
      <c r="C430" s="488" t="s">
        <v>58</v>
      </c>
      <c r="D430" s="658" t="s">
        <v>42</v>
      </c>
      <c r="E430" s="659" t="s">
        <v>1713</v>
      </c>
      <c r="F430" s="659">
        <v>60</v>
      </c>
      <c r="G430" s="659">
        <v>10</v>
      </c>
      <c r="H430" s="434">
        <v>5</v>
      </c>
      <c r="I430" s="475">
        <v>0</v>
      </c>
      <c r="J430" s="436">
        <v>6.16</v>
      </c>
      <c r="K430" s="436">
        <v>0</v>
      </c>
      <c r="L430" s="436">
        <v>5.3900000000000006</v>
      </c>
      <c r="M430" s="436">
        <v>6.16</v>
      </c>
      <c r="N430" s="436">
        <v>8.8550000000000004</v>
      </c>
      <c r="O430" s="436">
        <v>8.8550000000000004</v>
      </c>
      <c r="P430" s="436">
        <v>6.16</v>
      </c>
      <c r="Q430" s="436">
        <v>12.32</v>
      </c>
      <c r="R430" s="436">
        <v>11.549999999999999</v>
      </c>
      <c r="S430" s="436">
        <v>11.549999999999999</v>
      </c>
      <c r="T430" s="437">
        <v>0</v>
      </c>
      <c r="U430" s="438">
        <f t="shared" si="46"/>
        <v>77</v>
      </c>
      <c r="V430" s="439"/>
      <c r="W430" s="440"/>
      <c r="X430" s="387"/>
    </row>
    <row r="431" spans="1:24" ht="26.1" customHeight="1" x14ac:dyDescent="0.25">
      <c r="A431" s="472" t="s">
        <v>1410</v>
      </c>
      <c r="B431" s="509" t="s">
        <v>703</v>
      </c>
      <c r="C431" s="488" t="s">
        <v>58</v>
      </c>
      <c r="D431" s="658" t="s">
        <v>42</v>
      </c>
      <c r="E431" s="659" t="s">
        <v>1713</v>
      </c>
      <c r="F431" s="659">
        <v>60</v>
      </c>
      <c r="G431" s="659">
        <v>10</v>
      </c>
      <c r="H431" s="434">
        <v>5</v>
      </c>
      <c r="I431" s="475">
        <v>0</v>
      </c>
      <c r="J431" s="436">
        <v>0</v>
      </c>
      <c r="K431" s="436">
        <v>0</v>
      </c>
      <c r="L431" s="436">
        <v>0</v>
      </c>
      <c r="M431" s="436">
        <v>0</v>
      </c>
      <c r="N431" s="436">
        <v>0</v>
      </c>
      <c r="O431" s="436">
        <v>5</v>
      </c>
      <c r="P431" s="436">
        <v>0</v>
      </c>
      <c r="Q431" s="436">
        <v>0</v>
      </c>
      <c r="R431" s="436">
        <v>0</v>
      </c>
      <c r="S431" s="436">
        <v>0</v>
      </c>
      <c r="T431" s="437">
        <v>0</v>
      </c>
      <c r="U431" s="438">
        <f t="shared" si="46"/>
        <v>5</v>
      </c>
      <c r="V431" s="439"/>
      <c r="W431" s="440"/>
      <c r="X431" s="387"/>
    </row>
    <row r="432" spans="1:24" ht="26.1" customHeight="1" x14ac:dyDescent="0.25">
      <c r="A432" s="472" t="s">
        <v>1411</v>
      </c>
      <c r="B432" s="509" t="s">
        <v>541</v>
      </c>
      <c r="C432" s="488" t="s">
        <v>58</v>
      </c>
      <c r="D432" s="658" t="s">
        <v>42</v>
      </c>
      <c r="E432" s="659" t="s">
        <v>1713</v>
      </c>
      <c r="F432" s="659">
        <v>60</v>
      </c>
      <c r="G432" s="659">
        <v>10</v>
      </c>
      <c r="H432" s="434">
        <v>5</v>
      </c>
      <c r="I432" s="475">
        <v>0</v>
      </c>
      <c r="J432" s="436">
        <v>0</v>
      </c>
      <c r="K432" s="436">
        <v>0</v>
      </c>
      <c r="L432" s="436">
        <v>0</v>
      </c>
      <c r="M432" s="436">
        <v>0</v>
      </c>
      <c r="N432" s="436">
        <v>0</v>
      </c>
      <c r="O432" s="436">
        <v>2</v>
      </c>
      <c r="P432" s="436">
        <v>0</v>
      </c>
      <c r="Q432" s="436">
        <v>0</v>
      </c>
      <c r="R432" s="436">
        <v>0</v>
      </c>
      <c r="S432" s="436">
        <v>0</v>
      </c>
      <c r="T432" s="437">
        <v>0</v>
      </c>
      <c r="U432" s="438">
        <f t="shared" si="46"/>
        <v>2</v>
      </c>
      <c r="V432" s="439"/>
      <c r="W432" s="440"/>
      <c r="X432" s="387"/>
    </row>
    <row r="433" spans="1:24" ht="26.1" customHeight="1" x14ac:dyDescent="0.25">
      <c r="A433" s="472" t="s">
        <v>1412</v>
      </c>
      <c r="B433" s="509" t="s">
        <v>542</v>
      </c>
      <c r="C433" s="488" t="s">
        <v>58</v>
      </c>
      <c r="D433" s="658" t="s">
        <v>42</v>
      </c>
      <c r="E433" s="659" t="s">
        <v>1713</v>
      </c>
      <c r="F433" s="659">
        <v>60</v>
      </c>
      <c r="G433" s="659">
        <v>10</v>
      </c>
      <c r="H433" s="434">
        <v>5</v>
      </c>
      <c r="I433" s="475">
        <v>0</v>
      </c>
      <c r="J433" s="436">
        <v>8.8800000000000008</v>
      </c>
      <c r="K433" s="436">
        <v>0</v>
      </c>
      <c r="L433" s="436">
        <v>7.7700000000000005</v>
      </c>
      <c r="M433" s="436">
        <v>8.8800000000000008</v>
      </c>
      <c r="N433" s="436">
        <v>12.765000000000001</v>
      </c>
      <c r="O433" s="436">
        <v>12.765000000000001</v>
      </c>
      <c r="P433" s="436">
        <v>8.8800000000000008</v>
      </c>
      <c r="Q433" s="436">
        <v>17.760000000000002</v>
      </c>
      <c r="R433" s="436">
        <v>16.649999999999999</v>
      </c>
      <c r="S433" s="436">
        <v>16.649999999999999</v>
      </c>
      <c r="T433" s="437">
        <v>0</v>
      </c>
      <c r="U433" s="438">
        <f t="shared" si="46"/>
        <v>111</v>
      </c>
      <c r="V433" s="439"/>
      <c r="W433" s="440"/>
      <c r="X433" s="387"/>
    </row>
    <row r="434" spans="1:24" ht="26.1" customHeight="1" x14ac:dyDescent="0.25">
      <c r="A434" s="472" t="s">
        <v>1413</v>
      </c>
      <c r="B434" s="509" t="s">
        <v>543</v>
      </c>
      <c r="C434" s="488" t="s">
        <v>58</v>
      </c>
      <c r="D434" s="658" t="s">
        <v>42</v>
      </c>
      <c r="E434" s="659" t="s">
        <v>1713</v>
      </c>
      <c r="F434" s="659">
        <v>60</v>
      </c>
      <c r="G434" s="659">
        <v>10</v>
      </c>
      <c r="H434" s="434">
        <v>5</v>
      </c>
      <c r="I434" s="475">
        <v>0</v>
      </c>
      <c r="J434" s="436">
        <v>0</v>
      </c>
      <c r="K434" s="436">
        <v>0</v>
      </c>
      <c r="L434" s="436">
        <v>0</v>
      </c>
      <c r="M434" s="436">
        <v>0</v>
      </c>
      <c r="N434" s="436">
        <v>0</v>
      </c>
      <c r="O434" s="436">
        <v>13</v>
      </c>
      <c r="P434" s="436">
        <v>0</v>
      </c>
      <c r="Q434" s="436">
        <v>0</v>
      </c>
      <c r="R434" s="436">
        <v>0</v>
      </c>
      <c r="S434" s="436">
        <v>0</v>
      </c>
      <c r="T434" s="437">
        <v>0</v>
      </c>
      <c r="U434" s="438">
        <f t="shared" si="46"/>
        <v>13</v>
      </c>
      <c r="V434" s="439"/>
      <c r="W434" s="440"/>
      <c r="X434" s="387"/>
    </row>
    <row r="435" spans="1:24" ht="26.1" customHeight="1" x14ac:dyDescent="0.25">
      <c r="A435" s="420" t="s">
        <v>1414</v>
      </c>
      <c r="B435" s="420" t="s">
        <v>954</v>
      </c>
      <c r="C435" s="452"/>
      <c r="D435" s="453"/>
      <c r="E435" s="445"/>
      <c r="F435" s="445"/>
      <c r="G435" s="446"/>
      <c r="H435" s="486"/>
      <c r="I435" s="496"/>
      <c r="J435" s="497"/>
      <c r="K435" s="497"/>
      <c r="L435" s="497"/>
      <c r="M435" s="497"/>
      <c r="N435" s="497"/>
      <c r="O435" s="497"/>
      <c r="P435" s="497"/>
      <c r="Q435" s="497"/>
      <c r="R435" s="497"/>
      <c r="S435" s="497"/>
      <c r="T435" s="498"/>
      <c r="U435" s="455"/>
      <c r="V435" s="451"/>
      <c r="W435" s="451"/>
      <c r="X435" s="387"/>
    </row>
    <row r="436" spans="1:24" ht="26.1" customHeight="1" x14ac:dyDescent="0.25">
      <c r="A436" s="472" t="s">
        <v>1415</v>
      </c>
      <c r="B436" s="509" t="s">
        <v>544</v>
      </c>
      <c r="C436" s="488" t="s">
        <v>58</v>
      </c>
      <c r="D436" s="658" t="s">
        <v>42</v>
      </c>
      <c r="E436" s="659" t="s">
        <v>1713</v>
      </c>
      <c r="F436" s="659">
        <v>60</v>
      </c>
      <c r="G436" s="659">
        <v>10</v>
      </c>
      <c r="H436" s="434">
        <v>5</v>
      </c>
      <c r="I436" s="475">
        <v>0</v>
      </c>
      <c r="J436" s="436">
        <v>0</v>
      </c>
      <c r="K436" s="436">
        <v>0</v>
      </c>
      <c r="L436" s="436">
        <v>0</v>
      </c>
      <c r="M436" s="436">
        <v>0</v>
      </c>
      <c r="N436" s="436">
        <v>0</v>
      </c>
      <c r="O436" s="436">
        <v>6</v>
      </c>
      <c r="P436" s="436">
        <v>0</v>
      </c>
      <c r="Q436" s="436">
        <v>0</v>
      </c>
      <c r="R436" s="436">
        <v>0</v>
      </c>
      <c r="S436" s="436">
        <v>0</v>
      </c>
      <c r="T436" s="437">
        <v>0</v>
      </c>
      <c r="U436" s="438">
        <f t="shared" ref="U436:U440" si="47">SUM(I436:T436)</f>
        <v>6</v>
      </c>
      <c r="V436" s="439"/>
      <c r="W436" s="440"/>
      <c r="X436" s="387"/>
    </row>
    <row r="437" spans="1:24" ht="26.1" customHeight="1" x14ac:dyDescent="0.25">
      <c r="A437" s="472" t="s">
        <v>1416</v>
      </c>
      <c r="B437" s="509" t="s">
        <v>545</v>
      </c>
      <c r="C437" s="488" t="s">
        <v>58</v>
      </c>
      <c r="D437" s="658" t="s">
        <v>42</v>
      </c>
      <c r="E437" s="659" t="s">
        <v>1713</v>
      </c>
      <c r="F437" s="659">
        <v>60</v>
      </c>
      <c r="G437" s="659">
        <v>10</v>
      </c>
      <c r="H437" s="434">
        <v>5</v>
      </c>
      <c r="I437" s="475">
        <v>0</v>
      </c>
      <c r="J437" s="436">
        <v>0</v>
      </c>
      <c r="K437" s="436">
        <v>0</v>
      </c>
      <c r="L437" s="436">
        <v>0</v>
      </c>
      <c r="M437" s="436">
        <v>0</v>
      </c>
      <c r="N437" s="436">
        <v>0</v>
      </c>
      <c r="O437" s="436">
        <v>3</v>
      </c>
      <c r="P437" s="436">
        <v>0</v>
      </c>
      <c r="Q437" s="436">
        <v>0</v>
      </c>
      <c r="R437" s="436">
        <v>0</v>
      </c>
      <c r="S437" s="436">
        <v>0</v>
      </c>
      <c r="T437" s="437">
        <v>0</v>
      </c>
      <c r="U437" s="438">
        <f t="shared" si="47"/>
        <v>3</v>
      </c>
      <c r="V437" s="439"/>
      <c r="W437" s="440"/>
      <c r="X437" s="387"/>
    </row>
    <row r="438" spans="1:24" ht="26.1" customHeight="1" x14ac:dyDescent="0.25">
      <c r="A438" s="472" t="s">
        <v>1417</v>
      </c>
      <c r="B438" s="509" t="s">
        <v>546</v>
      </c>
      <c r="C438" s="488" t="s">
        <v>58</v>
      </c>
      <c r="D438" s="658" t="s">
        <v>42</v>
      </c>
      <c r="E438" s="659" t="s">
        <v>1713</v>
      </c>
      <c r="F438" s="659">
        <v>60</v>
      </c>
      <c r="G438" s="659">
        <v>10</v>
      </c>
      <c r="H438" s="434">
        <v>5</v>
      </c>
      <c r="I438" s="475">
        <v>0</v>
      </c>
      <c r="J438" s="436">
        <v>0</v>
      </c>
      <c r="K438" s="436">
        <v>0</v>
      </c>
      <c r="L438" s="436">
        <v>0</v>
      </c>
      <c r="M438" s="436">
        <v>0</v>
      </c>
      <c r="N438" s="436">
        <v>0</v>
      </c>
      <c r="O438" s="436">
        <v>5</v>
      </c>
      <c r="P438" s="436">
        <v>0</v>
      </c>
      <c r="Q438" s="436">
        <v>0</v>
      </c>
      <c r="R438" s="436">
        <v>0</v>
      </c>
      <c r="S438" s="436">
        <v>0</v>
      </c>
      <c r="T438" s="437">
        <v>0</v>
      </c>
      <c r="U438" s="438">
        <f t="shared" si="47"/>
        <v>5</v>
      </c>
      <c r="V438" s="439"/>
      <c r="W438" s="440"/>
      <c r="X438" s="387"/>
    </row>
    <row r="439" spans="1:24" ht="26.1" customHeight="1" x14ac:dyDescent="0.25">
      <c r="A439" s="472" t="s">
        <v>1418</v>
      </c>
      <c r="B439" s="509" t="s">
        <v>547</v>
      </c>
      <c r="C439" s="488" t="s">
        <v>58</v>
      </c>
      <c r="D439" s="658" t="s">
        <v>42</v>
      </c>
      <c r="E439" s="659" t="s">
        <v>1713</v>
      </c>
      <c r="F439" s="659">
        <v>60</v>
      </c>
      <c r="G439" s="659">
        <v>10</v>
      </c>
      <c r="H439" s="434">
        <v>5</v>
      </c>
      <c r="I439" s="475">
        <v>0</v>
      </c>
      <c r="J439" s="436">
        <v>0</v>
      </c>
      <c r="K439" s="436">
        <v>0</v>
      </c>
      <c r="L439" s="436">
        <v>0</v>
      </c>
      <c r="M439" s="436">
        <v>0</v>
      </c>
      <c r="N439" s="436">
        <v>0</v>
      </c>
      <c r="O439" s="436">
        <v>8</v>
      </c>
      <c r="P439" s="436">
        <v>0</v>
      </c>
      <c r="Q439" s="436">
        <v>0</v>
      </c>
      <c r="R439" s="436">
        <v>0</v>
      </c>
      <c r="S439" s="436">
        <v>0</v>
      </c>
      <c r="T439" s="437">
        <v>0</v>
      </c>
      <c r="U439" s="438">
        <f t="shared" si="47"/>
        <v>8</v>
      </c>
      <c r="V439" s="439"/>
      <c r="W439" s="440"/>
      <c r="X439" s="387"/>
    </row>
    <row r="440" spans="1:24" ht="26.1" customHeight="1" x14ac:dyDescent="0.25">
      <c r="A440" s="472" t="s">
        <v>1419</v>
      </c>
      <c r="B440" s="509" t="s">
        <v>548</v>
      </c>
      <c r="C440" s="488" t="s">
        <v>58</v>
      </c>
      <c r="D440" s="658" t="s">
        <v>42</v>
      </c>
      <c r="E440" s="659" t="s">
        <v>1713</v>
      </c>
      <c r="F440" s="659">
        <v>60</v>
      </c>
      <c r="G440" s="659">
        <v>10</v>
      </c>
      <c r="H440" s="434">
        <v>5</v>
      </c>
      <c r="I440" s="475">
        <v>0</v>
      </c>
      <c r="J440" s="436">
        <v>2.16</v>
      </c>
      <c r="K440" s="436">
        <v>0</v>
      </c>
      <c r="L440" s="436">
        <v>1.8900000000000001</v>
      </c>
      <c r="M440" s="436">
        <v>2.16</v>
      </c>
      <c r="N440" s="436">
        <v>3.105</v>
      </c>
      <c r="O440" s="436">
        <v>3.105</v>
      </c>
      <c r="P440" s="436">
        <v>2.16</v>
      </c>
      <c r="Q440" s="436">
        <v>4.32</v>
      </c>
      <c r="R440" s="436">
        <v>4.05</v>
      </c>
      <c r="S440" s="436">
        <v>4.05</v>
      </c>
      <c r="T440" s="437">
        <v>0</v>
      </c>
      <c r="U440" s="438">
        <f t="shared" si="47"/>
        <v>27.000000000000004</v>
      </c>
      <c r="V440" s="439"/>
      <c r="W440" s="440"/>
      <c r="X440" s="387"/>
    </row>
    <row r="441" spans="1:24" ht="26.1" customHeight="1" x14ac:dyDescent="0.25">
      <c r="A441" s="420" t="s">
        <v>1420</v>
      </c>
      <c r="B441" s="420" t="s">
        <v>955</v>
      </c>
      <c r="C441" s="452"/>
      <c r="D441" s="453"/>
      <c r="E441" s="445"/>
      <c r="F441" s="445"/>
      <c r="G441" s="446"/>
      <c r="H441" s="486"/>
      <c r="I441" s="496"/>
      <c r="J441" s="497"/>
      <c r="K441" s="497"/>
      <c r="L441" s="497"/>
      <c r="M441" s="497"/>
      <c r="N441" s="497"/>
      <c r="O441" s="497"/>
      <c r="P441" s="497"/>
      <c r="Q441" s="497"/>
      <c r="R441" s="497"/>
      <c r="S441" s="497"/>
      <c r="T441" s="498"/>
      <c r="U441" s="455"/>
      <c r="V441" s="451"/>
      <c r="W441" s="451"/>
      <c r="X441" s="387"/>
    </row>
    <row r="442" spans="1:24" ht="26.1" customHeight="1" x14ac:dyDescent="0.25">
      <c r="A442" s="472" t="s">
        <v>1421</v>
      </c>
      <c r="B442" s="509" t="s">
        <v>549</v>
      </c>
      <c r="C442" s="488" t="s">
        <v>58</v>
      </c>
      <c r="D442" s="658" t="s">
        <v>42</v>
      </c>
      <c r="E442" s="659" t="s">
        <v>1713</v>
      </c>
      <c r="F442" s="659">
        <v>60</v>
      </c>
      <c r="G442" s="659">
        <v>10</v>
      </c>
      <c r="H442" s="434">
        <v>5</v>
      </c>
      <c r="I442" s="475">
        <v>0</v>
      </c>
      <c r="J442" s="436">
        <v>0</v>
      </c>
      <c r="K442" s="436">
        <v>0</v>
      </c>
      <c r="L442" s="436">
        <v>0</v>
      </c>
      <c r="M442" s="436">
        <v>0</v>
      </c>
      <c r="N442" s="436">
        <v>0</v>
      </c>
      <c r="O442" s="436">
        <v>3</v>
      </c>
      <c r="P442" s="436">
        <v>0</v>
      </c>
      <c r="Q442" s="436">
        <v>0</v>
      </c>
      <c r="R442" s="436">
        <v>0</v>
      </c>
      <c r="S442" s="436">
        <v>0</v>
      </c>
      <c r="T442" s="437">
        <v>0</v>
      </c>
      <c r="U442" s="438">
        <f t="shared" ref="U442:U447" si="48">SUM(I442:T442)</f>
        <v>3</v>
      </c>
      <c r="V442" s="439"/>
      <c r="W442" s="440"/>
      <c r="X442" s="387"/>
    </row>
    <row r="443" spans="1:24" ht="26.1" customHeight="1" x14ac:dyDescent="0.25">
      <c r="A443" s="472" t="s">
        <v>1422</v>
      </c>
      <c r="B443" s="509" t="s">
        <v>550</v>
      </c>
      <c r="C443" s="488" t="s">
        <v>58</v>
      </c>
      <c r="D443" s="658" t="s">
        <v>42</v>
      </c>
      <c r="E443" s="659" t="s">
        <v>1713</v>
      </c>
      <c r="F443" s="659">
        <v>60</v>
      </c>
      <c r="G443" s="659">
        <v>10</v>
      </c>
      <c r="H443" s="434">
        <v>5</v>
      </c>
      <c r="I443" s="475">
        <v>0</v>
      </c>
      <c r="J443" s="436">
        <v>0</v>
      </c>
      <c r="K443" s="436">
        <v>0</v>
      </c>
      <c r="L443" s="436">
        <v>0</v>
      </c>
      <c r="M443" s="436">
        <v>0</v>
      </c>
      <c r="N443" s="436">
        <v>0</v>
      </c>
      <c r="O443" s="436">
        <v>2</v>
      </c>
      <c r="P443" s="436">
        <v>0</v>
      </c>
      <c r="Q443" s="436">
        <v>0</v>
      </c>
      <c r="R443" s="436">
        <v>0</v>
      </c>
      <c r="S443" s="436">
        <v>0</v>
      </c>
      <c r="T443" s="437">
        <v>0</v>
      </c>
      <c r="U443" s="438">
        <f t="shared" si="48"/>
        <v>2</v>
      </c>
      <c r="V443" s="439"/>
      <c r="W443" s="440"/>
      <c r="X443" s="387"/>
    </row>
    <row r="444" spans="1:24" ht="26.1" customHeight="1" x14ac:dyDescent="0.25">
      <c r="A444" s="472" t="s">
        <v>1423</v>
      </c>
      <c r="B444" s="509" t="s">
        <v>551</v>
      </c>
      <c r="C444" s="488" t="s">
        <v>58</v>
      </c>
      <c r="D444" s="658" t="s">
        <v>42</v>
      </c>
      <c r="E444" s="659" t="s">
        <v>1713</v>
      </c>
      <c r="F444" s="659">
        <v>60</v>
      </c>
      <c r="G444" s="659">
        <v>10</v>
      </c>
      <c r="H444" s="434">
        <v>5</v>
      </c>
      <c r="I444" s="475">
        <v>0</v>
      </c>
      <c r="J444" s="436">
        <v>0</v>
      </c>
      <c r="K444" s="436">
        <v>0</v>
      </c>
      <c r="L444" s="436">
        <v>0</v>
      </c>
      <c r="M444" s="436">
        <v>0</v>
      </c>
      <c r="N444" s="436">
        <v>0</v>
      </c>
      <c r="O444" s="436">
        <v>5</v>
      </c>
      <c r="P444" s="436">
        <v>0</v>
      </c>
      <c r="Q444" s="436">
        <v>0</v>
      </c>
      <c r="R444" s="436">
        <v>0</v>
      </c>
      <c r="S444" s="436">
        <v>0</v>
      </c>
      <c r="T444" s="437">
        <v>0</v>
      </c>
      <c r="U444" s="438">
        <f t="shared" si="48"/>
        <v>5</v>
      </c>
      <c r="V444" s="439"/>
      <c r="W444" s="440"/>
      <c r="X444" s="387"/>
    </row>
    <row r="445" spans="1:24" ht="26.1" customHeight="1" x14ac:dyDescent="0.25">
      <c r="A445" s="472" t="s">
        <v>1424</v>
      </c>
      <c r="B445" s="509" t="s">
        <v>552</v>
      </c>
      <c r="C445" s="488" t="s">
        <v>58</v>
      </c>
      <c r="D445" s="658" t="s">
        <v>42</v>
      </c>
      <c r="E445" s="659" t="s">
        <v>1713</v>
      </c>
      <c r="F445" s="659">
        <v>60</v>
      </c>
      <c r="G445" s="659">
        <v>10</v>
      </c>
      <c r="H445" s="434">
        <v>5</v>
      </c>
      <c r="I445" s="475">
        <v>0</v>
      </c>
      <c r="J445" s="436">
        <v>0</v>
      </c>
      <c r="K445" s="436">
        <v>0</v>
      </c>
      <c r="L445" s="436">
        <v>0</v>
      </c>
      <c r="M445" s="436">
        <v>0</v>
      </c>
      <c r="N445" s="436">
        <v>0</v>
      </c>
      <c r="O445" s="436">
        <v>8</v>
      </c>
      <c r="P445" s="436">
        <v>0</v>
      </c>
      <c r="Q445" s="436">
        <v>0</v>
      </c>
      <c r="R445" s="436">
        <v>0</v>
      </c>
      <c r="S445" s="436">
        <v>0</v>
      </c>
      <c r="T445" s="437">
        <v>0</v>
      </c>
      <c r="U445" s="438">
        <f t="shared" si="48"/>
        <v>8</v>
      </c>
      <c r="V445" s="439"/>
      <c r="W445" s="440"/>
      <c r="X445" s="387"/>
    </row>
    <row r="446" spans="1:24" ht="26.1" customHeight="1" x14ac:dyDescent="0.25">
      <c r="A446" s="472" t="s">
        <v>1425</v>
      </c>
      <c r="B446" s="509" t="s">
        <v>553</v>
      </c>
      <c r="C446" s="488" t="s">
        <v>58</v>
      </c>
      <c r="D446" s="658" t="s">
        <v>42</v>
      </c>
      <c r="E446" s="659" t="s">
        <v>1713</v>
      </c>
      <c r="F446" s="659">
        <v>60</v>
      </c>
      <c r="G446" s="659">
        <v>10</v>
      </c>
      <c r="H446" s="434">
        <v>5</v>
      </c>
      <c r="I446" s="475">
        <v>0</v>
      </c>
      <c r="J446" s="436">
        <v>2</v>
      </c>
      <c r="K446" s="436">
        <v>0</v>
      </c>
      <c r="L446" s="436">
        <v>1.7500000000000002</v>
      </c>
      <c r="M446" s="436">
        <v>2</v>
      </c>
      <c r="N446" s="436">
        <v>2.875</v>
      </c>
      <c r="O446" s="436">
        <v>2.875</v>
      </c>
      <c r="P446" s="436">
        <v>2</v>
      </c>
      <c r="Q446" s="436">
        <v>4</v>
      </c>
      <c r="R446" s="436">
        <v>3.75</v>
      </c>
      <c r="S446" s="436">
        <v>3.75</v>
      </c>
      <c r="T446" s="437">
        <v>0</v>
      </c>
      <c r="U446" s="438">
        <f t="shared" si="48"/>
        <v>25</v>
      </c>
      <c r="V446" s="439"/>
      <c r="W446" s="440"/>
      <c r="X446" s="387"/>
    </row>
    <row r="447" spans="1:24" ht="26.1" customHeight="1" x14ac:dyDescent="0.25">
      <c r="A447" s="472" t="s">
        <v>1426</v>
      </c>
      <c r="B447" s="509" t="s">
        <v>554</v>
      </c>
      <c r="C447" s="488" t="s">
        <v>58</v>
      </c>
      <c r="D447" s="658" t="s">
        <v>42</v>
      </c>
      <c r="E447" s="659" t="s">
        <v>1713</v>
      </c>
      <c r="F447" s="659">
        <v>60</v>
      </c>
      <c r="G447" s="659">
        <v>10</v>
      </c>
      <c r="H447" s="434">
        <v>5</v>
      </c>
      <c r="I447" s="475">
        <v>0</v>
      </c>
      <c r="J447" s="436">
        <v>0</v>
      </c>
      <c r="K447" s="436">
        <v>0</v>
      </c>
      <c r="L447" s="436">
        <v>0</v>
      </c>
      <c r="M447" s="436">
        <v>0</v>
      </c>
      <c r="N447" s="436">
        <v>0</v>
      </c>
      <c r="O447" s="436">
        <v>2</v>
      </c>
      <c r="P447" s="436">
        <v>0</v>
      </c>
      <c r="Q447" s="436">
        <v>0</v>
      </c>
      <c r="R447" s="436">
        <v>0</v>
      </c>
      <c r="S447" s="436">
        <v>0</v>
      </c>
      <c r="T447" s="437">
        <v>0</v>
      </c>
      <c r="U447" s="438">
        <f t="shared" si="48"/>
        <v>2</v>
      </c>
      <c r="V447" s="439"/>
      <c r="W447" s="440"/>
      <c r="X447" s="387"/>
    </row>
    <row r="448" spans="1:24" ht="26.1" customHeight="1" x14ac:dyDescent="0.25">
      <c r="A448" s="408" t="s">
        <v>1427</v>
      </c>
      <c r="B448" s="409" t="s">
        <v>704</v>
      </c>
      <c r="C448" s="410"/>
      <c r="D448" s="411"/>
      <c r="E448" s="412"/>
      <c r="F448" s="412"/>
      <c r="G448" s="412"/>
      <c r="H448" s="467"/>
      <c r="I448" s="490"/>
      <c r="J448" s="491"/>
      <c r="K448" s="491"/>
      <c r="L448" s="491"/>
      <c r="M448" s="491"/>
      <c r="N448" s="491"/>
      <c r="O448" s="491"/>
      <c r="P448" s="491"/>
      <c r="Q448" s="491"/>
      <c r="R448" s="491"/>
      <c r="S448" s="491"/>
      <c r="T448" s="492"/>
      <c r="U448" s="417"/>
      <c r="V448" s="418"/>
      <c r="W448" s="419"/>
      <c r="X448" s="387"/>
    </row>
    <row r="449" spans="1:24" ht="26.1" customHeight="1" x14ac:dyDescent="0.25">
      <c r="A449" s="420" t="s">
        <v>1428</v>
      </c>
      <c r="B449" s="421" t="s">
        <v>956</v>
      </c>
      <c r="C449" s="452"/>
      <c r="D449" s="453"/>
      <c r="E449" s="445"/>
      <c r="F449" s="445"/>
      <c r="G449" s="446"/>
      <c r="H449" s="486"/>
      <c r="I449" s="496"/>
      <c r="J449" s="497"/>
      <c r="K449" s="497"/>
      <c r="L449" s="497"/>
      <c r="M449" s="497"/>
      <c r="N449" s="497"/>
      <c r="O449" s="497"/>
      <c r="P449" s="497"/>
      <c r="Q449" s="497"/>
      <c r="R449" s="497"/>
      <c r="S449" s="497"/>
      <c r="T449" s="498"/>
      <c r="U449" s="455"/>
      <c r="V449" s="451"/>
      <c r="W449" s="451"/>
      <c r="X449" s="387"/>
    </row>
    <row r="450" spans="1:24" ht="26.1" customHeight="1" x14ac:dyDescent="0.25">
      <c r="A450" s="420" t="s">
        <v>1429</v>
      </c>
      <c r="B450" s="420" t="s">
        <v>957</v>
      </c>
      <c r="C450" s="452"/>
      <c r="D450" s="453"/>
      <c r="E450" s="445"/>
      <c r="F450" s="445"/>
      <c r="G450" s="446"/>
      <c r="H450" s="486"/>
      <c r="I450" s="496"/>
      <c r="J450" s="497"/>
      <c r="K450" s="497"/>
      <c r="L450" s="497"/>
      <c r="M450" s="497"/>
      <c r="N450" s="497"/>
      <c r="O450" s="497"/>
      <c r="P450" s="497"/>
      <c r="Q450" s="497"/>
      <c r="R450" s="497"/>
      <c r="S450" s="497"/>
      <c r="T450" s="498"/>
      <c r="U450" s="455"/>
      <c r="V450" s="451"/>
      <c r="W450" s="451"/>
      <c r="X450" s="387"/>
    </row>
    <row r="451" spans="1:24" ht="26.1" customHeight="1" x14ac:dyDescent="0.25">
      <c r="A451" s="472" t="s">
        <v>1430</v>
      </c>
      <c r="B451" s="523" t="s">
        <v>506</v>
      </c>
      <c r="C451" s="487" t="s">
        <v>784</v>
      </c>
      <c r="D451" s="658" t="s">
        <v>42</v>
      </c>
      <c r="E451" s="659" t="s">
        <v>1713</v>
      </c>
      <c r="F451" s="659">
        <v>75</v>
      </c>
      <c r="G451" s="659">
        <v>10</v>
      </c>
      <c r="H451" s="434">
        <v>0</v>
      </c>
      <c r="I451" s="475">
        <v>0</v>
      </c>
      <c r="J451" s="436">
        <v>6.2480000000000002</v>
      </c>
      <c r="K451" s="436">
        <v>0</v>
      </c>
      <c r="L451" s="436">
        <v>5.4420000000000002</v>
      </c>
      <c r="M451" s="436">
        <v>6.2484000000000002</v>
      </c>
      <c r="N451" s="436">
        <v>6.1475999999999997</v>
      </c>
      <c r="O451" s="436">
        <v>0</v>
      </c>
      <c r="P451" s="436">
        <v>0</v>
      </c>
      <c r="Q451" s="436">
        <v>4.1319999999999997</v>
      </c>
      <c r="R451" s="436">
        <v>0.42</v>
      </c>
      <c r="S451" s="436">
        <v>8.0620000000000012</v>
      </c>
      <c r="T451" s="437">
        <v>0</v>
      </c>
      <c r="U451" s="438">
        <f>SUM(I451:T451)</f>
        <v>36.700000000000003</v>
      </c>
      <c r="V451" s="439"/>
      <c r="W451" s="440"/>
      <c r="X451" s="387"/>
    </row>
    <row r="452" spans="1:24" ht="26.1" customHeight="1" x14ac:dyDescent="0.25">
      <c r="A452" s="420" t="s">
        <v>1431</v>
      </c>
      <c r="B452" s="420" t="s">
        <v>958</v>
      </c>
      <c r="C452" s="452"/>
      <c r="D452" s="453"/>
      <c r="E452" s="445"/>
      <c r="F452" s="445"/>
      <c r="G452" s="446"/>
      <c r="H452" s="486"/>
      <c r="I452" s="496"/>
      <c r="J452" s="497"/>
      <c r="K452" s="497"/>
      <c r="L452" s="497"/>
      <c r="M452" s="497"/>
      <c r="N452" s="497"/>
      <c r="O452" s="497"/>
      <c r="P452" s="497"/>
      <c r="Q452" s="497"/>
      <c r="R452" s="497"/>
      <c r="S452" s="497"/>
      <c r="T452" s="498"/>
      <c r="U452" s="455"/>
      <c r="V452" s="451"/>
      <c r="W452" s="451"/>
      <c r="X452" s="387"/>
    </row>
    <row r="453" spans="1:24" ht="26.1" customHeight="1" x14ac:dyDescent="0.25">
      <c r="A453" s="420" t="s">
        <v>1432</v>
      </c>
      <c r="B453" s="420" t="s">
        <v>959</v>
      </c>
      <c r="C453" s="452"/>
      <c r="D453" s="453"/>
      <c r="E453" s="445"/>
      <c r="F453" s="445"/>
      <c r="G453" s="446"/>
      <c r="H453" s="486"/>
      <c r="I453" s="496"/>
      <c r="J453" s="497"/>
      <c r="K453" s="497"/>
      <c r="L453" s="497"/>
      <c r="M453" s="497"/>
      <c r="N453" s="497"/>
      <c r="O453" s="497"/>
      <c r="P453" s="497"/>
      <c r="Q453" s="497"/>
      <c r="R453" s="497"/>
      <c r="S453" s="497"/>
      <c r="T453" s="498"/>
      <c r="U453" s="455"/>
      <c r="V453" s="451"/>
      <c r="W453" s="451"/>
      <c r="X453" s="387"/>
    </row>
    <row r="454" spans="1:24" ht="26.1" customHeight="1" x14ac:dyDescent="0.25">
      <c r="A454" s="472" t="s">
        <v>1433</v>
      </c>
      <c r="B454" s="524" t="s">
        <v>509</v>
      </c>
      <c r="C454" s="487" t="s">
        <v>784</v>
      </c>
      <c r="D454" s="658" t="s">
        <v>42</v>
      </c>
      <c r="E454" s="659" t="s">
        <v>1713</v>
      </c>
      <c r="F454" s="659">
        <v>75</v>
      </c>
      <c r="G454" s="659">
        <v>10</v>
      </c>
      <c r="H454" s="434">
        <v>0</v>
      </c>
      <c r="I454" s="475">
        <v>0</v>
      </c>
      <c r="J454" s="436">
        <v>3.9600000000000004</v>
      </c>
      <c r="K454" s="436">
        <v>0</v>
      </c>
      <c r="L454" s="436">
        <v>3.9600000000000004</v>
      </c>
      <c r="M454" s="436">
        <v>6.3360000000000003</v>
      </c>
      <c r="N454" s="436">
        <v>5.94</v>
      </c>
      <c r="O454" s="436">
        <v>0</v>
      </c>
      <c r="P454" s="436">
        <v>0</v>
      </c>
      <c r="Q454" s="436">
        <v>3.96</v>
      </c>
      <c r="R454" s="436">
        <v>16.899999999999999</v>
      </c>
      <c r="S454" s="436">
        <v>15.44</v>
      </c>
      <c r="T454" s="437">
        <v>0</v>
      </c>
      <c r="U454" s="525">
        <f>SUM(I454:T454)</f>
        <v>56.495999999999995</v>
      </c>
      <c r="V454" s="439"/>
      <c r="W454" s="440"/>
      <c r="X454" s="387"/>
    </row>
    <row r="455" spans="1:24" ht="26.1" customHeight="1" x14ac:dyDescent="0.25">
      <c r="A455" s="420" t="s">
        <v>1434</v>
      </c>
      <c r="B455" s="420" t="s">
        <v>1715</v>
      </c>
      <c r="C455" s="452"/>
      <c r="D455" s="453"/>
      <c r="E455" s="445"/>
      <c r="F455" s="445"/>
      <c r="G455" s="446"/>
      <c r="H455" s="486"/>
      <c r="I455" s="496"/>
      <c r="J455" s="497"/>
      <c r="K455" s="497"/>
      <c r="L455" s="497"/>
      <c r="M455" s="497"/>
      <c r="N455" s="497"/>
      <c r="O455" s="497"/>
      <c r="P455" s="497"/>
      <c r="Q455" s="497"/>
      <c r="R455" s="497"/>
      <c r="S455" s="497"/>
      <c r="T455" s="498"/>
      <c r="U455" s="455"/>
      <c r="V455" s="451"/>
      <c r="W455" s="451"/>
      <c r="X455" s="387"/>
    </row>
    <row r="456" spans="1:24" ht="26.1" customHeight="1" x14ac:dyDescent="0.25">
      <c r="A456" s="472" t="s">
        <v>1435</v>
      </c>
      <c r="B456" s="526" t="s">
        <v>705</v>
      </c>
      <c r="C456" s="487" t="s">
        <v>784</v>
      </c>
      <c r="D456" s="658" t="s">
        <v>42</v>
      </c>
      <c r="E456" s="659" t="s">
        <v>1713</v>
      </c>
      <c r="F456" s="659">
        <v>60</v>
      </c>
      <c r="G456" s="659">
        <v>10</v>
      </c>
      <c r="H456" s="434">
        <v>0</v>
      </c>
      <c r="I456" s="475">
        <v>0</v>
      </c>
      <c r="J456" s="436">
        <v>0</v>
      </c>
      <c r="K456" s="436">
        <v>0</v>
      </c>
      <c r="L456" s="436">
        <v>0</v>
      </c>
      <c r="M456" s="436">
        <v>0</v>
      </c>
      <c r="N456" s="436">
        <v>0</v>
      </c>
      <c r="O456" s="436">
        <v>0</v>
      </c>
      <c r="P456" s="436">
        <v>0</v>
      </c>
      <c r="Q456" s="436">
        <v>0</v>
      </c>
      <c r="R456" s="436">
        <v>4.2</v>
      </c>
      <c r="S456" s="436">
        <v>0</v>
      </c>
      <c r="T456" s="437">
        <v>0</v>
      </c>
      <c r="U456" s="438">
        <f>SUM(I456:T456)</f>
        <v>4.2</v>
      </c>
      <c r="V456" s="439"/>
      <c r="W456" s="440"/>
      <c r="X456" s="387"/>
    </row>
    <row r="457" spans="1:24" ht="26.1" customHeight="1" x14ac:dyDescent="0.25">
      <c r="A457" s="420" t="s">
        <v>1436</v>
      </c>
      <c r="B457" s="420" t="s">
        <v>960</v>
      </c>
      <c r="C457" s="452"/>
      <c r="D457" s="453"/>
      <c r="E457" s="445"/>
      <c r="F457" s="445"/>
      <c r="G457" s="446"/>
      <c r="H457" s="486"/>
      <c r="I457" s="496"/>
      <c r="J457" s="497"/>
      <c r="K457" s="497"/>
      <c r="L457" s="497"/>
      <c r="M457" s="497"/>
      <c r="N457" s="497"/>
      <c r="O457" s="497"/>
      <c r="P457" s="497"/>
      <c r="Q457" s="497"/>
      <c r="R457" s="497"/>
      <c r="S457" s="497"/>
      <c r="T457" s="498"/>
      <c r="U457" s="455"/>
      <c r="V457" s="451"/>
      <c r="W457" s="451"/>
      <c r="X457" s="387"/>
    </row>
    <row r="458" spans="1:24" ht="26.1" customHeight="1" x14ac:dyDescent="0.25">
      <c r="A458" s="472" t="s">
        <v>1437</v>
      </c>
      <c r="B458" s="526" t="s">
        <v>510</v>
      </c>
      <c r="C458" s="488" t="s">
        <v>784</v>
      </c>
      <c r="D458" s="658" t="s">
        <v>42</v>
      </c>
      <c r="E458" s="659" t="s">
        <v>1713</v>
      </c>
      <c r="F458" s="659">
        <v>75</v>
      </c>
      <c r="G458" s="659">
        <v>30</v>
      </c>
      <c r="H458" s="434">
        <v>1</v>
      </c>
      <c r="I458" s="475">
        <v>0</v>
      </c>
      <c r="J458" s="436">
        <v>0.12</v>
      </c>
      <c r="K458" s="436">
        <v>0</v>
      </c>
      <c r="L458" s="436">
        <v>0.12</v>
      </c>
      <c r="M458" s="436">
        <v>0.22400000000000003</v>
      </c>
      <c r="N458" s="436">
        <v>0.17600000000000002</v>
      </c>
      <c r="O458" s="436">
        <v>0</v>
      </c>
      <c r="P458" s="436">
        <v>0</v>
      </c>
      <c r="Q458" s="436">
        <v>0.16000000000000003</v>
      </c>
      <c r="R458" s="436">
        <v>1E-4</v>
      </c>
      <c r="S458" s="436">
        <v>0</v>
      </c>
      <c r="T458" s="437">
        <v>0</v>
      </c>
      <c r="U458" s="438">
        <f>SUM(I458:T458)</f>
        <v>0.80010000000000003</v>
      </c>
      <c r="V458" s="439"/>
      <c r="W458" s="440"/>
      <c r="X458" s="387"/>
    </row>
    <row r="459" spans="1:24" ht="26.1" customHeight="1" x14ac:dyDescent="0.25">
      <c r="A459" s="420" t="s">
        <v>1438</v>
      </c>
      <c r="B459" s="420" t="s">
        <v>961</v>
      </c>
      <c r="C459" s="452"/>
      <c r="D459" s="453"/>
      <c r="E459" s="445"/>
      <c r="F459" s="445"/>
      <c r="G459" s="446"/>
      <c r="H459" s="486"/>
      <c r="I459" s="496"/>
      <c r="J459" s="497"/>
      <c r="K459" s="497"/>
      <c r="L459" s="497"/>
      <c r="M459" s="497"/>
      <c r="N459" s="497"/>
      <c r="O459" s="497"/>
      <c r="P459" s="497"/>
      <c r="Q459" s="497"/>
      <c r="R459" s="497"/>
      <c r="S459" s="497"/>
      <c r="T459" s="498"/>
      <c r="U459" s="455"/>
      <c r="V459" s="451"/>
      <c r="W459" s="451"/>
      <c r="X459" s="387"/>
    </row>
    <row r="460" spans="1:24" ht="26.1" customHeight="1" x14ac:dyDescent="0.25">
      <c r="A460" s="503" t="s">
        <v>1439</v>
      </c>
      <c r="B460" s="504" t="s">
        <v>867</v>
      </c>
      <c r="C460" s="487" t="s">
        <v>790</v>
      </c>
      <c r="D460" s="658" t="s">
        <v>42</v>
      </c>
      <c r="E460" s="659" t="s">
        <v>1713</v>
      </c>
      <c r="F460" s="659">
        <v>75</v>
      </c>
      <c r="G460" s="659">
        <v>30</v>
      </c>
      <c r="H460" s="434">
        <v>3</v>
      </c>
      <c r="I460" s="505">
        <v>0</v>
      </c>
      <c r="J460" s="506">
        <v>75</v>
      </c>
      <c r="K460" s="506">
        <v>0</v>
      </c>
      <c r="L460" s="506">
        <v>50</v>
      </c>
      <c r="M460" s="506">
        <v>75</v>
      </c>
      <c r="N460" s="506">
        <v>75</v>
      </c>
      <c r="O460" s="506">
        <v>0</v>
      </c>
      <c r="P460" s="506">
        <v>0</v>
      </c>
      <c r="Q460" s="506">
        <v>50</v>
      </c>
      <c r="R460" s="506">
        <v>100</v>
      </c>
      <c r="S460" s="506">
        <v>75</v>
      </c>
      <c r="T460" s="507">
        <v>0</v>
      </c>
      <c r="U460" s="438">
        <f t="shared" ref="U460" si="49">SUM(I460:T460)</f>
        <v>500</v>
      </c>
      <c r="V460" s="508"/>
      <c r="W460" s="440"/>
      <c r="X460" s="387"/>
    </row>
    <row r="461" spans="1:24" ht="26.1" customHeight="1" x14ac:dyDescent="0.25">
      <c r="A461" s="420" t="s">
        <v>1440</v>
      </c>
      <c r="B461" s="420" t="s">
        <v>962</v>
      </c>
      <c r="C461" s="452"/>
      <c r="D461" s="453"/>
      <c r="E461" s="445"/>
      <c r="F461" s="445"/>
      <c r="G461" s="446"/>
      <c r="H461" s="486"/>
      <c r="I461" s="496"/>
      <c r="J461" s="497"/>
      <c r="K461" s="497"/>
      <c r="L461" s="497"/>
      <c r="M461" s="497"/>
      <c r="N461" s="497"/>
      <c r="O461" s="497"/>
      <c r="P461" s="497"/>
      <c r="Q461" s="497"/>
      <c r="R461" s="497"/>
      <c r="S461" s="497"/>
      <c r="T461" s="498"/>
      <c r="U461" s="455"/>
      <c r="V461" s="451"/>
      <c r="W461" s="451"/>
      <c r="X461" s="387"/>
    </row>
    <row r="462" spans="1:24" ht="26.1" customHeight="1" x14ac:dyDescent="0.25">
      <c r="A462" s="503" t="s">
        <v>1441</v>
      </c>
      <c r="B462" s="504" t="s">
        <v>868</v>
      </c>
      <c r="C462" s="487" t="s">
        <v>790</v>
      </c>
      <c r="D462" s="658" t="s">
        <v>42</v>
      </c>
      <c r="E462" s="659" t="s">
        <v>1713</v>
      </c>
      <c r="F462" s="659">
        <v>75</v>
      </c>
      <c r="G462" s="659">
        <v>30</v>
      </c>
      <c r="H462" s="434">
        <v>3</v>
      </c>
      <c r="I462" s="505">
        <v>0</v>
      </c>
      <c r="J462" s="506">
        <v>3</v>
      </c>
      <c r="K462" s="506">
        <v>2</v>
      </c>
      <c r="L462" s="506">
        <v>2</v>
      </c>
      <c r="M462" s="506">
        <v>3</v>
      </c>
      <c r="N462" s="506">
        <v>3</v>
      </c>
      <c r="O462" s="506">
        <v>0</v>
      </c>
      <c r="P462" s="506">
        <v>0</v>
      </c>
      <c r="Q462" s="506">
        <v>2</v>
      </c>
      <c r="R462" s="506">
        <v>2</v>
      </c>
      <c r="S462" s="506">
        <v>3</v>
      </c>
      <c r="T462" s="507">
        <v>0</v>
      </c>
      <c r="U462" s="438">
        <f t="shared" ref="U462" si="50">SUM(I462:T462)</f>
        <v>20</v>
      </c>
      <c r="V462" s="508"/>
      <c r="W462" s="440"/>
      <c r="X462" s="387"/>
    </row>
    <row r="463" spans="1:24" ht="26.1" customHeight="1" x14ac:dyDescent="0.25">
      <c r="A463" s="420" t="s">
        <v>1442</v>
      </c>
      <c r="B463" s="421" t="s">
        <v>963</v>
      </c>
      <c r="C463" s="452"/>
      <c r="D463" s="453"/>
      <c r="E463" s="445"/>
      <c r="F463" s="445"/>
      <c r="G463" s="446"/>
      <c r="H463" s="486"/>
      <c r="I463" s="496"/>
      <c r="J463" s="497"/>
      <c r="K463" s="497"/>
      <c r="L463" s="497"/>
      <c r="M463" s="497"/>
      <c r="N463" s="497"/>
      <c r="O463" s="497"/>
      <c r="P463" s="497"/>
      <c r="Q463" s="497"/>
      <c r="R463" s="497"/>
      <c r="S463" s="497"/>
      <c r="T463" s="498"/>
      <c r="U463" s="455"/>
      <c r="V463" s="451"/>
      <c r="W463" s="451"/>
      <c r="X463" s="387"/>
    </row>
    <row r="464" spans="1:24" ht="26.1" customHeight="1" x14ac:dyDescent="0.25">
      <c r="A464" s="420" t="s">
        <v>1443</v>
      </c>
      <c r="B464" s="420" t="s">
        <v>964</v>
      </c>
      <c r="C464" s="452"/>
      <c r="D464" s="453"/>
      <c r="E464" s="445"/>
      <c r="F464" s="445"/>
      <c r="G464" s="446"/>
      <c r="H464" s="486"/>
      <c r="I464" s="496"/>
      <c r="J464" s="497"/>
      <c r="K464" s="497"/>
      <c r="L464" s="497"/>
      <c r="M464" s="497"/>
      <c r="N464" s="497"/>
      <c r="O464" s="497"/>
      <c r="P464" s="497"/>
      <c r="Q464" s="497"/>
      <c r="R464" s="497"/>
      <c r="S464" s="497"/>
      <c r="T464" s="498"/>
      <c r="U464" s="455"/>
      <c r="V464" s="451"/>
      <c r="W464" s="451"/>
      <c r="X464" s="387"/>
    </row>
    <row r="465" spans="1:24" ht="26.1" customHeight="1" x14ac:dyDescent="0.25">
      <c r="A465" s="472" t="s">
        <v>1444</v>
      </c>
      <c r="B465" s="523" t="s">
        <v>706</v>
      </c>
      <c r="C465" s="487" t="s">
        <v>769</v>
      </c>
      <c r="D465" s="658" t="s">
        <v>42</v>
      </c>
      <c r="E465" s="659" t="s">
        <v>43</v>
      </c>
      <c r="F465" s="659">
        <v>75</v>
      </c>
      <c r="G465" s="659">
        <v>28</v>
      </c>
      <c r="H465" s="434">
        <v>5</v>
      </c>
      <c r="I465" s="475">
        <v>0</v>
      </c>
      <c r="J465" s="436">
        <v>912.44999999999993</v>
      </c>
      <c r="K465" s="436">
        <v>0</v>
      </c>
      <c r="L465" s="436">
        <v>391.05</v>
      </c>
      <c r="M465" s="436">
        <v>729.96</v>
      </c>
      <c r="N465" s="436">
        <v>573.54</v>
      </c>
      <c r="O465" s="436">
        <v>0</v>
      </c>
      <c r="P465" s="436">
        <v>0</v>
      </c>
      <c r="Q465" s="436">
        <v>0</v>
      </c>
      <c r="R465" s="436">
        <v>1E-4</v>
      </c>
      <c r="S465" s="436">
        <v>0</v>
      </c>
      <c r="T465" s="437">
        <v>0</v>
      </c>
      <c r="U465" s="438">
        <f t="shared" ref="U465:U468" si="51">SUM(I465:T465)</f>
        <v>2607.0001000000002</v>
      </c>
      <c r="V465" s="439"/>
      <c r="W465" s="440"/>
      <c r="X465" s="387"/>
    </row>
    <row r="466" spans="1:24" ht="26.1" customHeight="1" x14ac:dyDescent="0.25">
      <c r="A466" s="472" t="s">
        <v>1445</v>
      </c>
      <c r="B466" s="523" t="s">
        <v>707</v>
      </c>
      <c r="C466" s="685" t="s">
        <v>769</v>
      </c>
      <c r="D466" s="658" t="s">
        <v>42</v>
      </c>
      <c r="E466" s="659" t="s">
        <v>43</v>
      </c>
      <c r="F466" s="659">
        <v>75</v>
      </c>
      <c r="G466" s="659">
        <v>28</v>
      </c>
      <c r="H466" s="434">
        <v>5</v>
      </c>
      <c r="I466" s="475">
        <v>0</v>
      </c>
      <c r="J466" s="436">
        <v>0</v>
      </c>
      <c r="K466" s="436">
        <v>0</v>
      </c>
      <c r="L466" s="436">
        <v>0</v>
      </c>
      <c r="M466" s="436">
        <v>0</v>
      </c>
      <c r="N466" s="436">
        <v>0</v>
      </c>
      <c r="O466" s="436">
        <v>112.50999999999999</v>
      </c>
      <c r="P466" s="436">
        <v>0</v>
      </c>
      <c r="Q466" s="436">
        <v>337.53</v>
      </c>
      <c r="R466" s="436">
        <v>1305.45</v>
      </c>
      <c r="S466" s="436">
        <v>112.50999999999999</v>
      </c>
      <c r="T466" s="437">
        <v>0</v>
      </c>
      <c r="U466" s="438">
        <f t="shared" si="51"/>
        <v>1868</v>
      </c>
      <c r="V466" s="439"/>
      <c r="W466" s="440"/>
      <c r="X466" s="387"/>
    </row>
    <row r="467" spans="1:24" ht="26.1" customHeight="1" x14ac:dyDescent="0.25">
      <c r="A467" s="472" t="s">
        <v>1446</v>
      </c>
      <c r="B467" s="523" t="s">
        <v>507</v>
      </c>
      <c r="C467" s="487" t="s">
        <v>784</v>
      </c>
      <c r="D467" s="658" t="s">
        <v>42</v>
      </c>
      <c r="E467" s="659" t="s">
        <v>1713</v>
      </c>
      <c r="F467" s="659">
        <v>75</v>
      </c>
      <c r="G467" s="659">
        <v>10</v>
      </c>
      <c r="H467" s="434">
        <v>0</v>
      </c>
      <c r="I467" s="475">
        <v>0</v>
      </c>
      <c r="J467" s="436">
        <v>5.88</v>
      </c>
      <c r="K467" s="436">
        <v>0</v>
      </c>
      <c r="L467" s="436">
        <v>2.52</v>
      </c>
      <c r="M467" s="436">
        <v>3.8640000000000003</v>
      </c>
      <c r="N467" s="436">
        <v>3.6960000000000002</v>
      </c>
      <c r="O467" s="436">
        <v>0</v>
      </c>
      <c r="P467" s="436">
        <v>0</v>
      </c>
      <c r="Q467" s="436">
        <v>0</v>
      </c>
      <c r="R467" s="436">
        <v>0</v>
      </c>
      <c r="S467" s="436">
        <v>0.84000000000000008</v>
      </c>
      <c r="T467" s="437">
        <v>0</v>
      </c>
      <c r="U467" s="438">
        <f t="shared" si="51"/>
        <v>16.8</v>
      </c>
      <c r="V467" s="439"/>
      <c r="W467" s="440"/>
      <c r="X467" s="387"/>
    </row>
    <row r="468" spans="1:24" ht="26.1" customHeight="1" x14ac:dyDescent="0.25">
      <c r="A468" s="472" t="s">
        <v>1447</v>
      </c>
      <c r="B468" s="524" t="s">
        <v>508</v>
      </c>
      <c r="C468" s="487" t="s">
        <v>784</v>
      </c>
      <c r="D468" s="658" t="s">
        <v>42</v>
      </c>
      <c r="E468" s="659" t="s">
        <v>1713</v>
      </c>
      <c r="F468" s="659">
        <v>75</v>
      </c>
      <c r="G468" s="659">
        <v>10</v>
      </c>
      <c r="H468" s="434">
        <v>0</v>
      </c>
      <c r="I468" s="475">
        <v>0</v>
      </c>
      <c r="J468" s="436">
        <v>0.14000000000000001</v>
      </c>
      <c r="K468" s="436">
        <v>0</v>
      </c>
      <c r="L468" s="436">
        <v>0.11</v>
      </c>
      <c r="M468" s="436">
        <v>0.2</v>
      </c>
      <c r="N468" s="436">
        <v>0.15</v>
      </c>
      <c r="O468" s="436">
        <v>0</v>
      </c>
      <c r="P468" s="436">
        <v>0</v>
      </c>
      <c r="Q468" s="436">
        <v>7.0000000000000007E-2</v>
      </c>
      <c r="R468" s="436">
        <v>0</v>
      </c>
      <c r="S468" s="436">
        <v>0.04</v>
      </c>
      <c r="T468" s="437">
        <v>0</v>
      </c>
      <c r="U468" s="438">
        <f t="shared" si="51"/>
        <v>0.71</v>
      </c>
      <c r="V468" s="439"/>
      <c r="W468" s="440"/>
      <c r="X468" s="387"/>
    </row>
    <row r="469" spans="1:24" ht="26.1" customHeight="1" x14ac:dyDescent="0.25">
      <c r="A469" s="456" t="s">
        <v>1448</v>
      </c>
      <c r="B469" s="456" t="s">
        <v>708</v>
      </c>
      <c r="C469" s="457"/>
      <c r="D469" s="458"/>
      <c r="E469" s="459"/>
      <c r="F469" s="459"/>
      <c r="G469" s="459"/>
      <c r="H469" s="460"/>
      <c r="I469" s="517"/>
      <c r="J469" s="518"/>
      <c r="K469" s="518"/>
      <c r="L469" s="518"/>
      <c r="M469" s="518"/>
      <c r="N469" s="518"/>
      <c r="O469" s="518"/>
      <c r="P469" s="518"/>
      <c r="Q469" s="518"/>
      <c r="R469" s="518"/>
      <c r="S469" s="518"/>
      <c r="T469" s="519"/>
      <c r="U469" s="464"/>
      <c r="V469" s="465"/>
      <c r="W469" s="466"/>
      <c r="X469" s="387"/>
    </row>
    <row r="470" spans="1:24" ht="26.1" customHeight="1" x14ac:dyDescent="0.25">
      <c r="A470" s="408" t="s">
        <v>1449</v>
      </c>
      <c r="B470" s="409" t="s">
        <v>709</v>
      </c>
      <c r="C470" s="410"/>
      <c r="D470" s="411"/>
      <c r="E470" s="412"/>
      <c r="F470" s="412"/>
      <c r="G470" s="412"/>
      <c r="H470" s="467"/>
      <c r="I470" s="490"/>
      <c r="J470" s="491"/>
      <c r="K470" s="491"/>
      <c r="L470" s="491"/>
      <c r="M470" s="491"/>
      <c r="N470" s="491"/>
      <c r="O470" s="491"/>
      <c r="P470" s="491"/>
      <c r="Q470" s="491"/>
      <c r="R470" s="491"/>
      <c r="S470" s="491"/>
      <c r="T470" s="492"/>
      <c r="U470" s="417"/>
      <c r="V470" s="418"/>
      <c r="W470" s="419"/>
      <c r="X470" s="387"/>
    </row>
    <row r="471" spans="1:24" ht="26.1" customHeight="1" x14ac:dyDescent="0.25">
      <c r="A471" s="420" t="s">
        <v>1450</v>
      </c>
      <c r="B471" s="421" t="s">
        <v>965</v>
      </c>
      <c r="C471" s="452"/>
      <c r="D471" s="453"/>
      <c r="E471" s="445"/>
      <c r="F471" s="445"/>
      <c r="G471" s="446"/>
      <c r="H471" s="486"/>
      <c r="I471" s="496"/>
      <c r="J471" s="497"/>
      <c r="K471" s="497"/>
      <c r="L471" s="497"/>
      <c r="M471" s="497"/>
      <c r="N471" s="497"/>
      <c r="O471" s="497"/>
      <c r="P471" s="497"/>
      <c r="Q471" s="497"/>
      <c r="R471" s="497"/>
      <c r="S471" s="497"/>
      <c r="T471" s="498"/>
      <c r="U471" s="455"/>
      <c r="V471" s="451"/>
      <c r="W471" s="451"/>
      <c r="X471" s="387"/>
    </row>
    <row r="472" spans="1:24" ht="26.1" customHeight="1" x14ac:dyDescent="0.25">
      <c r="A472" s="420" t="s">
        <v>1451</v>
      </c>
      <c r="B472" s="420" t="s">
        <v>966</v>
      </c>
      <c r="C472" s="452"/>
      <c r="D472" s="453"/>
      <c r="E472" s="445"/>
      <c r="F472" s="445"/>
      <c r="G472" s="446"/>
      <c r="H472" s="486"/>
      <c r="I472" s="496"/>
      <c r="J472" s="497"/>
      <c r="K472" s="497"/>
      <c r="L472" s="497"/>
      <c r="M472" s="497"/>
      <c r="N472" s="497"/>
      <c r="O472" s="497"/>
      <c r="P472" s="497"/>
      <c r="Q472" s="497"/>
      <c r="R472" s="497"/>
      <c r="S472" s="497"/>
      <c r="T472" s="498"/>
      <c r="U472" s="455"/>
      <c r="V472" s="451"/>
      <c r="W472" s="451"/>
      <c r="X472" s="387"/>
    </row>
    <row r="473" spans="1:24" ht="26.1" customHeight="1" x14ac:dyDescent="0.25">
      <c r="A473" s="472" t="s">
        <v>1452</v>
      </c>
      <c r="B473" s="527" t="s">
        <v>710</v>
      </c>
      <c r="C473" s="487" t="s">
        <v>793</v>
      </c>
      <c r="D473" s="658" t="s">
        <v>42</v>
      </c>
      <c r="E473" s="659" t="s">
        <v>1713</v>
      </c>
      <c r="F473" s="659">
        <v>20</v>
      </c>
      <c r="G473" s="659">
        <v>16</v>
      </c>
      <c r="H473" s="434">
        <v>0</v>
      </c>
      <c r="I473" s="475">
        <v>0</v>
      </c>
      <c r="J473" s="436">
        <v>0</v>
      </c>
      <c r="K473" s="436">
        <v>0</v>
      </c>
      <c r="L473" s="436">
        <v>0</v>
      </c>
      <c r="M473" s="436">
        <v>0</v>
      </c>
      <c r="N473" s="436">
        <v>0</v>
      </c>
      <c r="O473" s="436">
        <v>0</v>
      </c>
      <c r="P473" s="436">
        <v>0</v>
      </c>
      <c r="Q473" s="436">
        <v>0</v>
      </c>
      <c r="R473" s="436">
        <v>0</v>
      </c>
      <c r="S473" s="436">
        <v>1</v>
      </c>
      <c r="T473" s="437">
        <v>0</v>
      </c>
      <c r="U473" s="438">
        <f>SUM(I473:T473)</f>
        <v>1</v>
      </c>
      <c r="V473" s="439"/>
      <c r="W473" s="440"/>
      <c r="X473" s="387"/>
    </row>
    <row r="474" spans="1:24" ht="26.1" customHeight="1" x14ac:dyDescent="0.25">
      <c r="A474" s="408" t="s">
        <v>1453</v>
      </c>
      <c r="B474" s="409" t="s">
        <v>711</v>
      </c>
      <c r="C474" s="410"/>
      <c r="D474" s="411"/>
      <c r="E474" s="412"/>
      <c r="F474" s="412"/>
      <c r="G474" s="412"/>
      <c r="H474" s="467"/>
      <c r="I474" s="490"/>
      <c r="J474" s="491"/>
      <c r="K474" s="491"/>
      <c r="L474" s="491"/>
      <c r="M474" s="491"/>
      <c r="N474" s="491"/>
      <c r="O474" s="491"/>
      <c r="P474" s="491"/>
      <c r="Q474" s="491"/>
      <c r="R474" s="491"/>
      <c r="S474" s="491"/>
      <c r="T474" s="492"/>
      <c r="U474" s="417"/>
      <c r="V474" s="418"/>
      <c r="W474" s="419"/>
      <c r="X474" s="387"/>
    </row>
    <row r="475" spans="1:24" ht="26.1" customHeight="1" x14ac:dyDescent="0.25">
      <c r="A475" s="420" t="s">
        <v>1454</v>
      </c>
      <c r="B475" s="421" t="s">
        <v>967</v>
      </c>
      <c r="C475" s="452"/>
      <c r="D475" s="453"/>
      <c r="E475" s="445"/>
      <c r="F475" s="445"/>
      <c r="G475" s="446"/>
      <c r="H475" s="486"/>
      <c r="I475" s="496"/>
      <c r="J475" s="497"/>
      <c r="K475" s="497"/>
      <c r="L475" s="497"/>
      <c r="M475" s="497"/>
      <c r="N475" s="497"/>
      <c r="O475" s="497"/>
      <c r="P475" s="497"/>
      <c r="Q475" s="497"/>
      <c r="R475" s="497"/>
      <c r="S475" s="497"/>
      <c r="T475" s="498"/>
      <c r="U475" s="455"/>
      <c r="V475" s="451"/>
      <c r="W475" s="451"/>
      <c r="X475" s="387"/>
    </row>
    <row r="476" spans="1:24" ht="26.1" customHeight="1" x14ac:dyDescent="0.25">
      <c r="A476" s="420" t="s">
        <v>1455</v>
      </c>
      <c r="B476" s="420" t="s">
        <v>968</v>
      </c>
      <c r="C476" s="452"/>
      <c r="D476" s="453"/>
      <c r="E476" s="445"/>
      <c r="F476" s="445"/>
      <c r="G476" s="446"/>
      <c r="H476" s="486"/>
      <c r="I476" s="496"/>
      <c r="J476" s="497"/>
      <c r="K476" s="497"/>
      <c r="L476" s="497"/>
      <c r="M476" s="497"/>
      <c r="N476" s="497"/>
      <c r="O476" s="497"/>
      <c r="P476" s="497"/>
      <c r="Q476" s="497"/>
      <c r="R476" s="497"/>
      <c r="S476" s="497"/>
      <c r="T476" s="498"/>
      <c r="U476" s="455"/>
      <c r="V476" s="451"/>
      <c r="W476" s="451"/>
      <c r="X476" s="387"/>
    </row>
    <row r="477" spans="1:24" ht="39.75" customHeight="1" x14ac:dyDescent="0.25">
      <c r="A477" s="472" t="s">
        <v>1456</v>
      </c>
      <c r="B477" s="527" t="s">
        <v>712</v>
      </c>
      <c r="C477" s="488" t="s">
        <v>58</v>
      </c>
      <c r="D477" s="658" t="s">
        <v>42</v>
      </c>
      <c r="E477" s="659" t="s">
        <v>1713</v>
      </c>
      <c r="F477" s="659">
        <v>32</v>
      </c>
      <c r="G477" s="659">
        <v>20</v>
      </c>
      <c r="H477" s="434">
        <v>0</v>
      </c>
      <c r="I477" s="475">
        <v>0</v>
      </c>
      <c r="J477" s="436">
        <v>0</v>
      </c>
      <c r="K477" s="436">
        <v>0</v>
      </c>
      <c r="L477" s="436">
        <v>0</v>
      </c>
      <c r="M477" s="436">
        <v>0</v>
      </c>
      <c r="N477" s="436">
        <v>0</v>
      </c>
      <c r="O477" s="436">
        <v>0</v>
      </c>
      <c r="P477" s="436">
        <v>0</v>
      </c>
      <c r="Q477" s="436">
        <v>1</v>
      </c>
      <c r="R477" s="436">
        <v>0</v>
      </c>
      <c r="S477" s="436">
        <v>0</v>
      </c>
      <c r="T477" s="437">
        <v>0</v>
      </c>
      <c r="U477" s="438">
        <f>SUM(I477:T477)</f>
        <v>1</v>
      </c>
      <c r="V477" s="439"/>
      <c r="W477" s="440"/>
      <c r="X477" s="387"/>
    </row>
    <row r="478" spans="1:24" ht="39.75" customHeight="1" x14ac:dyDescent="0.25">
      <c r="A478" s="420" t="s">
        <v>1457</v>
      </c>
      <c r="B478" s="420" t="s">
        <v>969</v>
      </c>
      <c r="C478" s="452"/>
      <c r="D478" s="453"/>
      <c r="E478" s="445"/>
      <c r="F478" s="445"/>
      <c r="G478" s="446"/>
      <c r="H478" s="486"/>
      <c r="I478" s="496"/>
      <c r="J478" s="497"/>
      <c r="K478" s="497"/>
      <c r="L478" s="497"/>
      <c r="M478" s="497"/>
      <c r="N478" s="497"/>
      <c r="O478" s="497"/>
      <c r="P478" s="497"/>
      <c r="Q478" s="497"/>
      <c r="R478" s="497"/>
      <c r="S478" s="497"/>
      <c r="T478" s="498"/>
      <c r="U478" s="455"/>
      <c r="V478" s="451"/>
      <c r="W478" s="451"/>
      <c r="X478" s="387"/>
    </row>
    <row r="479" spans="1:24" ht="26.1" customHeight="1" x14ac:dyDescent="0.25">
      <c r="A479" s="472" t="s">
        <v>1458</v>
      </c>
      <c r="B479" s="527" t="s">
        <v>713</v>
      </c>
      <c r="C479" s="488" t="s">
        <v>58</v>
      </c>
      <c r="D479" s="658" t="s">
        <v>42</v>
      </c>
      <c r="E479" s="659" t="s">
        <v>1713</v>
      </c>
      <c r="F479" s="659">
        <v>32</v>
      </c>
      <c r="G479" s="659">
        <v>20</v>
      </c>
      <c r="H479" s="434">
        <v>0</v>
      </c>
      <c r="I479" s="475">
        <v>0</v>
      </c>
      <c r="J479" s="436">
        <v>0</v>
      </c>
      <c r="K479" s="436">
        <v>0</v>
      </c>
      <c r="L479" s="436">
        <v>0</v>
      </c>
      <c r="M479" s="436">
        <v>0</v>
      </c>
      <c r="N479" s="436">
        <v>0</v>
      </c>
      <c r="O479" s="436">
        <v>0</v>
      </c>
      <c r="P479" s="436">
        <v>0</v>
      </c>
      <c r="Q479" s="436">
        <v>6</v>
      </c>
      <c r="R479" s="436">
        <v>0</v>
      </c>
      <c r="S479" s="436">
        <v>0</v>
      </c>
      <c r="T479" s="437">
        <v>0</v>
      </c>
      <c r="U479" s="438">
        <f t="shared" ref="U479:U480" si="52">SUM(I479:T479)</f>
        <v>6</v>
      </c>
      <c r="V479" s="439"/>
      <c r="W479" s="440"/>
      <c r="X479" s="387"/>
    </row>
    <row r="480" spans="1:24" ht="26.1" customHeight="1" x14ac:dyDescent="0.25">
      <c r="A480" s="472" t="s">
        <v>1459</v>
      </c>
      <c r="B480" s="527" t="s">
        <v>714</v>
      </c>
      <c r="C480" s="488" t="s">
        <v>58</v>
      </c>
      <c r="D480" s="658" t="s">
        <v>42</v>
      </c>
      <c r="E480" s="659" t="s">
        <v>1713</v>
      </c>
      <c r="F480" s="659">
        <v>32</v>
      </c>
      <c r="G480" s="659">
        <v>20</v>
      </c>
      <c r="H480" s="434">
        <v>0</v>
      </c>
      <c r="I480" s="475">
        <v>0</v>
      </c>
      <c r="J480" s="436">
        <v>0</v>
      </c>
      <c r="K480" s="436">
        <v>0</v>
      </c>
      <c r="L480" s="436">
        <v>0</v>
      </c>
      <c r="M480" s="436">
        <v>0</v>
      </c>
      <c r="N480" s="436">
        <v>0</v>
      </c>
      <c r="O480" s="436">
        <v>0</v>
      </c>
      <c r="P480" s="436">
        <v>0</v>
      </c>
      <c r="Q480" s="436">
        <v>5</v>
      </c>
      <c r="R480" s="436">
        <v>0</v>
      </c>
      <c r="S480" s="436">
        <v>0</v>
      </c>
      <c r="T480" s="437">
        <v>0</v>
      </c>
      <c r="U480" s="438">
        <f t="shared" si="52"/>
        <v>5</v>
      </c>
      <c r="V480" s="439"/>
      <c r="W480" s="440"/>
      <c r="X480" s="387"/>
    </row>
    <row r="481" spans="1:24" ht="26.1" customHeight="1" x14ac:dyDescent="0.25">
      <c r="A481" s="420" t="s">
        <v>1460</v>
      </c>
      <c r="B481" s="421" t="s">
        <v>970</v>
      </c>
      <c r="C481" s="452"/>
      <c r="D481" s="453"/>
      <c r="E481" s="445"/>
      <c r="F481" s="445"/>
      <c r="G481" s="446"/>
      <c r="H481" s="486"/>
      <c r="I481" s="496"/>
      <c r="J481" s="497"/>
      <c r="K481" s="497"/>
      <c r="L481" s="497"/>
      <c r="M481" s="497"/>
      <c r="N481" s="497"/>
      <c r="O481" s="497"/>
      <c r="P481" s="497"/>
      <c r="Q481" s="497"/>
      <c r="R481" s="497"/>
      <c r="S481" s="497"/>
      <c r="T481" s="498"/>
      <c r="U481" s="455"/>
      <c r="V481" s="451"/>
      <c r="W481" s="451"/>
      <c r="X481" s="387"/>
    </row>
    <row r="482" spans="1:24" ht="26.1" customHeight="1" x14ac:dyDescent="0.25">
      <c r="A482" s="420" t="s">
        <v>1461</v>
      </c>
      <c r="B482" s="420" t="s">
        <v>971</v>
      </c>
      <c r="C482" s="452"/>
      <c r="D482" s="453"/>
      <c r="E482" s="445"/>
      <c r="F482" s="445"/>
      <c r="G482" s="446"/>
      <c r="H482" s="486"/>
      <c r="I482" s="496"/>
      <c r="J482" s="497"/>
      <c r="K482" s="497"/>
      <c r="L482" s="497"/>
      <c r="M482" s="497"/>
      <c r="N482" s="497"/>
      <c r="O482" s="497"/>
      <c r="P482" s="497"/>
      <c r="Q482" s="497"/>
      <c r="R482" s="497"/>
      <c r="S482" s="497"/>
      <c r="T482" s="498"/>
      <c r="U482" s="455"/>
      <c r="V482" s="451"/>
      <c r="W482" s="451"/>
      <c r="X482" s="387"/>
    </row>
    <row r="483" spans="1:24" ht="26.1" customHeight="1" x14ac:dyDescent="0.25">
      <c r="A483" s="472" t="s">
        <v>1462</v>
      </c>
      <c r="B483" s="527" t="s">
        <v>715</v>
      </c>
      <c r="C483" s="487" t="s">
        <v>793</v>
      </c>
      <c r="D483" s="658" t="s">
        <v>42</v>
      </c>
      <c r="E483" s="659" t="s">
        <v>1713</v>
      </c>
      <c r="F483" s="659">
        <v>30</v>
      </c>
      <c r="G483" s="659">
        <v>25</v>
      </c>
      <c r="H483" s="434">
        <v>0</v>
      </c>
      <c r="I483" s="475">
        <v>0</v>
      </c>
      <c r="J483" s="436">
        <v>0</v>
      </c>
      <c r="K483" s="436">
        <v>0</v>
      </c>
      <c r="L483" s="436">
        <v>0</v>
      </c>
      <c r="M483" s="436">
        <v>0</v>
      </c>
      <c r="N483" s="436">
        <v>0</v>
      </c>
      <c r="O483" s="436">
        <v>0</v>
      </c>
      <c r="P483" s="436">
        <v>0</v>
      </c>
      <c r="Q483" s="436">
        <v>24</v>
      </c>
      <c r="R483" s="436">
        <v>0</v>
      </c>
      <c r="S483" s="436">
        <v>0</v>
      </c>
      <c r="T483" s="437">
        <v>0</v>
      </c>
      <c r="U483" s="438">
        <f>SUM(I483:T483)</f>
        <v>24</v>
      </c>
      <c r="V483" s="439"/>
      <c r="W483" s="440"/>
      <c r="X483" s="387"/>
    </row>
    <row r="484" spans="1:24" ht="26.1" customHeight="1" x14ac:dyDescent="0.25">
      <c r="A484" s="420" t="s">
        <v>1463</v>
      </c>
      <c r="B484" s="420" t="s">
        <v>972</v>
      </c>
      <c r="C484" s="452"/>
      <c r="D484" s="453"/>
      <c r="E484" s="445"/>
      <c r="F484" s="445"/>
      <c r="G484" s="446"/>
      <c r="H484" s="486"/>
      <c r="I484" s="496"/>
      <c r="J484" s="497"/>
      <c r="K484" s="497"/>
      <c r="L484" s="497"/>
      <c r="M484" s="497"/>
      <c r="N484" s="497"/>
      <c r="O484" s="497"/>
      <c r="P484" s="497"/>
      <c r="Q484" s="497"/>
      <c r="R484" s="497"/>
      <c r="S484" s="497"/>
      <c r="T484" s="498"/>
      <c r="U484" s="455"/>
      <c r="V484" s="451"/>
      <c r="W484" s="451"/>
      <c r="X484" s="387"/>
    </row>
    <row r="485" spans="1:24" ht="26.1" customHeight="1" x14ac:dyDescent="0.25">
      <c r="A485" s="472" t="s">
        <v>1464</v>
      </c>
      <c r="B485" s="527" t="s">
        <v>716</v>
      </c>
      <c r="C485" s="487" t="s">
        <v>793</v>
      </c>
      <c r="D485" s="658" t="s">
        <v>42</v>
      </c>
      <c r="E485" s="659" t="s">
        <v>1713</v>
      </c>
      <c r="F485" s="659">
        <v>30</v>
      </c>
      <c r="G485" s="659">
        <v>25</v>
      </c>
      <c r="H485" s="434">
        <v>0</v>
      </c>
      <c r="I485" s="475">
        <v>0</v>
      </c>
      <c r="J485" s="436">
        <v>0</v>
      </c>
      <c r="K485" s="436">
        <v>0</v>
      </c>
      <c r="L485" s="436">
        <v>0</v>
      </c>
      <c r="M485" s="436">
        <v>0</v>
      </c>
      <c r="N485" s="436">
        <v>0</v>
      </c>
      <c r="O485" s="436">
        <v>0</v>
      </c>
      <c r="P485" s="436">
        <v>0</v>
      </c>
      <c r="Q485" s="436">
        <v>4</v>
      </c>
      <c r="R485" s="436">
        <v>0</v>
      </c>
      <c r="S485" s="436">
        <v>0</v>
      </c>
      <c r="T485" s="437">
        <v>0</v>
      </c>
      <c r="U485" s="438">
        <f>SUM(I485:T485)</f>
        <v>4</v>
      </c>
      <c r="V485" s="439"/>
      <c r="W485" s="440"/>
      <c r="X485" s="387"/>
    </row>
    <row r="486" spans="1:24" ht="26.1" customHeight="1" x14ac:dyDescent="0.25">
      <c r="A486" s="420" t="s">
        <v>1465</v>
      </c>
      <c r="B486" s="421" t="s">
        <v>973</v>
      </c>
      <c r="C486" s="452"/>
      <c r="D486" s="453"/>
      <c r="E486" s="445"/>
      <c r="F486" s="445"/>
      <c r="G486" s="446"/>
      <c r="H486" s="486"/>
      <c r="I486" s="496"/>
      <c r="J486" s="497"/>
      <c r="K486" s="497"/>
      <c r="L486" s="497"/>
      <c r="M486" s="497"/>
      <c r="N486" s="497"/>
      <c r="O486" s="497"/>
      <c r="P486" s="497"/>
      <c r="Q486" s="497"/>
      <c r="R486" s="497"/>
      <c r="S486" s="497"/>
      <c r="T486" s="498"/>
      <c r="U486" s="455"/>
      <c r="V486" s="451"/>
      <c r="W486" s="451"/>
      <c r="X486" s="387"/>
    </row>
    <row r="487" spans="1:24" ht="26.1" customHeight="1" x14ac:dyDescent="0.25">
      <c r="A487" s="420" t="s">
        <v>1466</v>
      </c>
      <c r="B487" s="420" t="s">
        <v>974</v>
      </c>
      <c r="C487" s="452"/>
      <c r="D487" s="453"/>
      <c r="E487" s="445"/>
      <c r="F487" s="445"/>
      <c r="G487" s="446"/>
      <c r="H487" s="486"/>
      <c r="I487" s="496"/>
      <c r="J487" s="497"/>
      <c r="K487" s="497"/>
      <c r="L487" s="497"/>
      <c r="M487" s="497"/>
      <c r="N487" s="497"/>
      <c r="O487" s="497"/>
      <c r="P487" s="497"/>
      <c r="Q487" s="497"/>
      <c r="R487" s="497"/>
      <c r="S487" s="497"/>
      <c r="T487" s="498"/>
      <c r="U487" s="455"/>
      <c r="V487" s="451"/>
      <c r="W487" s="451"/>
      <c r="X487" s="387"/>
    </row>
    <row r="488" spans="1:24" ht="26.1" customHeight="1" x14ac:dyDescent="0.25">
      <c r="A488" s="472" t="s">
        <v>1467</v>
      </c>
      <c r="B488" s="527" t="s">
        <v>717</v>
      </c>
      <c r="C488" s="487" t="s">
        <v>793</v>
      </c>
      <c r="D488" s="658" t="s">
        <v>42</v>
      </c>
      <c r="E488" s="659" t="s">
        <v>1713</v>
      </c>
      <c r="F488" s="659">
        <v>30</v>
      </c>
      <c r="G488" s="659">
        <v>60</v>
      </c>
      <c r="H488" s="434">
        <v>900</v>
      </c>
      <c r="I488" s="475">
        <v>0</v>
      </c>
      <c r="J488" s="436">
        <v>0</v>
      </c>
      <c r="K488" s="436">
        <v>0</v>
      </c>
      <c r="L488" s="436">
        <v>0</v>
      </c>
      <c r="M488" s="436">
        <v>0</v>
      </c>
      <c r="N488" s="436">
        <v>0</v>
      </c>
      <c r="O488" s="436">
        <v>7</v>
      </c>
      <c r="P488" s="436">
        <v>0</v>
      </c>
      <c r="Q488" s="436">
        <v>0</v>
      </c>
      <c r="R488" s="436">
        <v>0</v>
      </c>
      <c r="S488" s="436">
        <v>0</v>
      </c>
      <c r="T488" s="437">
        <v>0</v>
      </c>
      <c r="U488" s="438">
        <f t="shared" ref="U488:U490" si="53">SUM(I488:T488)</f>
        <v>7</v>
      </c>
      <c r="V488" s="439"/>
      <c r="W488" s="440"/>
      <c r="X488" s="387"/>
    </row>
    <row r="489" spans="1:24" ht="26.1" customHeight="1" x14ac:dyDescent="0.25">
      <c r="A489" s="472" t="s">
        <v>1468</v>
      </c>
      <c r="B489" s="527" t="s">
        <v>718</v>
      </c>
      <c r="C489" s="487" t="s">
        <v>793</v>
      </c>
      <c r="D489" s="658" t="s">
        <v>42</v>
      </c>
      <c r="E489" s="659" t="s">
        <v>1713</v>
      </c>
      <c r="F489" s="659">
        <v>30</v>
      </c>
      <c r="G489" s="659">
        <v>60</v>
      </c>
      <c r="H489" s="434">
        <v>900</v>
      </c>
      <c r="I489" s="475">
        <v>0</v>
      </c>
      <c r="J489" s="436">
        <v>0</v>
      </c>
      <c r="K489" s="436">
        <v>0</v>
      </c>
      <c r="L489" s="436">
        <v>0</v>
      </c>
      <c r="M489" s="436">
        <v>0</v>
      </c>
      <c r="N489" s="436">
        <v>0</v>
      </c>
      <c r="O489" s="436">
        <v>2</v>
      </c>
      <c r="P489" s="436">
        <v>0</v>
      </c>
      <c r="Q489" s="436">
        <v>0</v>
      </c>
      <c r="R489" s="436">
        <v>0</v>
      </c>
      <c r="S489" s="436">
        <v>0</v>
      </c>
      <c r="T489" s="437">
        <v>0</v>
      </c>
      <c r="U489" s="438">
        <f t="shared" si="53"/>
        <v>2</v>
      </c>
      <c r="V489" s="439"/>
      <c r="W489" s="440"/>
      <c r="X489" s="387"/>
    </row>
    <row r="490" spans="1:24" ht="26.1" customHeight="1" x14ac:dyDescent="0.25">
      <c r="A490" s="472" t="s">
        <v>1469</v>
      </c>
      <c r="B490" s="527" t="s">
        <v>719</v>
      </c>
      <c r="C490" s="487" t="s">
        <v>793</v>
      </c>
      <c r="D490" s="658" t="s">
        <v>42</v>
      </c>
      <c r="E490" s="659" t="s">
        <v>1713</v>
      </c>
      <c r="F490" s="659">
        <v>30</v>
      </c>
      <c r="G490" s="659">
        <v>60</v>
      </c>
      <c r="H490" s="434">
        <v>900</v>
      </c>
      <c r="I490" s="475">
        <v>0</v>
      </c>
      <c r="J490" s="436">
        <v>0</v>
      </c>
      <c r="K490" s="436">
        <v>0</v>
      </c>
      <c r="L490" s="436">
        <v>0</v>
      </c>
      <c r="M490" s="436">
        <v>0</v>
      </c>
      <c r="N490" s="436">
        <v>0</v>
      </c>
      <c r="O490" s="436">
        <v>1</v>
      </c>
      <c r="P490" s="436">
        <v>0</v>
      </c>
      <c r="Q490" s="436">
        <v>0</v>
      </c>
      <c r="R490" s="436">
        <v>0</v>
      </c>
      <c r="S490" s="436">
        <v>0</v>
      </c>
      <c r="T490" s="437">
        <v>0</v>
      </c>
      <c r="U490" s="438">
        <f t="shared" si="53"/>
        <v>1</v>
      </c>
      <c r="V490" s="439"/>
      <c r="W490" s="440"/>
      <c r="X490" s="387"/>
    </row>
    <row r="491" spans="1:24" ht="26.1" customHeight="1" x14ac:dyDescent="0.25">
      <c r="A491" s="420" t="s">
        <v>1470</v>
      </c>
      <c r="B491" s="420" t="s">
        <v>975</v>
      </c>
      <c r="C491" s="452"/>
      <c r="D491" s="453"/>
      <c r="E491" s="445"/>
      <c r="F491" s="445"/>
      <c r="G491" s="446"/>
      <c r="H491" s="486"/>
      <c r="I491" s="496"/>
      <c r="J491" s="497"/>
      <c r="K491" s="497"/>
      <c r="L491" s="497"/>
      <c r="M491" s="497"/>
      <c r="N491" s="497"/>
      <c r="O491" s="497"/>
      <c r="P491" s="497"/>
      <c r="Q491" s="497"/>
      <c r="R491" s="497"/>
      <c r="S491" s="497"/>
      <c r="T491" s="498"/>
      <c r="U491" s="455"/>
      <c r="V491" s="451"/>
      <c r="W491" s="451"/>
      <c r="X491" s="387"/>
    </row>
    <row r="492" spans="1:24" ht="26.1" customHeight="1" x14ac:dyDescent="0.25">
      <c r="A492" s="472" t="s">
        <v>1471</v>
      </c>
      <c r="B492" s="527" t="s">
        <v>720</v>
      </c>
      <c r="C492" s="488" t="s">
        <v>58</v>
      </c>
      <c r="D492" s="658" t="s">
        <v>42</v>
      </c>
      <c r="E492" s="659" t="s">
        <v>43</v>
      </c>
      <c r="F492" s="659">
        <v>30</v>
      </c>
      <c r="G492" s="659">
        <v>60</v>
      </c>
      <c r="H492" s="434">
        <v>911</v>
      </c>
      <c r="I492" s="475">
        <v>0</v>
      </c>
      <c r="J492" s="436">
        <v>0</v>
      </c>
      <c r="K492" s="436">
        <v>0</v>
      </c>
      <c r="L492" s="436">
        <v>0</v>
      </c>
      <c r="M492" s="436">
        <v>0</v>
      </c>
      <c r="N492" s="436">
        <v>0</v>
      </c>
      <c r="O492" s="436">
        <v>1</v>
      </c>
      <c r="P492" s="436">
        <v>0</v>
      </c>
      <c r="Q492" s="436">
        <v>0</v>
      </c>
      <c r="R492" s="436">
        <v>0</v>
      </c>
      <c r="S492" s="436">
        <v>0</v>
      </c>
      <c r="T492" s="437">
        <v>0</v>
      </c>
      <c r="U492" s="438">
        <f>SUM(I492:T492)</f>
        <v>1</v>
      </c>
      <c r="V492" s="439"/>
      <c r="W492" s="440"/>
      <c r="X492" s="387"/>
    </row>
    <row r="493" spans="1:24" ht="26.1" customHeight="1" x14ac:dyDescent="0.25">
      <c r="A493" s="408" t="s">
        <v>1472</v>
      </c>
      <c r="B493" s="409" t="s">
        <v>721</v>
      </c>
      <c r="C493" s="410"/>
      <c r="D493" s="411"/>
      <c r="E493" s="412"/>
      <c r="F493" s="412"/>
      <c r="G493" s="412"/>
      <c r="H493" s="467"/>
      <c r="I493" s="490"/>
      <c r="J493" s="491"/>
      <c r="K493" s="491"/>
      <c r="L493" s="491"/>
      <c r="M493" s="491"/>
      <c r="N493" s="491"/>
      <c r="O493" s="491"/>
      <c r="P493" s="491"/>
      <c r="Q493" s="491"/>
      <c r="R493" s="491"/>
      <c r="S493" s="491"/>
      <c r="T493" s="492"/>
      <c r="U493" s="417"/>
      <c r="V493" s="418"/>
      <c r="W493" s="419"/>
      <c r="X493" s="387"/>
    </row>
    <row r="494" spans="1:24" ht="26.1" customHeight="1" x14ac:dyDescent="0.25">
      <c r="A494" s="420" t="s">
        <v>1473</v>
      </c>
      <c r="B494" s="421" t="s">
        <v>976</v>
      </c>
      <c r="C494" s="452"/>
      <c r="D494" s="453"/>
      <c r="E494" s="445"/>
      <c r="F494" s="445"/>
      <c r="G494" s="446"/>
      <c r="H494" s="486"/>
      <c r="I494" s="496"/>
      <c r="J494" s="497"/>
      <c r="K494" s="497"/>
      <c r="L494" s="497"/>
      <c r="M494" s="497"/>
      <c r="N494" s="497"/>
      <c r="O494" s="497"/>
      <c r="P494" s="497"/>
      <c r="Q494" s="497"/>
      <c r="R494" s="497"/>
      <c r="S494" s="497"/>
      <c r="T494" s="498"/>
      <c r="U494" s="455"/>
      <c r="V494" s="451"/>
      <c r="W494" s="451"/>
      <c r="X494" s="387"/>
    </row>
    <row r="495" spans="1:24" ht="26.1" customHeight="1" x14ac:dyDescent="0.25">
      <c r="A495" s="472" t="s">
        <v>1474</v>
      </c>
      <c r="B495" s="527" t="s">
        <v>722</v>
      </c>
      <c r="C495" s="487" t="s">
        <v>793</v>
      </c>
      <c r="D495" s="658" t="s">
        <v>42</v>
      </c>
      <c r="E495" s="659" t="s">
        <v>783</v>
      </c>
      <c r="F495" s="659">
        <v>32</v>
      </c>
      <c r="G495" s="659">
        <v>25</v>
      </c>
      <c r="H495" s="434">
        <v>0</v>
      </c>
      <c r="I495" s="475">
        <v>0</v>
      </c>
      <c r="J495" s="436">
        <v>0</v>
      </c>
      <c r="K495" s="436">
        <v>0</v>
      </c>
      <c r="L495" s="436">
        <v>0</v>
      </c>
      <c r="M495" s="436">
        <v>0</v>
      </c>
      <c r="N495" s="436">
        <v>0</v>
      </c>
      <c r="O495" s="436">
        <v>0</v>
      </c>
      <c r="P495" s="436">
        <v>0</v>
      </c>
      <c r="Q495" s="436">
        <v>0</v>
      </c>
      <c r="R495" s="436">
        <v>0</v>
      </c>
      <c r="S495" s="436">
        <v>1</v>
      </c>
      <c r="T495" s="437">
        <v>0</v>
      </c>
      <c r="U495" s="438">
        <f>SUM(I495:T495)</f>
        <v>1</v>
      </c>
      <c r="V495" s="439"/>
      <c r="W495" s="440"/>
      <c r="X495" s="387"/>
    </row>
    <row r="496" spans="1:24" ht="26.1" customHeight="1" x14ac:dyDescent="0.25">
      <c r="A496" s="408" t="s">
        <v>1475</v>
      </c>
      <c r="B496" s="409" t="s">
        <v>723</v>
      </c>
      <c r="C496" s="410"/>
      <c r="D496" s="411"/>
      <c r="E496" s="412"/>
      <c r="F496" s="412"/>
      <c r="G496" s="412"/>
      <c r="H496" s="467"/>
      <c r="I496" s="490"/>
      <c r="J496" s="491"/>
      <c r="K496" s="491"/>
      <c r="L496" s="491"/>
      <c r="M496" s="491"/>
      <c r="N496" s="491"/>
      <c r="O496" s="491"/>
      <c r="P496" s="491"/>
      <c r="Q496" s="491"/>
      <c r="R496" s="491"/>
      <c r="S496" s="491"/>
      <c r="T496" s="492"/>
      <c r="U496" s="417"/>
      <c r="V496" s="418"/>
      <c r="W496" s="419"/>
      <c r="X496" s="387"/>
    </row>
    <row r="497" spans="1:24" ht="26.1" customHeight="1" x14ac:dyDescent="0.25">
      <c r="A497" s="420" t="s">
        <v>1476</v>
      </c>
      <c r="B497" s="421" t="s">
        <v>977</v>
      </c>
      <c r="C497" s="452"/>
      <c r="D497" s="453"/>
      <c r="E497" s="445"/>
      <c r="F497" s="445"/>
      <c r="G497" s="446"/>
      <c r="H497" s="486"/>
      <c r="I497" s="496"/>
      <c r="J497" s="497"/>
      <c r="K497" s="497"/>
      <c r="L497" s="497"/>
      <c r="M497" s="497"/>
      <c r="N497" s="497"/>
      <c r="O497" s="497"/>
      <c r="P497" s="497"/>
      <c r="Q497" s="497"/>
      <c r="R497" s="497"/>
      <c r="S497" s="497"/>
      <c r="T497" s="498"/>
      <c r="U497" s="455"/>
      <c r="V497" s="451"/>
      <c r="W497" s="451"/>
      <c r="X497" s="387"/>
    </row>
    <row r="498" spans="1:24" ht="26.1" customHeight="1" x14ac:dyDescent="0.25">
      <c r="A498" s="420" t="s">
        <v>1477</v>
      </c>
      <c r="B498" s="420" t="s">
        <v>978</v>
      </c>
      <c r="C498" s="452"/>
      <c r="D498" s="453"/>
      <c r="E498" s="445"/>
      <c r="F498" s="445"/>
      <c r="G498" s="446"/>
      <c r="H498" s="486"/>
      <c r="I498" s="496"/>
      <c r="J498" s="497"/>
      <c r="K498" s="497"/>
      <c r="L498" s="497"/>
      <c r="M498" s="497"/>
      <c r="N498" s="497"/>
      <c r="O498" s="497"/>
      <c r="P498" s="497"/>
      <c r="Q498" s="497"/>
      <c r="R498" s="497"/>
      <c r="S498" s="497"/>
      <c r="T498" s="498"/>
      <c r="U498" s="455"/>
      <c r="V498" s="451"/>
      <c r="W498" s="451"/>
      <c r="X498" s="387"/>
    </row>
    <row r="499" spans="1:24" ht="26.1" customHeight="1" x14ac:dyDescent="0.25">
      <c r="A499" s="472" t="s">
        <v>1478</v>
      </c>
      <c r="B499" s="527" t="s">
        <v>724</v>
      </c>
      <c r="C499" s="487" t="s">
        <v>770</v>
      </c>
      <c r="D499" s="658" t="s">
        <v>42</v>
      </c>
      <c r="E499" s="659" t="s">
        <v>1713</v>
      </c>
      <c r="F499" s="659">
        <v>70</v>
      </c>
      <c r="G499" s="659">
        <v>10</v>
      </c>
      <c r="H499" s="663" t="s">
        <v>1719</v>
      </c>
      <c r="I499" s="475">
        <v>0</v>
      </c>
      <c r="J499" s="436">
        <v>0</v>
      </c>
      <c r="K499" s="436">
        <v>0</v>
      </c>
      <c r="L499" s="436">
        <v>0</v>
      </c>
      <c r="M499" s="436">
        <v>0</v>
      </c>
      <c r="N499" s="436">
        <v>0</v>
      </c>
      <c r="O499" s="436">
        <v>15</v>
      </c>
      <c r="P499" s="436">
        <v>0</v>
      </c>
      <c r="Q499" s="436">
        <v>25</v>
      </c>
      <c r="R499" s="436">
        <v>0</v>
      </c>
      <c r="S499" s="436">
        <v>10</v>
      </c>
      <c r="T499" s="437">
        <v>0</v>
      </c>
      <c r="U499" s="438">
        <f>SUM(I499:T499)</f>
        <v>50</v>
      </c>
      <c r="V499" s="439"/>
      <c r="W499" s="440"/>
      <c r="X499" s="387"/>
    </row>
    <row r="500" spans="1:24" ht="26.1" customHeight="1" x14ac:dyDescent="0.25">
      <c r="A500" s="420" t="s">
        <v>1479</v>
      </c>
      <c r="B500" s="420" t="s">
        <v>931</v>
      </c>
      <c r="C500" s="452"/>
      <c r="D500" s="453"/>
      <c r="E500" s="445"/>
      <c r="F500" s="445"/>
      <c r="G500" s="446"/>
      <c r="H500" s="486"/>
      <c r="I500" s="496"/>
      <c r="J500" s="497"/>
      <c r="K500" s="497"/>
      <c r="L500" s="497"/>
      <c r="M500" s="497"/>
      <c r="N500" s="497"/>
      <c r="O500" s="497"/>
      <c r="P500" s="497"/>
      <c r="Q500" s="497"/>
      <c r="R500" s="497"/>
      <c r="S500" s="497"/>
      <c r="T500" s="498"/>
      <c r="U500" s="455"/>
      <c r="V500" s="451"/>
      <c r="W500" s="451"/>
      <c r="X500" s="387"/>
    </row>
    <row r="501" spans="1:24" ht="26.1" customHeight="1" x14ac:dyDescent="0.25">
      <c r="A501" s="472" t="s">
        <v>1480</v>
      </c>
      <c r="B501" s="527" t="s">
        <v>725</v>
      </c>
      <c r="C501" s="487" t="s">
        <v>770</v>
      </c>
      <c r="D501" s="658" t="s">
        <v>42</v>
      </c>
      <c r="E501" s="659" t="s">
        <v>1713</v>
      </c>
      <c r="F501" s="659">
        <v>70</v>
      </c>
      <c r="G501" s="659">
        <v>10</v>
      </c>
      <c r="H501" s="663" t="s">
        <v>1719</v>
      </c>
      <c r="I501" s="475">
        <v>0</v>
      </c>
      <c r="J501" s="436">
        <v>0</v>
      </c>
      <c r="K501" s="436">
        <v>0</v>
      </c>
      <c r="L501" s="436">
        <v>0</v>
      </c>
      <c r="M501" s="436">
        <v>0</v>
      </c>
      <c r="N501" s="436">
        <v>0</v>
      </c>
      <c r="O501" s="436">
        <v>0</v>
      </c>
      <c r="P501" s="436">
        <v>0</v>
      </c>
      <c r="Q501" s="436">
        <v>50</v>
      </c>
      <c r="R501" s="436">
        <v>0</v>
      </c>
      <c r="S501" s="436">
        <v>0</v>
      </c>
      <c r="T501" s="437">
        <v>0</v>
      </c>
      <c r="U501" s="438">
        <f>SUM(I501:T501)</f>
        <v>50</v>
      </c>
      <c r="V501" s="439"/>
      <c r="W501" s="440"/>
      <c r="X501" s="387"/>
    </row>
    <row r="502" spans="1:24" ht="26.1" customHeight="1" x14ac:dyDescent="0.25">
      <c r="A502" s="420" t="s">
        <v>1481</v>
      </c>
      <c r="B502" s="420" t="s">
        <v>979</v>
      </c>
      <c r="C502" s="452"/>
      <c r="D502" s="453"/>
      <c r="E502" s="445"/>
      <c r="F502" s="445"/>
      <c r="G502" s="446"/>
      <c r="H502" s="486"/>
      <c r="I502" s="496"/>
      <c r="J502" s="497"/>
      <c r="K502" s="497"/>
      <c r="L502" s="497"/>
      <c r="M502" s="497"/>
      <c r="N502" s="497"/>
      <c r="O502" s="497"/>
      <c r="P502" s="497"/>
      <c r="Q502" s="497"/>
      <c r="R502" s="497"/>
      <c r="S502" s="497"/>
      <c r="T502" s="498"/>
      <c r="U502" s="455"/>
      <c r="V502" s="451"/>
      <c r="W502" s="451"/>
      <c r="X502" s="387"/>
    </row>
    <row r="503" spans="1:24" ht="26.1" customHeight="1" x14ac:dyDescent="0.25">
      <c r="A503" s="472" t="s">
        <v>1482</v>
      </c>
      <c r="B503" s="527" t="s">
        <v>555</v>
      </c>
      <c r="C503" s="487" t="s">
        <v>770</v>
      </c>
      <c r="D503" s="658" t="s">
        <v>42</v>
      </c>
      <c r="E503" s="659" t="s">
        <v>1713</v>
      </c>
      <c r="F503" s="659">
        <v>70</v>
      </c>
      <c r="G503" s="659">
        <v>10</v>
      </c>
      <c r="H503" s="663" t="s">
        <v>1719</v>
      </c>
      <c r="I503" s="475">
        <v>0</v>
      </c>
      <c r="J503" s="436">
        <v>0</v>
      </c>
      <c r="K503" s="436">
        <v>0</v>
      </c>
      <c r="L503" s="436">
        <v>0</v>
      </c>
      <c r="M503" s="436">
        <v>0</v>
      </c>
      <c r="N503" s="436">
        <v>0</v>
      </c>
      <c r="O503" s="436">
        <v>0</v>
      </c>
      <c r="P503" s="436">
        <v>0</v>
      </c>
      <c r="Q503" s="436">
        <v>500</v>
      </c>
      <c r="R503" s="436">
        <v>0</v>
      </c>
      <c r="S503" s="436">
        <v>0</v>
      </c>
      <c r="T503" s="437">
        <v>0</v>
      </c>
      <c r="U503" s="438">
        <f>SUM(I503:T503)</f>
        <v>500</v>
      </c>
      <c r="V503" s="439"/>
      <c r="W503" s="440"/>
      <c r="X503" s="387"/>
    </row>
    <row r="504" spans="1:24" ht="26.1" customHeight="1" x14ac:dyDescent="0.25">
      <c r="A504" s="456" t="s">
        <v>1483</v>
      </c>
      <c r="B504" s="456" t="s">
        <v>726</v>
      </c>
      <c r="C504" s="457"/>
      <c r="D504" s="458"/>
      <c r="E504" s="459"/>
      <c r="F504" s="459"/>
      <c r="G504" s="459"/>
      <c r="H504" s="460"/>
      <c r="I504" s="517"/>
      <c r="J504" s="518"/>
      <c r="K504" s="518"/>
      <c r="L504" s="518"/>
      <c r="M504" s="518"/>
      <c r="N504" s="518"/>
      <c r="O504" s="518"/>
      <c r="P504" s="518"/>
      <c r="Q504" s="518"/>
      <c r="R504" s="518"/>
      <c r="S504" s="518"/>
      <c r="T504" s="519"/>
      <c r="U504" s="464"/>
      <c r="V504" s="465"/>
      <c r="W504" s="466"/>
      <c r="X504" s="387"/>
    </row>
    <row r="505" spans="1:24" ht="26.1" customHeight="1" x14ac:dyDescent="0.25">
      <c r="A505" s="408" t="s">
        <v>1484</v>
      </c>
      <c r="B505" s="409" t="s">
        <v>727</v>
      </c>
      <c r="C505" s="410"/>
      <c r="D505" s="411"/>
      <c r="E505" s="412"/>
      <c r="F505" s="412"/>
      <c r="G505" s="412"/>
      <c r="H505" s="467"/>
      <c r="I505" s="490"/>
      <c r="J505" s="491"/>
      <c r="K505" s="491"/>
      <c r="L505" s="491"/>
      <c r="M505" s="491"/>
      <c r="N505" s="491"/>
      <c r="O505" s="491"/>
      <c r="P505" s="491"/>
      <c r="Q505" s="491"/>
      <c r="R505" s="491"/>
      <c r="S505" s="491"/>
      <c r="T505" s="492"/>
      <c r="U505" s="417"/>
      <c r="V505" s="418"/>
      <c r="W505" s="419"/>
      <c r="X505" s="387"/>
    </row>
    <row r="506" spans="1:24" ht="26.1" customHeight="1" x14ac:dyDescent="0.25">
      <c r="A506" s="420" t="s">
        <v>1485</v>
      </c>
      <c r="B506" s="421" t="s">
        <v>728</v>
      </c>
      <c r="C506" s="452"/>
      <c r="D506" s="453"/>
      <c r="E506" s="445"/>
      <c r="F506" s="445"/>
      <c r="G506" s="446"/>
      <c r="H506" s="486"/>
      <c r="I506" s="496"/>
      <c r="J506" s="497"/>
      <c r="K506" s="497"/>
      <c r="L506" s="497"/>
      <c r="M506" s="497"/>
      <c r="N506" s="497"/>
      <c r="O506" s="497"/>
      <c r="P506" s="497"/>
      <c r="Q506" s="497"/>
      <c r="R506" s="497"/>
      <c r="S506" s="497"/>
      <c r="T506" s="498"/>
      <c r="U506" s="455"/>
      <c r="V506" s="451"/>
      <c r="W506" s="451"/>
      <c r="X506" s="387"/>
    </row>
    <row r="507" spans="1:24" ht="26.1" customHeight="1" x14ac:dyDescent="0.25">
      <c r="A507" s="420" t="s">
        <v>1486</v>
      </c>
      <c r="B507" s="420" t="s">
        <v>729</v>
      </c>
      <c r="C507" s="452"/>
      <c r="D507" s="453"/>
      <c r="E507" s="445"/>
      <c r="F507" s="445"/>
      <c r="G507" s="446"/>
      <c r="H507" s="486"/>
      <c r="I507" s="496"/>
      <c r="J507" s="497"/>
      <c r="K507" s="497"/>
      <c r="L507" s="497"/>
      <c r="M507" s="497"/>
      <c r="N507" s="497"/>
      <c r="O507" s="497"/>
      <c r="P507" s="497"/>
      <c r="Q507" s="497"/>
      <c r="R507" s="497"/>
      <c r="S507" s="497"/>
      <c r="T507" s="498"/>
      <c r="U507" s="455"/>
      <c r="V507" s="451"/>
      <c r="W507" s="451"/>
      <c r="X507" s="387"/>
    </row>
    <row r="508" spans="1:24" ht="26.1" customHeight="1" x14ac:dyDescent="0.25">
      <c r="A508" s="472" t="s">
        <v>1487</v>
      </c>
      <c r="B508" s="527" t="s">
        <v>730</v>
      </c>
      <c r="C508" s="487" t="s">
        <v>793</v>
      </c>
      <c r="D508" s="658" t="s">
        <v>42</v>
      </c>
      <c r="E508" s="659" t="s">
        <v>15</v>
      </c>
      <c r="F508" s="659">
        <v>20</v>
      </c>
      <c r="G508" s="659">
        <v>9</v>
      </c>
      <c r="H508" s="434">
        <v>0</v>
      </c>
      <c r="I508" s="475">
        <v>0</v>
      </c>
      <c r="J508" s="436">
        <v>0</v>
      </c>
      <c r="K508" s="436">
        <v>0</v>
      </c>
      <c r="L508" s="436">
        <v>0</v>
      </c>
      <c r="M508" s="436">
        <v>0</v>
      </c>
      <c r="N508" s="436">
        <v>0</v>
      </c>
      <c r="O508" s="436">
        <v>0</v>
      </c>
      <c r="P508" s="436">
        <v>0</v>
      </c>
      <c r="Q508" s="436">
        <v>1</v>
      </c>
      <c r="R508" s="436">
        <v>0</v>
      </c>
      <c r="S508" s="436">
        <v>0</v>
      </c>
      <c r="T508" s="437">
        <v>0</v>
      </c>
      <c r="U508" s="438">
        <f>SUM(I508:T508)</f>
        <v>1</v>
      </c>
      <c r="V508" s="439"/>
      <c r="W508" s="440"/>
      <c r="X508" s="387"/>
    </row>
    <row r="509" spans="1:24" ht="26.1" customHeight="1" x14ac:dyDescent="0.25">
      <c r="A509" s="408" t="s">
        <v>1488</v>
      </c>
      <c r="B509" s="409" t="s">
        <v>731</v>
      </c>
      <c r="C509" s="410"/>
      <c r="D509" s="411"/>
      <c r="E509" s="412"/>
      <c r="F509" s="412"/>
      <c r="G509" s="412"/>
      <c r="H509" s="467"/>
      <c r="I509" s="490"/>
      <c r="J509" s="491"/>
      <c r="K509" s="491"/>
      <c r="L509" s="491"/>
      <c r="M509" s="491"/>
      <c r="N509" s="491"/>
      <c r="O509" s="491"/>
      <c r="P509" s="491"/>
      <c r="Q509" s="491"/>
      <c r="R509" s="491"/>
      <c r="S509" s="491"/>
      <c r="T509" s="492"/>
      <c r="U509" s="417"/>
      <c r="V509" s="418"/>
      <c r="W509" s="419"/>
      <c r="X509" s="387"/>
    </row>
    <row r="510" spans="1:24" ht="26.1" customHeight="1" x14ac:dyDescent="0.25">
      <c r="A510" s="420" t="s">
        <v>1489</v>
      </c>
      <c r="B510" s="421" t="s">
        <v>732</v>
      </c>
      <c r="C510" s="452"/>
      <c r="D510" s="453"/>
      <c r="E510" s="445"/>
      <c r="F510" s="445"/>
      <c r="G510" s="446"/>
      <c r="H510" s="486"/>
      <c r="I510" s="496"/>
      <c r="J510" s="497"/>
      <c r="K510" s="497"/>
      <c r="L510" s="497"/>
      <c r="M510" s="497"/>
      <c r="N510" s="497"/>
      <c r="O510" s="497"/>
      <c r="P510" s="497"/>
      <c r="Q510" s="497"/>
      <c r="R510" s="497"/>
      <c r="S510" s="497"/>
      <c r="T510" s="498"/>
      <c r="U510" s="455"/>
      <c r="V510" s="451"/>
      <c r="W510" s="451"/>
      <c r="X510" s="387"/>
    </row>
    <row r="511" spans="1:24" ht="26.1" customHeight="1" x14ac:dyDescent="0.25">
      <c r="A511" s="420" t="s">
        <v>1490</v>
      </c>
      <c r="B511" s="420" t="s">
        <v>733</v>
      </c>
      <c r="C511" s="452"/>
      <c r="D511" s="453"/>
      <c r="E511" s="445"/>
      <c r="F511" s="445"/>
      <c r="G511" s="446"/>
      <c r="H511" s="486"/>
      <c r="I511" s="496"/>
      <c r="J511" s="497"/>
      <c r="K511" s="497"/>
      <c r="L511" s="497"/>
      <c r="M511" s="497"/>
      <c r="N511" s="497"/>
      <c r="O511" s="497"/>
      <c r="P511" s="497"/>
      <c r="Q511" s="497"/>
      <c r="R511" s="497"/>
      <c r="S511" s="497"/>
      <c r="T511" s="498"/>
      <c r="U511" s="455"/>
      <c r="V511" s="451"/>
      <c r="W511" s="451"/>
      <c r="X511" s="387"/>
    </row>
    <row r="512" spans="1:24" ht="26.1" customHeight="1" x14ac:dyDescent="0.25">
      <c r="A512" s="472" t="s">
        <v>1491</v>
      </c>
      <c r="B512" s="527" t="s">
        <v>734</v>
      </c>
      <c r="C512" s="488" t="s">
        <v>58</v>
      </c>
      <c r="D512" s="658" t="s">
        <v>42</v>
      </c>
      <c r="E512" s="659" t="s">
        <v>15</v>
      </c>
      <c r="F512" s="659">
        <v>30</v>
      </c>
      <c r="G512" s="659">
        <v>10</v>
      </c>
      <c r="H512" s="434">
        <v>0</v>
      </c>
      <c r="I512" s="475">
        <v>0</v>
      </c>
      <c r="J512" s="436">
        <v>0</v>
      </c>
      <c r="K512" s="436">
        <v>0</v>
      </c>
      <c r="L512" s="436">
        <v>0</v>
      </c>
      <c r="M512" s="436">
        <v>0</v>
      </c>
      <c r="N512" s="436">
        <v>0</v>
      </c>
      <c r="O512" s="436">
        <v>0</v>
      </c>
      <c r="P512" s="436">
        <v>0</v>
      </c>
      <c r="Q512" s="436">
        <v>4</v>
      </c>
      <c r="R512" s="436">
        <v>0</v>
      </c>
      <c r="S512" s="436">
        <v>0</v>
      </c>
      <c r="T512" s="437">
        <v>0</v>
      </c>
      <c r="U512" s="438">
        <f t="shared" ref="U512:U513" si="54">SUM(I512:T512)</f>
        <v>4</v>
      </c>
      <c r="V512" s="439"/>
      <c r="W512" s="440"/>
      <c r="X512" s="387"/>
    </row>
    <row r="513" spans="1:24" ht="26.1" customHeight="1" x14ac:dyDescent="0.25">
      <c r="A513" s="472" t="s">
        <v>1492</v>
      </c>
      <c r="B513" s="527" t="s">
        <v>735</v>
      </c>
      <c r="C513" s="488" t="s">
        <v>58</v>
      </c>
      <c r="D513" s="658" t="s">
        <v>42</v>
      </c>
      <c r="E513" s="659" t="s">
        <v>15</v>
      </c>
      <c r="F513" s="659">
        <v>30</v>
      </c>
      <c r="G513" s="659">
        <v>10</v>
      </c>
      <c r="H513" s="434">
        <v>0</v>
      </c>
      <c r="I513" s="475">
        <v>0</v>
      </c>
      <c r="J513" s="436">
        <v>0</v>
      </c>
      <c r="K513" s="436">
        <v>0</v>
      </c>
      <c r="L513" s="436">
        <v>0</v>
      </c>
      <c r="M513" s="436">
        <v>0</v>
      </c>
      <c r="N513" s="436">
        <v>0</v>
      </c>
      <c r="O513" s="436">
        <v>0</v>
      </c>
      <c r="P513" s="436">
        <v>0</v>
      </c>
      <c r="Q513" s="436">
        <v>4</v>
      </c>
      <c r="R513" s="436">
        <v>0</v>
      </c>
      <c r="S513" s="436">
        <v>0</v>
      </c>
      <c r="T513" s="437">
        <v>0</v>
      </c>
      <c r="U513" s="438">
        <f t="shared" si="54"/>
        <v>4</v>
      </c>
      <c r="V513" s="439"/>
      <c r="W513" s="440"/>
      <c r="X513" s="387"/>
    </row>
    <row r="514" spans="1:24" ht="26.1" customHeight="1" x14ac:dyDescent="0.25">
      <c r="A514" s="408" t="s">
        <v>1493</v>
      </c>
      <c r="B514" s="409" t="s">
        <v>736</v>
      </c>
      <c r="C514" s="410"/>
      <c r="D514" s="411"/>
      <c r="E514" s="412"/>
      <c r="F514" s="412"/>
      <c r="G514" s="412"/>
      <c r="H514" s="467"/>
      <c r="I514" s="490"/>
      <c r="J514" s="491"/>
      <c r="K514" s="491"/>
      <c r="L514" s="491"/>
      <c r="M514" s="491"/>
      <c r="N514" s="491"/>
      <c r="O514" s="491"/>
      <c r="P514" s="491"/>
      <c r="Q514" s="491"/>
      <c r="R514" s="491"/>
      <c r="S514" s="491"/>
      <c r="T514" s="492"/>
      <c r="U514" s="417"/>
      <c r="V514" s="418"/>
      <c r="W514" s="419"/>
      <c r="X514" s="387"/>
    </row>
    <row r="515" spans="1:24" ht="26.1" customHeight="1" x14ac:dyDescent="0.25">
      <c r="A515" s="420" t="s">
        <v>1811</v>
      </c>
      <c r="B515" s="421" t="s">
        <v>737</v>
      </c>
      <c r="C515" s="452"/>
      <c r="D515" s="453"/>
      <c r="E515" s="445"/>
      <c r="F515" s="445"/>
      <c r="G515" s="446"/>
      <c r="H515" s="486"/>
      <c r="I515" s="496"/>
      <c r="J515" s="497"/>
      <c r="K515" s="497"/>
      <c r="L515" s="497"/>
      <c r="M515" s="497"/>
      <c r="N515" s="497"/>
      <c r="O515" s="497"/>
      <c r="P515" s="497"/>
      <c r="Q515" s="497"/>
      <c r="R515" s="497"/>
      <c r="S515" s="497"/>
      <c r="T515" s="498"/>
      <c r="U515" s="455"/>
      <c r="V515" s="451"/>
      <c r="W515" s="451"/>
      <c r="X515" s="387"/>
    </row>
    <row r="516" spans="1:24" ht="26.1" customHeight="1" x14ac:dyDescent="0.25">
      <c r="A516" s="472" t="s">
        <v>1812</v>
      </c>
      <c r="B516" s="527" t="s">
        <v>794</v>
      </c>
      <c r="C516" s="488" t="s">
        <v>58</v>
      </c>
      <c r="D516" s="658" t="s">
        <v>42</v>
      </c>
      <c r="E516" s="659" t="s">
        <v>15</v>
      </c>
      <c r="F516" s="659">
        <v>30</v>
      </c>
      <c r="G516" s="659">
        <v>10</v>
      </c>
      <c r="H516" s="434">
        <v>0</v>
      </c>
      <c r="I516" s="475">
        <v>0</v>
      </c>
      <c r="J516" s="436">
        <v>0</v>
      </c>
      <c r="K516" s="436">
        <v>0</v>
      </c>
      <c r="L516" s="436">
        <v>0</v>
      </c>
      <c r="M516" s="436">
        <v>0</v>
      </c>
      <c r="N516" s="436">
        <v>0</v>
      </c>
      <c r="O516" s="436">
        <v>0</v>
      </c>
      <c r="P516" s="436">
        <v>0</v>
      </c>
      <c r="Q516" s="436">
        <v>1</v>
      </c>
      <c r="R516" s="436">
        <v>0</v>
      </c>
      <c r="S516" s="436">
        <v>0</v>
      </c>
      <c r="T516" s="437">
        <v>0</v>
      </c>
      <c r="U516" s="438">
        <f>SUM(I516:T516)</f>
        <v>1</v>
      </c>
      <c r="V516" s="439"/>
      <c r="W516" s="440"/>
      <c r="X516" s="387"/>
    </row>
    <row r="517" spans="1:24" ht="26.1" customHeight="1" x14ac:dyDescent="0.25">
      <c r="A517" s="420" t="s">
        <v>1494</v>
      </c>
      <c r="B517" s="421" t="s">
        <v>1813</v>
      </c>
      <c r="C517" s="452"/>
      <c r="D517" s="453"/>
      <c r="E517" s="445"/>
      <c r="F517" s="445"/>
      <c r="G517" s="446"/>
      <c r="H517" s="486"/>
      <c r="I517" s="496"/>
      <c r="J517" s="497"/>
      <c r="K517" s="497"/>
      <c r="L517" s="497"/>
      <c r="M517" s="497"/>
      <c r="N517" s="497"/>
      <c r="O517" s="497"/>
      <c r="P517" s="497"/>
      <c r="Q517" s="497"/>
      <c r="R517" s="497"/>
      <c r="S517" s="497"/>
      <c r="T517" s="498"/>
      <c r="U517" s="455"/>
      <c r="V517" s="451"/>
      <c r="W517" s="451"/>
      <c r="X517" s="387"/>
    </row>
    <row r="518" spans="1:24" ht="26.1" customHeight="1" x14ac:dyDescent="0.25">
      <c r="A518" s="664" t="s">
        <v>1495</v>
      </c>
      <c r="B518" s="686" t="s">
        <v>1814</v>
      </c>
      <c r="C518" s="665" t="s">
        <v>58</v>
      </c>
      <c r="D518" s="666" t="s">
        <v>42</v>
      </c>
      <c r="E518" s="667" t="s">
        <v>15</v>
      </c>
      <c r="F518" s="667">
        <v>30</v>
      </c>
      <c r="G518" s="667">
        <v>10</v>
      </c>
      <c r="H518" s="668">
        <v>0</v>
      </c>
      <c r="I518" s="511">
        <v>15</v>
      </c>
      <c r="J518" s="502">
        <v>0</v>
      </c>
      <c r="K518" s="502">
        <v>0</v>
      </c>
      <c r="L518" s="502">
        <v>0</v>
      </c>
      <c r="M518" s="502">
        <v>0</v>
      </c>
      <c r="N518" s="502">
        <v>0</v>
      </c>
      <c r="O518" s="502">
        <v>0</v>
      </c>
      <c r="P518" s="502">
        <v>0</v>
      </c>
      <c r="Q518" s="502">
        <v>0</v>
      </c>
      <c r="R518" s="502">
        <v>0</v>
      </c>
      <c r="S518" s="502">
        <v>0</v>
      </c>
      <c r="T518" s="510">
        <v>0</v>
      </c>
      <c r="U518" s="512">
        <f>SUM(I518:T518)</f>
        <v>15</v>
      </c>
      <c r="V518" s="513"/>
      <c r="W518" s="669"/>
      <c r="X518" s="387"/>
    </row>
    <row r="519" spans="1:24" ht="26.1" customHeight="1" x14ac:dyDescent="0.25">
      <c r="A519" s="456" t="s">
        <v>1496</v>
      </c>
      <c r="B519" s="456" t="s">
        <v>738</v>
      </c>
      <c r="C519" s="457"/>
      <c r="D519" s="458"/>
      <c r="E519" s="459"/>
      <c r="F519" s="459"/>
      <c r="G519" s="459"/>
      <c r="H519" s="460"/>
      <c r="I519" s="517"/>
      <c r="J519" s="518"/>
      <c r="K519" s="518"/>
      <c r="L519" s="518"/>
      <c r="M519" s="518"/>
      <c r="N519" s="518"/>
      <c r="O519" s="518"/>
      <c r="P519" s="518"/>
      <c r="Q519" s="518"/>
      <c r="R519" s="518"/>
      <c r="S519" s="518"/>
      <c r="T519" s="519"/>
      <c r="U519" s="464"/>
      <c r="V519" s="465"/>
      <c r="W519" s="466"/>
      <c r="X519" s="387"/>
    </row>
    <row r="520" spans="1:24" ht="26.1" customHeight="1" x14ac:dyDescent="0.25">
      <c r="A520" s="408" t="s">
        <v>1497</v>
      </c>
      <c r="B520" s="409" t="s">
        <v>1679</v>
      </c>
      <c r="C520" s="410"/>
      <c r="D520" s="411"/>
      <c r="E520" s="412"/>
      <c r="F520" s="412"/>
      <c r="G520" s="412"/>
      <c r="H520" s="467"/>
      <c r="I520" s="490"/>
      <c r="J520" s="491"/>
      <c r="K520" s="491"/>
      <c r="L520" s="491"/>
      <c r="M520" s="491"/>
      <c r="N520" s="491"/>
      <c r="O520" s="491"/>
      <c r="P520" s="491"/>
      <c r="Q520" s="491"/>
      <c r="R520" s="491"/>
      <c r="S520" s="491"/>
      <c r="T520" s="492"/>
      <c r="U520" s="417"/>
      <c r="V520" s="418"/>
      <c r="W520" s="419"/>
      <c r="X520" s="387"/>
    </row>
    <row r="521" spans="1:24" ht="26.1" customHeight="1" x14ac:dyDescent="0.25">
      <c r="A521" s="528" t="s">
        <v>1501</v>
      </c>
      <c r="B521" s="528" t="s">
        <v>1700</v>
      </c>
      <c r="C521" s="529"/>
      <c r="D521" s="530"/>
      <c r="E521" s="531"/>
      <c r="F521" s="531"/>
      <c r="G521" s="531"/>
      <c r="H521" s="532"/>
      <c r="I521" s="533"/>
      <c r="J521" s="533"/>
      <c r="K521" s="533"/>
      <c r="L521" s="533"/>
      <c r="M521" s="533"/>
      <c r="N521" s="533"/>
      <c r="O521" s="533"/>
      <c r="P521" s="533"/>
      <c r="Q521" s="533"/>
      <c r="R521" s="533"/>
      <c r="S521" s="533"/>
      <c r="T521" s="533"/>
      <c r="U521" s="533"/>
      <c r="V521" s="533"/>
      <c r="W521" s="533"/>
      <c r="X521" s="387"/>
    </row>
    <row r="522" spans="1:24" ht="26.1" customHeight="1" x14ac:dyDescent="0.25">
      <c r="A522" s="472" t="s">
        <v>1503</v>
      </c>
      <c r="B522" s="527" t="s">
        <v>346</v>
      </c>
      <c r="C522" s="487" t="s">
        <v>767</v>
      </c>
      <c r="D522" s="658" t="s">
        <v>42</v>
      </c>
      <c r="E522" s="659" t="s">
        <v>43</v>
      </c>
      <c r="F522" s="659">
        <v>10</v>
      </c>
      <c r="G522" s="659">
        <v>25</v>
      </c>
      <c r="H522" s="434" t="s">
        <v>771</v>
      </c>
      <c r="I522" s="475">
        <v>0</v>
      </c>
      <c r="J522" s="436">
        <v>351.23099999999999</v>
      </c>
      <c r="K522" s="436">
        <v>117.077</v>
      </c>
      <c r="L522" s="436">
        <v>292.6925</v>
      </c>
      <c r="M522" s="436">
        <v>409.76949999999999</v>
      </c>
      <c r="N522" s="436">
        <v>0</v>
      </c>
      <c r="O522" s="436">
        <v>0</v>
      </c>
      <c r="P522" s="436">
        <v>0</v>
      </c>
      <c r="Q522" s="436">
        <v>0</v>
      </c>
      <c r="R522" s="436">
        <v>0</v>
      </c>
      <c r="S522" s="436">
        <v>0</v>
      </c>
      <c r="T522" s="437">
        <v>0</v>
      </c>
      <c r="U522" s="438">
        <f t="shared" ref="U522:U525" si="55">SUM(I522:T522)</f>
        <v>1170.77</v>
      </c>
      <c r="V522" s="439"/>
      <c r="W522" s="440"/>
      <c r="X522" s="387"/>
    </row>
    <row r="523" spans="1:24" ht="26.1" customHeight="1" x14ac:dyDescent="0.25">
      <c r="A523" s="472" t="s">
        <v>1642</v>
      </c>
      <c r="B523" s="540" t="s">
        <v>739</v>
      </c>
      <c r="C523" s="487" t="s">
        <v>767</v>
      </c>
      <c r="D523" s="658" t="s">
        <v>42</v>
      </c>
      <c r="E523" s="659" t="s">
        <v>43</v>
      </c>
      <c r="F523" s="659" t="s">
        <v>772</v>
      </c>
      <c r="G523" s="659" t="s">
        <v>773</v>
      </c>
      <c r="H523" s="434" t="s">
        <v>774</v>
      </c>
      <c r="I523" s="475">
        <v>0</v>
      </c>
      <c r="J523" s="436">
        <v>526.84799999999996</v>
      </c>
      <c r="K523" s="436">
        <v>175.61600000000001</v>
      </c>
      <c r="L523" s="436">
        <v>439.04</v>
      </c>
      <c r="M523" s="436">
        <v>614.65599999999995</v>
      </c>
      <c r="N523" s="436">
        <v>0</v>
      </c>
      <c r="O523" s="436">
        <v>0.504</v>
      </c>
      <c r="P523" s="436">
        <v>0</v>
      </c>
      <c r="Q523" s="436">
        <v>0</v>
      </c>
      <c r="R523" s="436">
        <v>0</v>
      </c>
      <c r="S523" s="436">
        <v>0.126</v>
      </c>
      <c r="T523" s="437">
        <v>0</v>
      </c>
      <c r="U523" s="438">
        <f t="shared" si="55"/>
        <v>1756.7899999999997</v>
      </c>
      <c r="V523" s="439"/>
      <c r="W523" s="440"/>
      <c r="X523" s="387"/>
    </row>
    <row r="524" spans="1:24" ht="26.1" customHeight="1" x14ac:dyDescent="0.25">
      <c r="A524" s="472" t="s">
        <v>1698</v>
      </c>
      <c r="B524" s="534" t="s">
        <v>740</v>
      </c>
      <c r="C524" s="487" t="s">
        <v>768</v>
      </c>
      <c r="D524" s="658" t="s">
        <v>42</v>
      </c>
      <c r="E524" s="659" t="s">
        <v>43</v>
      </c>
      <c r="F524" s="659" t="s">
        <v>772</v>
      </c>
      <c r="G524" s="659" t="s">
        <v>773</v>
      </c>
      <c r="H524" s="434" t="s">
        <v>775</v>
      </c>
      <c r="I524" s="475">
        <v>35123.199999999997</v>
      </c>
      <c r="J524" s="436">
        <v>0</v>
      </c>
      <c r="K524" s="436">
        <v>0</v>
      </c>
      <c r="L524" s="436">
        <v>0</v>
      </c>
      <c r="M524" s="436">
        <v>0</v>
      </c>
      <c r="N524" s="436">
        <v>0</v>
      </c>
      <c r="O524" s="436">
        <v>10.08</v>
      </c>
      <c r="P524" s="436">
        <v>0</v>
      </c>
      <c r="Q524" s="436">
        <v>0</v>
      </c>
      <c r="R524" s="436">
        <v>0</v>
      </c>
      <c r="S524" s="436">
        <v>2.52</v>
      </c>
      <c r="T524" s="437">
        <v>0</v>
      </c>
      <c r="U524" s="438">
        <f t="shared" si="55"/>
        <v>35135.799999999996</v>
      </c>
      <c r="V524" s="439"/>
      <c r="W524" s="440"/>
      <c r="X524" s="387"/>
    </row>
    <row r="525" spans="1:24" ht="26.1" customHeight="1" x14ac:dyDescent="0.25">
      <c r="A525" s="472" t="s">
        <v>1699</v>
      </c>
      <c r="B525" s="535" t="s">
        <v>741</v>
      </c>
      <c r="C525" s="487" t="s">
        <v>767</v>
      </c>
      <c r="D525" s="658" t="s">
        <v>42</v>
      </c>
      <c r="E525" s="659" t="s">
        <v>43</v>
      </c>
      <c r="F525" s="659">
        <v>25</v>
      </c>
      <c r="G525" s="659" t="s">
        <v>778</v>
      </c>
      <c r="H525" s="434" t="s">
        <v>779</v>
      </c>
      <c r="I525" s="475">
        <v>0</v>
      </c>
      <c r="J525" s="436">
        <v>1064.4078</v>
      </c>
      <c r="K525" s="436">
        <v>501.06420000000014</v>
      </c>
      <c r="L525" s="436">
        <v>612.41179999999997</v>
      </c>
      <c r="M525" s="436">
        <v>779.43320000000006</v>
      </c>
      <c r="N525" s="436">
        <v>278.36900000000003</v>
      </c>
      <c r="O525" s="436">
        <v>474.2756</v>
      </c>
      <c r="P525" s="436">
        <v>0</v>
      </c>
      <c r="Q525" s="436">
        <v>695.33849999999995</v>
      </c>
      <c r="R525" s="436">
        <v>535.55010000000004</v>
      </c>
      <c r="S525" s="436">
        <v>459.31580000000008</v>
      </c>
      <c r="T525" s="437">
        <v>677.99400000000003</v>
      </c>
      <c r="U525" s="438">
        <f t="shared" si="55"/>
        <v>6078.1600000000008</v>
      </c>
      <c r="V525" s="439"/>
      <c r="W525" s="440"/>
      <c r="X525" s="387"/>
    </row>
    <row r="526" spans="1:24" ht="26.1" customHeight="1" x14ac:dyDescent="0.25">
      <c r="A526" s="420" t="s">
        <v>1502</v>
      </c>
      <c r="B526" s="420" t="s">
        <v>742</v>
      </c>
      <c r="C526" s="452"/>
      <c r="D526" s="453"/>
      <c r="E526" s="445"/>
      <c r="F526" s="445"/>
      <c r="G526" s="446"/>
      <c r="H526" s="454"/>
      <c r="I526" s="496"/>
      <c r="J526" s="497"/>
      <c r="K526" s="497"/>
      <c r="L526" s="497"/>
      <c r="M526" s="497"/>
      <c r="N526" s="497"/>
      <c r="O526" s="497"/>
      <c r="P526" s="497"/>
      <c r="Q526" s="497"/>
      <c r="R526" s="497"/>
      <c r="S526" s="497"/>
      <c r="T526" s="498"/>
      <c r="U526" s="455"/>
      <c r="V526" s="451"/>
      <c r="W526" s="451"/>
      <c r="X526" s="387"/>
    </row>
    <row r="527" spans="1:24" ht="26.1" customHeight="1" x14ac:dyDescent="0.25">
      <c r="A527" s="472" t="s">
        <v>1504</v>
      </c>
      <c r="B527" s="534" t="s">
        <v>743</v>
      </c>
      <c r="C527" s="487" t="s">
        <v>767</v>
      </c>
      <c r="D527" s="658" t="s">
        <v>42</v>
      </c>
      <c r="E527" s="659" t="s">
        <v>43</v>
      </c>
      <c r="F527" s="659" t="s">
        <v>772</v>
      </c>
      <c r="G527" s="659" t="s">
        <v>773</v>
      </c>
      <c r="H527" s="434" t="s">
        <v>774</v>
      </c>
      <c r="I527" s="475">
        <v>368.04</v>
      </c>
      <c r="J527" s="436">
        <v>297.56700000000001</v>
      </c>
      <c r="K527" s="436">
        <v>0</v>
      </c>
      <c r="L527" s="436">
        <v>198.37800000000001</v>
      </c>
      <c r="M527" s="436">
        <v>396.75600000000003</v>
      </c>
      <c r="N527" s="436">
        <v>99.189000000000007</v>
      </c>
      <c r="O527" s="436">
        <v>140.75320000000002</v>
      </c>
      <c r="P527" s="436">
        <v>0</v>
      </c>
      <c r="Q527" s="436">
        <v>566.2573000000001</v>
      </c>
      <c r="R527" s="436">
        <v>341.5779</v>
      </c>
      <c r="S527" s="436">
        <v>174.08160000000001</v>
      </c>
      <c r="T527" s="437">
        <v>0</v>
      </c>
      <c r="U527" s="438">
        <f t="shared" ref="U527:U528" si="56">SUM(I527:T527)</f>
        <v>2582.6</v>
      </c>
      <c r="V527" s="439"/>
      <c r="W527" s="440"/>
      <c r="X527" s="387"/>
    </row>
    <row r="528" spans="1:24" ht="26.1" customHeight="1" x14ac:dyDescent="0.25">
      <c r="A528" s="472" t="s">
        <v>1680</v>
      </c>
      <c r="B528" s="535" t="s">
        <v>354</v>
      </c>
      <c r="C528" s="487" t="s">
        <v>768</v>
      </c>
      <c r="D528" s="660" t="s">
        <v>42</v>
      </c>
      <c r="E528" s="661" t="s">
        <v>43</v>
      </c>
      <c r="F528" s="661">
        <v>25</v>
      </c>
      <c r="G528" s="661">
        <v>30</v>
      </c>
      <c r="H528" s="662" t="s">
        <v>776</v>
      </c>
      <c r="I528" s="475">
        <v>22128.6</v>
      </c>
      <c r="J528" s="436">
        <v>0</v>
      </c>
      <c r="K528" s="436">
        <v>0</v>
      </c>
      <c r="L528" s="436">
        <v>0</v>
      </c>
      <c r="M528" s="436">
        <v>0</v>
      </c>
      <c r="N528" s="436">
        <v>0</v>
      </c>
      <c r="O528" s="436">
        <v>2815.0640000000003</v>
      </c>
      <c r="P528" s="436">
        <v>0</v>
      </c>
      <c r="Q528" s="436">
        <v>11325.146000000001</v>
      </c>
      <c r="R528" s="436">
        <v>4240.1080000000002</v>
      </c>
      <c r="S528" s="436">
        <v>3481.6320000000001</v>
      </c>
      <c r="T528" s="437">
        <v>0</v>
      </c>
      <c r="U528" s="438">
        <f t="shared" si="56"/>
        <v>43990.549999999996</v>
      </c>
      <c r="V528" s="439"/>
      <c r="W528" s="440"/>
      <c r="X528" s="387"/>
    </row>
    <row r="529" spans="1:24" ht="26.1" customHeight="1" x14ac:dyDescent="0.25">
      <c r="A529" s="408" t="s">
        <v>1498</v>
      </c>
      <c r="B529" s="409" t="s">
        <v>744</v>
      </c>
      <c r="C529" s="410"/>
      <c r="D529" s="411"/>
      <c r="E529" s="412"/>
      <c r="F529" s="412"/>
      <c r="G529" s="412"/>
      <c r="H529" s="441"/>
      <c r="I529" s="490"/>
      <c r="J529" s="491"/>
      <c r="K529" s="491"/>
      <c r="L529" s="491"/>
      <c r="M529" s="491"/>
      <c r="N529" s="491"/>
      <c r="O529" s="491"/>
      <c r="P529" s="491"/>
      <c r="Q529" s="491"/>
      <c r="R529" s="491"/>
      <c r="S529" s="491"/>
      <c r="T529" s="492"/>
      <c r="U529" s="417"/>
      <c r="V529" s="418"/>
      <c r="W529" s="419"/>
      <c r="X529" s="387"/>
    </row>
    <row r="530" spans="1:24" ht="26.1" customHeight="1" x14ac:dyDescent="0.25">
      <c r="A530" s="420" t="s">
        <v>1505</v>
      </c>
      <c r="B530" s="421" t="s">
        <v>366</v>
      </c>
      <c r="C530" s="452"/>
      <c r="D530" s="453"/>
      <c r="E530" s="445"/>
      <c r="F530" s="445"/>
      <c r="G530" s="446"/>
      <c r="H530" s="454"/>
      <c r="I530" s="496"/>
      <c r="J530" s="497"/>
      <c r="K530" s="497"/>
      <c r="L530" s="497"/>
      <c r="M530" s="497"/>
      <c r="N530" s="497"/>
      <c r="O530" s="497"/>
      <c r="P530" s="497"/>
      <c r="Q530" s="497"/>
      <c r="R530" s="497"/>
      <c r="S530" s="497"/>
      <c r="T530" s="498"/>
      <c r="U530" s="455"/>
      <c r="V530" s="451"/>
      <c r="W530" s="451"/>
      <c r="X530" s="387"/>
    </row>
    <row r="531" spans="1:24" ht="26.1" customHeight="1" x14ac:dyDescent="0.25">
      <c r="A531" s="472" t="s">
        <v>1506</v>
      </c>
      <c r="B531" s="527" t="s">
        <v>367</v>
      </c>
      <c r="C531" s="487" t="s">
        <v>769</v>
      </c>
      <c r="D531" s="658" t="s">
        <v>42</v>
      </c>
      <c r="E531" s="659" t="s">
        <v>43</v>
      </c>
      <c r="F531" s="659">
        <v>35</v>
      </c>
      <c r="G531" s="659" t="s">
        <v>778</v>
      </c>
      <c r="H531" s="434" t="s">
        <v>776</v>
      </c>
      <c r="I531" s="475">
        <v>0</v>
      </c>
      <c r="J531" s="436">
        <v>192.90899999999999</v>
      </c>
      <c r="K531" s="436">
        <v>0</v>
      </c>
      <c r="L531" s="436">
        <v>128.60599999999999</v>
      </c>
      <c r="M531" s="436">
        <v>257.21199999999999</v>
      </c>
      <c r="N531" s="436">
        <v>64.302999999999997</v>
      </c>
      <c r="O531" s="436">
        <v>139.08600000000001</v>
      </c>
      <c r="P531" s="436">
        <v>0</v>
      </c>
      <c r="Q531" s="436">
        <v>614.29650000000004</v>
      </c>
      <c r="R531" s="436">
        <v>636.87950000000001</v>
      </c>
      <c r="S531" s="436">
        <v>185.44799999999998</v>
      </c>
      <c r="T531" s="437">
        <v>0</v>
      </c>
      <c r="U531" s="438">
        <f>SUM(I531:T531)</f>
        <v>2218.7399999999998</v>
      </c>
      <c r="V531" s="439"/>
      <c r="W531" s="440"/>
      <c r="X531" s="387"/>
    </row>
    <row r="532" spans="1:24" ht="26.1" customHeight="1" x14ac:dyDescent="0.25">
      <c r="A532" s="420" t="s">
        <v>1507</v>
      </c>
      <c r="B532" s="421" t="s">
        <v>368</v>
      </c>
      <c r="C532" s="452"/>
      <c r="D532" s="453"/>
      <c r="E532" s="445"/>
      <c r="F532" s="445"/>
      <c r="G532" s="446"/>
      <c r="H532" s="454"/>
      <c r="I532" s="520"/>
      <c r="J532" s="521"/>
      <c r="K532" s="521"/>
      <c r="L532" s="521"/>
      <c r="M532" s="521"/>
      <c r="N532" s="521"/>
      <c r="O532" s="521"/>
      <c r="P532" s="521"/>
      <c r="Q532" s="521"/>
      <c r="R532" s="521"/>
      <c r="S532" s="521"/>
      <c r="T532" s="522"/>
      <c r="U532" s="455"/>
      <c r="V532" s="451"/>
      <c r="W532" s="451"/>
      <c r="X532" s="387"/>
    </row>
    <row r="533" spans="1:24" ht="26.1" customHeight="1" x14ac:dyDescent="0.25">
      <c r="A533" s="472" t="s">
        <v>1508</v>
      </c>
      <c r="B533" s="527" t="s">
        <v>369</v>
      </c>
      <c r="C533" s="487" t="s">
        <v>767</v>
      </c>
      <c r="D533" s="658" t="s">
        <v>42</v>
      </c>
      <c r="E533" s="659" t="s">
        <v>43</v>
      </c>
      <c r="F533" s="659">
        <v>10</v>
      </c>
      <c r="G533" s="659">
        <v>20</v>
      </c>
      <c r="H533" s="434">
        <v>900</v>
      </c>
      <c r="I533" s="475">
        <v>0</v>
      </c>
      <c r="J533" s="436">
        <v>27.852</v>
      </c>
      <c r="K533" s="436">
        <v>0</v>
      </c>
      <c r="L533" s="436">
        <v>18.568000000000001</v>
      </c>
      <c r="M533" s="436">
        <v>37.136000000000003</v>
      </c>
      <c r="N533" s="436">
        <v>9.2840000000000007</v>
      </c>
      <c r="O533" s="436">
        <v>14.413200000000002</v>
      </c>
      <c r="P533" s="436">
        <v>0</v>
      </c>
      <c r="Q533" s="436">
        <v>63.658300000000004</v>
      </c>
      <c r="R533" s="436">
        <v>22.820900000000002</v>
      </c>
      <c r="S533" s="436">
        <v>19.217600000000001</v>
      </c>
      <c r="T533" s="437">
        <v>0</v>
      </c>
      <c r="U533" s="438">
        <f>SUM(I533:T533)</f>
        <v>212.95000000000002</v>
      </c>
      <c r="V533" s="439"/>
      <c r="W533" s="440"/>
      <c r="X533" s="387"/>
    </row>
    <row r="534" spans="1:24" ht="26.1" customHeight="1" x14ac:dyDescent="0.25">
      <c r="A534" s="420" t="s">
        <v>1681</v>
      </c>
      <c r="B534" s="421" t="s">
        <v>370</v>
      </c>
      <c r="C534" s="452"/>
      <c r="D534" s="453"/>
      <c r="E534" s="445"/>
      <c r="F534" s="445"/>
      <c r="G534" s="446"/>
      <c r="H534" s="454"/>
      <c r="I534" s="520"/>
      <c r="J534" s="521"/>
      <c r="K534" s="521"/>
      <c r="L534" s="521"/>
      <c r="M534" s="521"/>
      <c r="N534" s="521"/>
      <c r="O534" s="521"/>
      <c r="P534" s="521"/>
      <c r="Q534" s="521"/>
      <c r="R534" s="521"/>
      <c r="S534" s="521"/>
      <c r="T534" s="522"/>
      <c r="U534" s="455"/>
      <c r="V534" s="451"/>
      <c r="W534" s="451"/>
      <c r="X534" s="387"/>
    </row>
    <row r="535" spans="1:24" ht="26.1" customHeight="1" x14ac:dyDescent="0.25">
      <c r="A535" s="472" t="s">
        <v>1682</v>
      </c>
      <c r="B535" s="534" t="s">
        <v>371</v>
      </c>
      <c r="C535" s="487" t="s">
        <v>768</v>
      </c>
      <c r="D535" s="660" t="s">
        <v>42</v>
      </c>
      <c r="E535" s="661" t="s">
        <v>43</v>
      </c>
      <c r="F535" s="661">
        <v>25</v>
      </c>
      <c r="G535" s="661">
        <v>30</v>
      </c>
      <c r="H535" s="662" t="s">
        <v>776</v>
      </c>
      <c r="I535" s="475">
        <v>1856.8</v>
      </c>
      <c r="J535" s="436">
        <v>0</v>
      </c>
      <c r="K535" s="436">
        <v>0</v>
      </c>
      <c r="L535" s="436">
        <v>0</v>
      </c>
      <c r="M535" s="436">
        <v>0</v>
      </c>
      <c r="N535" s="436">
        <v>0</v>
      </c>
      <c r="O535" s="436">
        <v>288.26400000000001</v>
      </c>
      <c r="P535" s="436">
        <v>0</v>
      </c>
      <c r="Q535" s="436">
        <v>1273.1659999999999</v>
      </c>
      <c r="R535" s="436">
        <v>1706.4179999999999</v>
      </c>
      <c r="S535" s="436">
        <v>384.35199999999998</v>
      </c>
      <c r="T535" s="437">
        <v>0</v>
      </c>
      <c r="U535" s="438">
        <f>SUM(I535:T535)</f>
        <v>5508.9999999999991</v>
      </c>
      <c r="V535" s="439"/>
      <c r="W535" s="440"/>
      <c r="X535" s="387"/>
    </row>
    <row r="536" spans="1:24" ht="26.1" customHeight="1" x14ac:dyDescent="0.25">
      <c r="A536" s="420" t="s">
        <v>1691</v>
      </c>
      <c r="B536" s="421" t="s">
        <v>372</v>
      </c>
      <c r="C536" s="452"/>
      <c r="D536" s="453"/>
      <c r="E536" s="445"/>
      <c r="F536" s="445"/>
      <c r="G536" s="536"/>
      <c r="H536" s="447"/>
      <c r="I536" s="520"/>
      <c r="J536" s="521"/>
      <c r="K536" s="521"/>
      <c r="L536" s="521"/>
      <c r="M536" s="521"/>
      <c r="N536" s="521"/>
      <c r="O536" s="521"/>
      <c r="P536" s="521"/>
      <c r="Q536" s="521"/>
      <c r="R536" s="521"/>
      <c r="S536" s="521"/>
      <c r="T536" s="522"/>
      <c r="U536" s="455"/>
      <c r="V536" s="451"/>
      <c r="W536" s="451"/>
      <c r="X536" s="387"/>
    </row>
    <row r="537" spans="1:24" ht="26.1" customHeight="1" x14ac:dyDescent="0.25">
      <c r="A537" s="472" t="s">
        <v>1692</v>
      </c>
      <c r="B537" s="535" t="s">
        <v>373</v>
      </c>
      <c r="C537" s="487" t="s">
        <v>767</v>
      </c>
      <c r="D537" s="658" t="s">
        <v>42</v>
      </c>
      <c r="E537" s="659" t="s">
        <v>43</v>
      </c>
      <c r="F537" s="659">
        <v>35</v>
      </c>
      <c r="G537" s="659">
        <v>65</v>
      </c>
      <c r="H537" s="434" t="s">
        <v>776</v>
      </c>
      <c r="I537" s="475">
        <v>0</v>
      </c>
      <c r="J537" s="436">
        <v>29.855999999999998</v>
      </c>
      <c r="K537" s="436">
        <v>0</v>
      </c>
      <c r="L537" s="436">
        <v>19.904</v>
      </c>
      <c r="M537" s="436">
        <v>39.808</v>
      </c>
      <c r="N537" s="436">
        <v>9.952</v>
      </c>
      <c r="O537" s="436">
        <v>0</v>
      </c>
      <c r="P537" s="436">
        <v>0</v>
      </c>
      <c r="Q537" s="436">
        <v>0</v>
      </c>
      <c r="R537" s="436">
        <v>69.73</v>
      </c>
      <c r="S537" s="436">
        <v>0</v>
      </c>
      <c r="T537" s="437">
        <v>0</v>
      </c>
      <c r="U537" s="438">
        <f>SUM(I537:T537)</f>
        <v>169.25</v>
      </c>
      <c r="V537" s="439"/>
      <c r="W537" s="440"/>
      <c r="X537" s="387"/>
    </row>
    <row r="538" spans="1:24" ht="26.1" customHeight="1" x14ac:dyDescent="0.25">
      <c r="A538" s="408" t="s">
        <v>1499</v>
      </c>
      <c r="B538" s="409" t="s">
        <v>745</v>
      </c>
      <c r="C538" s="410"/>
      <c r="D538" s="411"/>
      <c r="E538" s="412"/>
      <c r="F538" s="412"/>
      <c r="G538" s="412"/>
      <c r="H538" s="441"/>
      <c r="I538" s="490"/>
      <c r="J538" s="491"/>
      <c r="K538" s="491"/>
      <c r="L538" s="491"/>
      <c r="M538" s="491"/>
      <c r="N538" s="491"/>
      <c r="O538" s="491"/>
      <c r="P538" s="491"/>
      <c r="Q538" s="491"/>
      <c r="R538" s="491"/>
      <c r="S538" s="491"/>
      <c r="T538" s="492"/>
      <c r="U538" s="417"/>
      <c r="V538" s="418"/>
      <c r="W538" s="419"/>
      <c r="X538" s="387"/>
    </row>
    <row r="539" spans="1:24" ht="26.1" customHeight="1" x14ac:dyDescent="0.25">
      <c r="A539" s="420" t="s">
        <v>1509</v>
      </c>
      <c r="B539" s="421" t="s">
        <v>374</v>
      </c>
      <c r="C539" s="452"/>
      <c r="D539" s="453"/>
      <c r="E539" s="445"/>
      <c r="F539" s="445"/>
      <c r="G539" s="446"/>
      <c r="H539" s="454"/>
      <c r="I539" s="537"/>
      <c r="J539" s="538"/>
      <c r="K539" s="538"/>
      <c r="L539" s="538"/>
      <c r="M539" s="538"/>
      <c r="N539" s="538"/>
      <c r="O539" s="538"/>
      <c r="P539" s="538"/>
      <c r="Q539" s="538"/>
      <c r="R539" s="538"/>
      <c r="S539" s="538"/>
      <c r="T539" s="539"/>
      <c r="U539" s="455"/>
      <c r="V539" s="451"/>
      <c r="W539" s="451"/>
      <c r="X539" s="387"/>
    </row>
    <row r="540" spans="1:24" ht="26.1" customHeight="1" x14ac:dyDescent="0.25">
      <c r="A540" s="420" t="s">
        <v>1510</v>
      </c>
      <c r="B540" s="420" t="s">
        <v>746</v>
      </c>
      <c r="C540" s="452"/>
      <c r="D540" s="453"/>
      <c r="E540" s="445"/>
      <c r="F540" s="445"/>
      <c r="G540" s="446"/>
      <c r="H540" s="454"/>
      <c r="I540" s="537"/>
      <c r="J540" s="538"/>
      <c r="K540" s="538"/>
      <c r="L540" s="538"/>
      <c r="M540" s="538"/>
      <c r="N540" s="538"/>
      <c r="O540" s="538"/>
      <c r="P540" s="538"/>
      <c r="Q540" s="538"/>
      <c r="R540" s="538"/>
      <c r="S540" s="538"/>
      <c r="T540" s="539"/>
      <c r="U540" s="455"/>
      <c r="V540" s="451"/>
      <c r="W540" s="451"/>
      <c r="X540" s="387"/>
    </row>
    <row r="541" spans="1:24" ht="26.1" customHeight="1" x14ac:dyDescent="0.25">
      <c r="A541" s="472" t="s">
        <v>1511</v>
      </c>
      <c r="B541" s="527" t="s">
        <v>375</v>
      </c>
      <c r="C541" s="487" t="s">
        <v>770</v>
      </c>
      <c r="D541" s="658" t="s">
        <v>42</v>
      </c>
      <c r="E541" s="659" t="s">
        <v>43</v>
      </c>
      <c r="F541" s="659">
        <v>45</v>
      </c>
      <c r="G541" s="659">
        <v>32</v>
      </c>
      <c r="H541" s="434" t="s">
        <v>774</v>
      </c>
      <c r="I541" s="475">
        <v>215.15</v>
      </c>
      <c r="J541" s="436">
        <v>0</v>
      </c>
      <c r="K541" s="436">
        <v>0</v>
      </c>
      <c r="L541" s="436">
        <v>0</v>
      </c>
      <c r="M541" s="436">
        <v>0</v>
      </c>
      <c r="N541" s="436">
        <v>0</v>
      </c>
      <c r="O541" s="436">
        <v>0</v>
      </c>
      <c r="P541" s="436">
        <v>0</v>
      </c>
      <c r="Q541" s="436">
        <v>0</v>
      </c>
      <c r="R541" s="436">
        <v>0</v>
      </c>
      <c r="S541" s="436">
        <v>0</v>
      </c>
      <c r="T541" s="437">
        <v>0</v>
      </c>
      <c r="U541" s="438">
        <f>SUM(I541:T541)</f>
        <v>215.15</v>
      </c>
      <c r="V541" s="439"/>
      <c r="W541" s="440"/>
      <c r="X541" s="387"/>
    </row>
    <row r="542" spans="1:24" ht="26.1" customHeight="1" x14ac:dyDescent="0.25">
      <c r="A542" s="420" t="s">
        <v>1643</v>
      </c>
      <c r="B542" s="420" t="s">
        <v>747</v>
      </c>
      <c r="C542" s="452"/>
      <c r="D542" s="453"/>
      <c r="E542" s="445"/>
      <c r="F542" s="445"/>
      <c r="G542" s="446"/>
      <c r="H542" s="454"/>
      <c r="I542" s="537"/>
      <c r="J542" s="538"/>
      <c r="K542" s="538"/>
      <c r="L542" s="538"/>
      <c r="M542" s="538"/>
      <c r="N542" s="538"/>
      <c r="O542" s="538"/>
      <c r="P542" s="538"/>
      <c r="Q542" s="538"/>
      <c r="R542" s="538"/>
      <c r="S542" s="538"/>
      <c r="T542" s="539"/>
      <c r="U542" s="455"/>
      <c r="V542" s="451"/>
      <c r="W542" s="451"/>
      <c r="X542" s="387"/>
    </row>
    <row r="543" spans="1:24" ht="26.1" customHeight="1" x14ac:dyDescent="0.25">
      <c r="A543" s="472" t="s">
        <v>1644</v>
      </c>
      <c r="B543" s="527" t="s">
        <v>376</v>
      </c>
      <c r="C543" s="487" t="s">
        <v>767</v>
      </c>
      <c r="D543" s="658" t="s">
        <v>42</v>
      </c>
      <c r="E543" s="659" t="s">
        <v>43</v>
      </c>
      <c r="F543" s="659">
        <v>10</v>
      </c>
      <c r="G543" s="659">
        <v>20</v>
      </c>
      <c r="H543" s="434">
        <v>900</v>
      </c>
      <c r="I543" s="475">
        <v>41.36</v>
      </c>
      <c r="J543" s="436">
        <v>0.14000000000000001</v>
      </c>
      <c r="K543" s="436">
        <v>0</v>
      </c>
      <c r="L543" s="436">
        <v>0</v>
      </c>
      <c r="M543" s="436">
        <v>0</v>
      </c>
      <c r="N543" s="436">
        <v>0</v>
      </c>
      <c r="O543" s="436">
        <v>0.09</v>
      </c>
      <c r="P543" s="436">
        <v>0</v>
      </c>
      <c r="Q543" s="436">
        <v>0.14000000000000001</v>
      </c>
      <c r="R543" s="436">
        <v>0.12890000000000001</v>
      </c>
      <c r="S543" s="436">
        <v>0.1</v>
      </c>
      <c r="T543" s="437">
        <v>0.22320000000000001</v>
      </c>
      <c r="U543" s="438">
        <f>SUM(I543:T543)</f>
        <v>42.182100000000005</v>
      </c>
      <c r="V543" s="439"/>
      <c r="W543" s="440"/>
      <c r="X543" s="387"/>
    </row>
    <row r="544" spans="1:24" ht="26.1" customHeight="1" x14ac:dyDescent="0.25">
      <c r="A544" s="420" t="s">
        <v>1512</v>
      </c>
      <c r="B544" s="421" t="s">
        <v>980</v>
      </c>
      <c r="C544" s="452"/>
      <c r="D544" s="453"/>
      <c r="E544" s="445"/>
      <c r="F544" s="445"/>
      <c r="G544" s="446"/>
      <c r="H544" s="454"/>
      <c r="I544" s="537"/>
      <c r="J544" s="538"/>
      <c r="K544" s="538"/>
      <c r="L544" s="538"/>
      <c r="M544" s="538"/>
      <c r="N544" s="538"/>
      <c r="O544" s="538"/>
      <c r="P544" s="538"/>
      <c r="Q544" s="538"/>
      <c r="R544" s="538"/>
      <c r="S544" s="538"/>
      <c r="T544" s="539"/>
      <c r="U544" s="455"/>
      <c r="V544" s="451"/>
      <c r="W544" s="451"/>
      <c r="X544" s="387"/>
    </row>
    <row r="545" spans="1:24" ht="26.1" customHeight="1" x14ac:dyDescent="0.25">
      <c r="A545" s="420" t="s">
        <v>1513</v>
      </c>
      <c r="B545" s="420" t="s">
        <v>981</v>
      </c>
      <c r="C545" s="452"/>
      <c r="D545" s="453"/>
      <c r="E545" s="445"/>
      <c r="F545" s="445"/>
      <c r="G545" s="446"/>
      <c r="H545" s="454"/>
      <c r="I545" s="537"/>
      <c r="J545" s="538"/>
      <c r="K545" s="538"/>
      <c r="L545" s="538"/>
      <c r="M545" s="538"/>
      <c r="N545" s="538"/>
      <c r="O545" s="538"/>
      <c r="P545" s="538"/>
      <c r="Q545" s="538"/>
      <c r="R545" s="538"/>
      <c r="S545" s="538"/>
      <c r="T545" s="539"/>
      <c r="U545" s="455"/>
      <c r="V545" s="451"/>
      <c r="W545" s="451"/>
      <c r="X545" s="387"/>
    </row>
    <row r="546" spans="1:24" ht="26.1" customHeight="1" x14ac:dyDescent="0.25">
      <c r="A546" s="472" t="s">
        <v>1514</v>
      </c>
      <c r="B546" s="540" t="s">
        <v>748</v>
      </c>
      <c r="C546" s="487" t="s">
        <v>769</v>
      </c>
      <c r="D546" s="658" t="s">
        <v>42</v>
      </c>
      <c r="E546" s="659" t="s">
        <v>43</v>
      </c>
      <c r="F546" s="659">
        <v>45</v>
      </c>
      <c r="G546" s="659">
        <v>80</v>
      </c>
      <c r="H546" s="434" t="s">
        <v>776</v>
      </c>
      <c r="I546" s="475">
        <v>304.45</v>
      </c>
      <c r="J546" s="436">
        <v>0</v>
      </c>
      <c r="K546" s="436">
        <v>0</v>
      </c>
      <c r="L546" s="436">
        <v>0</v>
      </c>
      <c r="M546" s="436">
        <v>0</v>
      </c>
      <c r="N546" s="436">
        <v>0</v>
      </c>
      <c r="O546" s="436">
        <v>0</v>
      </c>
      <c r="P546" s="436">
        <v>0</v>
      </c>
      <c r="Q546" s="436">
        <v>0</v>
      </c>
      <c r="R546" s="436">
        <v>0</v>
      </c>
      <c r="S546" s="436">
        <v>0</v>
      </c>
      <c r="T546" s="437">
        <v>0</v>
      </c>
      <c r="U546" s="438">
        <f>SUM(I546:T546)</f>
        <v>304.45</v>
      </c>
      <c r="V546" s="439"/>
      <c r="W546" s="440"/>
      <c r="X546" s="387"/>
    </row>
    <row r="547" spans="1:24" ht="26.1" customHeight="1" x14ac:dyDescent="0.25">
      <c r="A547" s="420" t="s">
        <v>1645</v>
      </c>
      <c r="B547" s="420" t="s">
        <v>982</v>
      </c>
      <c r="C547" s="452"/>
      <c r="D547" s="453"/>
      <c r="E547" s="445"/>
      <c r="F547" s="445"/>
      <c r="G547" s="446"/>
      <c r="H547" s="454"/>
      <c r="I547" s="520"/>
      <c r="J547" s="521"/>
      <c r="K547" s="521"/>
      <c r="L547" s="521"/>
      <c r="M547" s="521"/>
      <c r="N547" s="521"/>
      <c r="O547" s="521"/>
      <c r="P547" s="521"/>
      <c r="Q547" s="521"/>
      <c r="R547" s="521"/>
      <c r="S547" s="521"/>
      <c r="T547" s="522"/>
      <c r="U547" s="455"/>
      <c r="V547" s="451"/>
      <c r="W547" s="451"/>
      <c r="X547" s="387"/>
    </row>
    <row r="548" spans="1:24" ht="26.1" customHeight="1" x14ac:dyDescent="0.25">
      <c r="A548" s="472" t="s">
        <v>1646</v>
      </c>
      <c r="B548" s="527" t="s">
        <v>749</v>
      </c>
      <c r="C548" s="487" t="s">
        <v>769</v>
      </c>
      <c r="D548" s="658" t="s">
        <v>42</v>
      </c>
      <c r="E548" s="659" t="s">
        <v>43</v>
      </c>
      <c r="F548" s="659">
        <v>45</v>
      </c>
      <c r="G548" s="659">
        <v>80</v>
      </c>
      <c r="H548" s="434">
        <v>901</v>
      </c>
      <c r="I548" s="475">
        <v>0</v>
      </c>
      <c r="J548" s="436">
        <v>212.99100000000001</v>
      </c>
      <c r="K548" s="436">
        <v>0</v>
      </c>
      <c r="L548" s="436">
        <v>141.994</v>
      </c>
      <c r="M548" s="436">
        <v>283.988</v>
      </c>
      <c r="N548" s="436">
        <v>70.997</v>
      </c>
      <c r="O548" s="436">
        <v>138.65400000000002</v>
      </c>
      <c r="P548" s="436">
        <v>0</v>
      </c>
      <c r="Q548" s="436">
        <v>612.38850000000002</v>
      </c>
      <c r="R548" s="436">
        <v>645.55549999999994</v>
      </c>
      <c r="S548" s="436">
        <v>184.87200000000001</v>
      </c>
      <c r="T548" s="437">
        <v>0</v>
      </c>
      <c r="U548" s="512">
        <f>SUM(I548:T548)</f>
        <v>2291.4399999999996</v>
      </c>
      <c r="V548" s="439"/>
      <c r="W548" s="440"/>
      <c r="X548" s="387"/>
    </row>
    <row r="549" spans="1:24" ht="26.1" customHeight="1" x14ac:dyDescent="0.25">
      <c r="A549" s="408" t="s">
        <v>1500</v>
      </c>
      <c r="B549" s="409" t="s">
        <v>50</v>
      </c>
      <c r="C549" s="410"/>
      <c r="D549" s="411"/>
      <c r="E549" s="412"/>
      <c r="F549" s="412"/>
      <c r="G549" s="412"/>
      <c r="H549" s="441"/>
      <c r="I549" s="490"/>
      <c r="J549" s="491"/>
      <c r="K549" s="491"/>
      <c r="L549" s="491"/>
      <c r="M549" s="491"/>
      <c r="N549" s="491"/>
      <c r="O549" s="491"/>
      <c r="P549" s="491"/>
      <c r="Q549" s="491"/>
      <c r="R549" s="491"/>
      <c r="S549" s="491"/>
      <c r="T549" s="492"/>
      <c r="U549" s="417"/>
      <c r="V549" s="418"/>
      <c r="W549" s="419"/>
      <c r="X549" s="387"/>
    </row>
    <row r="550" spans="1:24" ht="26.1" customHeight="1" x14ac:dyDescent="0.25">
      <c r="A550" s="420" t="s">
        <v>1647</v>
      </c>
      <c r="B550" s="421" t="s">
        <v>999</v>
      </c>
      <c r="C550" s="452"/>
      <c r="D550" s="453"/>
      <c r="E550" s="445"/>
      <c r="F550" s="445"/>
      <c r="G550" s="446"/>
      <c r="H550" s="454"/>
      <c r="I550" s="496"/>
      <c r="J550" s="497"/>
      <c r="K550" s="497"/>
      <c r="L550" s="497"/>
      <c r="M550" s="497"/>
      <c r="N550" s="497"/>
      <c r="O550" s="497"/>
      <c r="P550" s="497"/>
      <c r="Q550" s="497"/>
      <c r="R550" s="497"/>
      <c r="S550" s="497"/>
      <c r="T550" s="498"/>
      <c r="U550" s="455"/>
      <c r="V550" s="451"/>
      <c r="W550" s="451"/>
      <c r="X550" s="387"/>
    </row>
    <row r="551" spans="1:24" ht="26.1" customHeight="1" x14ac:dyDescent="0.25">
      <c r="A551" s="420" t="s">
        <v>1648</v>
      </c>
      <c r="B551" s="420" t="s">
        <v>51</v>
      </c>
      <c r="C551" s="452"/>
      <c r="D551" s="453"/>
      <c r="E551" s="445"/>
      <c r="F551" s="445"/>
      <c r="G551" s="446"/>
      <c r="H551" s="454"/>
      <c r="I551" s="496"/>
      <c r="J551" s="497"/>
      <c r="K551" s="497"/>
      <c r="L551" s="497"/>
      <c r="M551" s="497"/>
      <c r="N551" s="497"/>
      <c r="O551" s="497"/>
      <c r="P551" s="497"/>
      <c r="Q551" s="497"/>
      <c r="R551" s="497"/>
      <c r="S551" s="497"/>
      <c r="T551" s="498"/>
      <c r="U551" s="455"/>
      <c r="V551" s="451"/>
      <c r="W551" s="451"/>
      <c r="X551" s="387"/>
    </row>
    <row r="552" spans="1:24" ht="26.1" customHeight="1" x14ac:dyDescent="0.25">
      <c r="A552" s="472" t="s">
        <v>1649</v>
      </c>
      <c r="B552" s="540" t="s">
        <v>377</v>
      </c>
      <c r="C552" s="487" t="s">
        <v>769</v>
      </c>
      <c r="D552" s="658" t="s">
        <v>42</v>
      </c>
      <c r="E552" s="659" t="s">
        <v>43</v>
      </c>
      <c r="F552" s="659">
        <v>65</v>
      </c>
      <c r="G552" s="659" t="s">
        <v>778</v>
      </c>
      <c r="H552" s="434" t="s">
        <v>776</v>
      </c>
      <c r="I552" s="475">
        <v>0</v>
      </c>
      <c r="J552" s="436">
        <v>707.60080000000005</v>
      </c>
      <c r="K552" s="436">
        <v>536.23680000000002</v>
      </c>
      <c r="L552" s="436">
        <v>424.52080000000001</v>
      </c>
      <c r="M552" s="436">
        <v>424.52080000000001</v>
      </c>
      <c r="N552" s="436">
        <v>424.52080000000001</v>
      </c>
      <c r="O552" s="436">
        <v>236.52760000000004</v>
      </c>
      <c r="P552" s="436">
        <v>0</v>
      </c>
      <c r="Q552" s="436">
        <v>499.62990000000002</v>
      </c>
      <c r="R552" s="436">
        <v>557.12369999999999</v>
      </c>
      <c r="S552" s="436">
        <v>274.48480000000001</v>
      </c>
      <c r="T552" s="437">
        <v>438.774</v>
      </c>
      <c r="U552" s="512">
        <f>SUM(I552:T552)</f>
        <v>4523.9400000000005</v>
      </c>
      <c r="V552" s="439"/>
      <c r="W552" s="440"/>
      <c r="X552" s="387"/>
    </row>
    <row r="553" spans="1:24" ht="26.1" customHeight="1" x14ac:dyDescent="0.25">
      <c r="A553" s="420" t="s">
        <v>1650</v>
      </c>
      <c r="B553" s="421" t="s">
        <v>54</v>
      </c>
      <c r="C553" s="452"/>
      <c r="D553" s="453"/>
      <c r="E553" s="445"/>
      <c r="F553" s="445"/>
      <c r="G553" s="446"/>
      <c r="H553" s="454"/>
      <c r="I553" s="496"/>
      <c r="J553" s="497"/>
      <c r="K553" s="497"/>
      <c r="L553" s="497"/>
      <c r="M553" s="497"/>
      <c r="N553" s="497"/>
      <c r="O553" s="497"/>
      <c r="P553" s="497"/>
      <c r="Q553" s="497"/>
      <c r="R553" s="497"/>
      <c r="S553" s="497"/>
      <c r="T553" s="498"/>
      <c r="U553" s="455"/>
      <c r="V553" s="451"/>
      <c r="W553" s="451"/>
      <c r="X553" s="387"/>
    </row>
    <row r="554" spans="1:24" ht="26.1" customHeight="1" x14ac:dyDescent="0.25">
      <c r="A554" s="420" t="s">
        <v>1651</v>
      </c>
      <c r="B554" s="420" t="s">
        <v>750</v>
      </c>
      <c r="C554" s="452"/>
      <c r="D554" s="453"/>
      <c r="E554" s="445"/>
      <c r="F554" s="445"/>
      <c r="G554" s="446"/>
      <c r="H554" s="454"/>
      <c r="I554" s="496"/>
      <c r="J554" s="497"/>
      <c r="K554" s="497"/>
      <c r="L554" s="497"/>
      <c r="M554" s="497"/>
      <c r="N554" s="497"/>
      <c r="O554" s="497"/>
      <c r="P554" s="497"/>
      <c r="Q554" s="497"/>
      <c r="R554" s="497"/>
      <c r="S554" s="497"/>
      <c r="T554" s="498"/>
      <c r="U554" s="455"/>
      <c r="V554" s="451"/>
      <c r="W554" s="451"/>
      <c r="X554" s="387"/>
    </row>
    <row r="555" spans="1:24" ht="26.1" customHeight="1" x14ac:dyDescent="0.25">
      <c r="A555" s="472" t="s">
        <v>1652</v>
      </c>
      <c r="B555" s="527" t="s">
        <v>383</v>
      </c>
      <c r="C555" s="487" t="s">
        <v>767</v>
      </c>
      <c r="D555" s="658" t="s">
        <v>42</v>
      </c>
      <c r="E555" s="659" t="s">
        <v>43</v>
      </c>
      <c r="F555" s="659">
        <v>65</v>
      </c>
      <c r="G555" s="659">
        <v>15</v>
      </c>
      <c r="H555" s="434" t="s">
        <v>776</v>
      </c>
      <c r="I555" s="475">
        <v>0</v>
      </c>
      <c r="J555" s="436">
        <v>16.094000000000001</v>
      </c>
      <c r="K555" s="436">
        <v>9.2680000000000007</v>
      </c>
      <c r="L555" s="436">
        <v>6.9510000000000005</v>
      </c>
      <c r="M555" s="436">
        <v>13.902000000000001</v>
      </c>
      <c r="N555" s="436">
        <v>6.9510000000000005</v>
      </c>
      <c r="O555" s="436">
        <v>5.0010000000000003</v>
      </c>
      <c r="P555" s="436">
        <v>0</v>
      </c>
      <c r="Q555" s="436">
        <v>3.9960000000000004</v>
      </c>
      <c r="R555" s="436">
        <v>9.1272000000000002</v>
      </c>
      <c r="S555" s="436">
        <v>4.6356000000000002</v>
      </c>
      <c r="T555" s="437">
        <v>11.604200000000002</v>
      </c>
      <c r="U555" s="438">
        <f t="shared" ref="U555:U556" si="57">SUM(I555:T555)</f>
        <v>87.53</v>
      </c>
      <c r="V555" s="439"/>
      <c r="W555" s="440"/>
      <c r="X555" s="387"/>
    </row>
    <row r="556" spans="1:24" ht="26.1" customHeight="1" x14ac:dyDescent="0.25">
      <c r="A556" s="472" t="s">
        <v>1653</v>
      </c>
      <c r="B556" s="527" t="s">
        <v>384</v>
      </c>
      <c r="C556" s="487" t="s">
        <v>767</v>
      </c>
      <c r="D556" s="658" t="s">
        <v>42</v>
      </c>
      <c r="E556" s="659" t="s">
        <v>43</v>
      </c>
      <c r="F556" s="659">
        <v>65</v>
      </c>
      <c r="G556" s="659">
        <v>15</v>
      </c>
      <c r="H556" s="434" t="s">
        <v>776</v>
      </c>
      <c r="I556" s="475">
        <v>0</v>
      </c>
      <c r="J556" s="436">
        <v>150.56</v>
      </c>
      <c r="K556" s="436">
        <v>108.41199999999999</v>
      </c>
      <c r="L556" s="436">
        <v>81.308999999999983</v>
      </c>
      <c r="M556" s="436">
        <v>162.61799999999997</v>
      </c>
      <c r="N556" s="436">
        <v>81.308999999999983</v>
      </c>
      <c r="O556" s="436">
        <v>81.691999999999993</v>
      </c>
      <c r="P556" s="436">
        <v>0</v>
      </c>
      <c r="Q556" s="436">
        <v>192.84829999999999</v>
      </c>
      <c r="R556" s="436">
        <v>125.1695</v>
      </c>
      <c r="S556" s="436">
        <v>85.592799999999997</v>
      </c>
      <c r="T556" s="437">
        <v>65.329400000000007</v>
      </c>
      <c r="U556" s="512">
        <f t="shared" si="57"/>
        <v>1134.8399999999999</v>
      </c>
      <c r="V556" s="439"/>
      <c r="W556" s="440"/>
      <c r="X556" s="387"/>
    </row>
    <row r="557" spans="1:24" ht="26.1" customHeight="1" x14ac:dyDescent="0.25">
      <c r="A557" s="420" t="s">
        <v>1654</v>
      </c>
      <c r="B557" s="421" t="s">
        <v>52</v>
      </c>
      <c r="C557" s="452"/>
      <c r="D557" s="453"/>
      <c r="E557" s="445"/>
      <c r="F557" s="445"/>
      <c r="G557" s="446"/>
      <c r="H557" s="454"/>
      <c r="I557" s="496"/>
      <c r="J557" s="497"/>
      <c r="K557" s="497"/>
      <c r="L557" s="497"/>
      <c r="M557" s="497"/>
      <c r="N557" s="497"/>
      <c r="O557" s="497"/>
      <c r="P557" s="497"/>
      <c r="Q557" s="497"/>
      <c r="R557" s="497"/>
      <c r="S557" s="497"/>
      <c r="T557" s="498"/>
      <c r="U557" s="455"/>
      <c r="V557" s="451"/>
      <c r="W557" s="451"/>
      <c r="X557" s="387"/>
    </row>
    <row r="558" spans="1:24" ht="26.1" customHeight="1" x14ac:dyDescent="0.25">
      <c r="A558" s="420" t="s">
        <v>1655</v>
      </c>
      <c r="B558" s="420" t="s">
        <v>53</v>
      </c>
      <c r="C558" s="452"/>
      <c r="D558" s="453"/>
      <c r="E558" s="445"/>
      <c r="F558" s="445"/>
      <c r="G558" s="446"/>
      <c r="H558" s="454"/>
      <c r="I558" s="496"/>
      <c r="J558" s="497"/>
      <c r="K558" s="497"/>
      <c r="L558" s="497"/>
      <c r="M558" s="497"/>
      <c r="N558" s="497"/>
      <c r="O558" s="497"/>
      <c r="P558" s="497"/>
      <c r="Q558" s="497"/>
      <c r="R558" s="497"/>
      <c r="S558" s="497"/>
      <c r="T558" s="498"/>
      <c r="U558" s="455"/>
      <c r="V558" s="451"/>
      <c r="W558" s="451"/>
      <c r="X558" s="387"/>
    </row>
    <row r="559" spans="1:24" ht="26.1" customHeight="1" x14ac:dyDescent="0.25">
      <c r="A559" s="472" t="s">
        <v>1656</v>
      </c>
      <c r="B559" s="527" t="s">
        <v>378</v>
      </c>
      <c r="C559" s="487" t="s">
        <v>790</v>
      </c>
      <c r="D559" s="658" t="s">
        <v>42</v>
      </c>
      <c r="E559" s="659" t="s">
        <v>43</v>
      </c>
      <c r="F559" s="659">
        <v>65</v>
      </c>
      <c r="G559" s="659">
        <v>10</v>
      </c>
      <c r="H559" s="434" t="s">
        <v>776</v>
      </c>
      <c r="I559" s="475">
        <v>0</v>
      </c>
      <c r="J559" s="502">
        <v>10539.2</v>
      </c>
      <c r="K559" s="436">
        <v>9486.0499999999993</v>
      </c>
      <c r="L559" s="436">
        <v>7588.84</v>
      </c>
      <c r="M559" s="436">
        <v>7588.84</v>
      </c>
      <c r="N559" s="436">
        <v>5691.6299999999992</v>
      </c>
      <c r="O559" s="436">
        <v>7267.5750000000007</v>
      </c>
      <c r="P559" s="436">
        <v>0</v>
      </c>
      <c r="Q559" s="436">
        <v>8188.0609999999997</v>
      </c>
      <c r="R559" s="436">
        <v>8983.17</v>
      </c>
      <c r="S559" s="436">
        <v>9532.3760000000002</v>
      </c>
      <c r="T559" s="437">
        <v>4573.058</v>
      </c>
      <c r="U559" s="512">
        <f>SUM(I559:T559)</f>
        <v>79438.8</v>
      </c>
      <c r="V559" s="439"/>
      <c r="W559" s="440"/>
      <c r="X559" s="387"/>
    </row>
    <row r="560" spans="1:24" ht="26.1" customHeight="1" x14ac:dyDescent="0.25">
      <c r="A560" s="420" t="s">
        <v>1657</v>
      </c>
      <c r="B560" s="421" t="s">
        <v>55</v>
      </c>
      <c r="C560" s="452"/>
      <c r="D560" s="453"/>
      <c r="E560" s="445"/>
      <c r="F560" s="445"/>
      <c r="G560" s="446"/>
      <c r="H560" s="454"/>
      <c r="I560" s="496"/>
      <c r="J560" s="497"/>
      <c r="K560" s="497"/>
      <c r="L560" s="497"/>
      <c r="M560" s="497"/>
      <c r="N560" s="497"/>
      <c r="O560" s="497"/>
      <c r="P560" s="497"/>
      <c r="Q560" s="497"/>
      <c r="R560" s="497"/>
      <c r="S560" s="497"/>
      <c r="T560" s="498"/>
      <c r="U560" s="455"/>
      <c r="V560" s="451"/>
      <c r="W560" s="451"/>
      <c r="X560" s="387"/>
    </row>
    <row r="561" spans="1:24" ht="26.1" customHeight="1" x14ac:dyDescent="0.25">
      <c r="A561" s="420" t="s">
        <v>1658</v>
      </c>
      <c r="B561" s="420" t="s">
        <v>751</v>
      </c>
      <c r="C561" s="452"/>
      <c r="D561" s="453"/>
      <c r="E561" s="445"/>
      <c r="F561" s="445"/>
      <c r="G561" s="446"/>
      <c r="H561" s="454"/>
      <c r="I561" s="496"/>
      <c r="J561" s="497"/>
      <c r="K561" s="497"/>
      <c r="L561" s="497"/>
      <c r="M561" s="497"/>
      <c r="N561" s="497"/>
      <c r="O561" s="497"/>
      <c r="P561" s="497"/>
      <c r="Q561" s="497"/>
      <c r="R561" s="497"/>
      <c r="S561" s="497"/>
      <c r="T561" s="498"/>
      <c r="U561" s="455"/>
      <c r="V561" s="451"/>
      <c r="W561" s="451"/>
      <c r="X561" s="387"/>
    </row>
    <row r="562" spans="1:24" ht="26.1" customHeight="1" x14ac:dyDescent="0.25">
      <c r="A562" s="503" t="s">
        <v>1659</v>
      </c>
      <c r="B562" s="527" t="s">
        <v>379</v>
      </c>
      <c r="C562" s="488" t="s">
        <v>58</v>
      </c>
      <c r="D562" s="658" t="s">
        <v>42</v>
      </c>
      <c r="E562" s="659" t="s">
        <v>43</v>
      </c>
      <c r="F562" s="659">
        <v>65</v>
      </c>
      <c r="G562" s="659">
        <v>25</v>
      </c>
      <c r="H562" s="434" t="s">
        <v>779</v>
      </c>
      <c r="I562" s="505">
        <v>0</v>
      </c>
      <c r="J562" s="506">
        <v>112</v>
      </c>
      <c r="K562" s="506">
        <v>0</v>
      </c>
      <c r="L562" s="506">
        <v>64</v>
      </c>
      <c r="M562" s="506">
        <v>112</v>
      </c>
      <c r="N562" s="506">
        <v>32</v>
      </c>
      <c r="O562" s="506">
        <v>0</v>
      </c>
      <c r="P562" s="506">
        <v>0</v>
      </c>
      <c r="Q562" s="506">
        <v>0</v>
      </c>
      <c r="R562" s="506">
        <v>0</v>
      </c>
      <c r="S562" s="506">
        <v>0</v>
      </c>
      <c r="T562" s="507">
        <v>0</v>
      </c>
      <c r="U562" s="438">
        <f>SUM(I562:T562)</f>
        <v>320</v>
      </c>
      <c r="V562" s="508"/>
      <c r="W562" s="440"/>
      <c r="X562" s="387"/>
    </row>
    <row r="563" spans="1:24" ht="26.1" customHeight="1" x14ac:dyDescent="0.25">
      <c r="A563" s="420" t="s">
        <v>1660</v>
      </c>
      <c r="B563" s="420" t="s">
        <v>752</v>
      </c>
      <c r="C563" s="452"/>
      <c r="D563" s="453"/>
      <c r="E563" s="445"/>
      <c r="F563" s="445"/>
      <c r="G563" s="446"/>
      <c r="H563" s="454"/>
      <c r="I563" s="537"/>
      <c r="J563" s="538"/>
      <c r="K563" s="538"/>
      <c r="L563" s="538"/>
      <c r="M563" s="538"/>
      <c r="N563" s="538"/>
      <c r="O563" s="538"/>
      <c r="P563" s="538"/>
      <c r="Q563" s="538"/>
      <c r="R563" s="538"/>
      <c r="S563" s="538"/>
      <c r="T563" s="539"/>
      <c r="U563" s="541"/>
      <c r="V563" s="451"/>
      <c r="W563" s="451"/>
      <c r="X563" s="387"/>
    </row>
    <row r="564" spans="1:24" ht="26.1" customHeight="1" x14ac:dyDescent="0.25">
      <c r="A564" s="503" t="s">
        <v>1661</v>
      </c>
      <c r="B564" s="527" t="s">
        <v>380</v>
      </c>
      <c r="C564" s="487" t="s">
        <v>790</v>
      </c>
      <c r="D564" s="658" t="s">
        <v>42</v>
      </c>
      <c r="E564" s="659" t="s">
        <v>43</v>
      </c>
      <c r="F564" s="659">
        <v>65</v>
      </c>
      <c r="G564" s="659">
        <v>25</v>
      </c>
      <c r="H564" s="434" t="s">
        <v>789</v>
      </c>
      <c r="I564" s="505">
        <v>0</v>
      </c>
      <c r="J564" s="506">
        <v>5.2709999999999999</v>
      </c>
      <c r="K564" s="506">
        <v>0</v>
      </c>
      <c r="L564" s="506">
        <v>3.0120000000000005</v>
      </c>
      <c r="M564" s="506">
        <v>5.2709999999999999</v>
      </c>
      <c r="N564" s="506">
        <v>1.5060000000000002</v>
      </c>
      <c r="O564" s="506">
        <v>0</v>
      </c>
      <c r="P564" s="506">
        <v>0</v>
      </c>
      <c r="Q564" s="506">
        <v>0</v>
      </c>
      <c r="R564" s="506">
        <v>25.87</v>
      </c>
      <c r="S564" s="506">
        <v>0</v>
      </c>
      <c r="T564" s="507">
        <v>0</v>
      </c>
      <c r="U564" s="438">
        <f>SUM(I564:T564)</f>
        <v>40.930000000000007</v>
      </c>
      <c r="V564" s="508"/>
      <c r="W564" s="440"/>
      <c r="X564" s="387"/>
    </row>
    <row r="565" spans="1:24" ht="26.1" customHeight="1" x14ac:dyDescent="0.25">
      <c r="A565" s="420" t="s">
        <v>1662</v>
      </c>
      <c r="B565" s="420" t="s">
        <v>753</v>
      </c>
      <c r="C565" s="452"/>
      <c r="D565" s="453"/>
      <c r="E565" s="445"/>
      <c r="F565" s="445"/>
      <c r="G565" s="446"/>
      <c r="H565" s="454"/>
      <c r="I565" s="537"/>
      <c r="J565" s="538"/>
      <c r="K565" s="538"/>
      <c r="L565" s="538"/>
      <c r="M565" s="538"/>
      <c r="N565" s="538"/>
      <c r="O565" s="538"/>
      <c r="P565" s="538"/>
      <c r="Q565" s="538"/>
      <c r="R565" s="538"/>
      <c r="S565" s="538"/>
      <c r="T565" s="539"/>
      <c r="U565" s="541"/>
      <c r="V565" s="451"/>
      <c r="W565" s="451"/>
      <c r="X565" s="387"/>
    </row>
    <row r="566" spans="1:24" ht="26.1" customHeight="1" x14ac:dyDescent="0.25">
      <c r="A566" s="503" t="s">
        <v>1663</v>
      </c>
      <c r="B566" s="527" t="s">
        <v>56</v>
      </c>
      <c r="C566" s="487" t="s">
        <v>790</v>
      </c>
      <c r="D566" s="658" t="s">
        <v>42</v>
      </c>
      <c r="E566" s="659" t="s">
        <v>43</v>
      </c>
      <c r="F566" s="659">
        <v>65</v>
      </c>
      <c r="G566" s="659">
        <v>25</v>
      </c>
      <c r="H566" s="434" t="s">
        <v>774</v>
      </c>
      <c r="I566" s="505">
        <v>0</v>
      </c>
      <c r="J566" s="506">
        <v>31.36</v>
      </c>
      <c r="K566" s="506">
        <v>0</v>
      </c>
      <c r="L566" s="506">
        <v>0</v>
      </c>
      <c r="M566" s="506">
        <v>0</v>
      </c>
      <c r="N566" s="506">
        <v>0</v>
      </c>
      <c r="O566" s="506">
        <v>0</v>
      </c>
      <c r="P566" s="506">
        <v>0</v>
      </c>
      <c r="Q566" s="506">
        <v>66.88</v>
      </c>
      <c r="R566" s="506">
        <v>0</v>
      </c>
      <c r="S566" s="506">
        <v>0</v>
      </c>
      <c r="T566" s="507">
        <v>0</v>
      </c>
      <c r="U566" s="438">
        <f>SUM(I566:T566)</f>
        <v>98.24</v>
      </c>
      <c r="V566" s="508"/>
      <c r="W566" s="440"/>
      <c r="X566" s="387"/>
    </row>
    <row r="567" spans="1:24" ht="26.1" customHeight="1" x14ac:dyDescent="0.25">
      <c r="A567" s="420" t="s">
        <v>1664</v>
      </c>
      <c r="B567" s="421" t="s">
        <v>381</v>
      </c>
      <c r="C567" s="452"/>
      <c r="D567" s="453"/>
      <c r="E567" s="445"/>
      <c r="F567" s="445"/>
      <c r="G567" s="446"/>
      <c r="H567" s="454"/>
      <c r="I567" s="496"/>
      <c r="J567" s="497"/>
      <c r="K567" s="497"/>
      <c r="L567" s="497"/>
      <c r="M567" s="497"/>
      <c r="N567" s="497"/>
      <c r="O567" s="497"/>
      <c r="P567" s="497"/>
      <c r="Q567" s="497"/>
      <c r="R567" s="497"/>
      <c r="S567" s="497"/>
      <c r="T567" s="498"/>
      <c r="U567" s="455"/>
      <c r="V567" s="451"/>
      <c r="W567" s="451"/>
      <c r="X567" s="387"/>
    </row>
    <row r="568" spans="1:24" ht="26.1" customHeight="1" x14ac:dyDescent="0.25">
      <c r="A568" s="420" t="s">
        <v>1665</v>
      </c>
      <c r="B568" s="420" t="s">
        <v>382</v>
      </c>
      <c r="C568" s="452"/>
      <c r="D568" s="453"/>
      <c r="E568" s="445"/>
      <c r="F568" s="445"/>
      <c r="G568" s="446"/>
      <c r="H568" s="454"/>
      <c r="I568" s="496"/>
      <c r="J568" s="497"/>
      <c r="K568" s="497"/>
      <c r="L568" s="497"/>
      <c r="M568" s="497"/>
      <c r="N568" s="497"/>
      <c r="O568" s="497"/>
      <c r="P568" s="497"/>
      <c r="Q568" s="497"/>
      <c r="R568" s="497"/>
      <c r="S568" s="497"/>
      <c r="T568" s="498"/>
      <c r="U568" s="455"/>
      <c r="V568" s="451"/>
      <c r="W568" s="451"/>
      <c r="X568" s="387"/>
    </row>
    <row r="569" spans="1:24" ht="26.1" customHeight="1" x14ac:dyDescent="0.25">
      <c r="A569" s="503" t="s">
        <v>1666</v>
      </c>
      <c r="B569" s="540" t="s">
        <v>754</v>
      </c>
      <c r="C569" s="487" t="s">
        <v>767</v>
      </c>
      <c r="D569" s="658" t="s">
        <v>42</v>
      </c>
      <c r="E569" s="659" t="s">
        <v>43</v>
      </c>
      <c r="F569" s="659">
        <v>65</v>
      </c>
      <c r="G569" s="659">
        <v>45</v>
      </c>
      <c r="H569" s="434" t="s">
        <v>776</v>
      </c>
      <c r="I569" s="505">
        <v>0</v>
      </c>
      <c r="J569" s="506">
        <v>0.33600000000000002</v>
      </c>
      <c r="K569" s="506">
        <v>0</v>
      </c>
      <c r="L569" s="506">
        <v>0.33600000000000002</v>
      </c>
      <c r="M569" s="506">
        <v>0.33600000000000002</v>
      </c>
      <c r="N569" s="506">
        <v>0.252</v>
      </c>
      <c r="O569" s="506">
        <v>0</v>
      </c>
      <c r="P569" s="506">
        <v>0</v>
      </c>
      <c r="Q569" s="506">
        <v>0</v>
      </c>
      <c r="R569" s="506">
        <v>0.42</v>
      </c>
      <c r="S569" s="506">
        <v>0</v>
      </c>
      <c r="T569" s="507">
        <v>0</v>
      </c>
      <c r="U569" s="438">
        <f t="shared" ref="U569:U572" si="58">SUM(I569:T569)</f>
        <v>1.68</v>
      </c>
      <c r="V569" s="508"/>
      <c r="W569" s="440"/>
      <c r="X569" s="387"/>
    </row>
    <row r="570" spans="1:24" ht="26.1" customHeight="1" x14ac:dyDescent="0.25">
      <c r="A570" s="503" t="s">
        <v>1667</v>
      </c>
      <c r="B570" s="527" t="s">
        <v>755</v>
      </c>
      <c r="C570" s="487" t="s">
        <v>770</v>
      </c>
      <c r="D570" s="658" t="s">
        <v>42</v>
      </c>
      <c r="E570" s="659" t="s">
        <v>43</v>
      </c>
      <c r="F570" s="659">
        <v>65</v>
      </c>
      <c r="G570" s="659">
        <v>45</v>
      </c>
      <c r="H570" s="434" t="s">
        <v>776</v>
      </c>
      <c r="I570" s="505">
        <v>0</v>
      </c>
      <c r="J570" s="506">
        <v>6.282</v>
      </c>
      <c r="K570" s="506">
        <v>0</v>
      </c>
      <c r="L570" s="506">
        <v>6.282</v>
      </c>
      <c r="M570" s="506">
        <v>6.282</v>
      </c>
      <c r="N570" s="506">
        <v>4.7115</v>
      </c>
      <c r="O570" s="506">
        <v>0</v>
      </c>
      <c r="P570" s="506">
        <v>0</v>
      </c>
      <c r="Q570" s="506">
        <v>0</v>
      </c>
      <c r="R570" s="506">
        <v>7.8525</v>
      </c>
      <c r="S570" s="506">
        <v>0</v>
      </c>
      <c r="T570" s="507">
        <v>0</v>
      </c>
      <c r="U570" s="438">
        <f t="shared" si="58"/>
        <v>31.41</v>
      </c>
      <c r="V570" s="508"/>
      <c r="W570" s="440"/>
      <c r="X570" s="387"/>
    </row>
    <row r="571" spans="1:24" ht="26.1" customHeight="1" x14ac:dyDescent="0.25">
      <c r="A571" s="503" t="s">
        <v>1668</v>
      </c>
      <c r="B571" s="535" t="s">
        <v>457</v>
      </c>
      <c r="C571" s="487" t="s">
        <v>769</v>
      </c>
      <c r="D571" s="658" t="s">
        <v>42</v>
      </c>
      <c r="E571" s="659" t="s">
        <v>43</v>
      </c>
      <c r="F571" s="659">
        <v>75</v>
      </c>
      <c r="G571" s="659" t="s">
        <v>791</v>
      </c>
      <c r="H571" s="434" t="s">
        <v>776</v>
      </c>
      <c r="I571" s="505">
        <v>0</v>
      </c>
      <c r="J571" s="506">
        <v>0</v>
      </c>
      <c r="K571" s="506">
        <v>504.23</v>
      </c>
      <c r="L571" s="506">
        <v>0</v>
      </c>
      <c r="M571" s="506">
        <v>0</v>
      </c>
      <c r="N571" s="506">
        <v>0</v>
      </c>
      <c r="O571" s="506">
        <v>0</v>
      </c>
      <c r="P571" s="506">
        <v>0</v>
      </c>
      <c r="Q571" s="506">
        <v>0</v>
      </c>
      <c r="R571" s="506">
        <v>0</v>
      </c>
      <c r="S571" s="506">
        <v>0</v>
      </c>
      <c r="T571" s="507">
        <v>0</v>
      </c>
      <c r="U571" s="438">
        <f t="shared" si="58"/>
        <v>504.23</v>
      </c>
      <c r="V571" s="508"/>
      <c r="W571" s="440"/>
      <c r="X571" s="387"/>
    </row>
    <row r="572" spans="1:24" ht="26.1" customHeight="1" x14ac:dyDescent="0.25">
      <c r="A572" s="503" t="s">
        <v>1669</v>
      </c>
      <c r="B572" s="534" t="s">
        <v>458</v>
      </c>
      <c r="C572" s="487" t="s">
        <v>769</v>
      </c>
      <c r="D572" s="658" t="s">
        <v>42</v>
      </c>
      <c r="E572" s="659" t="s">
        <v>43</v>
      </c>
      <c r="F572" s="659">
        <v>75</v>
      </c>
      <c r="G572" s="659" t="s">
        <v>791</v>
      </c>
      <c r="H572" s="434" t="s">
        <v>776</v>
      </c>
      <c r="I572" s="505">
        <v>0</v>
      </c>
      <c r="J572" s="506">
        <v>0</v>
      </c>
      <c r="K572" s="506">
        <v>18.53</v>
      </c>
      <c r="L572" s="506">
        <v>0</v>
      </c>
      <c r="M572" s="506">
        <v>0</v>
      </c>
      <c r="N572" s="506">
        <v>0</v>
      </c>
      <c r="O572" s="506">
        <v>0</v>
      </c>
      <c r="P572" s="506">
        <v>0</v>
      </c>
      <c r="Q572" s="506">
        <v>29.35</v>
      </c>
      <c r="R572" s="506">
        <v>0</v>
      </c>
      <c r="S572" s="506">
        <v>0</v>
      </c>
      <c r="T572" s="507">
        <v>0</v>
      </c>
      <c r="U572" s="438">
        <f t="shared" si="58"/>
        <v>47.88</v>
      </c>
      <c r="V572" s="508"/>
      <c r="W572" s="440"/>
      <c r="X572" s="387"/>
    </row>
    <row r="573" spans="1:24" ht="26.1" customHeight="1" x14ac:dyDescent="0.25">
      <c r="A573" s="456" t="s">
        <v>1515</v>
      </c>
      <c r="B573" s="456" t="s">
        <v>756</v>
      </c>
      <c r="C573" s="457"/>
      <c r="D573" s="458"/>
      <c r="E573" s="459"/>
      <c r="F573" s="459"/>
      <c r="G573" s="459"/>
      <c r="H573" s="460"/>
      <c r="I573" s="517"/>
      <c r="J573" s="518"/>
      <c r="K573" s="518"/>
      <c r="L573" s="518"/>
      <c r="M573" s="518"/>
      <c r="N573" s="518"/>
      <c r="O573" s="518"/>
      <c r="P573" s="518"/>
      <c r="Q573" s="518"/>
      <c r="R573" s="518"/>
      <c r="S573" s="518"/>
      <c r="T573" s="519"/>
      <c r="U573" s="464"/>
      <c r="V573" s="465"/>
      <c r="W573" s="466"/>
      <c r="X573" s="387"/>
    </row>
    <row r="574" spans="1:24" ht="26.1" customHeight="1" x14ac:dyDescent="0.25">
      <c r="A574" s="456" t="s">
        <v>1516</v>
      </c>
      <c r="B574" s="456" t="s">
        <v>1693</v>
      </c>
      <c r="C574" s="457"/>
      <c r="D574" s="458"/>
      <c r="E574" s="459"/>
      <c r="F574" s="459"/>
      <c r="G574" s="459"/>
      <c r="H574" s="460"/>
      <c r="I574" s="517"/>
      <c r="J574" s="518"/>
      <c r="K574" s="518"/>
      <c r="L574" s="518"/>
      <c r="M574" s="518"/>
      <c r="N574" s="518"/>
      <c r="O574" s="518"/>
      <c r="P574" s="518"/>
      <c r="Q574" s="518"/>
      <c r="R574" s="518"/>
      <c r="S574" s="518"/>
      <c r="T574" s="519"/>
      <c r="U574" s="464"/>
      <c r="V574" s="465"/>
      <c r="W574" s="466"/>
      <c r="X574" s="387"/>
    </row>
    <row r="575" spans="1:24" ht="26.1" customHeight="1" x14ac:dyDescent="0.25">
      <c r="A575" s="503" t="s">
        <v>1517</v>
      </c>
      <c r="B575" s="542" t="s">
        <v>757</v>
      </c>
      <c r="C575" s="487" t="s">
        <v>767</v>
      </c>
      <c r="D575" s="658" t="s">
        <v>42</v>
      </c>
      <c r="E575" s="659" t="s">
        <v>43</v>
      </c>
      <c r="F575" s="659">
        <v>35</v>
      </c>
      <c r="G575" s="659">
        <v>15</v>
      </c>
      <c r="H575" s="434" t="s">
        <v>776</v>
      </c>
      <c r="I575" s="505">
        <v>0</v>
      </c>
      <c r="J575" s="506">
        <v>0</v>
      </c>
      <c r="K575" s="506">
        <v>0</v>
      </c>
      <c r="L575" s="506">
        <v>0</v>
      </c>
      <c r="M575" s="506">
        <v>0</v>
      </c>
      <c r="N575" s="506">
        <v>0</v>
      </c>
      <c r="O575" s="506">
        <v>0</v>
      </c>
      <c r="P575" s="506">
        <v>0</v>
      </c>
      <c r="Q575" s="506">
        <v>0</v>
      </c>
      <c r="R575" s="506">
        <v>62.5</v>
      </c>
      <c r="S575" s="506">
        <v>0</v>
      </c>
      <c r="T575" s="507">
        <v>0</v>
      </c>
      <c r="U575" s="438">
        <f>SUM(I575:T575)</f>
        <v>62.5</v>
      </c>
      <c r="V575" s="508"/>
      <c r="W575" s="440"/>
      <c r="X575" s="387"/>
    </row>
    <row r="576" spans="1:24" ht="26.1" customHeight="1" x14ac:dyDescent="0.25">
      <c r="A576" s="420" t="s">
        <v>1694</v>
      </c>
      <c r="B576" s="421" t="s">
        <v>385</v>
      </c>
      <c r="C576" s="452"/>
      <c r="D576" s="453"/>
      <c r="E576" s="445"/>
      <c r="F576" s="445"/>
      <c r="G576" s="446"/>
      <c r="H576" s="454"/>
      <c r="I576" s="496"/>
      <c r="J576" s="497"/>
      <c r="K576" s="497"/>
      <c r="L576" s="497"/>
      <c r="M576" s="497"/>
      <c r="N576" s="497"/>
      <c r="O576" s="497"/>
      <c r="P576" s="497"/>
      <c r="Q576" s="497"/>
      <c r="R576" s="497"/>
      <c r="S576" s="497"/>
      <c r="T576" s="498"/>
      <c r="U576" s="455"/>
      <c r="V576" s="451"/>
      <c r="W576" s="451"/>
      <c r="X576" s="387"/>
    </row>
    <row r="577" spans="1:24" ht="26.1" customHeight="1" x14ac:dyDescent="0.25">
      <c r="A577" s="420" t="s">
        <v>1695</v>
      </c>
      <c r="B577" s="420" t="s">
        <v>758</v>
      </c>
      <c r="C577" s="452"/>
      <c r="D577" s="453"/>
      <c r="E577" s="445"/>
      <c r="F577" s="445"/>
      <c r="G577" s="446"/>
      <c r="H577" s="454"/>
      <c r="I577" s="496"/>
      <c r="J577" s="497"/>
      <c r="K577" s="497"/>
      <c r="L577" s="497"/>
      <c r="M577" s="497"/>
      <c r="N577" s="497"/>
      <c r="O577" s="497"/>
      <c r="P577" s="497"/>
      <c r="Q577" s="497"/>
      <c r="R577" s="497"/>
      <c r="S577" s="497"/>
      <c r="T577" s="498"/>
      <c r="U577" s="455"/>
      <c r="V577" s="451"/>
      <c r="W577" s="451"/>
      <c r="X577" s="387"/>
    </row>
    <row r="578" spans="1:24" ht="26.1" customHeight="1" x14ac:dyDescent="0.25">
      <c r="A578" s="503" t="s">
        <v>1696</v>
      </c>
      <c r="B578" s="540" t="s">
        <v>386</v>
      </c>
      <c r="C578" s="487" t="s">
        <v>770</v>
      </c>
      <c r="D578" s="658" t="s">
        <v>42</v>
      </c>
      <c r="E578" s="659" t="s">
        <v>43</v>
      </c>
      <c r="F578" s="659">
        <v>65</v>
      </c>
      <c r="G578" s="659">
        <v>35</v>
      </c>
      <c r="H578" s="434">
        <v>20</v>
      </c>
      <c r="I578" s="505">
        <v>0</v>
      </c>
      <c r="J578" s="506">
        <v>0</v>
      </c>
      <c r="K578" s="506">
        <v>0</v>
      </c>
      <c r="L578" s="506">
        <v>0</v>
      </c>
      <c r="M578" s="506">
        <v>0</v>
      </c>
      <c r="N578" s="506">
        <v>0</v>
      </c>
      <c r="O578" s="506">
        <v>0</v>
      </c>
      <c r="P578" s="506">
        <v>0</v>
      </c>
      <c r="Q578" s="506">
        <v>0</v>
      </c>
      <c r="R578" s="506">
        <v>247.53</v>
      </c>
      <c r="S578" s="506">
        <v>0</v>
      </c>
      <c r="T578" s="507">
        <v>0</v>
      </c>
      <c r="U578" s="438">
        <f t="shared" ref="U578:U579" si="59">SUM(I578:T578)</f>
        <v>247.53</v>
      </c>
      <c r="V578" s="543"/>
      <c r="W578" s="440"/>
      <c r="X578" s="387"/>
    </row>
    <row r="579" spans="1:24" ht="26.1" customHeight="1" x14ac:dyDescent="0.25">
      <c r="A579" s="503" t="s">
        <v>1697</v>
      </c>
      <c r="B579" s="540" t="s">
        <v>387</v>
      </c>
      <c r="C579" s="487" t="s">
        <v>770</v>
      </c>
      <c r="D579" s="658" t="s">
        <v>42</v>
      </c>
      <c r="E579" s="659" t="s">
        <v>43</v>
      </c>
      <c r="F579" s="659">
        <v>65</v>
      </c>
      <c r="G579" s="659">
        <v>35</v>
      </c>
      <c r="H579" s="434">
        <v>20</v>
      </c>
      <c r="I579" s="505">
        <v>0</v>
      </c>
      <c r="J579" s="506">
        <v>0</v>
      </c>
      <c r="K579" s="506">
        <v>0</v>
      </c>
      <c r="L579" s="506">
        <v>0</v>
      </c>
      <c r="M579" s="506">
        <v>0</v>
      </c>
      <c r="N579" s="506">
        <v>0</v>
      </c>
      <c r="O579" s="506">
        <v>0</v>
      </c>
      <c r="P579" s="506">
        <v>0</v>
      </c>
      <c r="Q579" s="506">
        <v>0</v>
      </c>
      <c r="R579" s="506">
        <v>357.07</v>
      </c>
      <c r="S579" s="506">
        <v>0</v>
      </c>
      <c r="T579" s="507">
        <v>0</v>
      </c>
      <c r="U579" s="438">
        <f t="shared" si="59"/>
        <v>357.07</v>
      </c>
      <c r="V579" s="543"/>
      <c r="W579" s="440"/>
      <c r="X579" s="387"/>
    </row>
    <row r="580" spans="1:24" ht="26.1" customHeight="1" x14ac:dyDescent="0.25">
      <c r="A580" s="456" t="s">
        <v>772</v>
      </c>
      <c r="B580" s="456" t="s">
        <v>759</v>
      </c>
      <c r="C580" s="457"/>
      <c r="D580" s="458"/>
      <c r="E580" s="459"/>
      <c r="F580" s="459"/>
      <c r="G580" s="459"/>
      <c r="H580" s="460"/>
      <c r="I580" s="517"/>
      <c r="J580" s="518"/>
      <c r="K580" s="518"/>
      <c r="L580" s="518"/>
      <c r="M580" s="518"/>
      <c r="N580" s="518"/>
      <c r="O580" s="518"/>
      <c r="P580" s="518"/>
      <c r="Q580" s="518"/>
      <c r="R580" s="518"/>
      <c r="S580" s="518"/>
      <c r="T580" s="519"/>
      <c r="U580" s="464"/>
      <c r="V580" s="465"/>
      <c r="W580" s="466"/>
      <c r="X580" s="387"/>
    </row>
    <row r="581" spans="1:24" ht="26.1" customHeight="1" x14ac:dyDescent="0.25">
      <c r="A581" s="420" t="s">
        <v>1518</v>
      </c>
      <c r="B581" s="420" t="s">
        <v>760</v>
      </c>
      <c r="C581" s="452"/>
      <c r="D581" s="453"/>
      <c r="E581" s="445"/>
      <c r="F581" s="445"/>
      <c r="G581" s="446"/>
      <c r="H581" s="486"/>
      <c r="I581" s="496"/>
      <c r="J581" s="497"/>
      <c r="K581" s="497"/>
      <c r="L581" s="497"/>
      <c r="M581" s="497"/>
      <c r="N581" s="497"/>
      <c r="O581" s="497"/>
      <c r="P581" s="497"/>
      <c r="Q581" s="497"/>
      <c r="R581" s="497"/>
      <c r="S581" s="497"/>
      <c r="T581" s="498"/>
      <c r="U581" s="455"/>
      <c r="V581" s="451"/>
      <c r="W581" s="451"/>
      <c r="X581" s="387"/>
    </row>
    <row r="582" spans="1:24" ht="26.1" customHeight="1" x14ac:dyDescent="0.25">
      <c r="A582" s="503" t="s">
        <v>1519</v>
      </c>
      <c r="B582" s="527" t="s">
        <v>761</v>
      </c>
      <c r="C582" s="487" t="s">
        <v>770</v>
      </c>
      <c r="D582" s="658" t="s">
        <v>42</v>
      </c>
      <c r="E582" s="659" t="s">
        <v>43</v>
      </c>
      <c r="F582" s="659">
        <v>45</v>
      </c>
      <c r="G582" s="659">
        <v>32</v>
      </c>
      <c r="H582" s="434" t="s">
        <v>774</v>
      </c>
      <c r="I582" s="505">
        <v>0</v>
      </c>
      <c r="J582" s="506">
        <v>3.6799999999999997</v>
      </c>
      <c r="K582" s="506">
        <v>0</v>
      </c>
      <c r="L582" s="506">
        <v>0</v>
      </c>
      <c r="M582" s="506">
        <v>0</v>
      </c>
      <c r="N582" s="506">
        <v>0</v>
      </c>
      <c r="O582" s="506">
        <v>3.3999999999999995</v>
      </c>
      <c r="P582" s="506">
        <v>0</v>
      </c>
      <c r="Q582" s="506">
        <v>9.0980000000000008</v>
      </c>
      <c r="R582" s="506">
        <v>5.23</v>
      </c>
      <c r="S582" s="506">
        <v>4.2880000000000003</v>
      </c>
      <c r="T582" s="507">
        <v>5.7039999999999997</v>
      </c>
      <c r="U582" s="438">
        <f>SUM(I582:T582)</f>
        <v>31.400000000000002</v>
      </c>
      <c r="V582" s="508"/>
      <c r="W582" s="440"/>
      <c r="X582" s="387"/>
    </row>
    <row r="583" spans="1:24" ht="26.1" customHeight="1" x14ac:dyDescent="0.25">
      <c r="A583" s="420" t="s">
        <v>1670</v>
      </c>
      <c r="B583" s="421" t="s">
        <v>459</v>
      </c>
      <c r="C583" s="452"/>
      <c r="D583" s="453"/>
      <c r="E583" s="445"/>
      <c r="F583" s="445"/>
      <c r="G583" s="446"/>
      <c r="H583" s="454"/>
      <c r="I583" s="544"/>
      <c r="J583" s="545"/>
      <c r="K583" s="545"/>
      <c r="L583" s="545"/>
      <c r="M583" s="545"/>
      <c r="N583" s="545"/>
      <c r="O583" s="545"/>
      <c r="P583" s="545"/>
      <c r="Q583" s="545"/>
      <c r="R583" s="545"/>
      <c r="S583" s="545"/>
      <c r="T583" s="546"/>
      <c r="U583" s="455"/>
      <c r="V583" s="451"/>
      <c r="W583" s="451"/>
      <c r="X583" s="387"/>
    </row>
    <row r="584" spans="1:24" ht="26.1" customHeight="1" x14ac:dyDescent="0.25">
      <c r="A584" s="420" t="s">
        <v>1671</v>
      </c>
      <c r="B584" s="420" t="s">
        <v>881</v>
      </c>
      <c r="C584" s="452"/>
      <c r="D584" s="453"/>
      <c r="E584" s="445"/>
      <c r="F584" s="445"/>
      <c r="G584" s="446"/>
      <c r="H584" s="454"/>
      <c r="I584" s="544"/>
      <c r="J584" s="545"/>
      <c r="K584" s="545"/>
      <c r="L584" s="545"/>
      <c r="M584" s="545"/>
      <c r="N584" s="545"/>
      <c r="O584" s="545"/>
      <c r="P584" s="545"/>
      <c r="Q584" s="545"/>
      <c r="R584" s="545"/>
      <c r="S584" s="545"/>
      <c r="T584" s="546"/>
      <c r="U584" s="455"/>
      <c r="V584" s="451"/>
      <c r="W584" s="451"/>
      <c r="X584" s="387"/>
    </row>
    <row r="585" spans="1:24" ht="26.1" customHeight="1" x14ac:dyDescent="0.25">
      <c r="A585" s="503" t="s">
        <v>1672</v>
      </c>
      <c r="B585" s="540" t="s">
        <v>460</v>
      </c>
      <c r="C585" s="488" t="s">
        <v>58</v>
      </c>
      <c r="D585" s="658" t="s">
        <v>42</v>
      </c>
      <c r="E585" s="659" t="s">
        <v>1713</v>
      </c>
      <c r="F585" s="659">
        <v>55</v>
      </c>
      <c r="G585" s="659">
        <v>10</v>
      </c>
      <c r="H585" s="434">
        <v>900</v>
      </c>
      <c r="I585" s="505">
        <v>0</v>
      </c>
      <c r="J585" s="506">
        <v>0</v>
      </c>
      <c r="K585" s="506">
        <v>0</v>
      </c>
      <c r="L585" s="506">
        <v>0</v>
      </c>
      <c r="M585" s="506">
        <v>0</v>
      </c>
      <c r="N585" s="506">
        <v>0</v>
      </c>
      <c r="O585" s="506">
        <v>2</v>
      </c>
      <c r="P585" s="506">
        <v>0</v>
      </c>
      <c r="Q585" s="506">
        <v>2</v>
      </c>
      <c r="R585" s="506">
        <v>2</v>
      </c>
      <c r="S585" s="506">
        <v>2</v>
      </c>
      <c r="T585" s="507">
        <v>0</v>
      </c>
      <c r="U585" s="438">
        <f t="shared" ref="U585:U591" si="60">SUM(I585:T585)</f>
        <v>8</v>
      </c>
      <c r="V585" s="508"/>
      <c r="W585" s="440"/>
      <c r="X585" s="387"/>
    </row>
    <row r="586" spans="1:24" ht="26.1" customHeight="1" x14ac:dyDescent="0.25">
      <c r="A586" s="503" t="s">
        <v>1673</v>
      </c>
      <c r="B586" s="527" t="s">
        <v>461</v>
      </c>
      <c r="C586" s="488" t="s">
        <v>58</v>
      </c>
      <c r="D586" s="658" t="s">
        <v>42</v>
      </c>
      <c r="E586" s="659" t="s">
        <v>1713</v>
      </c>
      <c r="F586" s="659">
        <v>55</v>
      </c>
      <c r="G586" s="659">
        <v>10</v>
      </c>
      <c r="H586" s="434">
        <v>900</v>
      </c>
      <c r="I586" s="505">
        <v>0</v>
      </c>
      <c r="J586" s="506">
        <v>2</v>
      </c>
      <c r="K586" s="506">
        <v>0</v>
      </c>
      <c r="L586" s="506">
        <v>1</v>
      </c>
      <c r="M586" s="506">
        <v>1</v>
      </c>
      <c r="N586" s="506">
        <v>1</v>
      </c>
      <c r="O586" s="506">
        <v>0</v>
      </c>
      <c r="P586" s="506">
        <v>0</v>
      </c>
      <c r="Q586" s="506">
        <v>0</v>
      </c>
      <c r="R586" s="506">
        <v>0</v>
      </c>
      <c r="S586" s="506">
        <v>0</v>
      </c>
      <c r="T586" s="507">
        <v>0</v>
      </c>
      <c r="U586" s="438">
        <f t="shared" si="60"/>
        <v>5</v>
      </c>
      <c r="V586" s="508"/>
      <c r="W586" s="440"/>
      <c r="X586" s="387"/>
    </row>
    <row r="587" spans="1:24" ht="26.1" customHeight="1" x14ac:dyDescent="0.25">
      <c r="A587" s="503" t="s">
        <v>1674</v>
      </c>
      <c r="B587" s="527" t="s">
        <v>462</v>
      </c>
      <c r="C587" s="488" t="s">
        <v>58</v>
      </c>
      <c r="D587" s="658" t="s">
        <v>42</v>
      </c>
      <c r="E587" s="659" t="s">
        <v>1713</v>
      </c>
      <c r="F587" s="659">
        <v>55</v>
      </c>
      <c r="G587" s="659">
        <v>10</v>
      </c>
      <c r="H587" s="434">
        <v>900</v>
      </c>
      <c r="I587" s="505">
        <v>0</v>
      </c>
      <c r="J587" s="506">
        <v>0</v>
      </c>
      <c r="K587" s="506">
        <v>0</v>
      </c>
      <c r="L587" s="506">
        <v>0</v>
      </c>
      <c r="M587" s="506">
        <v>0</v>
      </c>
      <c r="N587" s="506">
        <v>0</v>
      </c>
      <c r="O587" s="506">
        <v>0</v>
      </c>
      <c r="P587" s="506">
        <v>0</v>
      </c>
      <c r="Q587" s="506">
        <v>6</v>
      </c>
      <c r="R587" s="506">
        <v>9</v>
      </c>
      <c r="S587" s="506">
        <v>0</v>
      </c>
      <c r="T587" s="507">
        <v>0</v>
      </c>
      <c r="U587" s="438">
        <f t="shared" si="60"/>
        <v>15</v>
      </c>
      <c r="V587" s="508"/>
      <c r="W587" s="440"/>
      <c r="X587" s="387"/>
    </row>
    <row r="588" spans="1:24" ht="26.1" customHeight="1" x14ac:dyDescent="0.25">
      <c r="A588" s="503" t="s">
        <v>1675</v>
      </c>
      <c r="B588" s="527" t="s">
        <v>463</v>
      </c>
      <c r="C588" s="488" t="s">
        <v>58</v>
      </c>
      <c r="D588" s="658" t="s">
        <v>42</v>
      </c>
      <c r="E588" s="659" t="s">
        <v>1713</v>
      </c>
      <c r="F588" s="659">
        <v>55</v>
      </c>
      <c r="G588" s="659">
        <v>10</v>
      </c>
      <c r="H588" s="434">
        <v>900</v>
      </c>
      <c r="I588" s="505">
        <v>0</v>
      </c>
      <c r="J588" s="506">
        <v>0</v>
      </c>
      <c r="K588" s="506">
        <v>0</v>
      </c>
      <c r="L588" s="506">
        <v>0</v>
      </c>
      <c r="M588" s="506">
        <v>0</v>
      </c>
      <c r="N588" s="506">
        <v>0</v>
      </c>
      <c r="O588" s="506">
        <v>0</v>
      </c>
      <c r="P588" s="506">
        <v>0</v>
      </c>
      <c r="Q588" s="506">
        <v>1</v>
      </c>
      <c r="R588" s="506">
        <v>0</v>
      </c>
      <c r="S588" s="506">
        <v>1</v>
      </c>
      <c r="T588" s="507">
        <v>0</v>
      </c>
      <c r="U588" s="438">
        <f t="shared" si="60"/>
        <v>2</v>
      </c>
      <c r="V588" s="508"/>
      <c r="W588" s="440"/>
      <c r="X588" s="387"/>
    </row>
    <row r="589" spans="1:24" ht="26.1" customHeight="1" x14ac:dyDescent="0.25">
      <c r="A589" s="503" t="s">
        <v>1676</v>
      </c>
      <c r="B589" s="527" t="s">
        <v>464</v>
      </c>
      <c r="C589" s="488" t="s">
        <v>58</v>
      </c>
      <c r="D589" s="658" t="s">
        <v>42</v>
      </c>
      <c r="E589" s="659" t="s">
        <v>1713</v>
      </c>
      <c r="F589" s="659">
        <v>55</v>
      </c>
      <c r="G589" s="659">
        <v>10</v>
      </c>
      <c r="H589" s="434">
        <v>900</v>
      </c>
      <c r="I589" s="505">
        <v>0</v>
      </c>
      <c r="J589" s="506">
        <v>7.9799999999999995</v>
      </c>
      <c r="K589" s="506">
        <v>0</v>
      </c>
      <c r="L589" s="506">
        <v>3.9899999999999998</v>
      </c>
      <c r="M589" s="506">
        <v>3.9899999999999998</v>
      </c>
      <c r="N589" s="506">
        <v>3.04</v>
      </c>
      <c r="O589" s="506">
        <v>0</v>
      </c>
      <c r="P589" s="506">
        <v>0</v>
      </c>
      <c r="Q589" s="506">
        <v>0</v>
      </c>
      <c r="R589" s="506">
        <v>0</v>
      </c>
      <c r="S589" s="506">
        <v>0</v>
      </c>
      <c r="T589" s="507">
        <v>0</v>
      </c>
      <c r="U589" s="438">
        <f t="shared" si="60"/>
        <v>19</v>
      </c>
      <c r="V589" s="508"/>
      <c r="W589" s="440"/>
      <c r="X589" s="387"/>
    </row>
    <row r="590" spans="1:24" ht="26.1" customHeight="1" x14ac:dyDescent="0.25">
      <c r="A590" s="503" t="s">
        <v>1677</v>
      </c>
      <c r="B590" s="527" t="s">
        <v>465</v>
      </c>
      <c r="C590" s="488" t="s">
        <v>58</v>
      </c>
      <c r="D590" s="658" t="s">
        <v>42</v>
      </c>
      <c r="E590" s="659" t="s">
        <v>1713</v>
      </c>
      <c r="F590" s="659">
        <v>55</v>
      </c>
      <c r="G590" s="659">
        <v>10</v>
      </c>
      <c r="H590" s="434">
        <v>900</v>
      </c>
      <c r="I590" s="505">
        <v>0</v>
      </c>
      <c r="J590" s="506">
        <v>0</v>
      </c>
      <c r="K590" s="506">
        <v>0</v>
      </c>
      <c r="L590" s="506">
        <v>0</v>
      </c>
      <c r="M590" s="506">
        <v>0</v>
      </c>
      <c r="N590" s="506">
        <v>0</v>
      </c>
      <c r="O590" s="506">
        <v>0</v>
      </c>
      <c r="P590" s="506">
        <v>0</v>
      </c>
      <c r="Q590" s="506">
        <v>1</v>
      </c>
      <c r="R590" s="506">
        <v>0</v>
      </c>
      <c r="S590" s="506">
        <v>1</v>
      </c>
      <c r="T590" s="507">
        <v>0</v>
      </c>
      <c r="U590" s="438">
        <f t="shared" si="60"/>
        <v>2</v>
      </c>
      <c r="V590" s="508"/>
      <c r="W590" s="440"/>
      <c r="X590" s="387"/>
    </row>
    <row r="591" spans="1:24" ht="26.1" customHeight="1" x14ac:dyDescent="0.25">
      <c r="A591" s="503" t="s">
        <v>1678</v>
      </c>
      <c r="B591" s="527" t="s">
        <v>466</v>
      </c>
      <c r="C591" s="488" t="s">
        <v>58</v>
      </c>
      <c r="D591" s="658" t="s">
        <v>42</v>
      </c>
      <c r="E591" s="659" t="s">
        <v>1713</v>
      </c>
      <c r="F591" s="659">
        <v>55</v>
      </c>
      <c r="G591" s="659">
        <v>10</v>
      </c>
      <c r="H591" s="434">
        <v>900</v>
      </c>
      <c r="I591" s="505">
        <v>0</v>
      </c>
      <c r="J591" s="506">
        <v>0</v>
      </c>
      <c r="K591" s="506">
        <v>0</v>
      </c>
      <c r="L591" s="506">
        <v>0</v>
      </c>
      <c r="M591" s="506">
        <v>0</v>
      </c>
      <c r="N591" s="506">
        <v>0</v>
      </c>
      <c r="O591" s="506">
        <v>0</v>
      </c>
      <c r="P591" s="506">
        <v>0</v>
      </c>
      <c r="Q591" s="506">
        <v>0</v>
      </c>
      <c r="R591" s="506">
        <v>0</v>
      </c>
      <c r="S591" s="506">
        <v>0</v>
      </c>
      <c r="T591" s="507">
        <v>42</v>
      </c>
      <c r="U591" s="512">
        <f t="shared" si="60"/>
        <v>42</v>
      </c>
      <c r="V591" s="508"/>
      <c r="W591" s="440"/>
      <c r="X591" s="387"/>
    </row>
    <row r="592" spans="1:24" ht="26.1" customHeight="1" x14ac:dyDescent="0.25">
      <c r="A592" s="420" t="s">
        <v>1520</v>
      </c>
      <c r="B592" s="420" t="s">
        <v>983</v>
      </c>
      <c r="C592" s="452"/>
      <c r="D592" s="453"/>
      <c r="E592" s="445"/>
      <c r="F592" s="445"/>
      <c r="G592" s="446"/>
      <c r="H592" s="486"/>
      <c r="I592" s="496"/>
      <c r="J592" s="497"/>
      <c r="K592" s="497"/>
      <c r="L592" s="497"/>
      <c r="M592" s="497"/>
      <c r="N592" s="497"/>
      <c r="O592" s="497"/>
      <c r="P592" s="497"/>
      <c r="Q592" s="497"/>
      <c r="R592" s="497"/>
      <c r="S592" s="497"/>
      <c r="T592" s="498"/>
      <c r="U592" s="455"/>
      <c r="V592" s="451"/>
      <c r="W592" s="451"/>
      <c r="X592" s="387"/>
    </row>
    <row r="593" spans="1:24" ht="26.1" customHeight="1" x14ac:dyDescent="0.25">
      <c r="A593" s="503" t="s">
        <v>1521</v>
      </c>
      <c r="B593" s="540" t="s">
        <v>467</v>
      </c>
      <c r="C593" s="487" t="s">
        <v>770</v>
      </c>
      <c r="D593" s="658" t="s">
        <v>42</v>
      </c>
      <c r="E593" s="659" t="s">
        <v>43</v>
      </c>
      <c r="F593" s="659">
        <v>75</v>
      </c>
      <c r="G593" s="659">
        <v>50</v>
      </c>
      <c r="H593" s="434" t="s">
        <v>777</v>
      </c>
      <c r="I593" s="505">
        <v>0</v>
      </c>
      <c r="J593" s="506">
        <v>126.176</v>
      </c>
      <c r="K593" s="506">
        <v>0</v>
      </c>
      <c r="L593" s="506">
        <v>63.088000000000001</v>
      </c>
      <c r="M593" s="506">
        <v>126.176</v>
      </c>
      <c r="N593" s="506">
        <v>63.088000000000001</v>
      </c>
      <c r="O593" s="506">
        <v>126.176</v>
      </c>
      <c r="P593" s="506">
        <v>0</v>
      </c>
      <c r="Q593" s="506">
        <v>189.26399999999998</v>
      </c>
      <c r="R593" s="506">
        <v>138.7936</v>
      </c>
      <c r="S593" s="506">
        <v>126.176</v>
      </c>
      <c r="T593" s="507">
        <v>302.82239999999996</v>
      </c>
      <c r="U593" s="438">
        <f>SUM(I593:T593)</f>
        <v>1261.76</v>
      </c>
      <c r="V593" s="508"/>
      <c r="W593" s="440"/>
      <c r="X593" s="387"/>
    </row>
    <row r="594" spans="1:24" ht="26.1" customHeight="1" x14ac:dyDescent="0.25">
      <c r="A594" s="456" t="s">
        <v>1522</v>
      </c>
      <c r="B594" s="456" t="s">
        <v>762</v>
      </c>
      <c r="C594" s="457"/>
      <c r="D594" s="458"/>
      <c r="E594" s="459"/>
      <c r="F594" s="459"/>
      <c r="G594" s="459"/>
      <c r="H594" s="460"/>
      <c r="I594" s="517"/>
      <c r="J594" s="518"/>
      <c r="K594" s="518"/>
      <c r="L594" s="518"/>
      <c r="M594" s="518"/>
      <c r="N594" s="518"/>
      <c r="O594" s="518"/>
      <c r="P594" s="518"/>
      <c r="Q594" s="518"/>
      <c r="R594" s="518"/>
      <c r="S594" s="518"/>
      <c r="T594" s="519"/>
      <c r="U594" s="464"/>
      <c r="V594" s="465"/>
      <c r="W594" s="466"/>
      <c r="X594" s="387"/>
    </row>
    <row r="595" spans="1:24" ht="26.1" customHeight="1" x14ac:dyDescent="0.25">
      <c r="A595" s="420" t="s">
        <v>1523</v>
      </c>
      <c r="B595" s="420" t="s">
        <v>984</v>
      </c>
      <c r="C595" s="452"/>
      <c r="D595" s="453"/>
      <c r="E595" s="445"/>
      <c r="F595" s="445"/>
      <c r="G595" s="446"/>
      <c r="H595" s="486"/>
      <c r="I595" s="496"/>
      <c r="J595" s="497"/>
      <c r="K595" s="497"/>
      <c r="L595" s="497"/>
      <c r="M595" s="497"/>
      <c r="N595" s="497"/>
      <c r="O595" s="497"/>
      <c r="P595" s="497"/>
      <c r="Q595" s="497"/>
      <c r="R595" s="497"/>
      <c r="S595" s="497"/>
      <c r="T595" s="498"/>
      <c r="U595" s="455"/>
      <c r="V595" s="451"/>
      <c r="W595" s="451"/>
      <c r="X595" s="387"/>
    </row>
    <row r="596" spans="1:24" ht="26.1" customHeight="1" x14ac:dyDescent="0.25">
      <c r="A596" s="503" t="s">
        <v>1524</v>
      </c>
      <c r="B596" s="527" t="s">
        <v>57</v>
      </c>
      <c r="C596" s="487" t="s">
        <v>770</v>
      </c>
      <c r="D596" s="658" t="s">
        <v>42</v>
      </c>
      <c r="E596" s="659" t="s">
        <v>43</v>
      </c>
      <c r="F596" s="659">
        <v>65</v>
      </c>
      <c r="G596" s="659">
        <v>35</v>
      </c>
      <c r="H596" s="434" t="s">
        <v>771</v>
      </c>
      <c r="I596" s="547">
        <v>0</v>
      </c>
      <c r="J596" s="548">
        <v>0</v>
      </c>
      <c r="K596" s="548">
        <v>0</v>
      </c>
      <c r="L596" s="548">
        <v>0</v>
      </c>
      <c r="M596" s="548">
        <v>0</v>
      </c>
      <c r="N596" s="548">
        <v>0</v>
      </c>
      <c r="O596" s="548">
        <v>6.8040000000000012</v>
      </c>
      <c r="P596" s="548">
        <v>0</v>
      </c>
      <c r="Q596" s="548">
        <v>30.051000000000002</v>
      </c>
      <c r="R596" s="548">
        <v>10.773000000000001</v>
      </c>
      <c r="S596" s="548">
        <v>9.072000000000001</v>
      </c>
      <c r="T596" s="549">
        <v>0</v>
      </c>
      <c r="U596" s="438">
        <f t="shared" ref="U596:U597" si="61">SUM(I596:T596)</f>
        <v>56.70000000000001</v>
      </c>
      <c r="V596" s="508"/>
      <c r="W596" s="440"/>
      <c r="X596" s="387"/>
    </row>
    <row r="597" spans="1:24" ht="26.1" customHeight="1" x14ac:dyDescent="0.25">
      <c r="A597" s="503" t="s">
        <v>1525</v>
      </c>
      <c r="B597" s="527" t="s">
        <v>388</v>
      </c>
      <c r="C597" s="488" t="s">
        <v>58</v>
      </c>
      <c r="D597" s="658" t="s">
        <v>42</v>
      </c>
      <c r="E597" s="659" t="s">
        <v>43</v>
      </c>
      <c r="F597" s="659">
        <v>65</v>
      </c>
      <c r="G597" s="659">
        <v>10</v>
      </c>
      <c r="H597" s="434">
        <v>0</v>
      </c>
      <c r="I597" s="505">
        <v>0</v>
      </c>
      <c r="J597" s="506">
        <v>0</v>
      </c>
      <c r="K597" s="506">
        <v>0</v>
      </c>
      <c r="L597" s="506">
        <v>0</v>
      </c>
      <c r="M597" s="506">
        <v>0</v>
      </c>
      <c r="N597" s="506">
        <v>0</v>
      </c>
      <c r="O597" s="506">
        <v>18.48</v>
      </c>
      <c r="P597" s="506">
        <v>0</v>
      </c>
      <c r="Q597" s="506">
        <v>81.62</v>
      </c>
      <c r="R597" s="506">
        <v>29.26</v>
      </c>
      <c r="S597" s="506">
        <v>24.64</v>
      </c>
      <c r="T597" s="507">
        <v>0</v>
      </c>
      <c r="U597" s="438">
        <f t="shared" si="61"/>
        <v>154</v>
      </c>
      <c r="V597" s="508"/>
      <c r="W597" s="440"/>
      <c r="X597" s="387"/>
    </row>
    <row r="598" spans="1:24" ht="26.1" customHeight="1" x14ac:dyDescent="0.25">
      <c r="A598" s="456" t="s">
        <v>1526</v>
      </c>
      <c r="B598" s="456" t="s">
        <v>763</v>
      </c>
      <c r="C598" s="457"/>
      <c r="D598" s="458"/>
      <c r="E598" s="459"/>
      <c r="F598" s="459"/>
      <c r="G598" s="459"/>
      <c r="H598" s="460"/>
      <c r="I598" s="517"/>
      <c r="J598" s="518"/>
      <c r="K598" s="518"/>
      <c r="L598" s="518"/>
      <c r="M598" s="518"/>
      <c r="N598" s="518"/>
      <c r="O598" s="518"/>
      <c r="P598" s="518"/>
      <c r="Q598" s="518"/>
      <c r="R598" s="518"/>
      <c r="S598" s="518"/>
      <c r="T598" s="519"/>
      <c r="U598" s="464"/>
      <c r="V598" s="465"/>
      <c r="W598" s="466"/>
      <c r="X598" s="387"/>
    </row>
    <row r="599" spans="1:24" ht="26.1" customHeight="1" x14ac:dyDescent="0.25">
      <c r="A599" s="408" t="s">
        <v>1527</v>
      </c>
      <c r="B599" s="409" t="s">
        <v>1683</v>
      </c>
      <c r="C599" s="410"/>
      <c r="D599" s="411"/>
      <c r="E599" s="412"/>
      <c r="F599" s="412"/>
      <c r="G599" s="412"/>
      <c r="H599" s="467"/>
      <c r="I599" s="490"/>
      <c r="J599" s="491"/>
      <c r="K599" s="491"/>
      <c r="L599" s="491"/>
      <c r="M599" s="491"/>
      <c r="N599" s="491"/>
      <c r="O599" s="491"/>
      <c r="P599" s="491"/>
      <c r="Q599" s="491"/>
      <c r="R599" s="491"/>
      <c r="S599" s="491"/>
      <c r="T599" s="492"/>
      <c r="U599" s="417"/>
      <c r="V599" s="418"/>
      <c r="W599" s="419"/>
      <c r="X599" s="387"/>
    </row>
    <row r="600" spans="1:24" ht="26.1" customHeight="1" x14ac:dyDescent="0.25">
      <c r="A600" s="503" t="s">
        <v>1528</v>
      </c>
      <c r="B600" s="527" t="s">
        <v>764</v>
      </c>
      <c r="C600" s="487" t="s">
        <v>767</v>
      </c>
      <c r="D600" s="658" t="s">
        <v>42</v>
      </c>
      <c r="E600" s="659" t="s">
        <v>43</v>
      </c>
      <c r="F600" s="659">
        <v>10</v>
      </c>
      <c r="G600" s="659">
        <v>25</v>
      </c>
      <c r="H600" s="434" t="s">
        <v>771</v>
      </c>
      <c r="I600" s="505">
        <v>0</v>
      </c>
      <c r="J600" s="506">
        <v>0</v>
      </c>
      <c r="K600" s="506">
        <v>0</v>
      </c>
      <c r="L600" s="506">
        <v>0</v>
      </c>
      <c r="M600" s="506">
        <v>0</v>
      </c>
      <c r="N600" s="506">
        <v>0</v>
      </c>
      <c r="O600" s="506">
        <v>0.33600000000000002</v>
      </c>
      <c r="P600" s="506">
        <v>0</v>
      </c>
      <c r="Q600" s="506">
        <v>0</v>
      </c>
      <c r="R600" s="506">
        <v>0</v>
      </c>
      <c r="S600" s="506">
        <v>8.4000000000000005E-2</v>
      </c>
      <c r="T600" s="507">
        <v>0</v>
      </c>
      <c r="U600" s="438">
        <f>SUM(I600:T600)</f>
        <v>0.42000000000000004</v>
      </c>
      <c r="V600" s="508"/>
      <c r="W600" s="440"/>
      <c r="X600" s="387"/>
    </row>
    <row r="601" spans="1:24" ht="26.1" customHeight="1" x14ac:dyDescent="0.25">
      <c r="A601" s="408" t="s">
        <v>1684</v>
      </c>
      <c r="B601" s="409" t="s">
        <v>556</v>
      </c>
      <c r="C601" s="410"/>
      <c r="D601" s="411"/>
      <c r="E601" s="412"/>
      <c r="F601" s="412"/>
      <c r="G601" s="412"/>
      <c r="H601" s="467"/>
      <c r="I601" s="490"/>
      <c r="J601" s="491"/>
      <c r="K601" s="491"/>
      <c r="L601" s="491"/>
      <c r="M601" s="491"/>
      <c r="N601" s="491"/>
      <c r="O601" s="491"/>
      <c r="P601" s="491"/>
      <c r="Q601" s="491"/>
      <c r="R601" s="491"/>
      <c r="S601" s="491"/>
      <c r="T601" s="492"/>
      <c r="U601" s="417"/>
      <c r="V601" s="418"/>
      <c r="W601" s="419"/>
      <c r="X601" s="387"/>
    </row>
    <row r="602" spans="1:24" ht="26.1" customHeight="1" x14ac:dyDescent="0.25">
      <c r="A602" s="420" t="s">
        <v>1685</v>
      </c>
      <c r="B602" s="421" t="s">
        <v>468</v>
      </c>
      <c r="C602" s="452"/>
      <c r="D602" s="453"/>
      <c r="E602" s="445"/>
      <c r="F602" s="445"/>
      <c r="G602" s="446"/>
      <c r="H602" s="486"/>
      <c r="I602" s="496"/>
      <c r="J602" s="497"/>
      <c r="K602" s="497"/>
      <c r="L602" s="497"/>
      <c r="M602" s="497"/>
      <c r="N602" s="497"/>
      <c r="O602" s="497"/>
      <c r="P602" s="497"/>
      <c r="Q602" s="497"/>
      <c r="R602" s="497"/>
      <c r="S602" s="497"/>
      <c r="T602" s="498"/>
      <c r="U602" s="455"/>
      <c r="V602" s="451"/>
      <c r="W602" s="451"/>
      <c r="X602" s="387"/>
    </row>
    <row r="603" spans="1:24" ht="26.1" customHeight="1" x14ac:dyDescent="0.25">
      <c r="A603" s="503" t="s">
        <v>1686</v>
      </c>
      <c r="B603" s="527" t="s">
        <v>469</v>
      </c>
      <c r="C603" s="487" t="s">
        <v>770</v>
      </c>
      <c r="D603" s="658" t="s">
        <v>42</v>
      </c>
      <c r="E603" s="659" t="s">
        <v>43</v>
      </c>
      <c r="F603" s="659">
        <v>60</v>
      </c>
      <c r="G603" s="659">
        <v>50</v>
      </c>
      <c r="H603" s="434" t="s">
        <v>777</v>
      </c>
      <c r="I603" s="505">
        <v>0</v>
      </c>
      <c r="J603" s="506">
        <v>0</v>
      </c>
      <c r="K603" s="506">
        <v>0</v>
      </c>
      <c r="L603" s="506">
        <v>0</v>
      </c>
      <c r="M603" s="506">
        <v>0</v>
      </c>
      <c r="N603" s="506">
        <v>0</v>
      </c>
      <c r="O603" s="506">
        <v>157.44000000000003</v>
      </c>
      <c r="P603" s="506">
        <v>0</v>
      </c>
      <c r="Q603" s="506">
        <v>0</v>
      </c>
      <c r="R603" s="506">
        <v>0</v>
      </c>
      <c r="S603" s="506">
        <v>39.360000000000007</v>
      </c>
      <c r="T603" s="507">
        <v>0</v>
      </c>
      <c r="U603" s="438">
        <f>SUM(I603:T603)</f>
        <v>196.80000000000004</v>
      </c>
      <c r="V603" s="508"/>
      <c r="W603" s="440"/>
      <c r="X603" s="387"/>
    </row>
    <row r="604" spans="1:24" ht="26.1" customHeight="1" x14ac:dyDescent="0.25">
      <c r="A604" s="420" t="s">
        <v>1687</v>
      </c>
      <c r="B604" s="421" t="s">
        <v>470</v>
      </c>
      <c r="C604" s="452"/>
      <c r="D604" s="453"/>
      <c r="E604" s="445"/>
      <c r="F604" s="445"/>
      <c r="G604" s="446"/>
      <c r="H604" s="486"/>
      <c r="I604" s="496"/>
      <c r="J604" s="497"/>
      <c r="K604" s="497"/>
      <c r="L604" s="497"/>
      <c r="M604" s="497"/>
      <c r="N604" s="497"/>
      <c r="O604" s="497"/>
      <c r="P604" s="497"/>
      <c r="Q604" s="497"/>
      <c r="R604" s="497"/>
      <c r="S604" s="497"/>
      <c r="T604" s="498"/>
      <c r="U604" s="455"/>
      <c r="V604" s="451"/>
      <c r="W604" s="451"/>
      <c r="X604" s="387"/>
    </row>
    <row r="605" spans="1:24" ht="26.1" customHeight="1" x14ac:dyDescent="0.25">
      <c r="A605" s="420" t="s">
        <v>1688</v>
      </c>
      <c r="B605" s="420" t="s">
        <v>471</v>
      </c>
      <c r="C605" s="452"/>
      <c r="D605" s="453"/>
      <c r="E605" s="445"/>
      <c r="F605" s="445"/>
      <c r="G605" s="446"/>
      <c r="H605" s="486"/>
      <c r="I605" s="496"/>
      <c r="J605" s="497"/>
      <c r="K605" s="497"/>
      <c r="L605" s="497"/>
      <c r="M605" s="497"/>
      <c r="N605" s="497"/>
      <c r="O605" s="497"/>
      <c r="P605" s="497"/>
      <c r="Q605" s="497"/>
      <c r="R605" s="497"/>
      <c r="S605" s="497"/>
      <c r="T605" s="498"/>
      <c r="U605" s="455"/>
      <c r="V605" s="451"/>
      <c r="W605" s="451"/>
      <c r="X605" s="387"/>
    </row>
    <row r="606" spans="1:24" ht="26.1" customHeight="1" x14ac:dyDescent="0.25">
      <c r="A606" s="503" t="s">
        <v>1689</v>
      </c>
      <c r="B606" s="527" t="s">
        <v>472</v>
      </c>
      <c r="C606" s="487" t="s">
        <v>41</v>
      </c>
      <c r="D606" s="658" t="s">
        <v>42</v>
      </c>
      <c r="E606" s="659" t="s">
        <v>43</v>
      </c>
      <c r="F606" s="659">
        <v>10</v>
      </c>
      <c r="G606" s="659">
        <v>10</v>
      </c>
      <c r="H606" s="434">
        <v>30</v>
      </c>
      <c r="I606" s="505">
        <v>1</v>
      </c>
      <c r="J606" s="506">
        <v>0</v>
      </c>
      <c r="K606" s="506">
        <v>0</v>
      </c>
      <c r="L606" s="506">
        <v>0</v>
      </c>
      <c r="M606" s="506">
        <v>0</v>
      </c>
      <c r="N606" s="506">
        <v>0</v>
      </c>
      <c r="O606" s="506">
        <v>0</v>
      </c>
      <c r="P606" s="506">
        <v>0</v>
      </c>
      <c r="Q606" s="506">
        <v>0</v>
      </c>
      <c r="R606" s="506">
        <v>0</v>
      </c>
      <c r="S606" s="506">
        <v>0</v>
      </c>
      <c r="T606" s="507">
        <v>0</v>
      </c>
      <c r="U606" s="438">
        <f t="shared" ref="U606:U607" si="62">SUM(I606:T606)</f>
        <v>1</v>
      </c>
      <c r="V606" s="508"/>
      <c r="W606" s="440"/>
      <c r="X606" s="387"/>
    </row>
    <row r="607" spans="1:24" ht="26.1" customHeight="1" x14ac:dyDescent="0.25">
      <c r="A607" s="503" t="s">
        <v>1690</v>
      </c>
      <c r="B607" s="527" t="s">
        <v>473</v>
      </c>
      <c r="C607" s="488" t="s">
        <v>58</v>
      </c>
      <c r="D607" s="658" t="s">
        <v>42</v>
      </c>
      <c r="E607" s="659" t="s">
        <v>43</v>
      </c>
      <c r="F607" s="659" t="s">
        <v>785</v>
      </c>
      <c r="G607" s="659" t="s">
        <v>787</v>
      </c>
      <c r="H607" s="434">
        <v>0</v>
      </c>
      <c r="I607" s="505">
        <v>0</v>
      </c>
      <c r="J607" s="506">
        <v>0</v>
      </c>
      <c r="K607" s="506">
        <v>0</v>
      </c>
      <c r="L607" s="506">
        <v>0</v>
      </c>
      <c r="M607" s="506">
        <v>0</v>
      </c>
      <c r="N607" s="506">
        <v>0</v>
      </c>
      <c r="O607" s="506">
        <v>1</v>
      </c>
      <c r="P607" s="506">
        <v>0</v>
      </c>
      <c r="Q607" s="506">
        <v>0</v>
      </c>
      <c r="R607" s="506">
        <v>0</v>
      </c>
      <c r="S607" s="506">
        <v>1</v>
      </c>
      <c r="T607" s="507">
        <v>0</v>
      </c>
      <c r="U607" s="438">
        <f t="shared" si="62"/>
        <v>2</v>
      </c>
      <c r="V607" s="508"/>
      <c r="W607" s="440"/>
      <c r="X607" s="387"/>
    </row>
    <row r="608" spans="1:24" ht="26.1" customHeight="1" x14ac:dyDescent="0.25">
      <c r="A608" s="456" t="s">
        <v>1529</v>
      </c>
      <c r="B608" s="456" t="s">
        <v>795</v>
      </c>
      <c r="C608" s="457"/>
      <c r="D608" s="458"/>
      <c r="E608" s="459"/>
      <c r="F608" s="459"/>
      <c r="G608" s="459"/>
      <c r="H608" s="460"/>
      <c r="I608" s="517"/>
      <c r="J608" s="518"/>
      <c r="K608" s="518"/>
      <c r="L608" s="518"/>
      <c r="M608" s="518"/>
      <c r="N608" s="518"/>
      <c r="O608" s="518"/>
      <c r="P608" s="518"/>
      <c r="Q608" s="518"/>
      <c r="R608" s="518"/>
      <c r="S608" s="518"/>
      <c r="T608" s="519"/>
      <c r="U608" s="464"/>
      <c r="V608" s="465"/>
      <c r="W608" s="466"/>
      <c r="X608" s="387"/>
    </row>
    <row r="609" spans="1:24" ht="26.1" customHeight="1" x14ac:dyDescent="0.25">
      <c r="A609" s="408" t="s">
        <v>1530</v>
      </c>
      <c r="B609" s="409" t="s">
        <v>744</v>
      </c>
      <c r="C609" s="410"/>
      <c r="D609" s="411"/>
      <c r="E609" s="412"/>
      <c r="F609" s="412"/>
      <c r="G609" s="412"/>
      <c r="H609" s="467"/>
      <c r="I609" s="490"/>
      <c r="J609" s="491"/>
      <c r="K609" s="491"/>
      <c r="L609" s="491"/>
      <c r="M609" s="491"/>
      <c r="N609" s="491"/>
      <c r="O609" s="491"/>
      <c r="P609" s="491"/>
      <c r="Q609" s="491"/>
      <c r="R609" s="491"/>
      <c r="S609" s="491"/>
      <c r="T609" s="492"/>
      <c r="U609" s="417"/>
      <c r="V609" s="418"/>
      <c r="W609" s="419"/>
      <c r="X609" s="387"/>
    </row>
    <row r="610" spans="1:24" ht="26.1" customHeight="1" x14ac:dyDescent="0.25">
      <c r="A610" s="420" t="s">
        <v>1531</v>
      </c>
      <c r="B610" s="421" t="s">
        <v>985</v>
      </c>
      <c r="C610" s="452"/>
      <c r="D610" s="453"/>
      <c r="E610" s="445"/>
      <c r="F610" s="445"/>
      <c r="G610" s="446"/>
      <c r="H610" s="486"/>
      <c r="I610" s="496"/>
      <c r="J610" s="497"/>
      <c r="K610" s="497"/>
      <c r="L610" s="497"/>
      <c r="M610" s="497"/>
      <c r="N610" s="497"/>
      <c r="O610" s="497"/>
      <c r="P610" s="497"/>
      <c r="Q610" s="497"/>
      <c r="R610" s="497"/>
      <c r="S610" s="497"/>
      <c r="T610" s="498"/>
      <c r="U610" s="455"/>
      <c r="V610" s="451"/>
      <c r="W610" s="451"/>
      <c r="X610" s="387"/>
    </row>
    <row r="611" spans="1:24" ht="26.1" customHeight="1" x14ac:dyDescent="0.25">
      <c r="A611" s="420" t="s">
        <v>1532</v>
      </c>
      <c r="B611" s="420" t="s">
        <v>986</v>
      </c>
      <c r="C611" s="452"/>
      <c r="D611" s="453"/>
      <c r="E611" s="445"/>
      <c r="F611" s="445"/>
      <c r="G611" s="446"/>
      <c r="H611" s="486"/>
      <c r="I611" s="496"/>
      <c r="J611" s="497"/>
      <c r="K611" s="497"/>
      <c r="L611" s="497"/>
      <c r="M611" s="497"/>
      <c r="N611" s="497"/>
      <c r="O611" s="497"/>
      <c r="P611" s="497"/>
      <c r="Q611" s="497"/>
      <c r="R611" s="497"/>
      <c r="S611" s="497"/>
      <c r="T611" s="498"/>
      <c r="U611" s="455"/>
      <c r="V611" s="451"/>
      <c r="W611" s="451"/>
      <c r="X611" s="387"/>
    </row>
    <row r="612" spans="1:24" ht="26.1" customHeight="1" x14ac:dyDescent="0.25">
      <c r="A612" s="503" t="s">
        <v>1533</v>
      </c>
      <c r="B612" s="504" t="s">
        <v>796</v>
      </c>
      <c r="C612" s="487" t="s">
        <v>793</v>
      </c>
      <c r="D612" s="658" t="s">
        <v>42</v>
      </c>
      <c r="E612" s="659" t="s">
        <v>783</v>
      </c>
      <c r="F612" s="659">
        <v>72</v>
      </c>
      <c r="G612" s="659">
        <v>10</v>
      </c>
      <c r="H612" s="434">
        <v>20</v>
      </c>
      <c r="I612" s="505">
        <v>1</v>
      </c>
      <c r="J612" s="506">
        <v>0</v>
      </c>
      <c r="K612" s="506">
        <v>0</v>
      </c>
      <c r="L612" s="506">
        <v>0</v>
      </c>
      <c r="M612" s="506">
        <v>0</v>
      </c>
      <c r="N612" s="506">
        <v>0</v>
      </c>
      <c r="O612" s="506">
        <v>0</v>
      </c>
      <c r="P612" s="506">
        <v>0</v>
      </c>
      <c r="Q612" s="506">
        <v>0</v>
      </c>
      <c r="R612" s="506">
        <v>0</v>
      </c>
      <c r="S612" s="506">
        <v>0</v>
      </c>
      <c r="T612" s="507">
        <v>0</v>
      </c>
      <c r="U612" s="438">
        <f t="shared" ref="U612" si="63">SUM(I612:T612)</f>
        <v>1</v>
      </c>
      <c r="V612" s="508"/>
      <c r="W612" s="440"/>
      <c r="X612" s="387"/>
    </row>
    <row r="613" spans="1:24" ht="26.1" customHeight="1" x14ac:dyDescent="0.25">
      <c r="A613" s="420" t="s">
        <v>1534</v>
      </c>
      <c r="B613" s="421" t="s">
        <v>797</v>
      </c>
      <c r="C613" s="452"/>
      <c r="D613" s="453"/>
      <c r="E613" s="445"/>
      <c r="F613" s="445"/>
      <c r="G613" s="446"/>
      <c r="H613" s="486"/>
      <c r="I613" s="496"/>
      <c r="J613" s="497"/>
      <c r="K613" s="497"/>
      <c r="L613" s="497"/>
      <c r="M613" s="497"/>
      <c r="N613" s="497"/>
      <c r="O613" s="497"/>
      <c r="P613" s="497"/>
      <c r="Q613" s="497"/>
      <c r="R613" s="497"/>
      <c r="S613" s="497"/>
      <c r="T613" s="498"/>
      <c r="U613" s="455"/>
      <c r="V613" s="451"/>
      <c r="W613" s="451"/>
      <c r="X613" s="387"/>
    </row>
    <row r="614" spans="1:24" ht="26.1" customHeight="1" x14ac:dyDescent="0.25">
      <c r="A614" s="420" t="s">
        <v>1535</v>
      </c>
      <c r="B614" s="420" t="s">
        <v>987</v>
      </c>
      <c r="C614" s="452"/>
      <c r="D614" s="453"/>
      <c r="E614" s="445"/>
      <c r="F614" s="445"/>
      <c r="G614" s="446"/>
      <c r="H614" s="486"/>
      <c r="I614" s="496"/>
      <c r="J614" s="497"/>
      <c r="K614" s="497"/>
      <c r="L614" s="497"/>
      <c r="M614" s="497"/>
      <c r="N614" s="497"/>
      <c r="O614" s="497"/>
      <c r="P614" s="497"/>
      <c r="Q614" s="497"/>
      <c r="R614" s="497"/>
      <c r="S614" s="497"/>
      <c r="T614" s="498"/>
      <c r="U614" s="455"/>
      <c r="V614" s="451"/>
      <c r="W614" s="451"/>
      <c r="X614" s="387"/>
    </row>
    <row r="615" spans="1:24" ht="26.1" customHeight="1" x14ac:dyDescent="0.25">
      <c r="A615" s="503" t="s">
        <v>1536</v>
      </c>
      <c r="B615" s="504" t="s">
        <v>798</v>
      </c>
      <c r="C615" s="487" t="s">
        <v>793</v>
      </c>
      <c r="D615" s="658" t="s">
        <v>42</v>
      </c>
      <c r="E615" s="659" t="s">
        <v>1713</v>
      </c>
      <c r="F615" s="659">
        <v>75</v>
      </c>
      <c r="G615" s="659">
        <v>60</v>
      </c>
      <c r="H615" s="434">
        <v>900</v>
      </c>
      <c r="I615" s="505">
        <v>0</v>
      </c>
      <c r="J615" s="506">
        <v>0</v>
      </c>
      <c r="K615" s="506">
        <v>0</v>
      </c>
      <c r="L615" s="506">
        <v>0</v>
      </c>
      <c r="M615" s="506">
        <v>0</v>
      </c>
      <c r="N615" s="506">
        <v>0</v>
      </c>
      <c r="O615" s="506">
        <v>1</v>
      </c>
      <c r="P615" s="506">
        <v>0</v>
      </c>
      <c r="Q615" s="506">
        <v>0</v>
      </c>
      <c r="R615" s="506">
        <v>0</v>
      </c>
      <c r="S615" s="506">
        <v>0</v>
      </c>
      <c r="T615" s="507">
        <v>0</v>
      </c>
      <c r="U615" s="438">
        <f t="shared" ref="U615" si="64">SUM(I615:T615)</f>
        <v>1</v>
      </c>
      <c r="V615" s="508"/>
      <c r="W615" s="440"/>
      <c r="X615" s="387"/>
    </row>
    <row r="616" spans="1:24" ht="26.1" customHeight="1" x14ac:dyDescent="0.25">
      <c r="A616" s="420" t="s">
        <v>1537</v>
      </c>
      <c r="B616" s="420" t="s">
        <v>988</v>
      </c>
      <c r="C616" s="452"/>
      <c r="D616" s="453"/>
      <c r="E616" s="445"/>
      <c r="F616" s="445"/>
      <c r="G616" s="446"/>
      <c r="H616" s="486"/>
      <c r="I616" s="496"/>
      <c r="J616" s="497"/>
      <c r="K616" s="497"/>
      <c r="L616" s="497"/>
      <c r="M616" s="497"/>
      <c r="N616" s="497"/>
      <c r="O616" s="497"/>
      <c r="P616" s="497"/>
      <c r="Q616" s="497"/>
      <c r="R616" s="497"/>
      <c r="S616" s="497"/>
      <c r="T616" s="498"/>
      <c r="U616" s="455"/>
      <c r="V616" s="451"/>
      <c r="W616" s="451"/>
      <c r="X616" s="387"/>
    </row>
    <row r="617" spans="1:24" ht="26.1" customHeight="1" x14ac:dyDescent="0.25">
      <c r="A617" s="503" t="s">
        <v>1538</v>
      </c>
      <c r="B617" s="504" t="s">
        <v>799</v>
      </c>
      <c r="C617" s="487" t="s">
        <v>793</v>
      </c>
      <c r="D617" s="658" t="s">
        <v>42</v>
      </c>
      <c r="E617" s="659" t="s">
        <v>1713</v>
      </c>
      <c r="F617" s="659">
        <v>20</v>
      </c>
      <c r="G617" s="659">
        <v>20</v>
      </c>
      <c r="H617" s="434">
        <v>0</v>
      </c>
      <c r="I617" s="505">
        <v>0</v>
      </c>
      <c r="J617" s="506">
        <v>0</v>
      </c>
      <c r="K617" s="506">
        <v>0</v>
      </c>
      <c r="L617" s="506">
        <v>0</v>
      </c>
      <c r="M617" s="506">
        <v>0</v>
      </c>
      <c r="N617" s="506">
        <v>0</v>
      </c>
      <c r="O617" s="506">
        <v>0</v>
      </c>
      <c r="P617" s="506">
        <v>0</v>
      </c>
      <c r="Q617" s="506">
        <v>0</v>
      </c>
      <c r="R617" s="506">
        <v>0</v>
      </c>
      <c r="S617" s="506">
        <v>1</v>
      </c>
      <c r="T617" s="507">
        <v>0</v>
      </c>
      <c r="U617" s="438">
        <f t="shared" ref="U617:U622" si="65">SUM(I617:T617)</f>
        <v>1</v>
      </c>
      <c r="V617" s="508"/>
      <c r="W617" s="440"/>
      <c r="X617" s="387"/>
    </row>
    <row r="618" spans="1:24" ht="26.1" customHeight="1" x14ac:dyDescent="0.25">
      <c r="A618" s="420" t="s">
        <v>1539</v>
      </c>
      <c r="B618" s="420" t="s">
        <v>989</v>
      </c>
      <c r="C618" s="452"/>
      <c r="D618" s="453"/>
      <c r="E618" s="445"/>
      <c r="F618" s="445"/>
      <c r="G618" s="446"/>
      <c r="H618" s="486"/>
      <c r="I618" s="496"/>
      <c r="J618" s="497"/>
      <c r="K618" s="497"/>
      <c r="L618" s="497"/>
      <c r="M618" s="497"/>
      <c r="N618" s="497"/>
      <c r="O618" s="497"/>
      <c r="P618" s="497"/>
      <c r="Q618" s="497"/>
      <c r="R618" s="497"/>
      <c r="S618" s="497"/>
      <c r="T618" s="498"/>
      <c r="U618" s="455"/>
      <c r="V618" s="451"/>
      <c r="W618" s="451"/>
      <c r="X618" s="387"/>
    </row>
    <row r="619" spans="1:24" ht="26.1" customHeight="1" x14ac:dyDescent="0.25">
      <c r="A619" s="503" t="s">
        <v>1540</v>
      </c>
      <c r="B619" s="504" t="s">
        <v>800</v>
      </c>
      <c r="C619" s="487" t="s">
        <v>793</v>
      </c>
      <c r="D619" s="658" t="s">
        <v>42</v>
      </c>
      <c r="E619" s="659" t="s">
        <v>1713</v>
      </c>
      <c r="F619" s="659">
        <v>70</v>
      </c>
      <c r="G619" s="659">
        <v>60</v>
      </c>
      <c r="H619" s="434">
        <v>10</v>
      </c>
      <c r="I619" s="505">
        <v>0</v>
      </c>
      <c r="J619" s="506">
        <v>0</v>
      </c>
      <c r="K619" s="506">
        <v>0</v>
      </c>
      <c r="L619" s="506">
        <v>0</v>
      </c>
      <c r="M619" s="506">
        <v>0</v>
      </c>
      <c r="N619" s="506">
        <v>0</v>
      </c>
      <c r="O619" s="506">
        <v>0</v>
      </c>
      <c r="P619" s="506">
        <v>0</v>
      </c>
      <c r="Q619" s="506">
        <v>1</v>
      </c>
      <c r="R619" s="506">
        <v>0</v>
      </c>
      <c r="S619" s="506">
        <v>0</v>
      </c>
      <c r="T619" s="507">
        <v>1</v>
      </c>
      <c r="U619" s="438">
        <f t="shared" si="65"/>
        <v>2</v>
      </c>
      <c r="V619" s="508"/>
      <c r="W619" s="440"/>
      <c r="X619" s="387"/>
    </row>
    <row r="620" spans="1:24" ht="26.1" customHeight="1" x14ac:dyDescent="0.25">
      <c r="A620" s="503" t="s">
        <v>1541</v>
      </c>
      <c r="B620" s="504" t="s">
        <v>801</v>
      </c>
      <c r="C620" s="487" t="s">
        <v>793</v>
      </c>
      <c r="D620" s="658" t="s">
        <v>42</v>
      </c>
      <c r="E620" s="659" t="s">
        <v>1713</v>
      </c>
      <c r="F620" s="659">
        <v>70</v>
      </c>
      <c r="G620" s="659">
        <v>60</v>
      </c>
      <c r="H620" s="434">
        <v>10</v>
      </c>
      <c r="I620" s="505">
        <v>0</v>
      </c>
      <c r="J620" s="506">
        <v>0</v>
      </c>
      <c r="K620" s="506">
        <v>0</v>
      </c>
      <c r="L620" s="506">
        <v>0</v>
      </c>
      <c r="M620" s="506">
        <v>0</v>
      </c>
      <c r="N620" s="506">
        <v>0</v>
      </c>
      <c r="O620" s="506">
        <v>1</v>
      </c>
      <c r="P620" s="506">
        <v>1</v>
      </c>
      <c r="Q620" s="506">
        <v>0</v>
      </c>
      <c r="R620" s="506">
        <v>0</v>
      </c>
      <c r="S620" s="506">
        <v>0</v>
      </c>
      <c r="T620" s="507">
        <v>0</v>
      </c>
      <c r="U620" s="438">
        <f t="shared" si="65"/>
        <v>2</v>
      </c>
      <c r="V620" s="508"/>
      <c r="W620" s="440"/>
      <c r="X620" s="387"/>
    </row>
    <row r="621" spans="1:24" ht="26.1" customHeight="1" x14ac:dyDescent="0.25">
      <c r="A621" s="503" t="s">
        <v>1542</v>
      </c>
      <c r="B621" s="504" t="s">
        <v>802</v>
      </c>
      <c r="C621" s="487" t="s">
        <v>793</v>
      </c>
      <c r="D621" s="658" t="s">
        <v>42</v>
      </c>
      <c r="E621" s="659" t="s">
        <v>1713</v>
      </c>
      <c r="F621" s="659">
        <v>70</v>
      </c>
      <c r="G621" s="659">
        <v>60</v>
      </c>
      <c r="H621" s="434">
        <v>10</v>
      </c>
      <c r="I621" s="505">
        <v>0</v>
      </c>
      <c r="J621" s="506">
        <v>0</v>
      </c>
      <c r="K621" s="506">
        <v>0</v>
      </c>
      <c r="L621" s="506">
        <v>0</v>
      </c>
      <c r="M621" s="506">
        <v>0</v>
      </c>
      <c r="N621" s="506">
        <v>0</v>
      </c>
      <c r="O621" s="506">
        <v>0</v>
      </c>
      <c r="P621" s="506">
        <v>0</v>
      </c>
      <c r="Q621" s="506">
        <v>0</v>
      </c>
      <c r="R621" s="506">
        <v>2</v>
      </c>
      <c r="S621" s="506">
        <v>0</v>
      </c>
      <c r="T621" s="507">
        <v>0</v>
      </c>
      <c r="U621" s="438">
        <f t="shared" si="65"/>
        <v>2</v>
      </c>
      <c r="V621" s="508"/>
      <c r="W621" s="440"/>
      <c r="X621" s="387"/>
    </row>
    <row r="622" spans="1:24" ht="26.1" customHeight="1" x14ac:dyDescent="0.25">
      <c r="A622" s="503" t="s">
        <v>1543</v>
      </c>
      <c r="B622" s="504" t="s">
        <v>803</v>
      </c>
      <c r="C622" s="487" t="s">
        <v>793</v>
      </c>
      <c r="D622" s="658" t="s">
        <v>42</v>
      </c>
      <c r="E622" s="659" t="s">
        <v>1713</v>
      </c>
      <c r="F622" s="659">
        <v>70</v>
      </c>
      <c r="G622" s="659">
        <v>60</v>
      </c>
      <c r="H622" s="434">
        <v>10</v>
      </c>
      <c r="I622" s="505">
        <v>0</v>
      </c>
      <c r="J622" s="506">
        <v>0</v>
      </c>
      <c r="K622" s="506">
        <v>0</v>
      </c>
      <c r="L622" s="506">
        <v>0</v>
      </c>
      <c r="M622" s="506">
        <v>0</v>
      </c>
      <c r="N622" s="506">
        <v>0</v>
      </c>
      <c r="O622" s="506">
        <v>0</v>
      </c>
      <c r="P622" s="506">
        <v>0</v>
      </c>
      <c r="Q622" s="506">
        <v>0</v>
      </c>
      <c r="R622" s="506">
        <v>0</v>
      </c>
      <c r="S622" s="506">
        <v>2</v>
      </c>
      <c r="T622" s="507">
        <v>0</v>
      </c>
      <c r="U622" s="438">
        <f t="shared" si="65"/>
        <v>2</v>
      </c>
      <c r="V622" s="508"/>
      <c r="W622" s="440"/>
      <c r="X622" s="387"/>
    </row>
    <row r="623" spans="1:24" ht="26.1" customHeight="1" x14ac:dyDescent="0.25">
      <c r="A623" s="420" t="s">
        <v>1544</v>
      </c>
      <c r="B623" s="421" t="s">
        <v>990</v>
      </c>
      <c r="C623" s="452"/>
      <c r="D623" s="453"/>
      <c r="E623" s="445"/>
      <c r="F623" s="445"/>
      <c r="G623" s="446"/>
      <c r="H623" s="486"/>
      <c r="I623" s="496"/>
      <c r="J623" s="497"/>
      <c r="K623" s="497"/>
      <c r="L623" s="497"/>
      <c r="M623" s="497"/>
      <c r="N623" s="497"/>
      <c r="O623" s="497"/>
      <c r="P623" s="497"/>
      <c r="Q623" s="497"/>
      <c r="R623" s="497"/>
      <c r="S623" s="497"/>
      <c r="T623" s="498"/>
      <c r="U623" s="455"/>
      <c r="V623" s="451"/>
      <c r="W623" s="451"/>
      <c r="X623" s="387"/>
    </row>
    <row r="624" spans="1:24" ht="26.1" customHeight="1" x14ac:dyDescent="0.25">
      <c r="A624" s="420" t="s">
        <v>1545</v>
      </c>
      <c r="B624" s="420" t="s">
        <v>938</v>
      </c>
      <c r="C624" s="452"/>
      <c r="D624" s="453"/>
      <c r="E624" s="445"/>
      <c r="F624" s="445"/>
      <c r="G624" s="446"/>
      <c r="H624" s="486"/>
      <c r="I624" s="496"/>
      <c r="J624" s="497"/>
      <c r="K624" s="497"/>
      <c r="L624" s="497"/>
      <c r="M624" s="497"/>
      <c r="N624" s="497"/>
      <c r="O624" s="497"/>
      <c r="P624" s="497"/>
      <c r="Q624" s="497"/>
      <c r="R624" s="497"/>
      <c r="S624" s="497"/>
      <c r="T624" s="498"/>
      <c r="U624" s="455"/>
      <c r="V624" s="451"/>
      <c r="W624" s="451"/>
      <c r="X624" s="387"/>
    </row>
    <row r="625" spans="1:24" ht="26.1" customHeight="1" x14ac:dyDescent="0.25">
      <c r="A625" s="503" t="s">
        <v>1546</v>
      </c>
      <c r="B625" s="504" t="s">
        <v>804</v>
      </c>
      <c r="C625" s="487" t="s">
        <v>793</v>
      </c>
      <c r="D625" s="658" t="s">
        <v>42</v>
      </c>
      <c r="E625" s="659" t="s">
        <v>1713</v>
      </c>
      <c r="F625" s="659">
        <v>20</v>
      </c>
      <c r="G625" s="659">
        <v>84</v>
      </c>
      <c r="H625" s="434">
        <v>900</v>
      </c>
      <c r="I625" s="505">
        <v>0</v>
      </c>
      <c r="J625" s="506">
        <v>0</v>
      </c>
      <c r="K625" s="506">
        <v>1</v>
      </c>
      <c r="L625" s="506">
        <v>0</v>
      </c>
      <c r="M625" s="506">
        <v>0</v>
      </c>
      <c r="N625" s="506">
        <v>0</v>
      </c>
      <c r="O625" s="506">
        <v>0</v>
      </c>
      <c r="P625" s="506">
        <v>0</v>
      </c>
      <c r="Q625" s="506">
        <v>0</v>
      </c>
      <c r="R625" s="506">
        <v>0</v>
      </c>
      <c r="S625" s="506">
        <v>0</v>
      </c>
      <c r="T625" s="507">
        <v>0</v>
      </c>
      <c r="U625" s="438">
        <f t="shared" ref="U625" si="66">SUM(I625:T625)</f>
        <v>1</v>
      </c>
      <c r="V625" s="508"/>
      <c r="W625" s="440"/>
      <c r="X625" s="387"/>
    </row>
    <row r="626" spans="1:24" ht="26.1" customHeight="1" x14ac:dyDescent="0.25">
      <c r="A626" s="408" t="s">
        <v>1547</v>
      </c>
      <c r="B626" s="409" t="s">
        <v>805</v>
      </c>
      <c r="C626" s="410"/>
      <c r="D626" s="411"/>
      <c r="E626" s="412"/>
      <c r="F626" s="412"/>
      <c r="G626" s="412"/>
      <c r="H626" s="467"/>
      <c r="I626" s="490"/>
      <c r="J626" s="491"/>
      <c r="K626" s="491"/>
      <c r="L626" s="491"/>
      <c r="M626" s="491"/>
      <c r="N626" s="491"/>
      <c r="O626" s="491"/>
      <c r="P626" s="491"/>
      <c r="Q626" s="491"/>
      <c r="R626" s="491"/>
      <c r="S626" s="491"/>
      <c r="T626" s="492"/>
      <c r="U626" s="417"/>
      <c r="V626" s="418"/>
      <c r="W626" s="419"/>
      <c r="X626" s="387"/>
    </row>
    <row r="627" spans="1:24" ht="26.1" customHeight="1" x14ac:dyDescent="0.25">
      <c r="A627" s="420" t="s">
        <v>1548</v>
      </c>
      <c r="B627" s="421" t="s">
        <v>937</v>
      </c>
      <c r="C627" s="452"/>
      <c r="D627" s="453"/>
      <c r="E627" s="445"/>
      <c r="F627" s="445"/>
      <c r="G627" s="446"/>
      <c r="H627" s="486"/>
      <c r="I627" s="496"/>
      <c r="J627" s="497"/>
      <c r="K627" s="497"/>
      <c r="L627" s="497"/>
      <c r="M627" s="497"/>
      <c r="N627" s="497"/>
      <c r="O627" s="497"/>
      <c r="P627" s="497"/>
      <c r="Q627" s="497"/>
      <c r="R627" s="497"/>
      <c r="S627" s="497"/>
      <c r="T627" s="498"/>
      <c r="U627" s="455"/>
      <c r="V627" s="451"/>
      <c r="W627" s="451"/>
      <c r="X627" s="387"/>
    </row>
    <row r="628" spans="1:24" ht="26.1" customHeight="1" x14ac:dyDescent="0.25">
      <c r="A628" s="420" t="s">
        <v>1549</v>
      </c>
      <c r="B628" s="420" t="s">
        <v>936</v>
      </c>
      <c r="C628" s="452"/>
      <c r="D628" s="453"/>
      <c r="E628" s="445"/>
      <c r="F628" s="445"/>
      <c r="G628" s="446"/>
      <c r="H628" s="486"/>
      <c r="I628" s="496"/>
      <c r="J628" s="497"/>
      <c r="K628" s="497"/>
      <c r="L628" s="497"/>
      <c r="M628" s="497"/>
      <c r="N628" s="497"/>
      <c r="O628" s="497"/>
      <c r="P628" s="497"/>
      <c r="Q628" s="497"/>
      <c r="R628" s="497"/>
      <c r="S628" s="497"/>
      <c r="T628" s="498"/>
      <c r="U628" s="455"/>
      <c r="V628" s="451"/>
      <c r="W628" s="451"/>
      <c r="X628" s="387"/>
    </row>
    <row r="629" spans="1:24" ht="26.1" customHeight="1" x14ac:dyDescent="0.25">
      <c r="A629" s="503" t="s">
        <v>1550</v>
      </c>
      <c r="B629" s="504" t="s">
        <v>806</v>
      </c>
      <c r="C629" s="488" t="s">
        <v>58</v>
      </c>
      <c r="D629" s="658" t="s">
        <v>42</v>
      </c>
      <c r="E629" s="659" t="s">
        <v>1713</v>
      </c>
      <c r="F629" s="659">
        <v>30</v>
      </c>
      <c r="G629" s="659">
        <v>50</v>
      </c>
      <c r="H629" s="434">
        <v>0</v>
      </c>
      <c r="I629" s="505">
        <v>0</v>
      </c>
      <c r="J629" s="506">
        <v>0</v>
      </c>
      <c r="K629" s="506">
        <v>0</v>
      </c>
      <c r="L629" s="506">
        <v>0</v>
      </c>
      <c r="M629" s="506">
        <v>0</v>
      </c>
      <c r="N629" s="506">
        <v>0</v>
      </c>
      <c r="O629" s="506">
        <v>0</v>
      </c>
      <c r="P629" s="506">
        <v>0</v>
      </c>
      <c r="Q629" s="506">
        <v>0</v>
      </c>
      <c r="R629" s="506">
        <v>0</v>
      </c>
      <c r="S629" s="506">
        <v>2</v>
      </c>
      <c r="T629" s="507">
        <v>0</v>
      </c>
      <c r="U629" s="438">
        <f t="shared" ref="U629" si="67">SUM(I629:T629)</f>
        <v>2</v>
      </c>
      <c r="V629" s="508"/>
      <c r="W629" s="440"/>
      <c r="X629" s="387"/>
    </row>
    <row r="630" spans="1:24" ht="26.1" customHeight="1" x14ac:dyDescent="0.25">
      <c r="A630" s="420" t="s">
        <v>1551</v>
      </c>
      <c r="B630" s="421" t="s">
        <v>935</v>
      </c>
      <c r="C630" s="452"/>
      <c r="D630" s="453"/>
      <c r="E630" s="445"/>
      <c r="F630" s="445"/>
      <c r="G630" s="446"/>
      <c r="H630" s="486"/>
      <c r="I630" s="496"/>
      <c r="J630" s="497"/>
      <c r="K630" s="497"/>
      <c r="L630" s="497"/>
      <c r="M630" s="497"/>
      <c r="N630" s="497"/>
      <c r="O630" s="497"/>
      <c r="P630" s="497"/>
      <c r="Q630" s="497"/>
      <c r="R630" s="497"/>
      <c r="S630" s="497"/>
      <c r="T630" s="498"/>
      <c r="U630" s="455"/>
      <c r="V630" s="451"/>
      <c r="W630" s="451"/>
      <c r="X630" s="387"/>
    </row>
    <row r="631" spans="1:24" ht="26.1" customHeight="1" x14ac:dyDescent="0.25">
      <c r="A631" s="420" t="s">
        <v>1552</v>
      </c>
      <c r="B631" s="420" t="s">
        <v>934</v>
      </c>
      <c r="C631" s="452"/>
      <c r="D631" s="453"/>
      <c r="E631" s="445"/>
      <c r="F631" s="445"/>
      <c r="G631" s="446"/>
      <c r="H631" s="486"/>
      <c r="I631" s="496"/>
      <c r="J631" s="497"/>
      <c r="K631" s="497"/>
      <c r="L631" s="497"/>
      <c r="M631" s="497"/>
      <c r="N631" s="497"/>
      <c r="O631" s="497"/>
      <c r="P631" s="497"/>
      <c r="Q631" s="497"/>
      <c r="R631" s="497"/>
      <c r="S631" s="497"/>
      <c r="T631" s="498"/>
      <c r="U631" s="455"/>
      <c r="V631" s="451"/>
      <c r="W631" s="451"/>
      <c r="X631" s="387"/>
    </row>
    <row r="632" spans="1:24" ht="26.1" customHeight="1" x14ac:dyDescent="0.25">
      <c r="A632" s="503" t="s">
        <v>1553</v>
      </c>
      <c r="B632" s="504" t="s">
        <v>807</v>
      </c>
      <c r="C632" s="487" t="s">
        <v>770</v>
      </c>
      <c r="D632" s="658" t="s">
        <v>42</v>
      </c>
      <c r="E632" s="659" t="s">
        <v>1713</v>
      </c>
      <c r="F632" s="659">
        <v>70</v>
      </c>
      <c r="G632" s="659">
        <v>10</v>
      </c>
      <c r="H632" s="663" t="s">
        <v>1719</v>
      </c>
      <c r="I632" s="505">
        <v>0</v>
      </c>
      <c r="J632" s="506">
        <v>0</v>
      </c>
      <c r="K632" s="506">
        <v>0</v>
      </c>
      <c r="L632" s="506">
        <v>0</v>
      </c>
      <c r="M632" s="506">
        <v>0</v>
      </c>
      <c r="N632" s="506">
        <v>118.8</v>
      </c>
      <c r="O632" s="506">
        <v>39.6</v>
      </c>
      <c r="P632" s="506">
        <v>158.4</v>
      </c>
      <c r="Q632" s="506">
        <v>990</v>
      </c>
      <c r="R632" s="506">
        <v>475.2</v>
      </c>
      <c r="S632" s="506">
        <v>198</v>
      </c>
      <c r="T632" s="507">
        <v>0</v>
      </c>
      <c r="U632" s="438">
        <f t="shared" ref="U632:U659" si="68">SUM(I632:T632)</f>
        <v>1980</v>
      </c>
      <c r="V632" s="508"/>
      <c r="W632" s="440"/>
      <c r="X632" s="387"/>
    </row>
    <row r="633" spans="1:24" ht="26.1" customHeight="1" x14ac:dyDescent="0.25">
      <c r="A633" s="503" t="s">
        <v>1554</v>
      </c>
      <c r="B633" s="504" t="s">
        <v>808</v>
      </c>
      <c r="C633" s="487" t="s">
        <v>770</v>
      </c>
      <c r="D633" s="658" t="s">
        <v>42</v>
      </c>
      <c r="E633" s="659" t="s">
        <v>1713</v>
      </c>
      <c r="F633" s="659">
        <v>70</v>
      </c>
      <c r="G633" s="659">
        <v>10</v>
      </c>
      <c r="H633" s="663" t="s">
        <v>1719</v>
      </c>
      <c r="I633" s="505">
        <v>0</v>
      </c>
      <c r="J633" s="506">
        <v>216.2</v>
      </c>
      <c r="K633" s="506">
        <v>0</v>
      </c>
      <c r="L633" s="506">
        <v>162.15</v>
      </c>
      <c r="M633" s="506">
        <v>324.3</v>
      </c>
      <c r="N633" s="506">
        <v>162.15</v>
      </c>
      <c r="O633" s="550">
        <v>432.4</v>
      </c>
      <c r="P633" s="506">
        <v>432.40000000000003</v>
      </c>
      <c r="Q633" s="506">
        <v>1837.7</v>
      </c>
      <c r="R633" s="506">
        <v>1297.2</v>
      </c>
      <c r="S633" s="506">
        <v>540.5</v>
      </c>
      <c r="T633" s="507">
        <v>0</v>
      </c>
      <c r="U633" s="438">
        <f t="shared" si="68"/>
        <v>5405</v>
      </c>
      <c r="V633" s="508"/>
      <c r="W633" s="440"/>
      <c r="X633" s="387"/>
    </row>
    <row r="634" spans="1:24" ht="26.1" customHeight="1" x14ac:dyDescent="0.25">
      <c r="A634" s="503" t="s">
        <v>1555</v>
      </c>
      <c r="B634" s="504" t="s">
        <v>809</v>
      </c>
      <c r="C634" s="487" t="s">
        <v>770</v>
      </c>
      <c r="D634" s="658" t="s">
        <v>42</v>
      </c>
      <c r="E634" s="659" t="s">
        <v>1713</v>
      </c>
      <c r="F634" s="659">
        <v>70</v>
      </c>
      <c r="G634" s="659">
        <v>10</v>
      </c>
      <c r="H634" s="663" t="s">
        <v>1719</v>
      </c>
      <c r="I634" s="505">
        <v>0</v>
      </c>
      <c r="J634" s="506">
        <v>0</v>
      </c>
      <c r="K634" s="506">
        <v>0</v>
      </c>
      <c r="L634" s="506">
        <v>0</v>
      </c>
      <c r="M634" s="506">
        <v>0</v>
      </c>
      <c r="N634" s="506">
        <v>0</v>
      </c>
      <c r="O634" s="506">
        <v>52.8</v>
      </c>
      <c r="P634" s="506">
        <v>52.800000000000004</v>
      </c>
      <c r="Q634" s="506">
        <v>330</v>
      </c>
      <c r="R634" s="506">
        <v>158.4</v>
      </c>
      <c r="S634" s="506">
        <v>66</v>
      </c>
      <c r="T634" s="507">
        <v>0</v>
      </c>
      <c r="U634" s="438">
        <f t="shared" si="68"/>
        <v>660</v>
      </c>
      <c r="V634" s="508"/>
      <c r="W634" s="440"/>
      <c r="X634" s="387"/>
    </row>
    <row r="635" spans="1:24" ht="26.1" customHeight="1" x14ac:dyDescent="0.25">
      <c r="A635" s="503" t="s">
        <v>1556</v>
      </c>
      <c r="B635" s="504" t="s">
        <v>810</v>
      </c>
      <c r="C635" s="487" t="s">
        <v>770</v>
      </c>
      <c r="D635" s="658" t="s">
        <v>42</v>
      </c>
      <c r="E635" s="659" t="s">
        <v>1713</v>
      </c>
      <c r="F635" s="659">
        <v>70</v>
      </c>
      <c r="G635" s="659">
        <v>10</v>
      </c>
      <c r="H635" s="663" t="s">
        <v>1719</v>
      </c>
      <c r="I635" s="505">
        <v>0</v>
      </c>
      <c r="J635" s="506">
        <v>0</v>
      </c>
      <c r="K635" s="506">
        <v>0</v>
      </c>
      <c r="L635" s="506">
        <v>0</v>
      </c>
      <c r="M635" s="506">
        <v>0</v>
      </c>
      <c r="N635" s="506">
        <v>0</v>
      </c>
      <c r="O635" s="506">
        <v>86.4</v>
      </c>
      <c r="P635" s="506">
        <v>86.4</v>
      </c>
      <c r="Q635" s="506">
        <v>540</v>
      </c>
      <c r="R635" s="506">
        <v>259.2</v>
      </c>
      <c r="S635" s="506">
        <v>108</v>
      </c>
      <c r="T635" s="507">
        <v>0</v>
      </c>
      <c r="U635" s="438">
        <f t="shared" si="68"/>
        <v>1080</v>
      </c>
      <c r="V635" s="508"/>
      <c r="W635" s="440"/>
      <c r="X635" s="387"/>
    </row>
    <row r="636" spans="1:24" ht="26.1" customHeight="1" x14ac:dyDescent="0.25">
      <c r="A636" s="503" t="s">
        <v>1557</v>
      </c>
      <c r="B636" s="504" t="s">
        <v>811</v>
      </c>
      <c r="C636" s="487" t="s">
        <v>770</v>
      </c>
      <c r="D636" s="658" t="s">
        <v>42</v>
      </c>
      <c r="E636" s="659" t="s">
        <v>1713</v>
      </c>
      <c r="F636" s="659">
        <v>70</v>
      </c>
      <c r="G636" s="659">
        <v>10</v>
      </c>
      <c r="H636" s="663" t="s">
        <v>1719</v>
      </c>
      <c r="I636" s="505">
        <v>0</v>
      </c>
      <c r="J636" s="506">
        <v>0</v>
      </c>
      <c r="K636" s="506">
        <v>0</v>
      </c>
      <c r="L636" s="506">
        <v>0</v>
      </c>
      <c r="M636" s="506">
        <v>0</v>
      </c>
      <c r="N636" s="506">
        <v>0</v>
      </c>
      <c r="O636" s="506">
        <v>324</v>
      </c>
      <c r="P636" s="506">
        <v>202.5</v>
      </c>
      <c r="Q636" s="506">
        <v>1458</v>
      </c>
      <c r="R636" s="506">
        <v>972</v>
      </c>
      <c r="S636" s="506">
        <v>405</v>
      </c>
      <c r="T636" s="507">
        <v>688.5</v>
      </c>
      <c r="U636" s="438">
        <f t="shared" si="68"/>
        <v>4050</v>
      </c>
      <c r="V636" s="508"/>
      <c r="W636" s="440"/>
      <c r="X636" s="387"/>
    </row>
    <row r="637" spans="1:24" ht="26.1" customHeight="1" x14ac:dyDescent="0.25">
      <c r="A637" s="503" t="s">
        <v>1558</v>
      </c>
      <c r="B637" s="504" t="s">
        <v>812</v>
      </c>
      <c r="C637" s="487" t="s">
        <v>770</v>
      </c>
      <c r="D637" s="658" t="s">
        <v>42</v>
      </c>
      <c r="E637" s="659" t="s">
        <v>1713</v>
      </c>
      <c r="F637" s="659">
        <v>70</v>
      </c>
      <c r="G637" s="659">
        <v>10</v>
      </c>
      <c r="H637" s="663" t="s">
        <v>1719</v>
      </c>
      <c r="I637" s="505">
        <v>0</v>
      </c>
      <c r="J637" s="506">
        <v>0</v>
      </c>
      <c r="K637" s="506">
        <v>0</v>
      </c>
      <c r="L637" s="506">
        <v>0</v>
      </c>
      <c r="M637" s="506">
        <v>0</v>
      </c>
      <c r="N637" s="506">
        <v>0</v>
      </c>
      <c r="O637" s="506">
        <v>37.04</v>
      </c>
      <c r="P637" s="506">
        <v>37.04</v>
      </c>
      <c r="Q637" s="506">
        <v>148.16</v>
      </c>
      <c r="R637" s="506">
        <v>148.16</v>
      </c>
      <c r="S637" s="506">
        <v>92.6</v>
      </c>
      <c r="T637" s="507">
        <v>0</v>
      </c>
      <c r="U637" s="438">
        <f t="shared" si="68"/>
        <v>463</v>
      </c>
      <c r="V637" s="508"/>
      <c r="W637" s="440"/>
      <c r="X637" s="387"/>
    </row>
    <row r="638" spans="1:24" ht="26.1" customHeight="1" x14ac:dyDescent="0.25">
      <c r="A638" s="503" t="s">
        <v>1559</v>
      </c>
      <c r="B638" s="504" t="s">
        <v>813</v>
      </c>
      <c r="C638" s="487" t="s">
        <v>770</v>
      </c>
      <c r="D638" s="658" t="s">
        <v>42</v>
      </c>
      <c r="E638" s="659" t="s">
        <v>1713</v>
      </c>
      <c r="F638" s="659">
        <v>70</v>
      </c>
      <c r="G638" s="659">
        <v>10</v>
      </c>
      <c r="H638" s="663" t="s">
        <v>1719</v>
      </c>
      <c r="I638" s="505">
        <v>0</v>
      </c>
      <c r="J638" s="506">
        <v>0</v>
      </c>
      <c r="K638" s="506">
        <v>0</v>
      </c>
      <c r="L638" s="506">
        <v>0</v>
      </c>
      <c r="M638" s="506">
        <v>0</v>
      </c>
      <c r="N638" s="506">
        <v>0</v>
      </c>
      <c r="O638" s="506">
        <v>89.04</v>
      </c>
      <c r="P638" s="506">
        <v>89.04</v>
      </c>
      <c r="Q638" s="506">
        <v>356.16</v>
      </c>
      <c r="R638" s="506">
        <v>356.16</v>
      </c>
      <c r="S638" s="506">
        <v>222.6</v>
      </c>
      <c r="T638" s="507">
        <v>0</v>
      </c>
      <c r="U638" s="438">
        <f t="shared" si="68"/>
        <v>1113</v>
      </c>
      <c r="V638" s="508"/>
      <c r="W638" s="440"/>
      <c r="X638" s="387"/>
    </row>
    <row r="639" spans="1:24" ht="26.1" customHeight="1" x14ac:dyDescent="0.25">
      <c r="A639" s="503" t="s">
        <v>1560</v>
      </c>
      <c r="B639" s="504" t="s">
        <v>814</v>
      </c>
      <c r="C639" s="487" t="s">
        <v>770</v>
      </c>
      <c r="D639" s="658" t="s">
        <v>42</v>
      </c>
      <c r="E639" s="659" t="s">
        <v>1713</v>
      </c>
      <c r="F639" s="659">
        <v>70</v>
      </c>
      <c r="G639" s="659">
        <v>10</v>
      </c>
      <c r="H639" s="663" t="s">
        <v>1719</v>
      </c>
      <c r="I639" s="505">
        <v>0</v>
      </c>
      <c r="J639" s="506">
        <v>0</v>
      </c>
      <c r="K639" s="506">
        <v>0</v>
      </c>
      <c r="L639" s="506">
        <v>0</v>
      </c>
      <c r="M639" s="506">
        <v>0</v>
      </c>
      <c r="N639" s="506">
        <v>0</v>
      </c>
      <c r="O639" s="506">
        <v>81.2</v>
      </c>
      <c r="P639" s="506">
        <v>81.2</v>
      </c>
      <c r="Q639" s="506">
        <v>324.8</v>
      </c>
      <c r="R639" s="506">
        <v>324.8</v>
      </c>
      <c r="S639" s="506">
        <v>203</v>
      </c>
      <c r="T639" s="507">
        <v>0</v>
      </c>
      <c r="U639" s="438">
        <f t="shared" si="68"/>
        <v>1015</v>
      </c>
      <c r="V639" s="508"/>
      <c r="W639" s="440"/>
      <c r="X639" s="387"/>
    </row>
    <row r="640" spans="1:24" ht="26.1" customHeight="1" x14ac:dyDescent="0.25">
      <c r="A640" s="503" t="s">
        <v>1561</v>
      </c>
      <c r="B640" s="504" t="s">
        <v>815</v>
      </c>
      <c r="C640" s="487" t="s">
        <v>770</v>
      </c>
      <c r="D640" s="658" t="s">
        <v>42</v>
      </c>
      <c r="E640" s="659" t="s">
        <v>1713</v>
      </c>
      <c r="F640" s="659">
        <v>70</v>
      </c>
      <c r="G640" s="659">
        <v>10</v>
      </c>
      <c r="H640" s="663" t="s">
        <v>1719</v>
      </c>
      <c r="I640" s="505">
        <v>0</v>
      </c>
      <c r="J640" s="506">
        <v>0</v>
      </c>
      <c r="K640" s="506">
        <v>0</v>
      </c>
      <c r="L640" s="506">
        <v>0</v>
      </c>
      <c r="M640" s="506">
        <v>0</v>
      </c>
      <c r="N640" s="506">
        <v>0</v>
      </c>
      <c r="O640" s="506">
        <v>0</v>
      </c>
      <c r="P640" s="506">
        <v>0</v>
      </c>
      <c r="Q640" s="506">
        <v>0</v>
      </c>
      <c r="R640" s="506">
        <v>0</v>
      </c>
      <c r="S640" s="506">
        <v>10</v>
      </c>
      <c r="T640" s="507">
        <v>0</v>
      </c>
      <c r="U640" s="438">
        <f t="shared" si="68"/>
        <v>10</v>
      </c>
      <c r="V640" s="508"/>
      <c r="W640" s="440"/>
      <c r="X640" s="387"/>
    </row>
    <row r="641" spans="1:24" ht="26.1" customHeight="1" x14ac:dyDescent="0.25">
      <c r="A641" s="503" t="s">
        <v>1562</v>
      </c>
      <c r="B641" s="504" t="s">
        <v>816</v>
      </c>
      <c r="C641" s="487" t="s">
        <v>770</v>
      </c>
      <c r="D641" s="658" t="s">
        <v>42</v>
      </c>
      <c r="E641" s="659" t="s">
        <v>1713</v>
      </c>
      <c r="F641" s="659">
        <v>70</v>
      </c>
      <c r="G641" s="659">
        <v>10</v>
      </c>
      <c r="H641" s="663" t="s">
        <v>1719</v>
      </c>
      <c r="I641" s="505">
        <v>0</v>
      </c>
      <c r="J641" s="506">
        <v>0</v>
      </c>
      <c r="K641" s="506">
        <v>0</v>
      </c>
      <c r="L641" s="506">
        <v>0</v>
      </c>
      <c r="M641" s="506">
        <v>0</v>
      </c>
      <c r="N641" s="506">
        <v>0</v>
      </c>
      <c r="O641" s="506">
        <v>94.4</v>
      </c>
      <c r="P641" s="506">
        <v>94.4</v>
      </c>
      <c r="Q641" s="506">
        <v>377.6</v>
      </c>
      <c r="R641" s="506">
        <v>377.6</v>
      </c>
      <c r="S641" s="506">
        <v>236</v>
      </c>
      <c r="T641" s="507">
        <v>0</v>
      </c>
      <c r="U641" s="438">
        <f t="shared" si="68"/>
        <v>1180</v>
      </c>
      <c r="V641" s="508"/>
      <c r="W641" s="440"/>
      <c r="X641" s="387"/>
    </row>
    <row r="642" spans="1:24" ht="26.1" customHeight="1" x14ac:dyDescent="0.25">
      <c r="A642" s="503" t="s">
        <v>1563</v>
      </c>
      <c r="B642" s="504" t="s">
        <v>817</v>
      </c>
      <c r="C642" s="487" t="s">
        <v>770</v>
      </c>
      <c r="D642" s="658" t="s">
        <v>42</v>
      </c>
      <c r="E642" s="659" t="s">
        <v>1713</v>
      </c>
      <c r="F642" s="659">
        <v>70</v>
      </c>
      <c r="G642" s="659">
        <v>10</v>
      </c>
      <c r="H642" s="663" t="s">
        <v>1719</v>
      </c>
      <c r="I642" s="505">
        <v>0</v>
      </c>
      <c r="J642" s="506">
        <v>0</v>
      </c>
      <c r="K642" s="506">
        <v>0</v>
      </c>
      <c r="L642" s="506">
        <v>0</v>
      </c>
      <c r="M642" s="506">
        <v>0</v>
      </c>
      <c r="N642" s="506">
        <v>0</v>
      </c>
      <c r="O642" s="506">
        <v>0</v>
      </c>
      <c r="P642" s="506">
        <v>0</v>
      </c>
      <c r="Q642" s="506">
        <v>180</v>
      </c>
      <c r="R642" s="506">
        <v>0</v>
      </c>
      <c r="S642" s="506">
        <v>0</v>
      </c>
      <c r="T642" s="507">
        <v>0</v>
      </c>
      <c r="U642" s="438">
        <f t="shared" si="68"/>
        <v>180</v>
      </c>
      <c r="V642" s="508"/>
      <c r="W642" s="440"/>
      <c r="X642" s="387"/>
    </row>
    <row r="643" spans="1:24" ht="26.1" customHeight="1" x14ac:dyDescent="0.25">
      <c r="A643" s="503" t="s">
        <v>1564</v>
      </c>
      <c r="B643" s="504" t="s">
        <v>818</v>
      </c>
      <c r="C643" s="487" t="s">
        <v>770</v>
      </c>
      <c r="D643" s="658" t="s">
        <v>42</v>
      </c>
      <c r="E643" s="659" t="s">
        <v>1713</v>
      </c>
      <c r="F643" s="659">
        <v>70</v>
      </c>
      <c r="G643" s="659">
        <v>10</v>
      </c>
      <c r="H643" s="663" t="s">
        <v>1719</v>
      </c>
      <c r="I643" s="505">
        <v>0</v>
      </c>
      <c r="J643" s="506">
        <v>0</v>
      </c>
      <c r="K643" s="506">
        <v>0</v>
      </c>
      <c r="L643" s="506">
        <v>0</v>
      </c>
      <c r="M643" s="506">
        <v>0</v>
      </c>
      <c r="N643" s="506">
        <v>0</v>
      </c>
      <c r="O643" s="506">
        <v>0</v>
      </c>
      <c r="P643" s="506">
        <v>0</v>
      </c>
      <c r="Q643" s="506">
        <v>495</v>
      </c>
      <c r="R643" s="506">
        <v>0</v>
      </c>
      <c r="S643" s="506">
        <v>0</v>
      </c>
      <c r="T643" s="507">
        <v>0</v>
      </c>
      <c r="U643" s="438">
        <f t="shared" si="68"/>
        <v>495</v>
      </c>
      <c r="V643" s="508"/>
      <c r="W643" s="440"/>
      <c r="X643" s="387"/>
    </row>
    <row r="644" spans="1:24" ht="26.1" customHeight="1" x14ac:dyDescent="0.25">
      <c r="A644" s="503" t="s">
        <v>1565</v>
      </c>
      <c r="B644" s="504" t="s">
        <v>819</v>
      </c>
      <c r="C644" s="487" t="s">
        <v>770</v>
      </c>
      <c r="D644" s="658" t="s">
        <v>42</v>
      </c>
      <c r="E644" s="659" t="s">
        <v>1713</v>
      </c>
      <c r="F644" s="659">
        <v>70</v>
      </c>
      <c r="G644" s="659">
        <v>10</v>
      </c>
      <c r="H644" s="663" t="s">
        <v>1719</v>
      </c>
      <c r="I644" s="505">
        <v>0</v>
      </c>
      <c r="J644" s="506">
        <v>0</v>
      </c>
      <c r="K644" s="506">
        <v>0</v>
      </c>
      <c r="L644" s="506">
        <v>0</v>
      </c>
      <c r="M644" s="506">
        <v>0</v>
      </c>
      <c r="N644" s="506">
        <v>0</v>
      </c>
      <c r="O644" s="506">
        <v>0</v>
      </c>
      <c r="P644" s="506">
        <v>0</v>
      </c>
      <c r="Q644" s="506">
        <v>0</v>
      </c>
      <c r="R644" s="506">
        <v>0</v>
      </c>
      <c r="S644" s="506">
        <v>10</v>
      </c>
      <c r="T644" s="507">
        <v>0</v>
      </c>
      <c r="U644" s="438">
        <f t="shared" si="68"/>
        <v>10</v>
      </c>
      <c r="V644" s="508"/>
      <c r="W644" s="440"/>
      <c r="X644" s="387"/>
    </row>
    <row r="645" spans="1:24" ht="26.1" customHeight="1" x14ac:dyDescent="0.25">
      <c r="A645" s="503" t="s">
        <v>1566</v>
      </c>
      <c r="B645" s="504" t="s">
        <v>820</v>
      </c>
      <c r="C645" s="487" t="s">
        <v>770</v>
      </c>
      <c r="D645" s="658" t="s">
        <v>42</v>
      </c>
      <c r="E645" s="659" t="s">
        <v>1713</v>
      </c>
      <c r="F645" s="659">
        <v>70</v>
      </c>
      <c r="G645" s="659">
        <v>10</v>
      </c>
      <c r="H645" s="663" t="s">
        <v>1719</v>
      </c>
      <c r="I645" s="505">
        <v>0</v>
      </c>
      <c r="J645" s="506">
        <v>0</v>
      </c>
      <c r="K645" s="506">
        <v>0</v>
      </c>
      <c r="L645" s="506">
        <v>0</v>
      </c>
      <c r="M645" s="506">
        <v>0</v>
      </c>
      <c r="N645" s="506">
        <v>0</v>
      </c>
      <c r="O645" s="506">
        <v>462</v>
      </c>
      <c r="P645" s="506">
        <v>462</v>
      </c>
      <c r="Q645" s="506">
        <v>616</v>
      </c>
      <c r="R645" s="506">
        <v>0</v>
      </c>
      <c r="S645" s="506">
        <v>0</v>
      </c>
      <c r="T645" s="507">
        <v>0</v>
      </c>
      <c r="U645" s="438">
        <f t="shared" si="68"/>
        <v>1540</v>
      </c>
      <c r="V645" s="508"/>
      <c r="W645" s="440"/>
      <c r="X645" s="387"/>
    </row>
    <row r="646" spans="1:24" ht="26.1" customHeight="1" x14ac:dyDescent="0.25">
      <c r="A646" s="503" t="s">
        <v>1567</v>
      </c>
      <c r="B646" s="504" t="s">
        <v>821</v>
      </c>
      <c r="C646" s="487" t="s">
        <v>770</v>
      </c>
      <c r="D646" s="658" t="s">
        <v>42</v>
      </c>
      <c r="E646" s="659" t="s">
        <v>1713</v>
      </c>
      <c r="F646" s="659">
        <v>70</v>
      </c>
      <c r="G646" s="659">
        <v>10</v>
      </c>
      <c r="H646" s="663" t="s">
        <v>1719</v>
      </c>
      <c r="I646" s="505">
        <v>0</v>
      </c>
      <c r="J646" s="506">
        <v>0</v>
      </c>
      <c r="K646" s="506">
        <v>0</v>
      </c>
      <c r="L646" s="506">
        <v>0</v>
      </c>
      <c r="M646" s="506">
        <v>0</v>
      </c>
      <c r="N646" s="506">
        <v>0</v>
      </c>
      <c r="O646" s="506">
        <v>0</v>
      </c>
      <c r="P646" s="506">
        <v>0</v>
      </c>
      <c r="Q646" s="506">
        <v>700</v>
      </c>
      <c r="R646" s="506">
        <v>0</v>
      </c>
      <c r="S646" s="506">
        <v>0</v>
      </c>
      <c r="T646" s="507">
        <v>0</v>
      </c>
      <c r="U646" s="438">
        <f t="shared" si="68"/>
        <v>700</v>
      </c>
      <c r="V646" s="508"/>
      <c r="W646" s="440"/>
      <c r="X646" s="387"/>
    </row>
    <row r="647" spans="1:24" ht="26.1" customHeight="1" x14ac:dyDescent="0.25">
      <c r="A647" s="420" t="s">
        <v>1568</v>
      </c>
      <c r="B647" s="420" t="s">
        <v>933</v>
      </c>
      <c r="C647" s="452"/>
      <c r="D647" s="453"/>
      <c r="E647" s="445"/>
      <c r="F647" s="445"/>
      <c r="G647" s="446"/>
      <c r="H647" s="486"/>
      <c r="I647" s="496"/>
      <c r="J647" s="497"/>
      <c r="K647" s="497"/>
      <c r="L647" s="497"/>
      <c r="M647" s="497"/>
      <c r="N647" s="497"/>
      <c r="O647" s="497"/>
      <c r="P647" s="497"/>
      <c r="Q647" s="497"/>
      <c r="R647" s="497"/>
      <c r="S647" s="497"/>
      <c r="T647" s="498"/>
      <c r="U647" s="455"/>
      <c r="V647" s="451"/>
      <c r="W647" s="451"/>
      <c r="X647" s="387"/>
    </row>
    <row r="648" spans="1:24" ht="26.1" customHeight="1" x14ac:dyDescent="0.25">
      <c r="A648" s="503" t="s">
        <v>1569</v>
      </c>
      <c r="B648" s="504" t="s">
        <v>822</v>
      </c>
      <c r="C648" s="487" t="s">
        <v>770</v>
      </c>
      <c r="D648" s="658" t="s">
        <v>42</v>
      </c>
      <c r="E648" s="659" t="s">
        <v>1713</v>
      </c>
      <c r="F648" s="659">
        <v>70</v>
      </c>
      <c r="G648" s="659">
        <v>10</v>
      </c>
      <c r="H648" s="663" t="s">
        <v>1719</v>
      </c>
      <c r="I648" s="505">
        <v>0</v>
      </c>
      <c r="J648" s="506">
        <v>0</v>
      </c>
      <c r="K648" s="506">
        <v>0</v>
      </c>
      <c r="L648" s="506">
        <v>0</v>
      </c>
      <c r="M648" s="506">
        <v>0</v>
      </c>
      <c r="N648" s="506">
        <v>0</v>
      </c>
      <c r="O648" s="506">
        <v>15</v>
      </c>
      <c r="P648" s="506">
        <v>0</v>
      </c>
      <c r="Q648" s="506">
        <v>0</v>
      </c>
      <c r="R648" s="506">
        <v>0</v>
      </c>
      <c r="S648" s="506">
        <v>0</v>
      </c>
      <c r="T648" s="507">
        <v>0</v>
      </c>
      <c r="U648" s="438">
        <f t="shared" si="68"/>
        <v>15</v>
      </c>
      <c r="V648" s="508"/>
      <c r="W648" s="440"/>
      <c r="X648" s="387"/>
    </row>
    <row r="649" spans="1:24" ht="26.1" customHeight="1" x14ac:dyDescent="0.25">
      <c r="A649" s="503" t="s">
        <v>1570</v>
      </c>
      <c r="B649" s="504" t="s">
        <v>823</v>
      </c>
      <c r="C649" s="487" t="s">
        <v>770</v>
      </c>
      <c r="D649" s="658" t="s">
        <v>42</v>
      </c>
      <c r="E649" s="659" t="s">
        <v>1713</v>
      </c>
      <c r="F649" s="659">
        <v>70</v>
      </c>
      <c r="G649" s="659">
        <v>10</v>
      </c>
      <c r="H649" s="663" t="s">
        <v>1719</v>
      </c>
      <c r="I649" s="505">
        <v>0</v>
      </c>
      <c r="J649" s="506">
        <v>0</v>
      </c>
      <c r="K649" s="506">
        <v>0</v>
      </c>
      <c r="L649" s="506">
        <v>0</v>
      </c>
      <c r="M649" s="506">
        <v>0</v>
      </c>
      <c r="N649" s="506">
        <v>0</v>
      </c>
      <c r="O649" s="506">
        <v>15</v>
      </c>
      <c r="P649" s="506">
        <v>0</v>
      </c>
      <c r="Q649" s="506">
        <v>0</v>
      </c>
      <c r="R649" s="506">
        <v>0</v>
      </c>
      <c r="S649" s="506">
        <v>0</v>
      </c>
      <c r="T649" s="507">
        <v>0</v>
      </c>
      <c r="U649" s="438">
        <f t="shared" si="68"/>
        <v>15</v>
      </c>
      <c r="V649" s="508"/>
      <c r="W649" s="440"/>
      <c r="X649" s="387"/>
    </row>
    <row r="650" spans="1:24" ht="26.1" customHeight="1" x14ac:dyDescent="0.25">
      <c r="A650" s="420" t="s">
        <v>1571</v>
      </c>
      <c r="B650" s="420" t="s">
        <v>932</v>
      </c>
      <c r="C650" s="452"/>
      <c r="D650" s="453"/>
      <c r="E650" s="445"/>
      <c r="F650" s="445"/>
      <c r="G650" s="446"/>
      <c r="H650" s="486"/>
      <c r="I650" s="496"/>
      <c r="J650" s="497"/>
      <c r="K650" s="497"/>
      <c r="L650" s="497"/>
      <c r="M650" s="497"/>
      <c r="N650" s="497"/>
      <c r="O650" s="497"/>
      <c r="P650" s="497"/>
      <c r="Q650" s="497"/>
      <c r="R650" s="497"/>
      <c r="S650" s="497"/>
      <c r="T650" s="498"/>
      <c r="U650" s="455"/>
      <c r="V650" s="451"/>
      <c r="W650" s="451"/>
      <c r="X650" s="387"/>
    </row>
    <row r="651" spans="1:24" ht="31.5" customHeight="1" x14ac:dyDescent="0.25">
      <c r="A651" s="503" t="s">
        <v>1572</v>
      </c>
      <c r="B651" s="504" t="s">
        <v>824</v>
      </c>
      <c r="C651" s="487" t="s">
        <v>770</v>
      </c>
      <c r="D651" s="658" t="s">
        <v>42</v>
      </c>
      <c r="E651" s="659" t="s">
        <v>1713</v>
      </c>
      <c r="F651" s="659">
        <v>70</v>
      </c>
      <c r="G651" s="659">
        <v>10</v>
      </c>
      <c r="H651" s="663" t="s">
        <v>1719</v>
      </c>
      <c r="I651" s="505">
        <v>0</v>
      </c>
      <c r="J651" s="506">
        <v>0</v>
      </c>
      <c r="K651" s="506">
        <v>0</v>
      </c>
      <c r="L651" s="506">
        <v>0</v>
      </c>
      <c r="M651" s="506">
        <v>0</v>
      </c>
      <c r="N651" s="506">
        <v>0</v>
      </c>
      <c r="O651" s="506">
        <v>0</v>
      </c>
      <c r="P651" s="506">
        <v>0</v>
      </c>
      <c r="Q651" s="506">
        <v>30</v>
      </c>
      <c r="R651" s="506">
        <v>0</v>
      </c>
      <c r="S651" s="506">
        <v>0</v>
      </c>
      <c r="T651" s="507">
        <v>0</v>
      </c>
      <c r="U651" s="438">
        <f t="shared" si="68"/>
        <v>30</v>
      </c>
      <c r="V651" s="508"/>
      <c r="W651" s="440"/>
      <c r="X651" s="387"/>
    </row>
    <row r="652" spans="1:24" ht="26.1" customHeight="1" x14ac:dyDescent="0.25">
      <c r="A652" s="420" t="s">
        <v>1573</v>
      </c>
      <c r="B652" s="420" t="s">
        <v>931</v>
      </c>
      <c r="C652" s="452"/>
      <c r="D652" s="453"/>
      <c r="E652" s="445"/>
      <c r="F652" s="445"/>
      <c r="G652" s="446"/>
      <c r="H652" s="486"/>
      <c r="I652" s="496"/>
      <c r="J652" s="497"/>
      <c r="K652" s="497"/>
      <c r="L652" s="497"/>
      <c r="M652" s="497"/>
      <c r="N652" s="497"/>
      <c r="O652" s="497"/>
      <c r="P652" s="497"/>
      <c r="Q652" s="497"/>
      <c r="R652" s="497"/>
      <c r="S652" s="497"/>
      <c r="T652" s="498"/>
      <c r="U652" s="455"/>
      <c r="V652" s="451"/>
      <c r="W652" s="451"/>
      <c r="X652" s="387"/>
    </row>
    <row r="653" spans="1:24" ht="45.75" customHeight="1" x14ac:dyDescent="0.25">
      <c r="A653" s="503" t="s">
        <v>1574</v>
      </c>
      <c r="B653" s="504" t="s">
        <v>825</v>
      </c>
      <c r="C653" s="487" t="s">
        <v>770</v>
      </c>
      <c r="D653" s="658" t="s">
        <v>42</v>
      </c>
      <c r="E653" s="659" t="s">
        <v>1713</v>
      </c>
      <c r="F653" s="659">
        <v>70</v>
      </c>
      <c r="G653" s="659">
        <v>10</v>
      </c>
      <c r="H653" s="663" t="s">
        <v>1719</v>
      </c>
      <c r="I653" s="505">
        <v>0</v>
      </c>
      <c r="J653" s="506">
        <v>0</v>
      </c>
      <c r="K653" s="506">
        <v>0</v>
      </c>
      <c r="L653" s="506">
        <v>0</v>
      </c>
      <c r="M653" s="506">
        <v>0</v>
      </c>
      <c r="N653" s="506">
        <v>0</v>
      </c>
      <c r="O653" s="506">
        <v>15</v>
      </c>
      <c r="P653" s="506">
        <v>0</v>
      </c>
      <c r="Q653" s="506">
        <v>0</v>
      </c>
      <c r="R653" s="506">
        <v>0</v>
      </c>
      <c r="S653" s="506">
        <v>0</v>
      </c>
      <c r="T653" s="507">
        <v>0</v>
      </c>
      <c r="U653" s="438">
        <f t="shared" si="68"/>
        <v>15</v>
      </c>
      <c r="V653" s="508"/>
      <c r="W653" s="440"/>
      <c r="X653" s="387"/>
    </row>
    <row r="654" spans="1:24" ht="26.1" customHeight="1" x14ac:dyDescent="0.25">
      <c r="A654" s="420" t="s">
        <v>1575</v>
      </c>
      <c r="B654" s="420" t="s">
        <v>930</v>
      </c>
      <c r="C654" s="452"/>
      <c r="D654" s="453"/>
      <c r="E654" s="445"/>
      <c r="F654" s="445"/>
      <c r="G654" s="446"/>
      <c r="H654" s="486"/>
      <c r="I654" s="496"/>
      <c r="J654" s="497"/>
      <c r="K654" s="497"/>
      <c r="L654" s="497"/>
      <c r="M654" s="497"/>
      <c r="N654" s="497"/>
      <c r="O654" s="497"/>
      <c r="P654" s="497"/>
      <c r="Q654" s="497"/>
      <c r="R654" s="497"/>
      <c r="S654" s="497"/>
      <c r="T654" s="498"/>
      <c r="U654" s="455"/>
      <c r="V654" s="451"/>
      <c r="W654" s="451"/>
      <c r="X654" s="387"/>
    </row>
    <row r="655" spans="1:24" ht="32.25" customHeight="1" x14ac:dyDescent="0.25">
      <c r="A655" s="503" t="s">
        <v>1576</v>
      </c>
      <c r="B655" s="504" t="s">
        <v>555</v>
      </c>
      <c r="C655" s="487" t="s">
        <v>770</v>
      </c>
      <c r="D655" s="658" t="s">
        <v>42</v>
      </c>
      <c r="E655" s="659" t="s">
        <v>1713</v>
      </c>
      <c r="F655" s="659">
        <v>32</v>
      </c>
      <c r="G655" s="659">
        <v>20</v>
      </c>
      <c r="H655" s="434">
        <v>1</v>
      </c>
      <c r="I655" s="505">
        <v>0</v>
      </c>
      <c r="J655" s="506">
        <v>0</v>
      </c>
      <c r="K655" s="506">
        <v>0</v>
      </c>
      <c r="L655" s="506">
        <v>0</v>
      </c>
      <c r="M655" s="506">
        <v>0</v>
      </c>
      <c r="N655" s="506">
        <v>0</v>
      </c>
      <c r="O655" s="506">
        <v>0</v>
      </c>
      <c r="P655" s="506">
        <v>0</v>
      </c>
      <c r="Q655" s="506">
        <v>900</v>
      </c>
      <c r="R655" s="506">
        <v>0</v>
      </c>
      <c r="S655" s="506">
        <v>0</v>
      </c>
      <c r="T655" s="507">
        <v>0</v>
      </c>
      <c r="U655" s="438">
        <f t="shared" si="68"/>
        <v>900</v>
      </c>
      <c r="V655" s="508"/>
      <c r="W655" s="440"/>
      <c r="X655" s="387"/>
    </row>
    <row r="656" spans="1:24" ht="26.1" customHeight="1" x14ac:dyDescent="0.25">
      <c r="A656" s="420" t="s">
        <v>1577</v>
      </c>
      <c r="B656" s="420" t="s">
        <v>929</v>
      </c>
      <c r="C656" s="452"/>
      <c r="D656" s="453"/>
      <c r="E656" s="445"/>
      <c r="F656" s="445"/>
      <c r="G656" s="446"/>
      <c r="H656" s="486"/>
      <c r="I656" s="496"/>
      <c r="J656" s="497"/>
      <c r="K656" s="497"/>
      <c r="L656" s="497"/>
      <c r="M656" s="497"/>
      <c r="N656" s="497"/>
      <c r="O656" s="497"/>
      <c r="P656" s="497"/>
      <c r="Q656" s="497"/>
      <c r="R656" s="497"/>
      <c r="S656" s="497"/>
      <c r="T656" s="498"/>
      <c r="U656" s="455"/>
      <c r="V656" s="451"/>
      <c r="W656" s="451"/>
      <c r="X656" s="387"/>
    </row>
    <row r="657" spans="1:24" ht="26.1" customHeight="1" x14ac:dyDescent="0.25">
      <c r="A657" s="503" t="s">
        <v>1578</v>
      </c>
      <c r="B657" s="504" t="s">
        <v>826</v>
      </c>
      <c r="C657" s="487" t="s">
        <v>770</v>
      </c>
      <c r="D657" s="658" t="s">
        <v>42</v>
      </c>
      <c r="E657" s="659" t="s">
        <v>1713</v>
      </c>
      <c r="F657" s="659">
        <v>32</v>
      </c>
      <c r="G657" s="659">
        <v>20</v>
      </c>
      <c r="H657" s="434">
        <v>1</v>
      </c>
      <c r="I657" s="505">
        <v>0</v>
      </c>
      <c r="J657" s="506">
        <v>0</v>
      </c>
      <c r="K657" s="506">
        <v>0</v>
      </c>
      <c r="L657" s="506">
        <v>0</v>
      </c>
      <c r="M657" s="506">
        <v>0</v>
      </c>
      <c r="N657" s="506">
        <v>0</v>
      </c>
      <c r="O657" s="506">
        <v>0</v>
      </c>
      <c r="P657" s="506">
        <v>0</v>
      </c>
      <c r="Q657" s="506">
        <v>500</v>
      </c>
      <c r="R657" s="506">
        <v>0</v>
      </c>
      <c r="S657" s="506">
        <v>0</v>
      </c>
      <c r="T657" s="507">
        <v>0</v>
      </c>
      <c r="U657" s="438">
        <f t="shared" si="68"/>
        <v>500</v>
      </c>
      <c r="V657" s="508"/>
      <c r="W657" s="440"/>
      <c r="X657" s="387"/>
    </row>
    <row r="658" spans="1:24" ht="26.1" customHeight="1" x14ac:dyDescent="0.25">
      <c r="A658" s="420" t="s">
        <v>1579</v>
      </c>
      <c r="B658" s="420" t="s">
        <v>928</v>
      </c>
      <c r="C658" s="452"/>
      <c r="D658" s="453"/>
      <c r="E658" s="445"/>
      <c r="F658" s="445"/>
      <c r="G658" s="446"/>
      <c r="H658" s="486"/>
      <c r="I658" s="496"/>
      <c r="J658" s="497"/>
      <c r="K658" s="497"/>
      <c r="L658" s="497"/>
      <c r="M658" s="497"/>
      <c r="N658" s="497"/>
      <c r="O658" s="497"/>
      <c r="P658" s="497"/>
      <c r="Q658" s="497"/>
      <c r="R658" s="497"/>
      <c r="S658" s="497"/>
      <c r="T658" s="498"/>
      <c r="U658" s="455"/>
      <c r="V658" s="451"/>
      <c r="W658" s="451"/>
      <c r="X658" s="387"/>
    </row>
    <row r="659" spans="1:24" ht="26.1" customHeight="1" x14ac:dyDescent="0.25">
      <c r="A659" s="503" t="s">
        <v>1580</v>
      </c>
      <c r="B659" s="504" t="s">
        <v>827</v>
      </c>
      <c r="C659" s="487" t="s">
        <v>770</v>
      </c>
      <c r="D659" s="658" t="s">
        <v>42</v>
      </c>
      <c r="E659" s="659" t="s">
        <v>1713</v>
      </c>
      <c r="F659" s="659">
        <v>32</v>
      </c>
      <c r="G659" s="659">
        <v>20</v>
      </c>
      <c r="H659" s="434">
        <v>1</v>
      </c>
      <c r="I659" s="505">
        <v>0</v>
      </c>
      <c r="J659" s="506">
        <v>0</v>
      </c>
      <c r="K659" s="506">
        <v>0</v>
      </c>
      <c r="L659" s="506">
        <v>0</v>
      </c>
      <c r="M659" s="506">
        <v>0</v>
      </c>
      <c r="N659" s="506">
        <v>0</v>
      </c>
      <c r="O659" s="506">
        <v>15</v>
      </c>
      <c r="P659" s="506">
        <v>0</v>
      </c>
      <c r="Q659" s="506">
        <v>0</v>
      </c>
      <c r="R659" s="506">
        <v>0</v>
      </c>
      <c r="S659" s="506">
        <v>0</v>
      </c>
      <c r="T659" s="507">
        <v>0</v>
      </c>
      <c r="U659" s="438">
        <f t="shared" si="68"/>
        <v>15</v>
      </c>
      <c r="V659" s="508"/>
      <c r="W659" s="440"/>
      <c r="X659" s="387"/>
    </row>
    <row r="660" spans="1:24" ht="26.1" customHeight="1" x14ac:dyDescent="0.25">
      <c r="A660" s="420" t="s">
        <v>1581</v>
      </c>
      <c r="B660" s="421" t="s">
        <v>991</v>
      </c>
      <c r="C660" s="452"/>
      <c r="D660" s="453"/>
      <c r="E660" s="445"/>
      <c r="F660" s="445"/>
      <c r="G660" s="446"/>
      <c r="H660" s="486"/>
      <c r="I660" s="496"/>
      <c r="J660" s="497"/>
      <c r="K660" s="497"/>
      <c r="L660" s="497"/>
      <c r="M660" s="497"/>
      <c r="N660" s="497"/>
      <c r="O660" s="497"/>
      <c r="P660" s="497"/>
      <c r="Q660" s="497"/>
      <c r="R660" s="497"/>
      <c r="S660" s="497"/>
      <c r="T660" s="498"/>
      <c r="U660" s="455"/>
      <c r="V660" s="451"/>
      <c r="W660" s="451"/>
      <c r="X660" s="387"/>
    </row>
    <row r="661" spans="1:24" ht="26.1" customHeight="1" x14ac:dyDescent="0.25">
      <c r="A661" s="420" t="s">
        <v>1582</v>
      </c>
      <c r="B661" s="420" t="s">
        <v>925</v>
      </c>
      <c r="C661" s="452"/>
      <c r="D661" s="453"/>
      <c r="E661" s="445"/>
      <c r="F661" s="445"/>
      <c r="G661" s="446"/>
      <c r="H661" s="486"/>
      <c r="I661" s="496"/>
      <c r="J661" s="497"/>
      <c r="K661" s="497"/>
      <c r="L661" s="497"/>
      <c r="M661" s="497"/>
      <c r="N661" s="497"/>
      <c r="O661" s="497"/>
      <c r="P661" s="497"/>
      <c r="Q661" s="497"/>
      <c r="R661" s="497"/>
      <c r="S661" s="497"/>
      <c r="T661" s="498"/>
      <c r="U661" s="455"/>
      <c r="V661" s="451"/>
      <c r="W661" s="451"/>
      <c r="X661" s="387"/>
    </row>
    <row r="662" spans="1:24" ht="26.1" customHeight="1" x14ac:dyDescent="0.25">
      <c r="A662" s="503" t="s">
        <v>1583</v>
      </c>
      <c r="B662" s="504" t="s">
        <v>828</v>
      </c>
      <c r="C662" s="487" t="s">
        <v>866</v>
      </c>
      <c r="D662" s="658" t="s">
        <v>42</v>
      </c>
      <c r="E662" s="659" t="s">
        <v>1713</v>
      </c>
      <c r="F662" s="659">
        <v>70</v>
      </c>
      <c r="G662" s="659">
        <v>30</v>
      </c>
      <c r="H662" s="434">
        <v>0</v>
      </c>
      <c r="I662" s="505">
        <v>0</v>
      </c>
      <c r="J662" s="506">
        <v>0</v>
      </c>
      <c r="K662" s="506">
        <v>0</v>
      </c>
      <c r="L662" s="506">
        <v>0</v>
      </c>
      <c r="M662" s="506">
        <v>0</v>
      </c>
      <c r="N662" s="506">
        <v>0</v>
      </c>
      <c r="O662" s="506">
        <v>30</v>
      </c>
      <c r="P662" s="506">
        <v>0</v>
      </c>
      <c r="Q662" s="506">
        <v>0</v>
      </c>
      <c r="R662" s="506">
        <v>0</v>
      </c>
      <c r="S662" s="506">
        <v>0</v>
      </c>
      <c r="T662" s="507">
        <v>0</v>
      </c>
      <c r="U662" s="438">
        <f t="shared" ref="U662:U667" si="69">SUM(I662:T662)</f>
        <v>30</v>
      </c>
      <c r="V662" s="508"/>
      <c r="W662" s="440"/>
      <c r="X662" s="387"/>
    </row>
    <row r="663" spans="1:24" ht="26.1" customHeight="1" x14ac:dyDescent="0.25">
      <c r="A663" s="503" t="s">
        <v>1584</v>
      </c>
      <c r="B663" s="504" t="s">
        <v>829</v>
      </c>
      <c r="C663" s="487" t="s">
        <v>866</v>
      </c>
      <c r="D663" s="658" t="s">
        <v>42</v>
      </c>
      <c r="E663" s="659" t="s">
        <v>1713</v>
      </c>
      <c r="F663" s="659">
        <v>70</v>
      </c>
      <c r="G663" s="659">
        <v>30</v>
      </c>
      <c r="H663" s="434">
        <v>0</v>
      </c>
      <c r="I663" s="505">
        <v>0</v>
      </c>
      <c r="J663" s="506">
        <v>52.5</v>
      </c>
      <c r="K663" s="506">
        <v>0</v>
      </c>
      <c r="L663" s="506">
        <v>30</v>
      </c>
      <c r="M663" s="506">
        <v>45</v>
      </c>
      <c r="N663" s="506">
        <v>15</v>
      </c>
      <c r="O663" s="506">
        <v>0</v>
      </c>
      <c r="P663" s="506">
        <v>7.5</v>
      </c>
      <c r="Q663" s="506">
        <v>0</v>
      </c>
      <c r="R663" s="506">
        <v>0</v>
      </c>
      <c r="S663" s="506">
        <v>0</v>
      </c>
      <c r="T663" s="507">
        <v>0</v>
      </c>
      <c r="U663" s="438">
        <f t="shared" si="69"/>
        <v>150</v>
      </c>
      <c r="V663" s="508"/>
      <c r="W663" s="440"/>
      <c r="X663" s="387"/>
    </row>
    <row r="664" spans="1:24" ht="26.1" customHeight="1" x14ac:dyDescent="0.25">
      <c r="A664" s="503" t="s">
        <v>1585</v>
      </c>
      <c r="B664" s="504" t="s">
        <v>830</v>
      </c>
      <c r="C664" s="487" t="s">
        <v>866</v>
      </c>
      <c r="D664" s="658" t="s">
        <v>42</v>
      </c>
      <c r="E664" s="659" t="s">
        <v>1713</v>
      </c>
      <c r="F664" s="659">
        <v>70</v>
      </c>
      <c r="G664" s="659">
        <v>30</v>
      </c>
      <c r="H664" s="434">
        <v>0</v>
      </c>
      <c r="I664" s="505">
        <v>0</v>
      </c>
      <c r="J664" s="506">
        <v>0</v>
      </c>
      <c r="K664" s="506">
        <v>0</v>
      </c>
      <c r="L664" s="506">
        <v>0</v>
      </c>
      <c r="M664" s="506">
        <v>0</v>
      </c>
      <c r="N664" s="506">
        <v>0</v>
      </c>
      <c r="O664" s="506">
        <v>0</v>
      </c>
      <c r="P664" s="506">
        <v>0</v>
      </c>
      <c r="Q664" s="506">
        <v>0</v>
      </c>
      <c r="R664" s="506">
        <v>0</v>
      </c>
      <c r="S664" s="506">
        <v>10</v>
      </c>
      <c r="T664" s="507">
        <v>0</v>
      </c>
      <c r="U664" s="438">
        <f t="shared" si="69"/>
        <v>10</v>
      </c>
      <c r="V664" s="508"/>
      <c r="W664" s="440"/>
      <c r="X664" s="387"/>
    </row>
    <row r="665" spans="1:24" ht="26.1" customHeight="1" x14ac:dyDescent="0.25">
      <c r="A665" s="503" t="s">
        <v>1586</v>
      </c>
      <c r="B665" s="504" t="s">
        <v>831</v>
      </c>
      <c r="C665" s="487" t="s">
        <v>866</v>
      </c>
      <c r="D665" s="658" t="s">
        <v>42</v>
      </c>
      <c r="E665" s="659" t="s">
        <v>1713</v>
      </c>
      <c r="F665" s="659">
        <v>70</v>
      </c>
      <c r="G665" s="659">
        <v>30</v>
      </c>
      <c r="H665" s="434">
        <v>0</v>
      </c>
      <c r="I665" s="505">
        <v>0</v>
      </c>
      <c r="J665" s="506">
        <v>0</v>
      </c>
      <c r="K665" s="506">
        <v>0</v>
      </c>
      <c r="L665" s="506">
        <v>0</v>
      </c>
      <c r="M665" s="506">
        <v>0</v>
      </c>
      <c r="N665" s="506">
        <v>0</v>
      </c>
      <c r="O665" s="506">
        <v>0</v>
      </c>
      <c r="P665" s="506">
        <v>0</v>
      </c>
      <c r="Q665" s="506">
        <v>0</v>
      </c>
      <c r="R665" s="506">
        <v>20</v>
      </c>
      <c r="S665" s="506">
        <v>0</v>
      </c>
      <c r="T665" s="507">
        <v>0</v>
      </c>
      <c r="U665" s="438">
        <f t="shared" si="69"/>
        <v>20</v>
      </c>
      <c r="V665" s="508"/>
      <c r="W665" s="440"/>
      <c r="X665" s="387"/>
    </row>
    <row r="666" spans="1:24" ht="26.1" customHeight="1" x14ac:dyDescent="0.25">
      <c r="A666" s="503" t="s">
        <v>1587</v>
      </c>
      <c r="B666" s="504" t="s">
        <v>832</v>
      </c>
      <c r="C666" s="487" t="s">
        <v>866</v>
      </c>
      <c r="D666" s="658" t="s">
        <v>42</v>
      </c>
      <c r="E666" s="659" t="s">
        <v>1713</v>
      </c>
      <c r="F666" s="659">
        <v>70</v>
      </c>
      <c r="G666" s="659">
        <v>30</v>
      </c>
      <c r="H666" s="434">
        <v>0</v>
      </c>
      <c r="I666" s="505">
        <v>0</v>
      </c>
      <c r="J666" s="506">
        <v>0</v>
      </c>
      <c r="K666" s="506">
        <v>0</v>
      </c>
      <c r="L666" s="506">
        <v>0</v>
      </c>
      <c r="M666" s="506">
        <v>0</v>
      </c>
      <c r="N666" s="506">
        <v>0</v>
      </c>
      <c r="O666" s="506">
        <v>0</v>
      </c>
      <c r="P666" s="506">
        <v>0</v>
      </c>
      <c r="Q666" s="506">
        <v>4</v>
      </c>
      <c r="R666" s="506">
        <v>0</v>
      </c>
      <c r="S666" s="506">
        <v>0</v>
      </c>
      <c r="T666" s="507">
        <v>0</v>
      </c>
      <c r="U666" s="438">
        <f t="shared" si="69"/>
        <v>4</v>
      </c>
      <c r="V666" s="508"/>
      <c r="W666" s="440"/>
      <c r="X666" s="387"/>
    </row>
    <row r="667" spans="1:24" ht="26.1" customHeight="1" x14ac:dyDescent="0.25">
      <c r="A667" s="503" t="s">
        <v>1588</v>
      </c>
      <c r="B667" s="504" t="s">
        <v>833</v>
      </c>
      <c r="C667" s="487" t="s">
        <v>866</v>
      </c>
      <c r="D667" s="658" t="s">
        <v>42</v>
      </c>
      <c r="E667" s="659" t="s">
        <v>1713</v>
      </c>
      <c r="F667" s="659">
        <v>70</v>
      </c>
      <c r="G667" s="659">
        <v>30</v>
      </c>
      <c r="H667" s="434">
        <v>0</v>
      </c>
      <c r="I667" s="505">
        <v>0</v>
      </c>
      <c r="J667" s="506">
        <v>0</v>
      </c>
      <c r="K667" s="506">
        <v>0</v>
      </c>
      <c r="L667" s="506">
        <v>0</v>
      </c>
      <c r="M667" s="506">
        <v>0</v>
      </c>
      <c r="N667" s="506">
        <v>0</v>
      </c>
      <c r="O667" s="506">
        <v>0</v>
      </c>
      <c r="P667" s="506">
        <v>0</v>
      </c>
      <c r="Q667" s="506">
        <v>3</v>
      </c>
      <c r="R667" s="506">
        <v>0</v>
      </c>
      <c r="S667" s="506">
        <v>0</v>
      </c>
      <c r="T667" s="507">
        <v>0</v>
      </c>
      <c r="U667" s="438">
        <f t="shared" si="69"/>
        <v>3</v>
      </c>
      <c r="V667" s="508"/>
      <c r="W667" s="440"/>
      <c r="X667" s="387"/>
    </row>
    <row r="668" spans="1:24" ht="26.1" customHeight="1" x14ac:dyDescent="0.25">
      <c r="A668" s="420" t="s">
        <v>1589</v>
      </c>
      <c r="B668" s="421" t="s">
        <v>992</v>
      </c>
      <c r="C668" s="452"/>
      <c r="D668" s="453"/>
      <c r="E668" s="445"/>
      <c r="F668" s="445"/>
      <c r="G668" s="446"/>
      <c r="H668" s="486"/>
      <c r="I668" s="496"/>
      <c r="J668" s="497"/>
      <c r="K668" s="497"/>
      <c r="L668" s="497"/>
      <c r="M668" s="497"/>
      <c r="N668" s="497"/>
      <c r="O668" s="497"/>
      <c r="P668" s="497"/>
      <c r="Q668" s="497"/>
      <c r="R668" s="497"/>
      <c r="S668" s="497"/>
      <c r="T668" s="498"/>
      <c r="U668" s="455"/>
      <c r="V668" s="451"/>
      <c r="W668" s="451"/>
      <c r="X668" s="387"/>
    </row>
    <row r="669" spans="1:24" ht="26.1" customHeight="1" x14ac:dyDescent="0.25">
      <c r="A669" s="420" t="s">
        <v>1590</v>
      </c>
      <c r="B669" s="420" t="s">
        <v>926</v>
      </c>
      <c r="C669" s="452"/>
      <c r="D669" s="453"/>
      <c r="E669" s="445"/>
      <c r="F669" s="445"/>
      <c r="G669" s="446"/>
      <c r="H669" s="486"/>
      <c r="I669" s="496"/>
      <c r="J669" s="497"/>
      <c r="K669" s="497"/>
      <c r="L669" s="497"/>
      <c r="M669" s="497"/>
      <c r="N669" s="497"/>
      <c r="O669" s="497"/>
      <c r="P669" s="497"/>
      <c r="Q669" s="497"/>
      <c r="R669" s="497"/>
      <c r="S669" s="497"/>
      <c r="T669" s="498"/>
      <c r="U669" s="455"/>
      <c r="V669" s="451"/>
      <c r="W669" s="451"/>
      <c r="X669" s="387"/>
    </row>
    <row r="670" spans="1:24" ht="26.1" customHeight="1" x14ac:dyDescent="0.25">
      <c r="A670" s="503" t="s">
        <v>1591</v>
      </c>
      <c r="B670" s="504" t="s">
        <v>834</v>
      </c>
      <c r="C670" s="487" t="s">
        <v>866</v>
      </c>
      <c r="D670" s="658" t="s">
        <v>42</v>
      </c>
      <c r="E670" s="659" t="s">
        <v>1713</v>
      </c>
      <c r="F670" s="659">
        <v>70</v>
      </c>
      <c r="G670" s="659">
        <v>30</v>
      </c>
      <c r="H670" s="434">
        <v>0</v>
      </c>
      <c r="I670" s="505">
        <v>0</v>
      </c>
      <c r="J670" s="506">
        <v>0</v>
      </c>
      <c r="K670" s="506">
        <v>0</v>
      </c>
      <c r="L670" s="506">
        <v>0</v>
      </c>
      <c r="M670" s="506">
        <v>0</v>
      </c>
      <c r="N670" s="506">
        <v>0</v>
      </c>
      <c r="O670" s="506">
        <v>0</v>
      </c>
      <c r="P670" s="506">
        <v>0</v>
      </c>
      <c r="Q670" s="506">
        <v>0</v>
      </c>
      <c r="R670" s="506">
        <v>0</v>
      </c>
      <c r="S670" s="506">
        <v>0</v>
      </c>
      <c r="T670" s="507">
        <v>50</v>
      </c>
      <c r="U670" s="438">
        <f t="shared" ref="U670" si="70">SUM(I670:T670)</f>
        <v>50</v>
      </c>
      <c r="V670" s="508"/>
      <c r="W670" s="440"/>
      <c r="X670" s="387"/>
    </row>
    <row r="671" spans="1:24" ht="26.1" customHeight="1" x14ac:dyDescent="0.25">
      <c r="A671" s="420" t="s">
        <v>1592</v>
      </c>
      <c r="B671" s="420" t="s">
        <v>927</v>
      </c>
      <c r="C671" s="452"/>
      <c r="D671" s="453"/>
      <c r="E671" s="445"/>
      <c r="F671" s="445"/>
      <c r="G671" s="446"/>
      <c r="H671" s="486"/>
      <c r="I671" s="496"/>
      <c r="J671" s="497"/>
      <c r="K671" s="497"/>
      <c r="L671" s="497"/>
      <c r="M671" s="497"/>
      <c r="N671" s="497"/>
      <c r="O671" s="497"/>
      <c r="P671" s="497"/>
      <c r="Q671" s="497"/>
      <c r="R671" s="497"/>
      <c r="S671" s="497"/>
      <c r="T671" s="498"/>
      <c r="U671" s="455"/>
      <c r="V671" s="451"/>
      <c r="W671" s="451"/>
      <c r="X671" s="387"/>
    </row>
    <row r="672" spans="1:24" ht="26.1" customHeight="1" x14ac:dyDescent="0.25">
      <c r="A672" s="503" t="s">
        <v>1593</v>
      </c>
      <c r="B672" s="504" t="s">
        <v>835</v>
      </c>
      <c r="C672" s="487" t="s">
        <v>770</v>
      </c>
      <c r="D672" s="658" t="s">
        <v>42</v>
      </c>
      <c r="E672" s="659" t="s">
        <v>1713</v>
      </c>
      <c r="F672" s="659">
        <v>70</v>
      </c>
      <c r="G672" s="659">
        <v>30</v>
      </c>
      <c r="H672" s="434">
        <v>0</v>
      </c>
      <c r="I672" s="505">
        <v>0</v>
      </c>
      <c r="J672" s="506">
        <v>0</v>
      </c>
      <c r="K672" s="506">
        <v>0</v>
      </c>
      <c r="L672" s="506">
        <v>0</v>
      </c>
      <c r="M672" s="506">
        <v>0</v>
      </c>
      <c r="N672" s="506">
        <v>0</v>
      </c>
      <c r="O672" s="506">
        <v>60</v>
      </c>
      <c r="P672" s="506">
        <v>0</v>
      </c>
      <c r="Q672" s="506">
        <v>120</v>
      </c>
      <c r="R672" s="506">
        <v>100</v>
      </c>
      <c r="S672" s="506">
        <v>120</v>
      </c>
      <c r="T672" s="507"/>
      <c r="U672" s="438">
        <f t="shared" ref="U672" si="71">SUM(I672:T672)</f>
        <v>400</v>
      </c>
      <c r="V672" s="508"/>
      <c r="W672" s="440"/>
      <c r="X672" s="387"/>
    </row>
    <row r="673" spans="1:24" ht="26.1" customHeight="1" x14ac:dyDescent="0.25">
      <c r="A673" s="420" t="s">
        <v>1594</v>
      </c>
      <c r="B673" s="421" t="s">
        <v>890</v>
      </c>
      <c r="C673" s="452"/>
      <c r="D673" s="453"/>
      <c r="E673" s="445"/>
      <c r="F673" s="445"/>
      <c r="G673" s="446"/>
      <c r="H673" s="486"/>
      <c r="I673" s="496"/>
      <c r="J673" s="497"/>
      <c r="K673" s="497"/>
      <c r="L673" s="497"/>
      <c r="M673" s="497"/>
      <c r="N673" s="497"/>
      <c r="O673" s="497"/>
      <c r="P673" s="497"/>
      <c r="Q673" s="497"/>
      <c r="R673" s="497"/>
      <c r="S673" s="497"/>
      <c r="T673" s="498"/>
      <c r="U673" s="455"/>
      <c r="V673" s="451"/>
      <c r="W673" s="451"/>
      <c r="X673" s="387"/>
    </row>
    <row r="674" spans="1:24" ht="26.1" customHeight="1" x14ac:dyDescent="0.25">
      <c r="A674" s="420" t="s">
        <v>1595</v>
      </c>
      <c r="B674" s="420" t="s">
        <v>889</v>
      </c>
      <c r="C674" s="452"/>
      <c r="D674" s="453"/>
      <c r="E674" s="445"/>
      <c r="F674" s="445"/>
      <c r="G674" s="446"/>
      <c r="H674" s="486"/>
      <c r="I674" s="496"/>
      <c r="J674" s="497"/>
      <c r="K674" s="497"/>
      <c r="L674" s="497"/>
      <c r="M674" s="497"/>
      <c r="N674" s="497"/>
      <c r="O674" s="497"/>
      <c r="P674" s="497"/>
      <c r="Q674" s="497"/>
      <c r="R674" s="497"/>
      <c r="S674" s="497"/>
      <c r="T674" s="498"/>
      <c r="U674" s="455"/>
      <c r="V674" s="451"/>
      <c r="W674" s="451"/>
      <c r="X674" s="387"/>
    </row>
    <row r="675" spans="1:24" ht="26.1" customHeight="1" x14ac:dyDescent="0.25">
      <c r="A675" s="503" t="s">
        <v>1596</v>
      </c>
      <c r="B675" s="504" t="s">
        <v>836</v>
      </c>
      <c r="C675" s="487" t="s">
        <v>866</v>
      </c>
      <c r="D675" s="658" t="s">
        <v>42</v>
      </c>
      <c r="E675" s="659" t="s">
        <v>1713</v>
      </c>
      <c r="F675" s="659">
        <v>70</v>
      </c>
      <c r="G675" s="659">
        <v>30</v>
      </c>
      <c r="H675" s="434">
        <v>0</v>
      </c>
      <c r="I675" s="505">
        <v>3</v>
      </c>
      <c r="J675" s="506">
        <v>0</v>
      </c>
      <c r="K675" s="506">
        <v>0</v>
      </c>
      <c r="L675" s="506">
        <v>0</v>
      </c>
      <c r="M675" s="506">
        <v>0</v>
      </c>
      <c r="N675" s="506">
        <v>0</v>
      </c>
      <c r="O675" s="506">
        <v>0</v>
      </c>
      <c r="P675" s="506">
        <v>0</v>
      </c>
      <c r="Q675" s="506">
        <v>0</v>
      </c>
      <c r="R675" s="506">
        <v>0</v>
      </c>
      <c r="S675" s="506">
        <v>0</v>
      </c>
      <c r="T675" s="507">
        <v>0</v>
      </c>
      <c r="U675" s="438">
        <f t="shared" ref="U675" si="72">SUM(I675:T675)</f>
        <v>3</v>
      </c>
      <c r="V675" s="508"/>
      <c r="W675" s="440"/>
      <c r="X675" s="387"/>
    </row>
    <row r="676" spans="1:24" ht="26.1" customHeight="1" x14ac:dyDescent="0.25">
      <c r="A676" s="420" t="s">
        <v>1597</v>
      </c>
      <c r="B676" s="421" t="s">
        <v>887</v>
      </c>
      <c r="C676" s="452"/>
      <c r="D676" s="453"/>
      <c r="E676" s="445"/>
      <c r="F676" s="445"/>
      <c r="G676" s="446"/>
      <c r="H676" s="486"/>
      <c r="I676" s="496"/>
      <c r="J676" s="497"/>
      <c r="K676" s="497"/>
      <c r="L676" s="497"/>
      <c r="M676" s="497"/>
      <c r="N676" s="497"/>
      <c r="O676" s="497"/>
      <c r="P676" s="497"/>
      <c r="Q676" s="497"/>
      <c r="R676" s="497"/>
      <c r="S676" s="497"/>
      <c r="T676" s="498"/>
      <c r="U676" s="455"/>
      <c r="V676" s="451"/>
      <c r="W676" s="451"/>
      <c r="X676" s="387"/>
    </row>
    <row r="677" spans="1:24" ht="26.1" customHeight="1" x14ac:dyDescent="0.25">
      <c r="A677" s="420" t="s">
        <v>1598</v>
      </c>
      <c r="B677" s="420" t="s">
        <v>888</v>
      </c>
      <c r="C677" s="452"/>
      <c r="D677" s="453"/>
      <c r="E677" s="445"/>
      <c r="F677" s="445"/>
      <c r="G677" s="446"/>
      <c r="H677" s="486"/>
      <c r="I677" s="496"/>
      <c r="J677" s="497"/>
      <c r="K677" s="497"/>
      <c r="L677" s="497"/>
      <c r="M677" s="497"/>
      <c r="N677" s="497"/>
      <c r="O677" s="497"/>
      <c r="P677" s="497"/>
      <c r="Q677" s="497"/>
      <c r="R677" s="497"/>
      <c r="S677" s="497"/>
      <c r="T677" s="498"/>
      <c r="U677" s="455"/>
      <c r="V677" s="451"/>
      <c r="W677" s="451"/>
      <c r="X677" s="387"/>
    </row>
    <row r="678" spans="1:24" ht="26.1" customHeight="1" x14ac:dyDescent="0.25">
      <c r="A678" s="503" t="s">
        <v>1599</v>
      </c>
      <c r="B678" s="504" t="s">
        <v>837</v>
      </c>
      <c r="C678" s="487" t="s">
        <v>866</v>
      </c>
      <c r="D678" s="658" t="s">
        <v>42</v>
      </c>
      <c r="E678" s="659" t="s">
        <v>1713</v>
      </c>
      <c r="F678" s="659">
        <v>70</v>
      </c>
      <c r="G678" s="659">
        <v>60</v>
      </c>
      <c r="H678" s="434">
        <v>10</v>
      </c>
      <c r="I678" s="505">
        <v>0</v>
      </c>
      <c r="J678" s="506">
        <v>0</v>
      </c>
      <c r="K678" s="506">
        <v>1.26</v>
      </c>
      <c r="L678" s="506">
        <v>0</v>
      </c>
      <c r="M678" s="506">
        <v>0</v>
      </c>
      <c r="N678" s="506">
        <v>0</v>
      </c>
      <c r="O678" s="506">
        <v>10.5</v>
      </c>
      <c r="P678" s="506">
        <v>0</v>
      </c>
      <c r="Q678" s="506">
        <v>10.5</v>
      </c>
      <c r="R678" s="506">
        <v>10.5</v>
      </c>
      <c r="S678" s="506">
        <v>9.24</v>
      </c>
      <c r="T678" s="507">
        <v>0</v>
      </c>
      <c r="U678" s="438">
        <f t="shared" ref="U678:U680" si="73">SUM(I678:T678)</f>
        <v>42</v>
      </c>
      <c r="V678" s="508"/>
      <c r="W678" s="440"/>
      <c r="X678" s="387"/>
    </row>
    <row r="679" spans="1:24" ht="26.1" customHeight="1" x14ac:dyDescent="0.25">
      <c r="A679" s="503" t="s">
        <v>1600</v>
      </c>
      <c r="B679" s="504" t="s">
        <v>838</v>
      </c>
      <c r="C679" s="487" t="s">
        <v>866</v>
      </c>
      <c r="D679" s="658" t="s">
        <v>42</v>
      </c>
      <c r="E679" s="659" t="s">
        <v>1713</v>
      </c>
      <c r="F679" s="659">
        <v>70</v>
      </c>
      <c r="G679" s="659">
        <v>60</v>
      </c>
      <c r="H679" s="434">
        <v>10</v>
      </c>
      <c r="I679" s="505">
        <v>0</v>
      </c>
      <c r="J679" s="506">
        <v>36.85</v>
      </c>
      <c r="K679" s="506">
        <v>0</v>
      </c>
      <c r="L679" s="506">
        <v>8.0399999999999991</v>
      </c>
      <c r="M679" s="506">
        <v>12.06</v>
      </c>
      <c r="N679" s="506">
        <v>10.050000000000001</v>
      </c>
      <c r="O679" s="506">
        <v>0</v>
      </c>
      <c r="P679" s="506">
        <v>0</v>
      </c>
      <c r="Q679" s="506">
        <v>0</v>
      </c>
      <c r="R679" s="506">
        <v>0</v>
      </c>
      <c r="S679" s="506">
        <v>0</v>
      </c>
      <c r="T679" s="507">
        <v>0</v>
      </c>
      <c r="U679" s="438">
        <f t="shared" si="73"/>
        <v>67</v>
      </c>
      <c r="V679" s="508"/>
      <c r="W679" s="440"/>
      <c r="X679" s="387"/>
    </row>
    <row r="680" spans="1:24" ht="26.1" customHeight="1" x14ac:dyDescent="0.25">
      <c r="A680" s="503" t="s">
        <v>1601</v>
      </c>
      <c r="B680" s="504" t="s">
        <v>839</v>
      </c>
      <c r="C680" s="487" t="s">
        <v>866</v>
      </c>
      <c r="D680" s="658" t="s">
        <v>42</v>
      </c>
      <c r="E680" s="659" t="s">
        <v>1713</v>
      </c>
      <c r="F680" s="659">
        <v>70</v>
      </c>
      <c r="G680" s="659">
        <v>60</v>
      </c>
      <c r="H680" s="434">
        <v>10</v>
      </c>
      <c r="I680" s="505">
        <v>0</v>
      </c>
      <c r="J680" s="506">
        <v>0</v>
      </c>
      <c r="K680" s="506">
        <v>0</v>
      </c>
      <c r="L680" s="506">
        <v>0</v>
      </c>
      <c r="M680" s="506">
        <v>0</v>
      </c>
      <c r="N680" s="506">
        <v>0</v>
      </c>
      <c r="O680" s="506">
        <v>0.96</v>
      </c>
      <c r="P680" s="506">
        <v>0</v>
      </c>
      <c r="Q680" s="506">
        <v>1.92</v>
      </c>
      <c r="R680" s="506">
        <v>1.92</v>
      </c>
      <c r="S680" s="506">
        <v>1.2000000000000002</v>
      </c>
      <c r="T680" s="507">
        <v>0</v>
      </c>
      <c r="U680" s="438">
        <f t="shared" si="73"/>
        <v>6</v>
      </c>
      <c r="V680" s="508"/>
      <c r="W680" s="440"/>
      <c r="X680" s="387"/>
    </row>
    <row r="681" spans="1:24" ht="26.1" customHeight="1" x14ac:dyDescent="0.25">
      <c r="A681" s="420" t="s">
        <v>1602</v>
      </c>
      <c r="B681" s="420" t="s">
        <v>886</v>
      </c>
      <c r="C681" s="452"/>
      <c r="D681" s="453"/>
      <c r="E681" s="445"/>
      <c r="F681" s="445"/>
      <c r="G681" s="446"/>
      <c r="H681" s="486"/>
      <c r="I681" s="496"/>
      <c r="J681" s="497"/>
      <c r="K681" s="497"/>
      <c r="L681" s="497"/>
      <c r="M681" s="497"/>
      <c r="N681" s="497"/>
      <c r="O681" s="497"/>
      <c r="P681" s="497"/>
      <c r="Q681" s="497"/>
      <c r="R681" s="497"/>
      <c r="S681" s="497"/>
      <c r="T681" s="498"/>
      <c r="U681" s="455"/>
      <c r="V681" s="451"/>
      <c r="W681" s="451"/>
      <c r="X681" s="387"/>
    </row>
    <row r="682" spans="1:24" ht="26.1" customHeight="1" x14ac:dyDescent="0.25">
      <c r="A682" s="503" t="s">
        <v>1603</v>
      </c>
      <c r="B682" s="504" t="s">
        <v>840</v>
      </c>
      <c r="C682" s="487" t="s">
        <v>866</v>
      </c>
      <c r="D682" s="658" t="s">
        <v>42</v>
      </c>
      <c r="E682" s="659" t="s">
        <v>1713</v>
      </c>
      <c r="F682" s="659">
        <v>70</v>
      </c>
      <c r="G682" s="659">
        <v>60</v>
      </c>
      <c r="H682" s="434">
        <v>10</v>
      </c>
      <c r="I682" s="505">
        <v>0</v>
      </c>
      <c r="J682" s="506">
        <v>0</v>
      </c>
      <c r="K682" s="506">
        <v>0</v>
      </c>
      <c r="L682" s="506">
        <v>0</v>
      </c>
      <c r="M682" s="506">
        <v>0</v>
      </c>
      <c r="N682" s="506">
        <v>0</v>
      </c>
      <c r="O682" s="506">
        <v>0</v>
      </c>
      <c r="P682" s="506">
        <v>0</v>
      </c>
      <c r="Q682" s="506">
        <v>0</v>
      </c>
      <c r="R682" s="506">
        <v>17</v>
      </c>
      <c r="S682" s="506">
        <v>0</v>
      </c>
      <c r="T682" s="507">
        <v>0</v>
      </c>
      <c r="U682" s="438">
        <f t="shared" ref="U682:U689" si="74">SUM(I682:T682)</f>
        <v>17</v>
      </c>
      <c r="V682" s="508"/>
      <c r="W682" s="440"/>
      <c r="X682" s="387"/>
    </row>
    <row r="683" spans="1:24" ht="26.1" customHeight="1" x14ac:dyDescent="0.25">
      <c r="A683" s="503" t="s">
        <v>1604</v>
      </c>
      <c r="B683" s="504" t="s">
        <v>841</v>
      </c>
      <c r="C683" s="487" t="s">
        <v>866</v>
      </c>
      <c r="D683" s="658" t="s">
        <v>42</v>
      </c>
      <c r="E683" s="659" t="s">
        <v>1713</v>
      </c>
      <c r="F683" s="659">
        <v>70</v>
      </c>
      <c r="G683" s="659">
        <v>60</v>
      </c>
      <c r="H683" s="434">
        <v>10</v>
      </c>
      <c r="I683" s="505">
        <v>0</v>
      </c>
      <c r="J683" s="506">
        <v>0</v>
      </c>
      <c r="K683" s="506">
        <v>2.3000000000000003</v>
      </c>
      <c r="L683" s="506">
        <v>0</v>
      </c>
      <c r="M683" s="506">
        <v>0</v>
      </c>
      <c r="N683" s="506">
        <v>0</v>
      </c>
      <c r="O683" s="506">
        <v>0</v>
      </c>
      <c r="P683" s="506">
        <v>0</v>
      </c>
      <c r="Q683" s="506">
        <v>0</v>
      </c>
      <c r="R683" s="506">
        <v>20.7</v>
      </c>
      <c r="S683" s="506">
        <v>0</v>
      </c>
      <c r="T683" s="507">
        <v>0</v>
      </c>
      <c r="U683" s="438">
        <f t="shared" si="74"/>
        <v>23</v>
      </c>
      <c r="V683" s="508"/>
      <c r="W683" s="440"/>
      <c r="X683" s="387"/>
    </row>
    <row r="684" spans="1:24" ht="26.1" customHeight="1" x14ac:dyDescent="0.25">
      <c r="A684" s="503" t="s">
        <v>1605</v>
      </c>
      <c r="B684" s="504" t="s">
        <v>842</v>
      </c>
      <c r="C684" s="487" t="s">
        <v>866</v>
      </c>
      <c r="D684" s="658" t="s">
        <v>42</v>
      </c>
      <c r="E684" s="659" t="s">
        <v>1713</v>
      </c>
      <c r="F684" s="659">
        <v>70</v>
      </c>
      <c r="G684" s="659">
        <v>60</v>
      </c>
      <c r="H684" s="434">
        <v>10</v>
      </c>
      <c r="I684" s="505">
        <v>0</v>
      </c>
      <c r="J684" s="506">
        <v>42.900000000000006</v>
      </c>
      <c r="K684" s="506">
        <v>0</v>
      </c>
      <c r="L684" s="506">
        <v>11.7</v>
      </c>
      <c r="M684" s="506">
        <v>15.600000000000001</v>
      </c>
      <c r="N684" s="506">
        <v>7.8000000000000007</v>
      </c>
      <c r="O684" s="506">
        <v>0</v>
      </c>
      <c r="P684" s="506">
        <v>0</v>
      </c>
      <c r="Q684" s="506">
        <v>0</v>
      </c>
      <c r="R684" s="506">
        <v>0</v>
      </c>
      <c r="S684" s="506">
        <v>0</v>
      </c>
      <c r="T684" s="507">
        <v>0</v>
      </c>
      <c r="U684" s="438">
        <f t="shared" si="74"/>
        <v>78.000000000000014</v>
      </c>
      <c r="V684" s="508"/>
      <c r="W684" s="440"/>
      <c r="X684" s="387"/>
    </row>
    <row r="685" spans="1:24" ht="26.1" customHeight="1" x14ac:dyDescent="0.25">
      <c r="A685" s="503" t="s">
        <v>1606</v>
      </c>
      <c r="B685" s="504" t="s">
        <v>843</v>
      </c>
      <c r="C685" s="487" t="s">
        <v>866</v>
      </c>
      <c r="D685" s="658" t="s">
        <v>42</v>
      </c>
      <c r="E685" s="659" t="s">
        <v>1713</v>
      </c>
      <c r="F685" s="659">
        <v>70</v>
      </c>
      <c r="G685" s="659">
        <v>60</v>
      </c>
      <c r="H685" s="434">
        <v>10</v>
      </c>
      <c r="I685" s="505">
        <v>0</v>
      </c>
      <c r="J685" s="506">
        <v>0</v>
      </c>
      <c r="K685" s="506">
        <v>0</v>
      </c>
      <c r="L685" s="506">
        <v>0</v>
      </c>
      <c r="M685" s="506">
        <v>0</v>
      </c>
      <c r="N685" s="506">
        <v>0</v>
      </c>
      <c r="O685" s="506">
        <v>16.2</v>
      </c>
      <c r="P685" s="506">
        <v>16.2</v>
      </c>
      <c r="Q685" s="506">
        <v>56.699999999999996</v>
      </c>
      <c r="R685" s="506">
        <v>40.5</v>
      </c>
      <c r="S685" s="506">
        <v>32.4</v>
      </c>
      <c r="T685" s="507">
        <v>0</v>
      </c>
      <c r="U685" s="438">
        <f t="shared" si="74"/>
        <v>162</v>
      </c>
      <c r="V685" s="508"/>
      <c r="W685" s="440"/>
      <c r="X685" s="387"/>
    </row>
    <row r="686" spans="1:24" ht="26.1" customHeight="1" x14ac:dyDescent="0.25">
      <c r="A686" s="503" t="s">
        <v>1607</v>
      </c>
      <c r="B686" s="504" t="s">
        <v>844</v>
      </c>
      <c r="C686" s="487" t="s">
        <v>866</v>
      </c>
      <c r="D686" s="658" t="s">
        <v>42</v>
      </c>
      <c r="E686" s="659" t="s">
        <v>1713</v>
      </c>
      <c r="F686" s="659">
        <v>70</v>
      </c>
      <c r="G686" s="659">
        <v>60</v>
      </c>
      <c r="H686" s="434">
        <v>10</v>
      </c>
      <c r="I686" s="505">
        <v>0</v>
      </c>
      <c r="J686" s="506">
        <v>0</v>
      </c>
      <c r="K686" s="506">
        <v>0</v>
      </c>
      <c r="L686" s="506">
        <v>0</v>
      </c>
      <c r="M686" s="506">
        <v>0</v>
      </c>
      <c r="N686" s="506">
        <v>0</v>
      </c>
      <c r="O686" s="506">
        <v>0</v>
      </c>
      <c r="P686" s="506">
        <v>0</v>
      </c>
      <c r="Q686" s="506">
        <v>0</v>
      </c>
      <c r="R686" s="506">
        <v>0</v>
      </c>
      <c r="S686" s="506">
        <v>0</v>
      </c>
      <c r="T686" s="507">
        <v>89</v>
      </c>
      <c r="U686" s="438">
        <f t="shared" si="74"/>
        <v>89</v>
      </c>
      <c r="V686" s="508"/>
      <c r="W686" s="440"/>
      <c r="X686" s="387"/>
    </row>
    <row r="687" spans="1:24" ht="26.1" customHeight="1" x14ac:dyDescent="0.25">
      <c r="A687" s="503" t="s">
        <v>1608</v>
      </c>
      <c r="B687" s="504" t="s">
        <v>845</v>
      </c>
      <c r="C687" s="487" t="s">
        <v>866</v>
      </c>
      <c r="D687" s="658" t="s">
        <v>42</v>
      </c>
      <c r="E687" s="659" t="s">
        <v>1713</v>
      </c>
      <c r="F687" s="659">
        <v>70</v>
      </c>
      <c r="G687" s="659">
        <v>60</v>
      </c>
      <c r="H687" s="434">
        <v>10</v>
      </c>
      <c r="I687" s="505">
        <v>0</v>
      </c>
      <c r="J687" s="506">
        <v>0</v>
      </c>
      <c r="K687" s="506">
        <v>0</v>
      </c>
      <c r="L687" s="506">
        <v>0</v>
      </c>
      <c r="M687" s="506">
        <v>0</v>
      </c>
      <c r="N687" s="506">
        <v>0</v>
      </c>
      <c r="O687" s="506">
        <v>0</v>
      </c>
      <c r="P687" s="506">
        <v>0</v>
      </c>
      <c r="Q687" s="506">
        <v>0</v>
      </c>
      <c r="R687" s="506">
        <v>0</v>
      </c>
      <c r="S687" s="506">
        <v>0</v>
      </c>
      <c r="T687" s="507">
        <v>27</v>
      </c>
      <c r="U687" s="438">
        <f t="shared" si="74"/>
        <v>27</v>
      </c>
      <c r="V687" s="508"/>
      <c r="W687" s="440"/>
      <c r="X687" s="387"/>
    </row>
    <row r="688" spans="1:24" ht="26.1" customHeight="1" x14ac:dyDescent="0.25">
      <c r="A688" s="503" t="s">
        <v>1609</v>
      </c>
      <c r="B688" s="504" t="s">
        <v>845</v>
      </c>
      <c r="C688" s="487" t="s">
        <v>866</v>
      </c>
      <c r="D688" s="658" t="s">
        <v>42</v>
      </c>
      <c r="E688" s="659" t="s">
        <v>1713</v>
      </c>
      <c r="F688" s="659">
        <v>70</v>
      </c>
      <c r="G688" s="659">
        <v>60</v>
      </c>
      <c r="H688" s="434">
        <v>10</v>
      </c>
      <c r="I688" s="505">
        <v>0</v>
      </c>
      <c r="J688" s="506">
        <v>0</v>
      </c>
      <c r="K688" s="506">
        <v>0</v>
      </c>
      <c r="L688" s="506">
        <v>0</v>
      </c>
      <c r="M688" s="506">
        <v>0</v>
      </c>
      <c r="N688" s="506">
        <v>0</v>
      </c>
      <c r="O688" s="506">
        <v>0</v>
      </c>
      <c r="P688" s="506">
        <v>0</v>
      </c>
      <c r="Q688" s="506">
        <v>0</v>
      </c>
      <c r="R688" s="506">
        <v>0</v>
      </c>
      <c r="S688" s="506">
        <v>0</v>
      </c>
      <c r="T688" s="507">
        <v>27</v>
      </c>
      <c r="U688" s="438">
        <f t="shared" si="74"/>
        <v>27</v>
      </c>
      <c r="V688" s="508"/>
      <c r="W688" s="440"/>
      <c r="X688" s="387"/>
    </row>
    <row r="689" spans="1:24" ht="26.1" customHeight="1" x14ac:dyDescent="0.25">
      <c r="A689" s="503" t="s">
        <v>1610</v>
      </c>
      <c r="B689" s="504" t="s">
        <v>846</v>
      </c>
      <c r="C689" s="487" t="s">
        <v>866</v>
      </c>
      <c r="D689" s="658" t="s">
        <v>42</v>
      </c>
      <c r="E689" s="659" t="s">
        <v>1713</v>
      </c>
      <c r="F689" s="659">
        <v>70</v>
      </c>
      <c r="G689" s="659">
        <v>60</v>
      </c>
      <c r="H689" s="434">
        <v>10</v>
      </c>
      <c r="I689" s="505">
        <v>0</v>
      </c>
      <c r="J689" s="506">
        <v>0</v>
      </c>
      <c r="K689" s="506">
        <v>0</v>
      </c>
      <c r="L689" s="506">
        <v>0</v>
      </c>
      <c r="M689" s="506">
        <v>0</v>
      </c>
      <c r="N689" s="506">
        <v>0</v>
      </c>
      <c r="O689" s="506">
        <v>0</v>
      </c>
      <c r="P689" s="506">
        <v>0</v>
      </c>
      <c r="Q689" s="506">
        <v>0</v>
      </c>
      <c r="R689" s="506">
        <v>0</v>
      </c>
      <c r="S689" s="506">
        <v>0</v>
      </c>
      <c r="T689" s="507">
        <v>33</v>
      </c>
      <c r="U689" s="438">
        <f t="shared" si="74"/>
        <v>33</v>
      </c>
      <c r="V689" s="508"/>
      <c r="W689" s="440"/>
      <c r="X689" s="387"/>
    </row>
    <row r="690" spans="1:24" ht="26.1" customHeight="1" x14ac:dyDescent="0.25">
      <c r="A690" s="420" t="s">
        <v>1611</v>
      </c>
      <c r="B690" s="420" t="s">
        <v>885</v>
      </c>
      <c r="C690" s="452"/>
      <c r="D690" s="453"/>
      <c r="E690" s="445"/>
      <c r="F690" s="445"/>
      <c r="G690" s="446"/>
      <c r="H690" s="486"/>
      <c r="I690" s="496"/>
      <c r="J690" s="497"/>
      <c r="K690" s="497"/>
      <c r="L690" s="497"/>
      <c r="M690" s="497"/>
      <c r="N690" s="497"/>
      <c r="O690" s="497"/>
      <c r="P690" s="497"/>
      <c r="Q690" s="497"/>
      <c r="R690" s="497"/>
      <c r="S690" s="497"/>
      <c r="T690" s="498"/>
      <c r="U690" s="455"/>
      <c r="V690" s="451"/>
      <c r="W690" s="451"/>
      <c r="X690" s="387"/>
    </row>
    <row r="691" spans="1:24" ht="26.1" customHeight="1" x14ac:dyDescent="0.25">
      <c r="A691" s="503" t="s">
        <v>1612</v>
      </c>
      <c r="B691" s="504" t="s">
        <v>847</v>
      </c>
      <c r="C691" s="487" t="s">
        <v>866</v>
      </c>
      <c r="D691" s="658" t="s">
        <v>42</v>
      </c>
      <c r="E691" s="659" t="s">
        <v>1713</v>
      </c>
      <c r="F691" s="659">
        <v>72</v>
      </c>
      <c r="G691" s="659">
        <v>10</v>
      </c>
      <c r="H691" s="434">
        <v>11</v>
      </c>
      <c r="I691" s="505">
        <v>0</v>
      </c>
      <c r="J691" s="506">
        <v>0</v>
      </c>
      <c r="K691" s="506">
        <v>0</v>
      </c>
      <c r="L691" s="506">
        <v>0</v>
      </c>
      <c r="M691" s="506">
        <v>0</v>
      </c>
      <c r="N691" s="506">
        <v>0</v>
      </c>
      <c r="O691" s="506">
        <v>0</v>
      </c>
      <c r="P691" s="506">
        <v>0</v>
      </c>
      <c r="Q691" s="506">
        <v>0</v>
      </c>
      <c r="R691" s="506">
        <v>0</v>
      </c>
      <c r="S691" s="506">
        <v>0</v>
      </c>
      <c r="T691" s="507">
        <v>27</v>
      </c>
      <c r="U691" s="438">
        <f t="shared" ref="U691:U692" si="75">SUM(I691:T691)</f>
        <v>27</v>
      </c>
      <c r="V691" s="508"/>
      <c r="W691" s="440"/>
      <c r="X691" s="387"/>
    </row>
    <row r="692" spans="1:24" ht="26.1" customHeight="1" x14ac:dyDescent="0.25">
      <c r="A692" s="503" t="s">
        <v>1613</v>
      </c>
      <c r="B692" s="504" t="s">
        <v>848</v>
      </c>
      <c r="C692" s="487" t="s">
        <v>866</v>
      </c>
      <c r="D692" s="658" t="s">
        <v>42</v>
      </c>
      <c r="E692" s="659" t="s">
        <v>1713</v>
      </c>
      <c r="F692" s="659">
        <v>72</v>
      </c>
      <c r="G692" s="659">
        <v>10</v>
      </c>
      <c r="H692" s="434">
        <v>11</v>
      </c>
      <c r="I692" s="505">
        <v>0</v>
      </c>
      <c r="J692" s="506">
        <v>0</v>
      </c>
      <c r="K692" s="506">
        <v>0</v>
      </c>
      <c r="L692" s="506">
        <v>0</v>
      </c>
      <c r="M692" s="506">
        <v>0</v>
      </c>
      <c r="N692" s="506">
        <v>0</v>
      </c>
      <c r="O692" s="506">
        <v>0</v>
      </c>
      <c r="P692" s="506">
        <v>0</v>
      </c>
      <c r="Q692" s="506">
        <v>0</v>
      </c>
      <c r="R692" s="506">
        <v>0</v>
      </c>
      <c r="S692" s="506">
        <v>0</v>
      </c>
      <c r="T692" s="507">
        <v>33</v>
      </c>
      <c r="U692" s="438">
        <f t="shared" si="75"/>
        <v>33</v>
      </c>
      <c r="V692" s="508"/>
      <c r="W692" s="440"/>
      <c r="X692" s="387"/>
    </row>
    <row r="693" spans="1:24" ht="26.1" customHeight="1" x14ac:dyDescent="0.25">
      <c r="A693" s="420" t="s">
        <v>1614</v>
      </c>
      <c r="B693" s="421" t="s">
        <v>884</v>
      </c>
      <c r="C693" s="452"/>
      <c r="D693" s="453"/>
      <c r="E693" s="445"/>
      <c r="F693" s="445"/>
      <c r="G693" s="446"/>
      <c r="H693" s="486"/>
      <c r="I693" s="496"/>
      <c r="J693" s="497"/>
      <c r="K693" s="497"/>
      <c r="L693" s="497"/>
      <c r="M693" s="497"/>
      <c r="N693" s="497"/>
      <c r="O693" s="497"/>
      <c r="P693" s="497"/>
      <c r="Q693" s="497"/>
      <c r="R693" s="497"/>
      <c r="S693" s="497"/>
      <c r="T693" s="498"/>
      <c r="U693" s="455"/>
      <c r="V693" s="451"/>
      <c r="W693" s="451"/>
      <c r="X693" s="387"/>
    </row>
    <row r="694" spans="1:24" ht="26.1" customHeight="1" x14ac:dyDescent="0.25">
      <c r="A694" s="420" t="s">
        <v>1615</v>
      </c>
      <c r="B694" s="420" t="s">
        <v>883</v>
      </c>
      <c r="C694" s="452"/>
      <c r="D694" s="453"/>
      <c r="E694" s="445"/>
      <c r="F694" s="445"/>
      <c r="G694" s="446"/>
      <c r="H694" s="486"/>
      <c r="I694" s="496"/>
      <c r="J694" s="497"/>
      <c r="K694" s="497"/>
      <c r="L694" s="497"/>
      <c r="M694" s="497"/>
      <c r="N694" s="497"/>
      <c r="O694" s="497"/>
      <c r="P694" s="497"/>
      <c r="Q694" s="497"/>
      <c r="R694" s="497"/>
      <c r="S694" s="497"/>
      <c r="T694" s="498"/>
      <c r="U694" s="455"/>
      <c r="V694" s="451"/>
      <c r="W694" s="451"/>
      <c r="X694" s="387"/>
    </row>
    <row r="695" spans="1:24" ht="26.1" customHeight="1" x14ac:dyDescent="0.25">
      <c r="A695" s="503" t="s">
        <v>1616</v>
      </c>
      <c r="B695" s="504" t="s">
        <v>849</v>
      </c>
      <c r="C695" s="487" t="s">
        <v>793</v>
      </c>
      <c r="D695" s="658" t="s">
        <v>42</v>
      </c>
      <c r="E695" s="659" t="s">
        <v>43</v>
      </c>
      <c r="F695" s="659">
        <v>75</v>
      </c>
      <c r="G695" s="659">
        <v>50</v>
      </c>
      <c r="H695" s="434">
        <v>10</v>
      </c>
      <c r="I695" s="505">
        <v>0</v>
      </c>
      <c r="J695" s="506">
        <v>0</v>
      </c>
      <c r="K695" s="506">
        <v>0</v>
      </c>
      <c r="L695" s="506">
        <v>0</v>
      </c>
      <c r="M695" s="506">
        <v>0</v>
      </c>
      <c r="N695" s="506">
        <v>0</v>
      </c>
      <c r="O695" s="506">
        <v>45</v>
      </c>
      <c r="P695" s="506">
        <v>45</v>
      </c>
      <c r="Q695" s="506">
        <v>90</v>
      </c>
      <c r="R695" s="506">
        <v>60</v>
      </c>
      <c r="S695" s="506">
        <v>60</v>
      </c>
      <c r="T695" s="507">
        <v>0</v>
      </c>
      <c r="U695" s="438">
        <f t="shared" ref="U695" si="76">SUM(I695:T695)</f>
        <v>300</v>
      </c>
      <c r="V695" s="508"/>
      <c r="W695" s="440"/>
      <c r="X695" s="387"/>
    </row>
    <row r="696" spans="1:24" ht="26.1" customHeight="1" x14ac:dyDescent="0.25">
      <c r="A696" s="420" t="s">
        <v>1617</v>
      </c>
      <c r="B696" s="420" t="s">
        <v>882</v>
      </c>
      <c r="C696" s="452"/>
      <c r="D696" s="453"/>
      <c r="E696" s="445"/>
      <c r="F696" s="445"/>
      <c r="G696" s="446"/>
      <c r="H696" s="486"/>
      <c r="I696" s="496"/>
      <c r="J696" s="497"/>
      <c r="K696" s="497"/>
      <c r="L696" s="497"/>
      <c r="M696" s="497"/>
      <c r="N696" s="497"/>
      <c r="O696" s="497"/>
      <c r="P696" s="497"/>
      <c r="Q696" s="497"/>
      <c r="R696" s="497"/>
      <c r="S696" s="497"/>
      <c r="T696" s="498"/>
      <c r="U696" s="455"/>
      <c r="V696" s="451"/>
      <c r="W696" s="451"/>
      <c r="X696" s="387"/>
    </row>
    <row r="697" spans="1:24" ht="26.1" customHeight="1" x14ac:dyDescent="0.25">
      <c r="A697" s="503" t="s">
        <v>1618</v>
      </c>
      <c r="B697" s="504" t="s">
        <v>850</v>
      </c>
      <c r="C697" s="487" t="s">
        <v>793</v>
      </c>
      <c r="D697" s="658" t="s">
        <v>42</v>
      </c>
      <c r="E697" s="659" t="s">
        <v>43</v>
      </c>
      <c r="F697" s="659">
        <v>75</v>
      </c>
      <c r="G697" s="659">
        <v>50</v>
      </c>
      <c r="H697" s="434">
        <v>10</v>
      </c>
      <c r="I697" s="505">
        <v>0</v>
      </c>
      <c r="J697" s="506">
        <v>0</v>
      </c>
      <c r="K697" s="506">
        <v>0</v>
      </c>
      <c r="L697" s="506">
        <v>0</v>
      </c>
      <c r="M697" s="506">
        <v>0</v>
      </c>
      <c r="N697" s="506">
        <v>0</v>
      </c>
      <c r="O697" s="506">
        <v>7.5</v>
      </c>
      <c r="P697" s="506">
        <v>7.5</v>
      </c>
      <c r="Q697" s="506">
        <v>15</v>
      </c>
      <c r="R697" s="506">
        <v>10</v>
      </c>
      <c r="S697" s="506">
        <v>10</v>
      </c>
      <c r="T697" s="507">
        <v>0</v>
      </c>
      <c r="U697" s="438">
        <f t="shared" ref="U697" si="77">SUM(I697:T697)</f>
        <v>50</v>
      </c>
      <c r="V697" s="508"/>
      <c r="W697" s="440"/>
      <c r="X697" s="387"/>
    </row>
    <row r="698" spans="1:24" ht="26.1" customHeight="1" x14ac:dyDescent="0.25">
      <c r="A698" s="420" t="s">
        <v>1619</v>
      </c>
      <c r="B698" s="420" t="s">
        <v>881</v>
      </c>
      <c r="C698" s="452"/>
      <c r="D698" s="453"/>
      <c r="E698" s="445"/>
      <c r="F698" s="445"/>
      <c r="G698" s="446"/>
      <c r="H698" s="486"/>
      <c r="I698" s="496"/>
      <c r="J698" s="497"/>
      <c r="K698" s="497"/>
      <c r="L698" s="497"/>
      <c r="M698" s="497"/>
      <c r="N698" s="497"/>
      <c r="O698" s="497"/>
      <c r="P698" s="497"/>
      <c r="Q698" s="497"/>
      <c r="R698" s="497"/>
      <c r="S698" s="497"/>
      <c r="T698" s="498"/>
      <c r="U698" s="455"/>
      <c r="V698" s="451"/>
      <c r="W698" s="451"/>
      <c r="X698" s="387"/>
    </row>
    <row r="699" spans="1:24" ht="26.1" customHeight="1" x14ac:dyDescent="0.25">
      <c r="A699" s="503" t="s">
        <v>1620</v>
      </c>
      <c r="B699" s="504" t="s">
        <v>851</v>
      </c>
      <c r="C699" s="487" t="s">
        <v>866</v>
      </c>
      <c r="D699" s="658" t="s">
        <v>42</v>
      </c>
      <c r="E699" s="659" t="s">
        <v>1713</v>
      </c>
      <c r="F699" s="659">
        <v>70</v>
      </c>
      <c r="G699" s="659">
        <v>65</v>
      </c>
      <c r="H699" s="434">
        <v>40</v>
      </c>
      <c r="I699" s="505">
        <v>1</v>
      </c>
      <c r="J699" s="506">
        <v>0</v>
      </c>
      <c r="K699" s="506">
        <v>0</v>
      </c>
      <c r="L699" s="506">
        <v>0</v>
      </c>
      <c r="M699" s="506">
        <v>0</v>
      </c>
      <c r="N699" s="506">
        <v>0</v>
      </c>
      <c r="O699" s="506">
        <v>0</v>
      </c>
      <c r="P699" s="506">
        <v>0</v>
      </c>
      <c r="Q699" s="506">
        <v>0</v>
      </c>
      <c r="R699" s="506">
        <v>0</v>
      </c>
      <c r="S699" s="506">
        <v>0</v>
      </c>
      <c r="T699" s="507">
        <v>0</v>
      </c>
      <c r="U699" s="438">
        <f t="shared" ref="U699:U703" si="78">SUM(I699:T699)</f>
        <v>1</v>
      </c>
      <c r="V699" s="508"/>
      <c r="W699" s="440"/>
      <c r="X699" s="387"/>
    </row>
    <row r="700" spans="1:24" ht="26.1" customHeight="1" x14ac:dyDescent="0.25">
      <c r="A700" s="503" t="s">
        <v>1621</v>
      </c>
      <c r="B700" s="504" t="s">
        <v>852</v>
      </c>
      <c r="C700" s="487" t="s">
        <v>866</v>
      </c>
      <c r="D700" s="658" t="s">
        <v>42</v>
      </c>
      <c r="E700" s="659" t="s">
        <v>1713</v>
      </c>
      <c r="F700" s="659">
        <v>70</v>
      </c>
      <c r="G700" s="659">
        <v>65</v>
      </c>
      <c r="H700" s="434">
        <v>40</v>
      </c>
      <c r="I700" s="505">
        <v>0</v>
      </c>
      <c r="J700" s="506">
        <v>0</v>
      </c>
      <c r="K700" s="506">
        <v>0</v>
      </c>
      <c r="L700" s="506">
        <v>0</v>
      </c>
      <c r="M700" s="506">
        <v>0</v>
      </c>
      <c r="N700" s="506">
        <v>0</v>
      </c>
      <c r="O700" s="506">
        <v>22.5</v>
      </c>
      <c r="P700" s="506">
        <v>22.5</v>
      </c>
      <c r="Q700" s="506">
        <v>45</v>
      </c>
      <c r="R700" s="506">
        <v>37.5</v>
      </c>
      <c r="S700" s="506">
        <v>22.5</v>
      </c>
      <c r="T700" s="507">
        <v>0</v>
      </c>
      <c r="U700" s="438">
        <f t="shared" si="78"/>
        <v>150</v>
      </c>
      <c r="V700" s="508"/>
      <c r="W700" s="440"/>
      <c r="X700" s="387"/>
    </row>
    <row r="701" spans="1:24" ht="26.1" customHeight="1" x14ac:dyDescent="0.25">
      <c r="A701" s="503" t="s">
        <v>1622</v>
      </c>
      <c r="B701" s="504" t="s">
        <v>853</v>
      </c>
      <c r="C701" s="487" t="s">
        <v>866</v>
      </c>
      <c r="D701" s="658" t="s">
        <v>42</v>
      </c>
      <c r="E701" s="659" t="s">
        <v>1713</v>
      </c>
      <c r="F701" s="659">
        <v>70</v>
      </c>
      <c r="G701" s="659">
        <v>65</v>
      </c>
      <c r="H701" s="434">
        <v>40</v>
      </c>
      <c r="I701" s="505">
        <v>0</v>
      </c>
      <c r="J701" s="506">
        <v>0</v>
      </c>
      <c r="K701" s="506">
        <v>0</v>
      </c>
      <c r="L701" s="506">
        <v>0</v>
      </c>
      <c r="M701" s="506">
        <v>0</v>
      </c>
      <c r="N701" s="506">
        <v>0</v>
      </c>
      <c r="O701" s="506">
        <v>7.5</v>
      </c>
      <c r="P701" s="506">
        <v>7.5</v>
      </c>
      <c r="Q701" s="506">
        <v>15</v>
      </c>
      <c r="R701" s="506">
        <v>10</v>
      </c>
      <c r="S701" s="506">
        <v>10</v>
      </c>
      <c r="T701" s="507">
        <v>0</v>
      </c>
      <c r="U701" s="438">
        <f t="shared" si="78"/>
        <v>50</v>
      </c>
      <c r="V701" s="508"/>
      <c r="W701" s="440"/>
      <c r="X701" s="387"/>
    </row>
    <row r="702" spans="1:24" ht="26.1" customHeight="1" x14ac:dyDescent="0.25">
      <c r="A702" s="503" t="s">
        <v>1623</v>
      </c>
      <c r="B702" s="504" t="s">
        <v>854</v>
      </c>
      <c r="C702" s="487" t="s">
        <v>866</v>
      </c>
      <c r="D702" s="658" t="s">
        <v>42</v>
      </c>
      <c r="E702" s="659" t="s">
        <v>1713</v>
      </c>
      <c r="F702" s="659">
        <v>70</v>
      </c>
      <c r="G702" s="659">
        <v>65</v>
      </c>
      <c r="H702" s="434">
        <v>40</v>
      </c>
      <c r="I702" s="505">
        <v>0</v>
      </c>
      <c r="J702" s="506">
        <v>0</v>
      </c>
      <c r="K702" s="506">
        <v>0</v>
      </c>
      <c r="L702" s="506">
        <v>0</v>
      </c>
      <c r="M702" s="506">
        <v>0</v>
      </c>
      <c r="N702" s="506">
        <v>0</v>
      </c>
      <c r="O702" s="506">
        <v>0</v>
      </c>
      <c r="P702" s="506">
        <v>0</v>
      </c>
      <c r="Q702" s="506">
        <v>20</v>
      </c>
      <c r="R702" s="506">
        <v>0</v>
      </c>
      <c r="S702" s="506">
        <v>0</v>
      </c>
      <c r="T702" s="507">
        <v>0</v>
      </c>
      <c r="U702" s="438">
        <f t="shared" si="78"/>
        <v>20</v>
      </c>
      <c r="V702" s="508"/>
      <c r="W702" s="440"/>
      <c r="X702" s="387"/>
    </row>
    <row r="703" spans="1:24" ht="26.1" customHeight="1" x14ac:dyDescent="0.25">
      <c r="A703" s="503" t="s">
        <v>1624</v>
      </c>
      <c r="B703" s="504" t="s">
        <v>851</v>
      </c>
      <c r="C703" s="487" t="s">
        <v>866</v>
      </c>
      <c r="D703" s="658" t="s">
        <v>42</v>
      </c>
      <c r="E703" s="659" t="s">
        <v>1713</v>
      </c>
      <c r="F703" s="659">
        <v>70</v>
      </c>
      <c r="G703" s="659">
        <v>65</v>
      </c>
      <c r="H703" s="434">
        <v>40</v>
      </c>
      <c r="I703" s="505">
        <v>0</v>
      </c>
      <c r="J703" s="506">
        <v>0</v>
      </c>
      <c r="K703" s="506">
        <v>0</v>
      </c>
      <c r="L703" s="506">
        <v>0</v>
      </c>
      <c r="M703" s="506">
        <v>0</v>
      </c>
      <c r="N703" s="506">
        <v>0</v>
      </c>
      <c r="O703" s="506">
        <v>0</v>
      </c>
      <c r="P703" s="506">
        <v>0</v>
      </c>
      <c r="Q703" s="506">
        <v>0</v>
      </c>
      <c r="R703" s="506">
        <v>0</v>
      </c>
      <c r="S703" s="506">
        <v>0</v>
      </c>
      <c r="T703" s="507">
        <v>5</v>
      </c>
      <c r="U703" s="438">
        <f t="shared" si="78"/>
        <v>5</v>
      </c>
      <c r="V703" s="508"/>
      <c r="W703" s="440"/>
      <c r="X703" s="387"/>
    </row>
    <row r="704" spans="1:24" ht="26.1" customHeight="1" x14ac:dyDescent="0.25">
      <c r="A704" s="420" t="s">
        <v>1625</v>
      </c>
      <c r="B704" s="421" t="s">
        <v>880</v>
      </c>
      <c r="C704" s="452"/>
      <c r="D704" s="453"/>
      <c r="E704" s="445"/>
      <c r="F704" s="445"/>
      <c r="G704" s="446"/>
      <c r="H704" s="486"/>
      <c r="I704" s="496"/>
      <c r="J704" s="497"/>
      <c r="K704" s="497"/>
      <c r="L704" s="497"/>
      <c r="M704" s="497"/>
      <c r="N704" s="497"/>
      <c r="O704" s="497"/>
      <c r="P704" s="497"/>
      <c r="Q704" s="497"/>
      <c r="R704" s="497"/>
      <c r="S704" s="497"/>
      <c r="T704" s="498"/>
      <c r="U704" s="455"/>
      <c r="V704" s="451"/>
      <c r="W704" s="451"/>
      <c r="X704" s="387"/>
    </row>
    <row r="705" spans="1:24" ht="26.1" customHeight="1" x14ac:dyDescent="0.25">
      <c r="A705" s="420" t="s">
        <v>1626</v>
      </c>
      <c r="B705" s="420" t="s">
        <v>855</v>
      </c>
      <c r="C705" s="452"/>
      <c r="D705" s="453"/>
      <c r="E705" s="445"/>
      <c r="F705" s="445"/>
      <c r="G705" s="446"/>
      <c r="H705" s="486"/>
      <c r="I705" s="496"/>
      <c r="J705" s="497"/>
      <c r="K705" s="497"/>
      <c r="L705" s="497"/>
      <c r="M705" s="497"/>
      <c r="N705" s="497"/>
      <c r="O705" s="497"/>
      <c r="P705" s="497"/>
      <c r="Q705" s="497"/>
      <c r="R705" s="497"/>
      <c r="S705" s="497"/>
      <c r="T705" s="498"/>
      <c r="U705" s="455"/>
      <c r="V705" s="451"/>
      <c r="W705" s="451"/>
      <c r="X705" s="387"/>
    </row>
    <row r="706" spans="1:24" ht="26.1" customHeight="1" x14ac:dyDescent="0.25">
      <c r="A706" s="503" t="s">
        <v>1627</v>
      </c>
      <c r="B706" s="504" t="s">
        <v>856</v>
      </c>
      <c r="C706" s="487" t="s">
        <v>793</v>
      </c>
      <c r="D706" s="658" t="s">
        <v>42</v>
      </c>
      <c r="E706" s="659" t="s">
        <v>1713</v>
      </c>
      <c r="F706" s="659">
        <v>70</v>
      </c>
      <c r="G706" s="659">
        <v>70</v>
      </c>
      <c r="H706" s="434">
        <v>20</v>
      </c>
      <c r="I706" s="505">
        <v>0</v>
      </c>
      <c r="J706" s="506">
        <v>0</v>
      </c>
      <c r="K706" s="506">
        <v>0</v>
      </c>
      <c r="L706" s="506">
        <v>0</v>
      </c>
      <c r="M706" s="506">
        <v>0</v>
      </c>
      <c r="N706" s="506">
        <v>0</v>
      </c>
      <c r="O706" s="506">
        <v>4</v>
      </c>
      <c r="P706" s="506">
        <v>0</v>
      </c>
      <c r="Q706" s="506">
        <v>0</v>
      </c>
      <c r="R706" s="506">
        <v>14</v>
      </c>
      <c r="S706" s="506">
        <v>2</v>
      </c>
      <c r="T706" s="507">
        <v>0</v>
      </c>
      <c r="U706" s="438">
        <f t="shared" ref="U706:U715" si="79">SUM(I706:T706)</f>
        <v>20</v>
      </c>
      <c r="V706" s="508"/>
      <c r="W706" s="440"/>
      <c r="X706" s="387"/>
    </row>
    <row r="707" spans="1:24" ht="26.1" customHeight="1" x14ac:dyDescent="0.25">
      <c r="A707" s="503" t="s">
        <v>1628</v>
      </c>
      <c r="B707" s="504" t="s">
        <v>857</v>
      </c>
      <c r="C707" s="487" t="s">
        <v>770</v>
      </c>
      <c r="D707" s="658" t="s">
        <v>42</v>
      </c>
      <c r="E707" s="659" t="s">
        <v>1713</v>
      </c>
      <c r="F707" s="659">
        <v>70</v>
      </c>
      <c r="G707" s="659">
        <v>70</v>
      </c>
      <c r="H707" s="434">
        <v>20</v>
      </c>
      <c r="I707" s="505">
        <v>0</v>
      </c>
      <c r="J707" s="506">
        <v>0</v>
      </c>
      <c r="K707" s="506">
        <v>0</v>
      </c>
      <c r="L707" s="506">
        <v>0</v>
      </c>
      <c r="M707" s="506">
        <v>0</v>
      </c>
      <c r="N707" s="506">
        <v>0</v>
      </c>
      <c r="O707" s="506">
        <v>1.5</v>
      </c>
      <c r="P707" s="506">
        <v>0</v>
      </c>
      <c r="Q707" s="506">
        <v>0</v>
      </c>
      <c r="R707" s="506">
        <v>6.5</v>
      </c>
      <c r="S707" s="506">
        <v>2</v>
      </c>
      <c r="T707" s="507">
        <v>0</v>
      </c>
      <c r="U707" s="438">
        <f t="shared" si="79"/>
        <v>10</v>
      </c>
      <c r="V707" s="508"/>
      <c r="W707" s="440"/>
      <c r="X707" s="387"/>
    </row>
    <row r="708" spans="1:24" ht="26.1" customHeight="1" x14ac:dyDescent="0.25">
      <c r="A708" s="503" t="s">
        <v>1629</v>
      </c>
      <c r="B708" s="504" t="s">
        <v>858</v>
      </c>
      <c r="C708" s="487" t="s">
        <v>770</v>
      </c>
      <c r="D708" s="658" t="s">
        <v>42</v>
      </c>
      <c r="E708" s="659" t="s">
        <v>1713</v>
      </c>
      <c r="F708" s="659">
        <v>70</v>
      </c>
      <c r="G708" s="659">
        <v>70</v>
      </c>
      <c r="H708" s="434">
        <v>20</v>
      </c>
      <c r="I708" s="505">
        <v>0</v>
      </c>
      <c r="J708" s="506">
        <v>0</v>
      </c>
      <c r="K708" s="506">
        <v>0</v>
      </c>
      <c r="L708" s="506">
        <v>0</v>
      </c>
      <c r="M708" s="506">
        <v>0</v>
      </c>
      <c r="N708" s="506">
        <v>0</v>
      </c>
      <c r="O708" s="506">
        <v>2</v>
      </c>
      <c r="P708" s="506">
        <v>0</v>
      </c>
      <c r="Q708" s="506">
        <v>0</v>
      </c>
      <c r="R708" s="506">
        <v>6</v>
      </c>
      <c r="S708" s="506">
        <v>2</v>
      </c>
      <c r="T708" s="507">
        <v>0</v>
      </c>
      <c r="U708" s="438">
        <f t="shared" si="79"/>
        <v>10</v>
      </c>
      <c r="V708" s="508"/>
      <c r="W708" s="440"/>
      <c r="X708" s="387"/>
    </row>
    <row r="709" spans="1:24" ht="26.1" customHeight="1" x14ac:dyDescent="0.25">
      <c r="A709" s="503" t="s">
        <v>1630</v>
      </c>
      <c r="B709" s="504" t="s">
        <v>859</v>
      </c>
      <c r="C709" s="487" t="s">
        <v>770</v>
      </c>
      <c r="D709" s="658" t="s">
        <v>42</v>
      </c>
      <c r="E709" s="659" t="s">
        <v>1713</v>
      </c>
      <c r="F709" s="659">
        <v>70</v>
      </c>
      <c r="G709" s="659">
        <v>70</v>
      </c>
      <c r="H709" s="434">
        <v>20</v>
      </c>
      <c r="I709" s="505">
        <v>0</v>
      </c>
      <c r="J709" s="506">
        <v>180</v>
      </c>
      <c r="K709" s="506">
        <v>0</v>
      </c>
      <c r="L709" s="506">
        <v>90</v>
      </c>
      <c r="M709" s="506">
        <v>120</v>
      </c>
      <c r="N709" s="506">
        <v>60</v>
      </c>
      <c r="O709" s="506">
        <v>0</v>
      </c>
      <c r="P709" s="506">
        <v>0</v>
      </c>
      <c r="Q709" s="506">
        <v>0</v>
      </c>
      <c r="R709" s="506">
        <v>150</v>
      </c>
      <c r="S709" s="506">
        <v>0</v>
      </c>
      <c r="T709" s="507">
        <v>0</v>
      </c>
      <c r="U709" s="438">
        <f t="shared" si="79"/>
        <v>600</v>
      </c>
      <c r="V709" s="508"/>
      <c r="W709" s="440"/>
      <c r="X709" s="387"/>
    </row>
    <row r="710" spans="1:24" ht="26.1" customHeight="1" x14ac:dyDescent="0.25">
      <c r="A710" s="503" t="s">
        <v>1631</v>
      </c>
      <c r="B710" s="504" t="s">
        <v>860</v>
      </c>
      <c r="C710" s="487" t="s">
        <v>866</v>
      </c>
      <c r="D710" s="658" t="s">
        <v>42</v>
      </c>
      <c r="E710" s="659" t="s">
        <v>1713</v>
      </c>
      <c r="F710" s="659">
        <v>70</v>
      </c>
      <c r="G710" s="659">
        <v>70</v>
      </c>
      <c r="H710" s="434">
        <v>20</v>
      </c>
      <c r="I710" s="505">
        <v>0</v>
      </c>
      <c r="J710" s="506">
        <v>12.5</v>
      </c>
      <c r="K710" s="506">
        <v>0</v>
      </c>
      <c r="L710" s="506">
        <v>5</v>
      </c>
      <c r="M710" s="506">
        <v>10</v>
      </c>
      <c r="N710" s="506">
        <v>7.5</v>
      </c>
      <c r="O710" s="506">
        <v>5</v>
      </c>
      <c r="P710" s="506">
        <v>0</v>
      </c>
      <c r="Q710" s="506">
        <v>0</v>
      </c>
      <c r="R710" s="506">
        <v>5</v>
      </c>
      <c r="S710" s="506">
        <v>5</v>
      </c>
      <c r="T710" s="507">
        <v>0</v>
      </c>
      <c r="U710" s="438">
        <f t="shared" si="79"/>
        <v>50</v>
      </c>
      <c r="V710" s="508"/>
      <c r="W710" s="440"/>
      <c r="X710" s="387"/>
    </row>
    <row r="711" spans="1:24" ht="26.1" customHeight="1" x14ac:dyDescent="0.25">
      <c r="A711" s="503" t="s">
        <v>1632</v>
      </c>
      <c r="B711" s="504" t="s">
        <v>861</v>
      </c>
      <c r="C711" s="487" t="s">
        <v>770</v>
      </c>
      <c r="D711" s="658" t="s">
        <v>42</v>
      </c>
      <c r="E711" s="659" t="s">
        <v>1713</v>
      </c>
      <c r="F711" s="659">
        <v>70</v>
      </c>
      <c r="G711" s="659">
        <v>70</v>
      </c>
      <c r="H711" s="434">
        <v>20</v>
      </c>
      <c r="I711" s="505">
        <v>0</v>
      </c>
      <c r="J711" s="506">
        <v>0</v>
      </c>
      <c r="K711" s="506">
        <v>0</v>
      </c>
      <c r="L711" s="506">
        <v>0</v>
      </c>
      <c r="M711" s="506">
        <v>0</v>
      </c>
      <c r="N711" s="506">
        <v>0</v>
      </c>
      <c r="O711" s="506">
        <v>12</v>
      </c>
      <c r="P711" s="506">
        <v>0</v>
      </c>
      <c r="Q711" s="506">
        <v>0</v>
      </c>
      <c r="R711" s="506">
        <v>36</v>
      </c>
      <c r="S711" s="506">
        <v>12</v>
      </c>
      <c r="T711" s="507">
        <v>0</v>
      </c>
      <c r="U711" s="438">
        <f t="shared" si="79"/>
        <v>60</v>
      </c>
      <c r="V711" s="508"/>
      <c r="W711" s="440"/>
      <c r="X711" s="387"/>
    </row>
    <row r="712" spans="1:24" ht="26.1" customHeight="1" x14ac:dyDescent="0.25">
      <c r="A712" s="503" t="s">
        <v>1633</v>
      </c>
      <c r="B712" s="504" t="s">
        <v>862</v>
      </c>
      <c r="C712" s="487" t="s">
        <v>866</v>
      </c>
      <c r="D712" s="658" t="s">
        <v>42</v>
      </c>
      <c r="E712" s="659" t="s">
        <v>1713</v>
      </c>
      <c r="F712" s="659">
        <v>70</v>
      </c>
      <c r="G712" s="659">
        <v>70</v>
      </c>
      <c r="H712" s="434">
        <v>20</v>
      </c>
      <c r="I712" s="505">
        <v>0</v>
      </c>
      <c r="J712" s="506">
        <v>100</v>
      </c>
      <c r="K712" s="506">
        <v>0</v>
      </c>
      <c r="L712" s="506">
        <v>40</v>
      </c>
      <c r="M712" s="506">
        <v>80</v>
      </c>
      <c r="N712" s="506">
        <v>60</v>
      </c>
      <c r="O712" s="506">
        <v>40</v>
      </c>
      <c r="P712" s="506">
        <v>0</v>
      </c>
      <c r="Q712" s="506">
        <v>0</v>
      </c>
      <c r="R712" s="506">
        <v>40</v>
      </c>
      <c r="S712" s="506">
        <v>40</v>
      </c>
      <c r="T712" s="507">
        <v>0</v>
      </c>
      <c r="U712" s="438">
        <f t="shared" si="79"/>
        <v>400</v>
      </c>
      <c r="V712" s="508"/>
      <c r="W712" s="440"/>
      <c r="X712" s="387"/>
    </row>
    <row r="713" spans="1:24" ht="26.1" customHeight="1" x14ac:dyDescent="0.25">
      <c r="A713" s="503" t="s">
        <v>1634</v>
      </c>
      <c r="B713" s="504" t="s">
        <v>863</v>
      </c>
      <c r="C713" s="487" t="s">
        <v>770</v>
      </c>
      <c r="D713" s="658" t="s">
        <v>42</v>
      </c>
      <c r="E713" s="659" t="s">
        <v>1713</v>
      </c>
      <c r="F713" s="659">
        <v>70</v>
      </c>
      <c r="G713" s="659">
        <v>70</v>
      </c>
      <c r="H713" s="434">
        <v>20</v>
      </c>
      <c r="I713" s="505">
        <v>0</v>
      </c>
      <c r="J713" s="506">
        <v>48</v>
      </c>
      <c r="K713" s="506">
        <v>0</v>
      </c>
      <c r="L713" s="506">
        <v>24</v>
      </c>
      <c r="M713" s="506">
        <v>30</v>
      </c>
      <c r="N713" s="506">
        <v>18</v>
      </c>
      <c r="O713" s="506">
        <v>0</v>
      </c>
      <c r="P713" s="506">
        <v>0</v>
      </c>
      <c r="Q713" s="506">
        <v>0</v>
      </c>
      <c r="R713" s="506">
        <v>0</v>
      </c>
      <c r="S713" s="506">
        <v>0</v>
      </c>
      <c r="T713" s="507">
        <v>0</v>
      </c>
      <c r="U713" s="438">
        <f t="shared" si="79"/>
        <v>120</v>
      </c>
      <c r="V713" s="508"/>
      <c r="W713" s="440"/>
      <c r="X713" s="387"/>
    </row>
    <row r="714" spans="1:24" ht="26.1" customHeight="1" x14ac:dyDescent="0.25">
      <c r="A714" s="503" t="s">
        <v>1635</v>
      </c>
      <c r="B714" s="504" t="s">
        <v>864</v>
      </c>
      <c r="C714" s="487" t="s">
        <v>866</v>
      </c>
      <c r="D714" s="658" t="s">
        <v>42</v>
      </c>
      <c r="E714" s="659" t="s">
        <v>1713</v>
      </c>
      <c r="F714" s="659">
        <v>70</v>
      </c>
      <c r="G714" s="659">
        <v>70</v>
      </c>
      <c r="H714" s="434">
        <v>20</v>
      </c>
      <c r="I714" s="505">
        <v>0</v>
      </c>
      <c r="J714" s="506">
        <v>4</v>
      </c>
      <c r="K714" s="506">
        <v>0</v>
      </c>
      <c r="L714" s="506">
        <v>2</v>
      </c>
      <c r="M714" s="506">
        <v>2.5</v>
      </c>
      <c r="N714" s="506">
        <v>1.5</v>
      </c>
      <c r="O714" s="506">
        <v>0</v>
      </c>
      <c r="P714" s="506">
        <v>0</v>
      </c>
      <c r="Q714" s="506">
        <v>0</v>
      </c>
      <c r="R714" s="506">
        <v>0</v>
      </c>
      <c r="S714" s="506">
        <v>0</v>
      </c>
      <c r="T714" s="507">
        <v>0</v>
      </c>
      <c r="U714" s="438">
        <f t="shared" si="79"/>
        <v>10</v>
      </c>
      <c r="V714" s="508"/>
      <c r="W714" s="440"/>
      <c r="X714" s="387"/>
    </row>
    <row r="715" spans="1:24" ht="26.1" customHeight="1" x14ac:dyDescent="0.25">
      <c r="A715" s="503" t="s">
        <v>1636</v>
      </c>
      <c r="B715" s="504" t="s">
        <v>865</v>
      </c>
      <c r="C715" s="487" t="s">
        <v>866</v>
      </c>
      <c r="D715" s="658" t="s">
        <v>42</v>
      </c>
      <c r="E715" s="659" t="s">
        <v>1713</v>
      </c>
      <c r="F715" s="659">
        <v>70</v>
      </c>
      <c r="G715" s="659">
        <v>70</v>
      </c>
      <c r="H715" s="434">
        <v>20</v>
      </c>
      <c r="I715" s="505">
        <v>0</v>
      </c>
      <c r="J715" s="506">
        <v>3</v>
      </c>
      <c r="K715" s="506">
        <v>0</v>
      </c>
      <c r="L715" s="506">
        <v>3</v>
      </c>
      <c r="M715" s="506">
        <v>2.25</v>
      </c>
      <c r="N715" s="506">
        <v>2.25</v>
      </c>
      <c r="O715" s="506">
        <v>1.5</v>
      </c>
      <c r="P715" s="506">
        <v>0</v>
      </c>
      <c r="Q715" s="506">
        <v>0</v>
      </c>
      <c r="R715" s="506">
        <v>1.5</v>
      </c>
      <c r="S715" s="506">
        <v>1.5</v>
      </c>
      <c r="T715" s="507">
        <v>0</v>
      </c>
      <c r="U715" s="438">
        <f t="shared" si="79"/>
        <v>15</v>
      </c>
      <c r="V715" s="508"/>
      <c r="W715" s="440"/>
      <c r="X715" s="387"/>
    </row>
    <row r="716" spans="1:24" ht="26.1" customHeight="1" x14ac:dyDescent="0.25">
      <c r="A716" s="476"/>
      <c r="B716" s="476"/>
      <c r="C716" s="477"/>
      <c r="D716" s="478"/>
      <c r="E716" s="479"/>
      <c r="F716" s="480"/>
      <c r="G716" s="480"/>
      <c r="H716" s="551"/>
      <c r="I716" s="482"/>
      <c r="J716" s="476"/>
      <c r="K716" s="476"/>
      <c r="L716" s="476"/>
      <c r="M716" s="476"/>
      <c r="N716" s="476"/>
      <c r="O716" s="476"/>
      <c r="P716" s="476"/>
      <c r="Q716" s="476"/>
      <c r="R716" s="476"/>
      <c r="S716" s="476"/>
      <c r="T716" s="483"/>
      <c r="U716" s="481"/>
      <c r="V716" s="484"/>
      <c r="W716" s="485"/>
      <c r="X716" s="388"/>
    </row>
    <row r="717" spans="1:24" ht="26.1" customHeight="1" thickBot="1" x14ac:dyDescent="0.3">
      <c r="A717" s="552"/>
      <c r="B717" s="552"/>
      <c r="C717" s="553"/>
      <c r="D717" s="554"/>
      <c r="E717" s="555"/>
      <c r="F717" s="556"/>
      <c r="G717" s="556"/>
      <c r="H717" s="557"/>
      <c r="I717" s="558"/>
      <c r="J717" s="559"/>
      <c r="K717" s="559"/>
      <c r="L717" s="559"/>
      <c r="M717" s="559"/>
      <c r="N717" s="559"/>
      <c r="O717" s="559"/>
      <c r="P717" s="559"/>
      <c r="Q717" s="559"/>
      <c r="R717" s="559"/>
      <c r="S717" s="559"/>
      <c r="T717" s="560"/>
      <c r="U717" s="561"/>
      <c r="V717" s="552"/>
      <c r="W717" s="562"/>
      <c r="X717" s="388"/>
    </row>
    <row r="718" spans="1:24" ht="26.1" customHeight="1" x14ac:dyDescent="0.25">
      <c r="A718" s="389"/>
    </row>
  </sheetData>
  <autoFilter ref="A8:Y717" xr:uid="{729308F5-B283-4931-A0DD-4FD551EFE6DD}"/>
  <mergeCells count="25">
    <mergeCell ref="R6:R7"/>
    <mergeCell ref="S6:S7"/>
    <mergeCell ref="T6:T7"/>
    <mergeCell ref="U6:U7"/>
    <mergeCell ref="M6:M7"/>
    <mergeCell ref="N6:N7"/>
    <mergeCell ref="O6:O7"/>
    <mergeCell ref="P6:P7"/>
    <mergeCell ref="Q6:Q7"/>
    <mergeCell ref="J6:J7"/>
    <mergeCell ref="A1:H1"/>
    <mergeCell ref="U1:W1"/>
    <mergeCell ref="U2:W2"/>
    <mergeCell ref="A3:T5"/>
    <mergeCell ref="U3:W3"/>
    <mergeCell ref="U4:W4"/>
    <mergeCell ref="U5:W5"/>
    <mergeCell ref="A6:A7"/>
    <mergeCell ref="B6:B7"/>
    <mergeCell ref="C6:C7"/>
    <mergeCell ref="D6:H7"/>
    <mergeCell ref="I6:I7"/>
    <mergeCell ref="V6:W6"/>
    <mergeCell ref="K6:K7"/>
    <mergeCell ref="L6:L7"/>
  </mergeCells>
  <phoneticPr fontId="5" type="noConversion"/>
  <pageMargins left="0.511811024" right="0.511811024" top="0.78740157499999996" bottom="0.78740157499999996" header="0.31496062000000002" footer="0.31496062000000002"/>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A709F-8FC7-4799-8274-413506BDF461}">
  <sheetPr>
    <pageSetUpPr fitToPage="1"/>
  </sheetPr>
  <dimension ref="B1:H32"/>
  <sheetViews>
    <sheetView showGridLines="0" topLeftCell="A17" zoomScale="70" zoomScaleNormal="70" zoomScaleSheetLayoutView="100" workbookViewId="0">
      <selection activeCell="C12" sqref="C12:E12"/>
    </sheetView>
  </sheetViews>
  <sheetFormatPr defaultRowHeight="15" x14ac:dyDescent="0.25"/>
  <cols>
    <col min="1" max="1" width="2.42578125" style="12" customWidth="1"/>
    <col min="2" max="2" width="10.5703125" style="12" customWidth="1"/>
    <col min="3" max="5" width="25.5703125" style="12" customWidth="1"/>
    <col min="6" max="6" width="10.5703125" style="12" customWidth="1"/>
    <col min="7" max="7" width="25.5703125" style="12" customWidth="1"/>
    <col min="8" max="8" width="2.42578125" style="12" customWidth="1"/>
    <col min="9" max="245" width="9.140625" style="12"/>
    <col min="246" max="246" width="2" style="12" customWidth="1"/>
    <col min="247" max="247" width="6.85546875" style="12" customWidth="1"/>
    <col min="248" max="248" width="15" style="12" customWidth="1"/>
    <col min="249" max="249" width="40.42578125" style="12" bestFit="1" customWidth="1"/>
    <col min="250" max="251" width="15.5703125" style="12" customWidth="1"/>
    <col min="252" max="501" width="9.140625" style="12"/>
    <col min="502" max="502" width="2" style="12" customWidth="1"/>
    <col min="503" max="503" width="6.85546875" style="12" customWidth="1"/>
    <col min="504" max="504" width="15" style="12" customWidth="1"/>
    <col min="505" max="505" width="40.42578125" style="12" bestFit="1" customWidth="1"/>
    <col min="506" max="507" width="15.5703125" style="12" customWidth="1"/>
    <col min="508" max="757" width="9.140625" style="12"/>
    <col min="758" max="758" width="2" style="12" customWidth="1"/>
    <col min="759" max="759" width="6.85546875" style="12" customWidth="1"/>
    <col min="760" max="760" width="15" style="12" customWidth="1"/>
    <col min="761" max="761" width="40.42578125" style="12" bestFit="1" customWidth="1"/>
    <col min="762" max="763" width="15.5703125" style="12" customWidth="1"/>
    <col min="764" max="1013" width="9.140625" style="12"/>
    <col min="1014" max="1014" width="2" style="12" customWidth="1"/>
    <col min="1015" max="1015" width="6.85546875" style="12" customWidth="1"/>
    <col min="1016" max="1016" width="15" style="12" customWidth="1"/>
    <col min="1017" max="1017" width="40.42578125" style="12" bestFit="1" customWidth="1"/>
    <col min="1018" max="1019" width="15.5703125" style="12" customWidth="1"/>
    <col min="1020" max="1269" width="9.140625" style="12"/>
    <col min="1270" max="1270" width="2" style="12" customWidth="1"/>
    <col min="1271" max="1271" width="6.85546875" style="12" customWidth="1"/>
    <col min="1272" max="1272" width="15" style="12" customWidth="1"/>
    <col min="1273" max="1273" width="40.42578125" style="12" bestFit="1" customWidth="1"/>
    <col min="1274" max="1275" width="15.5703125" style="12" customWidth="1"/>
    <col min="1276" max="1525" width="9.140625" style="12"/>
    <col min="1526" max="1526" width="2" style="12" customWidth="1"/>
    <col min="1527" max="1527" width="6.85546875" style="12" customWidth="1"/>
    <col min="1528" max="1528" width="15" style="12" customWidth="1"/>
    <col min="1529" max="1529" width="40.42578125" style="12" bestFit="1" customWidth="1"/>
    <col min="1530" max="1531" width="15.5703125" style="12" customWidth="1"/>
    <col min="1532" max="1781" width="9.140625" style="12"/>
    <col min="1782" max="1782" width="2" style="12" customWidth="1"/>
    <col min="1783" max="1783" width="6.85546875" style="12" customWidth="1"/>
    <col min="1784" max="1784" width="15" style="12" customWidth="1"/>
    <col min="1785" max="1785" width="40.42578125" style="12" bestFit="1" customWidth="1"/>
    <col min="1786" max="1787" width="15.5703125" style="12" customWidth="1"/>
    <col min="1788" max="2037" width="9.140625" style="12"/>
    <col min="2038" max="2038" width="2" style="12" customWidth="1"/>
    <col min="2039" max="2039" width="6.85546875" style="12" customWidth="1"/>
    <col min="2040" max="2040" width="15" style="12" customWidth="1"/>
    <col min="2041" max="2041" width="40.42578125" style="12" bestFit="1" customWidth="1"/>
    <col min="2042" max="2043" width="15.5703125" style="12" customWidth="1"/>
    <col min="2044" max="2293" width="9.140625" style="12"/>
    <col min="2294" max="2294" width="2" style="12" customWidth="1"/>
    <col min="2295" max="2295" width="6.85546875" style="12" customWidth="1"/>
    <col min="2296" max="2296" width="15" style="12" customWidth="1"/>
    <col min="2297" max="2297" width="40.42578125" style="12" bestFit="1" customWidth="1"/>
    <col min="2298" max="2299" width="15.5703125" style="12" customWidth="1"/>
    <col min="2300" max="2549" width="9.140625" style="12"/>
    <col min="2550" max="2550" width="2" style="12" customWidth="1"/>
    <col min="2551" max="2551" width="6.85546875" style="12" customWidth="1"/>
    <col min="2552" max="2552" width="15" style="12" customWidth="1"/>
    <col min="2553" max="2553" width="40.42578125" style="12" bestFit="1" customWidth="1"/>
    <col min="2554" max="2555" width="15.5703125" style="12" customWidth="1"/>
    <col min="2556" max="2805" width="9.140625" style="12"/>
    <col min="2806" max="2806" width="2" style="12" customWidth="1"/>
    <col min="2807" max="2807" width="6.85546875" style="12" customWidth="1"/>
    <col min="2808" max="2808" width="15" style="12" customWidth="1"/>
    <col min="2809" max="2809" width="40.42578125" style="12" bestFit="1" customWidth="1"/>
    <col min="2810" max="2811" width="15.5703125" style="12" customWidth="1"/>
    <col min="2812" max="3061" width="9.140625" style="12"/>
    <col min="3062" max="3062" width="2" style="12" customWidth="1"/>
    <col min="3063" max="3063" width="6.85546875" style="12" customWidth="1"/>
    <col min="3064" max="3064" width="15" style="12" customWidth="1"/>
    <col min="3065" max="3065" width="40.42578125" style="12" bestFit="1" customWidth="1"/>
    <col min="3066" max="3067" width="15.5703125" style="12" customWidth="1"/>
    <col min="3068" max="3317" width="9.140625" style="12"/>
    <col min="3318" max="3318" width="2" style="12" customWidth="1"/>
    <col min="3319" max="3319" width="6.85546875" style="12" customWidth="1"/>
    <col min="3320" max="3320" width="15" style="12" customWidth="1"/>
    <col min="3321" max="3321" width="40.42578125" style="12" bestFit="1" customWidth="1"/>
    <col min="3322" max="3323" width="15.5703125" style="12" customWidth="1"/>
    <col min="3324" max="3573" width="9.140625" style="12"/>
    <col min="3574" max="3574" width="2" style="12" customWidth="1"/>
    <col min="3575" max="3575" width="6.85546875" style="12" customWidth="1"/>
    <col min="3576" max="3576" width="15" style="12" customWidth="1"/>
    <col min="3577" max="3577" width="40.42578125" style="12" bestFit="1" customWidth="1"/>
    <col min="3578" max="3579" width="15.5703125" style="12" customWidth="1"/>
    <col min="3580" max="3829" width="9.140625" style="12"/>
    <col min="3830" max="3830" width="2" style="12" customWidth="1"/>
    <col min="3831" max="3831" width="6.85546875" style="12" customWidth="1"/>
    <col min="3832" max="3832" width="15" style="12" customWidth="1"/>
    <col min="3833" max="3833" width="40.42578125" style="12" bestFit="1" customWidth="1"/>
    <col min="3834" max="3835" width="15.5703125" style="12" customWidth="1"/>
    <col min="3836" max="4085" width="9.140625" style="12"/>
    <col min="4086" max="4086" width="2" style="12" customWidth="1"/>
    <col min="4087" max="4087" width="6.85546875" style="12" customWidth="1"/>
    <col min="4088" max="4088" width="15" style="12" customWidth="1"/>
    <col min="4089" max="4089" width="40.42578125" style="12" bestFit="1" customWidth="1"/>
    <col min="4090" max="4091" width="15.5703125" style="12" customWidth="1"/>
    <col min="4092" max="4341" width="9.140625" style="12"/>
    <col min="4342" max="4342" width="2" style="12" customWidth="1"/>
    <col min="4343" max="4343" width="6.85546875" style="12" customWidth="1"/>
    <col min="4344" max="4344" width="15" style="12" customWidth="1"/>
    <col min="4345" max="4345" width="40.42578125" style="12" bestFit="1" customWidth="1"/>
    <col min="4346" max="4347" width="15.5703125" style="12" customWidth="1"/>
    <col min="4348" max="4597" width="9.140625" style="12"/>
    <col min="4598" max="4598" width="2" style="12" customWidth="1"/>
    <col min="4599" max="4599" width="6.85546875" style="12" customWidth="1"/>
    <col min="4600" max="4600" width="15" style="12" customWidth="1"/>
    <col min="4601" max="4601" width="40.42578125" style="12" bestFit="1" customWidth="1"/>
    <col min="4602" max="4603" width="15.5703125" style="12" customWidth="1"/>
    <col min="4604" max="4853" width="9.140625" style="12"/>
    <col min="4854" max="4854" width="2" style="12" customWidth="1"/>
    <col min="4855" max="4855" width="6.85546875" style="12" customWidth="1"/>
    <col min="4856" max="4856" width="15" style="12" customWidth="1"/>
    <col min="4857" max="4857" width="40.42578125" style="12" bestFit="1" customWidth="1"/>
    <col min="4858" max="4859" width="15.5703125" style="12" customWidth="1"/>
    <col min="4860" max="5109" width="9.140625" style="12"/>
    <col min="5110" max="5110" width="2" style="12" customWidth="1"/>
    <col min="5111" max="5111" width="6.85546875" style="12" customWidth="1"/>
    <col min="5112" max="5112" width="15" style="12" customWidth="1"/>
    <col min="5113" max="5113" width="40.42578125" style="12" bestFit="1" customWidth="1"/>
    <col min="5114" max="5115" width="15.5703125" style="12" customWidth="1"/>
    <col min="5116" max="5365" width="9.140625" style="12"/>
    <col min="5366" max="5366" width="2" style="12" customWidth="1"/>
    <col min="5367" max="5367" width="6.85546875" style="12" customWidth="1"/>
    <col min="5368" max="5368" width="15" style="12" customWidth="1"/>
    <col min="5369" max="5369" width="40.42578125" style="12" bestFit="1" customWidth="1"/>
    <col min="5370" max="5371" width="15.5703125" style="12" customWidth="1"/>
    <col min="5372" max="5621" width="9.140625" style="12"/>
    <col min="5622" max="5622" width="2" style="12" customWidth="1"/>
    <col min="5623" max="5623" width="6.85546875" style="12" customWidth="1"/>
    <col min="5624" max="5624" width="15" style="12" customWidth="1"/>
    <col min="5625" max="5625" width="40.42578125" style="12" bestFit="1" customWidth="1"/>
    <col min="5626" max="5627" width="15.5703125" style="12" customWidth="1"/>
    <col min="5628" max="5877" width="9.140625" style="12"/>
    <col min="5878" max="5878" width="2" style="12" customWidth="1"/>
    <col min="5879" max="5879" width="6.85546875" style="12" customWidth="1"/>
    <col min="5880" max="5880" width="15" style="12" customWidth="1"/>
    <col min="5881" max="5881" width="40.42578125" style="12" bestFit="1" customWidth="1"/>
    <col min="5882" max="5883" width="15.5703125" style="12" customWidth="1"/>
    <col min="5884" max="6133" width="9.140625" style="12"/>
    <col min="6134" max="6134" width="2" style="12" customWidth="1"/>
    <col min="6135" max="6135" width="6.85546875" style="12" customWidth="1"/>
    <col min="6136" max="6136" width="15" style="12" customWidth="1"/>
    <col min="6137" max="6137" width="40.42578125" style="12" bestFit="1" customWidth="1"/>
    <col min="6138" max="6139" width="15.5703125" style="12" customWidth="1"/>
    <col min="6140" max="6389" width="9.140625" style="12"/>
    <col min="6390" max="6390" width="2" style="12" customWidth="1"/>
    <col min="6391" max="6391" width="6.85546875" style="12" customWidth="1"/>
    <col min="6392" max="6392" width="15" style="12" customWidth="1"/>
    <col min="6393" max="6393" width="40.42578125" style="12" bestFit="1" customWidth="1"/>
    <col min="6394" max="6395" width="15.5703125" style="12" customWidth="1"/>
    <col min="6396" max="6645" width="9.140625" style="12"/>
    <col min="6646" max="6646" width="2" style="12" customWidth="1"/>
    <col min="6647" max="6647" width="6.85546875" style="12" customWidth="1"/>
    <col min="6648" max="6648" width="15" style="12" customWidth="1"/>
    <col min="6649" max="6649" width="40.42578125" style="12" bestFit="1" customWidth="1"/>
    <col min="6650" max="6651" width="15.5703125" style="12" customWidth="1"/>
    <col min="6652" max="6901" width="9.140625" style="12"/>
    <col min="6902" max="6902" width="2" style="12" customWidth="1"/>
    <col min="6903" max="6903" width="6.85546875" style="12" customWidth="1"/>
    <col min="6904" max="6904" width="15" style="12" customWidth="1"/>
    <col min="6905" max="6905" width="40.42578125" style="12" bestFit="1" customWidth="1"/>
    <col min="6906" max="6907" width="15.5703125" style="12" customWidth="1"/>
    <col min="6908" max="7157" width="9.140625" style="12"/>
    <col min="7158" max="7158" width="2" style="12" customWidth="1"/>
    <col min="7159" max="7159" width="6.85546875" style="12" customWidth="1"/>
    <col min="7160" max="7160" width="15" style="12" customWidth="1"/>
    <col min="7161" max="7161" width="40.42578125" style="12" bestFit="1" customWidth="1"/>
    <col min="7162" max="7163" width="15.5703125" style="12" customWidth="1"/>
    <col min="7164" max="7413" width="9.140625" style="12"/>
    <col min="7414" max="7414" width="2" style="12" customWidth="1"/>
    <col min="7415" max="7415" width="6.85546875" style="12" customWidth="1"/>
    <col min="7416" max="7416" width="15" style="12" customWidth="1"/>
    <col min="7417" max="7417" width="40.42578125" style="12" bestFit="1" customWidth="1"/>
    <col min="7418" max="7419" width="15.5703125" style="12" customWidth="1"/>
    <col min="7420" max="7669" width="9.140625" style="12"/>
    <col min="7670" max="7670" width="2" style="12" customWidth="1"/>
    <col min="7671" max="7671" width="6.85546875" style="12" customWidth="1"/>
    <col min="7672" max="7672" width="15" style="12" customWidth="1"/>
    <col min="7673" max="7673" width="40.42578125" style="12" bestFit="1" customWidth="1"/>
    <col min="7674" max="7675" width="15.5703125" style="12" customWidth="1"/>
    <col min="7676" max="7925" width="9.140625" style="12"/>
    <col min="7926" max="7926" width="2" style="12" customWidth="1"/>
    <col min="7927" max="7927" width="6.85546875" style="12" customWidth="1"/>
    <col min="7928" max="7928" width="15" style="12" customWidth="1"/>
    <col min="7929" max="7929" width="40.42578125" style="12" bestFit="1" customWidth="1"/>
    <col min="7930" max="7931" width="15.5703125" style="12" customWidth="1"/>
    <col min="7932" max="8181" width="9.140625" style="12"/>
    <col min="8182" max="8182" width="2" style="12" customWidth="1"/>
    <col min="8183" max="8183" width="6.85546875" style="12" customWidth="1"/>
    <col min="8184" max="8184" width="15" style="12" customWidth="1"/>
    <col min="8185" max="8185" width="40.42578125" style="12" bestFit="1" customWidth="1"/>
    <col min="8186" max="8187" width="15.5703125" style="12" customWidth="1"/>
    <col min="8188" max="8437" width="9.140625" style="12"/>
    <col min="8438" max="8438" width="2" style="12" customWidth="1"/>
    <col min="8439" max="8439" width="6.85546875" style="12" customWidth="1"/>
    <col min="8440" max="8440" width="15" style="12" customWidth="1"/>
    <col min="8441" max="8441" width="40.42578125" style="12" bestFit="1" customWidth="1"/>
    <col min="8442" max="8443" width="15.5703125" style="12" customWidth="1"/>
    <col min="8444" max="8693" width="9.140625" style="12"/>
    <col min="8694" max="8694" width="2" style="12" customWidth="1"/>
    <col min="8695" max="8695" width="6.85546875" style="12" customWidth="1"/>
    <col min="8696" max="8696" width="15" style="12" customWidth="1"/>
    <col min="8697" max="8697" width="40.42578125" style="12" bestFit="1" customWidth="1"/>
    <col min="8698" max="8699" width="15.5703125" style="12" customWidth="1"/>
    <col min="8700" max="8949" width="9.140625" style="12"/>
    <col min="8950" max="8950" width="2" style="12" customWidth="1"/>
    <col min="8951" max="8951" width="6.85546875" style="12" customWidth="1"/>
    <col min="8952" max="8952" width="15" style="12" customWidth="1"/>
    <col min="8953" max="8953" width="40.42578125" style="12" bestFit="1" customWidth="1"/>
    <col min="8954" max="8955" width="15.5703125" style="12" customWidth="1"/>
    <col min="8956" max="9205" width="9.140625" style="12"/>
    <col min="9206" max="9206" width="2" style="12" customWidth="1"/>
    <col min="9207" max="9207" width="6.85546875" style="12" customWidth="1"/>
    <col min="9208" max="9208" width="15" style="12" customWidth="1"/>
    <col min="9209" max="9209" width="40.42578125" style="12" bestFit="1" customWidth="1"/>
    <col min="9210" max="9211" width="15.5703125" style="12" customWidth="1"/>
    <col min="9212" max="9461" width="9.140625" style="12"/>
    <col min="9462" max="9462" width="2" style="12" customWidth="1"/>
    <col min="9463" max="9463" width="6.85546875" style="12" customWidth="1"/>
    <col min="9464" max="9464" width="15" style="12" customWidth="1"/>
    <col min="9465" max="9465" width="40.42578125" style="12" bestFit="1" customWidth="1"/>
    <col min="9466" max="9467" width="15.5703125" style="12" customWidth="1"/>
    <col min="9468" max="9717" width="9.140625" style="12"/>
    <col min="9718" max="9718" width="2" style="12" customWidth="1"/>
    <col min="9719" max="9719" width="6.85546875" style="12" customWidth="1"/>
    <col min="9720" max="9720" width="15" style="12" customWidth="1"/>
    <col min="9721" max="9721" width="40.42578125" style="12" bestFit="1" customWidth="1"/>
    <col min="9722" max="9723" width="15.5703125" style="12" customWidth="1"/>
    <col min="9724" max="9973" width="9.140625" style="12"/>
    <col min="9974" max="9974" width="2" style="12" customWidth="1"/>
    <col min="9975" max="9975" width="6.85546875" style="12" customWidth="1"/>
    <col min="9976" max="9976" width="15" style="12" customWidth="1"/>
    <col min="9977" max="9977" width="40.42578125" style="12" bestFit="1" customWidth="1"/>
    <col min="9978" max="9979" width="15.5703125" style="12" customWidth="1"/>
    <col min="9980" max="10229" width="9.140625" style="12"/>
    <col min="10230" max="10230" width="2" style="12" customWidth="1"/>
    <col min="10231" max="10231" width="6.85546875" style="12" customWidth="1"/>
    <col min="10232" max="10232" width="15" style="12" customWidth="1"/>
    <col min="10233" max="10233" width="40.42578125" style="12" bestFit="1" customWidth="1"/>
    <col min="10234" max="10235" width="15.5703125" style="12" customWidth="1"/>
    <col min="10236" max="10485" width="9.140625" style="12"/>
    <col min="10486" max="10486" width="2" style="12" customWidth="1"/>
    <col min="10487" max="10487" width="6.85546875" style="12" customWidth="1"/>
    <col min="10488" max="10488" width="15" style="12" customWidth="1"/>
    <col min="10489" max="10489" width="40.42578125" style="12" bestFit="1" customWidth="1"/>
    <col min="10490" max="10491" width="15.5703125" style="12" customWidth="1"/>
    <col min="10492" max="10741" width="9.140625" style="12"/>
    <col min="10742" max="10742" width="2" style="12" customWidth="1"/>
    <col min="10743" max="10743" width="6.85546875" style="12" customWidth="1"/>
    <col min="10744" max="10744" width="15" style="12" customWidth="1"/>
    <col min="10745" max="10745" width="40.42578125" style="12" bestFit="1" customWidth="1"/>
    <col min="10746" max="10747" width="15.5703125" style="12" customWidth="1"/>
    <col min="10748" max="10997" width="9.140625" style="12"/>
    <col min="10998" max="10998" width="2" style="12" customWidth="1"/>
    <col min="10999" max="10999" width="6.85546875" style="12" customWidth="1"/>
    <col min="11000" max="11000" width="15" style="12" customWidth="1"/>
    <col min="11001" max="11001" width="40.42578125" style="12" bestFit="1" customWidth="1"/>
    <col min="11002" max="11003" width="15.5703125" style="12" customWidth="1"/>
    <col min="11004" max="11253" width="9.140625" style="12"/>
    <col min="11254" max="11254" width="2" style="12" customWidth="1"/>
    <col min="11255" max="11255" width="6.85546875" style="12" customWidth="1"/>
    <col min="11256" max="11256" width="15" style="12" customWidth="1"/>
    <col min="11257" max="11257" width="40.42578125" style="12" bestFit="1" customWidth="1"/>
    <col min="11258" max="11259" width="15.5703125" style="12" customWidth="1"/>
    <col min="11260" max="11509" width="9.140625" style="12"/>
    <col min="11510" max="11510" width="2" style="12" customWidth="1"/>
    <col min="11511" max="11511" width="6.85546875" style="12" customWidth="1"/>
    <col min="11512" max="11512" width="15" style="12" customWidth="1"/>
    <col min="11513" max="11513" width="40.42578125" style="12" bestFit="1" customWidth="1"/>
    <col min="11514" max="11515" width="15.5703125" style="12" customWidth="1"/>
    <col min="11516" max="11765" width="9.140625" style="12"/>
    <col min="11766" max="11766" width="2" style="12" customWidth="1"/>
    <col min="11767" max="11767" width="6.85546875" style="12" customWidth="1"/>
    <col min="11768" max="11768" width="15" style="12" customWidth="1"/>
    <col min="11769" max="11769" width="40.42578125" style="12" bestFit="1" customWidth="1"/>
    <col min="11770" max="11771" width="15.5703125" style="12" customWidth="1"/>
    <col min="11772" max="12021" width="9.140625" style="12"/>
    <col min="12022" max="12022" width="2" style="12" customWidth="1"/>
    <col min="12023" max="12023" width="6.85546875" style="12" customWidth="1"/>
    <col min="12024" max="12024" width="15" style="12" customWidth="1"/>
    <col min="12025" max="12025" width="40.42578125" style="12" bestFit="1" customWidth="1"/>
    <col min="12026" max="12027" width="15.5703125" style="12" customWidth="1"/>
    <col min="12028" max="12277" width="9.140625" style="12"/>
    <col min="12278" max="12278" width="2" style="12" customWidth="1"/>
    <col min="12279" max="12279" width="6.85546875" style="12" customWidth="1"/>
    <col min="12280" max="12280" width="15" style="12" customWidth="1"/>
    <col min="12281" max="12281" width="40.42578125" style="12" bestFit="1" customWidth="1"/>
    <col min="12282" max="12283" width="15.5703125" style="12" customWidth="1"/>
    <col min="12284" max="12533" width="9.140625" style="12"/>
    <col min="12534" max="12534" width="2" style="12" customWidth="1"/>
    <col min="12535" max="12535" width="6.85546875" style="12" customWidth="1"/>
    <col min="12536" max="12536" width="15" style="12" customWidth="1"/>
    <col min="12537" max="12537" width="40.42578125" style="12" bestFit="1" customWidth="1"/>
    <col min="12538" max="12539" width="15.5703125" style="12" customWidth="1"/>
    <col min="12540" max="12789" width="9.140625" style="12"/>
    <col min="12790" max="12790" width="2" style="12" customWidth="1"/>
    <col min="12791" max="12791" width="6.85546875" style="12" customWidth="1"/>
    <col min="12792" max="12792" width="15" style="12" customWidth="1"/>
    <col min="12793" max="12793" width="40.42578125" style="12" bestFit="1" customWidth="1"/>
    <col min="12794" max="12795" width="15.5703125" style="12" customWidth="1"/>
    <col min="12796" max="13045" width="9.140625" style="12"/>
    <col min="13046" max="13046" width="2" style="12" customWidth="1"/>
    <col min="13047" max="13047" width="6.85546875" style="12" customWidth="1"/>
    <col min="13048" max="13048" width="15" style="12" customWidth="1"/>
    <col min="13049" max="13049" width="40.42578125" style="12" bestFit="1" customWidth="1"/>
    <col min="13050" max="13051" width="15.5703125" style="12" customWidth="1"/>
    <col min="13052" max="13301" width="9.140625" style="12"/>
    <col min="13302" max="13302" width="2" style="12" customWidth="1"/>
    <col min="13303" max="13303" width="6.85546875" style="12" customWidth="1"/>
    <col min="13304" max="13304" width="15" style="12" customWidth="1"/>
    <col min="13305" max="13305" width="40.42578125" style="12" bestFit="1" customWidth="1"/>
    <col min="13306" max="13307" width="15.5703125" style="12" customWidth="1"/>
    <col min="13308" max="13557" width="9.140625" style="12"/>
    <col min="13558" max="13558" width="2" style="12" customWidth="1"/>
    <col min="13559" max="13559" width="6.85546875" style="12" customWidth="1"/>
    <col min="13560" max="13560" width="15" style="12" customWidth="1"/>
    <col min="13561" max="13561" width="40.42578125" style="12" bestFit="1" customWidth="1"/>
    <col min="13562" max="13563" width="15.5703125" style="12" customWidth="1"/>
    <col min="13564" max="13813" width="9.140625" style="12"/>
    <col min="13814" max="13814" width="2" style="12" customWidth="1"/>
    <col min="13815" max="13815" width="6.85546875" style="12" customWidth="1"/>
    <col min="13816" max="13816" width="15" style="12" customWidth="1"/>
    <col min="13817" max="13817" width="40.42578125" style="12" bestFit="1" customWidth="1"/>
    <col min="13818" max="13819" width="15.5703125" style="12" customWidth="1"/>
    <col min="13820" max="14069" width="9.140625" style="12"/>
    <col min="14070" max="14070" width="2" style="12" customWidth="1"/>
    <col min="14071" max="14071" width="6.85546875" style="12" customWidth="1"/>
    <col min="14072" max="14072" width="15" style="12" customWidth="1"/>
    <col min="14073" max="14073" width="40.42578125" style="12" bestFit="1" customWidth="1"/>
    <col min="14074" max="14075" width="15.5703125" style="12" customWidth="1"/>
    <col min="14076" max="14325" width="9.140625" style="12"/>
    <col min="14326" max="14326" width="2" style="12" customWidth="1"/>
    <col min="14327" max="14327" width="6.85546875" style="12" customWidth="1"/>
    <col min="14328" max="14328" width="15" style="12" customWidth="1"/>
    <col min="14329" max="14329" width="40.42578125" style="12" bestFit="1" customWidth="1"/>
    <col min="14330" max="14331" width="15.5703125" style="12" customWidth="1"/>
    <col min="14332" max="14581" width="9.140625" style="12"/>
    <col min="14582" max="14582" width="2" style="12" customWidth="1"/>
    <col min="14583" max="14583" width="6.85546875" style="12" customWidth="1"/>
    <col min="14584" max="14584" width="15" style="12" customWidth="1"/>
    <col min="14585" max="14585" width="40.42578125" style="12" bestFit="1" customWidth="1"/>
    <col min="14586" max="14587" width="15.5703125" style="12" customWidth="1"/>
    <col min="14588" max="14837" width="9.140625" style="12"/>
    <col min="14838" max="14838" width="2" style="12" customWidth="1"/>
    <col min="14839" max="14839" width="6.85546875" style="12" customWidth="1"/>
    <col min="14840" max="14840" width="15" style="12" customWidth="1"/>
    <col min="14841" max="14841" width="40.42578125" style="12" bestFit="1" customWidth="1"/>
    <col min="14842" max="14843" width="15.5703125" style="12" customWidth="1"/>
    <col min="14844" max="15093" width="9.140625" style="12"/>
    <col min="15094" max="15094" width="2" style="12" customWidth="1"/>
    <col min="15095" max="15095" width="6.85546875" style="12" customWidth="1"/>
    <col min="15096" max="15096" width="15" style="12" customWidth="1"/>
    <col min="15097" max="15097" width="40.42578125" style="12" bestFit="1" customWidth="1"/>
    <col min="15098" max="15099" width="15.5703125" style="12" customWidth="1"/>
    <col min="15100" max="15349" width="9.140625" style="12"/>
    <col min="15350" max="15350" width="2" style="12" customWidth="1"/>
    <col min="15351" max="15351" width="6.85546875" style="12" customWidth="1"/>
    <col min="15352" max="15352" width="15" style="12" customWidth="1"/>
    <col min="15353" max="15353" width="40.42578125" style="12" bestFit="1" customWidth="1"/>
    <col min="15354" max="15355" width="15.5703125" style="12" customWidth="1"/>
    <col min="15356" max="15605" width="9.140625" style="12"/>
    <col min="15606" max="15606" width="2" style="12" customWidth="1"/>
    <col min="15607" max="15607" width="6.85546875" style="12" customWidth="1"/>
    <col min="15608" max="15608" width="15" style="12" customWidth="1"/>
    <col min="15609" max="15609" width="40.42578125" style="12" bestFit="1" customWidth="1"/>
    <col min="15610" max="15611" width="15.5703125" style="12" customWidth="1"/>
    <col min="15612" max="15861" width="9.140625" style="12"/>
    <col min="15862" max="15862" width="2" style="12" customWidth="1"/>
    <col min="15863" max="15863" width="6.85546875" style="12" customWidth="1"/>
    <col min="15864" max="15864" width="15" style="12" customWidth="1"/>
    <col min="15865" max="15865" width="40.42578125" style="12" bestFit="1" customWidth="1"/>
    <col min="15866" max="15867" width="15.5703125" style="12" customWidth="1"/>
    <col min="15868" max="16117" width="9.140625" style="12"/>
    <col min="16118" max="16118" width="2" style="12" customWidth="1"/>
    <col min="16119" max="16119" width="6.85546875" style="12" customWidth="1"/>
    <col min="16120" max="16120" width="15" style="12" customWidth="1"/>
    <col min="16121" max="16121" width="40.42578125" style="12" bestFit="1" customWidth="1"/>
    <col min="16122" max="16123" width="15.5703125" style="12" customWidth="1"/>
    <col min="16124" max="16384" width="9.140625" style="12"/>
  </cols>
  <sheetData>
    <row r="1" spans="2:8" ht="15.75" thickBot="1" x14ac:dyDescent="0.3"/>
    <row r="2" spans="2:8" ht="42.75" customHeight="1" thickBot="1" x14ac:dyDescent="0.3">
      <c r="B2" s="795" t="s">
        <v>71</v>
      </c>
      <c r="C2" s="796"/>
      <c r="D2" s="796"/>
      <c r="E2" s="796"/>
      <c r="F2" s="796"/>
      <c r="G2" s="797"/>
    </row>
    <row r="3" spans="2:8" ht="33" customHeight="1" thickBot="1" x14ac:dyDescent="0.3">
      <c r="B3" s="13" t="s">
        <v>72</v>
      </c>
      <c r="C3" s="798" t="str">
        <f>PQ!$A$3</f>
        <v>Obras civis e Montagens eletromecâncias para Reestruturação da Estação Ferroviária Pedro Nolasco</v>
      </c>
      <c r="D3" s="798"/>
      <c r="E3" s="799"/>
      <c r="F3" s="14" t="s">
        <v>73</v>
      </c>
      <c r="G3" s="15"/>
    </row>
    <row r="4" spans="2:8" ht="9" customHeight="1" thickBot="1" x14ac:dyDescent="0.3">
      <c r="B4" s="16"/>
      <c r="C4" s="17"/>
      <c r="D4" s="17"/>
      <c r="E4" s="17"/>
      <c r="F4" s="18"/>
      <c r="G4" s="19"/>
    </row>
    <row r="5" spans="2:8" ht="20.25" customHeight="1" thickBot="1" x14ac:dyDescent="0.3">
      <c r="B5" s="800" t="s">
        <v>74</v>
      </c>
      <c r="C5" s="801"/>
      <c r="D5" s="801"/>
      <c r="E5" s="801"/>
      <c r="F5" s="20" t="s">
        <v>75</v>
      </c>
      <c r="G5" s="21" t="s">
        <v>76</v>
      </c>
    </row>
    <row r="6" spans="2:8" ht="20.25" customHeight="1" thickTop="1" x14ac:dyDescent="0.25">
      <c r="B6" s="22">
        <v>1</v>
      </c>
      <c r="C6" s="802" t="s">
        <v>77</v>
      </c>
      <c r="D6" s="803"/>
      <c r="E6" s="804"/>
      <c r="F6" s="23">
        <f>SUBTOTAL(9,F7:F11)</f>
        <v>0</v>
      </c>
      <c r="G6" s="24">
        <f>SUBTOTAL(9,G7:G11)</f>
        <v>0</v>
      </c>
      <c r="H6" s="25"/>
    </row>
    <row r="7" spans="2:8" ht="20.25" customHeight="1" x14ac:dyDescent="0.25">
      <c r="B7" s="26" t="s">
        <v>78</v>
      </c>
      <c r="C7" s="792" t="s">
        <v>79</v>
      </c>
      <c r="D7" s="793"/>
      <c r="E7" s="794"/>
      <c r="F7" s="27"/>
      <c r="G7" s="28"/>
    </row>
    <row r="8" spans="2:8" ht="20.25" customHeight="1" x14ac:dyDescent="0.25">
      <c r="B8" s="26" t="s">
        <v>80</v>
      </c>
      <c r="C8" s="805" t="s">
        <v>81</v>
      </c>
      <c r="D8" s="806"/>
      <c r="E8" s="807"/>
      <c r="F8" s="27"/>
      <c r="G8" s="28"/>
    </row>
    <row r="9" spans="2:8" ht="20.25" customHeight="1" x14ac:dyDescent="0.25">
      <c r="B9" s="26" t="s">
        <v>82</v>
      </c>
      <c r="C9" s="792" t="s">
        <v>44</v>
      </c>
      <c r="D9" s="793"/>
      <c r="E9" s="794"/>
      <c r="F9" s="27"/>
      <c r="G9" s="28"/>
    </row>
    <row r="10" spans="2:8" ht="20.25" customHeight="1" x14ac:dyDescent="0.25">
      <c r="B10" s="26" t="s">
        <v>83</v>
      </c>
      <c r="C10" s="792" t="s">
        <v>84</v>
      </c>
      <c r="D10" s="793"/>
      <c r="E10" s="794"/>
      <c r="F10" s="27"/>
      <c r="G10" s="28"/>
    </row>
    <row r="11" spans="2:8" ht="20.25" customHeight="1" x14ac:dyDescent="0.25">
      <c r="B11" s="29" t="s">
        <v>85</v>
      </c>
      <c r="C11" s="792" t="s">
        <v>86</v>
      </c>
      <c r="D11" s="793"/>
      <c r="E11" s="794"/>
      <c r="F11" s="27"/>
      <c r="G11" s="30"/>
    </row>
    <row r="12" spans="2:8" ht="20.25" customHeight="1" x14ac:dyDescent="0.25">
      <c r="B12" s="31">
        <v>2</v>
      </c>
      <c r="C12" s="808" t="s">
        <v>87</v>
      </c>
      <c r="D12" s="809"/>
      <c r="E12" s="810"/>
      <c r="F12" s="32">
        <f>SUBTOTAL(9,F13:F18)</f>
        <v>0</v>
      </c>
      <c r="G12" s="33">
        <f>SUBTOTAL(9,G13:G18)</f>
        <v>0</v>
      </c>
    </row>
    <row r="13" spans="2:8" ht="20.25" customHeight="1" x14ac:dyDescent="0.25">
      <c r="B13" s="26" t="s">
        <v>88</v>
      </c>
      <c r="C13" s="792" t="s">
        <v>89</v>
      </c>
      <c r="D13" s="793"/>
      <c r="E13" s="794"/>
      <c r="F13" s="27"/>
      <c r="G13" s="34"/>
    </row>
    <row r="14" spans="2:8" ht="20.25" customHeight="1" x14ac:dyDescent="0.25">
      <c r="B14" s="26" t="s">
        <v>90</v>
      </c>
      <c r="C14" s="792" t="s">
        <v>91</v>
      </c>
      <c r="D14" s="793"/>
      <c r="E14" s="794"/>
      <c r="F14" s="27"/>
      <c r="G14" s="34"/>
    </row>
    <row r="15" spans="2:8" ht="20.25" customHeight="1" x14ac:dyDescent="0.25">
      <c r="B15" s="26" t="s">
        <v>92</v>
      </c>
      <c r="C15" s="805" t="s">
        <v>93</v>
      </c>
      <c r="D15" s="806"/>
      <c r="E15" s="807"/>
      <c r="F15" s="27"/>
      <c r="G15" s="34"/>
    </row>
    <row r="16" spans="2:8" ht="20.25" customHeight="1" x14ac:dyDescent="0.25">
      <c r="B16" s="26" t="s">
        <v>94</v>
      </c>
      <c r="C16" s="792" t="s">
        <v>95</v>
      </c>
      <c r="D16" s="793"/>
      <c r="E16" s="794"/>
      <c r="F16" s="27"/>
      <c r="G16" s="34"/>
    </row>
    <row r="17" spans="2:7" ht="20.25" customHeight="1" x14ac:dyDescent="0.25">
      <c r="B17" s="26" t="s">
        <v>96</v>
      </c>
      <c r="C17" s="792" t="s">
        <v>97</v>
      </c>
      <c r="D17" s="793"/>
      <c r="E17" s="794"/>
      <c r="F17" s="27"/>
      <c r="G17" s="34"/>
    </row>
    <row r="18" spans="2:7" ht="20.25" customHeight="1" thickBot="1" x14ac:dyDescent="0.3">
      <c r="B18" s="26" t="s">
        <v>98</v>
      </c>
      <c r="C18" s="792" t="s">
        <v>99</v>
      </c>
      <c r="D18" s="793"/>
      <c r="E18" s="794"/>
      <c r="F18" s="27"/>
      <c r="G18" s="34"/>
    </row>
    <row r="19" spans="2:7" ht="9" customHeight="1" thickBot="1" x14ac:dyDescent="0.3">
      <c r="B19" s="16"/>
      <c r="C19" s="17"/>
      <c r="D19" s="17"/>
      <c r="E19" s="17"/>
      <c r="F19" s="18"/>
      <c r="G19" s="19"/>
    </row>
    <row r="20" spans="2:7" ht="20.25" customHeight="1" thickBot="1" x14ac:dyDescent="0.3">
      <c r="B20" s="800" t="s">
        <v>100</v>
      </c>
      <c r="C20" s="801"/>
      <c r="D20" s="801"/>
      <c r="E20" s="801"/>
      <c r="F20" s="20" t="s">
        <v>75</v>
      </c>
      <c r="G20" s="21" t="s">
        <v>76</v>
      </c>
    </row>
    <row r="21" spans="2:7" ht="20.25" customHeight="1" x14ac:dyDescent="0.25">
      <c r="B21" s="35">
        <v>1</v>
      </c>
      <c r="C21" s="814" t="str">
        <f>UPPER("Impostos + Margem Bruta")</f>
        <v>IMPOSTOS + MARGEM BRUTA</v>
      </c>
      <c r="D21" s="815"/>
      <c r="E21" s="816"/>
      <c r="F21" s="36">
        <f>SUBTOTAL(9,F22:F29)</f>
        <v>0</v>
      </c>
      <c r="G21" s="37">
        <f>SUBTOTAL(9,G22:G29)</f>
        <v>0</v>
      </c>
    </row>
    <row r="22" spans="2:7" ht="20.25" customHeight="1" x14ac:dyDescent="0.25">
      <c r="B22" s="38" t="s">
        <v>78</v>
      </c>
      <c r="C22" s="817" t="s">
        <v>101</v>
      </c>
      <c r="D22" s="818"/>
      <c r="E22" s="819"/>
      <c r="F22" s="39">
        <f>SUBTOTAL(9,F23)</f>
        <v>0</v>
      </c>
      <c r="G22" s="40">
        <f>SUBTOTAL(9,G23)</f>
        <v>0</v>
      </c>
    </row>
    <row r="23" spans="2:7" ht="20.25" customHeight="1" x14ac:dyDescent="0.25">
      <c r="B23" s="26" t="s">
        <v>102</v>
      </c>
      <c r="C23" s="792" t="s">
        <v>103</v>
      </c>
      <c r="D23" s="793"/>
      <c r="E23" s="794"/>
      <c r="F23" s="27"/>
      <c r="G23" s="34">
        <f>$F$32*F23</f>
        <v>0</v>
      </c>
    </row>
    <row r="24" spans="2:7" ht="20.25" customHeight="1" x14ac:dyDescent="0.25">
      <c r="B24" s="38" t="s">
        <v>80</v>
      </c>
      <c r="C24" s="817" t="s">
        <v>104</v>
      </c>
      <c r="D24" s="818"/>
      <c r="E24" s="819"/>
      <c r="F24" s="41">
        <f>SUBTOTAL(9,F25:F29)</f>
        <v>0</v>
      </c>
      <c r="G24" s="42">
        <f>SUBTOTAL(9,G25:G29)</f>
        <v>0</v>
      </c>
    </row>
    <row r="25" spans="2:7" ht="20.25" customHeight="1" x14ac:dyDescent="0.25">
      <c r="B25" s="26" t="s">
        <v>105</v>
      </c>
      <c r="C25" s="811" t="s">
        <v>106</v>
      </c>
      <c r="D25" s="812"/>
      <c r="E25" s="813"/>
      <c r="F25" s="27"/>
      <c r="G25" s="34">
        <f>$F$32*F25</f>
        <v>0</v>
      </c>
    </row>
    <row r="26" spans="2:7" ht="20.25" customHeight="1" x14ac:dyDescent="0.25">
      <c r="B26" s="26" t="s">
        <v>107</v>
      </c>
      <c r="C26" s="811" t="s">
        <v>108</v>
      </c>
      <c r="D26" s="812"/>
      <c r="E26" s="813"/>
      <c r="F26" s="27"/>
      <c r="G26" s="34">
        <f>$F$32*F26</f>
        <v>0</v>
      </c>
    </row>
    <row r="27" spans="2:7" ht="20.25" customHeight="1" x14ac:dyDescent="0.25">
      <c r="B27" s="26" t="s">
        <v>109</v>
      </c>
      <c r="C27" s="811" t="s">
        <v>110</v>
      </c>
      <c r="D27" s="812"/>
      <c r="E27" s="813"/>
      <c r="F27" s="27"/>
      <c r="G27" s="34">
        <f>$F$32*F27</f>
        <v>0</v>
      </c>
    </row>
    <row r="28" spans="2:7" ht="20.25" customHeight="1" x14ac:dyDescent="0.25">
      <c r="B28" s="26" t="s">
        <v>111</v>
      </c>
      <c r="C28" s="811" t="s">
        <v>112</v>
      </c>
      <c r="D28" s="812"/>
      <c r="E28" s="813"/>
      <c r="F28" s="27"/>
      <c r="G28" s="34">
        <f>$F$32*F28</f>
        <v>0</v>
      </c>
    </row>
    <row r="29" spans="2:7" ht="20.25" customHeight="1" thickBot="1" x14ac:dyDescent="0.3">
      <c r="B29" s="26" t="s">
        <v>113</v>
      </c>
      <c r="C29" s="811" t="s">
        <v>114</v>
      </c>
      <c r="D29" s="812"/>
      <c r="E29" s="813"/>
      <c r="F29" s="27"/>
      <c r="G29" s="34">
        <f>IFERROR($F$32*F29,0)</f>
        <v>0</v>
      </c>
    </row>
    <row r="30" spans="2:7" ht="20.100000000000001" customHeight="1" x14ac:dyDescent="0.25">
      <c r="B30" s="820" t="s">
        <v>115</v>
      </c>
      <c r="C30" s="821"/>
      <c r="D30" s="821"/>
      <c r="E30" s="821"/>
      <c r="F30" s="821"/>
      <c r="G30" s="822"/>
    </row>
    <row r="31" spans="2:7" ht="20.100000000000001" customHeight="1" x14ac:dyDescent="0.25">
      <c r="B31" s="823" t="s">
        <v>116</v>
      </c>
      <c r="C31" s="824"/>
      <c r="D31" s="824"/>
      <c r="E31" s="825"/>
      <c r="F31" s="43">
        <f>IFERROR(F32/G6-1,0)</f>
        <v>0</v>
      </c>
      <c r="G31" s="44">
        <f>G6*F31</f>
        <v>0</v>
      </c>
    </row>
    <row r="32" spans="2:7" ht="20.100000000000001" customHeight="1" x14ac:dyDescent="0.25">
      <c r="B32" s="826" t="s">
        <v>117</v>
      </c>
      <c r="C32" s="827"/>
      <c r="D32" s="828"/>
      <c r="E32" s="45"/>
      <c r="F32" s="829">
        <f>SUBTOTAL(9,G6:G18)/(1-$F$21)</f>
        <v>0</v>
      </c>
      <c r="G32" s="830"/>
    </row>
  </sheetData>
  <mergeCells count="30">
    <mergeCell ref="C28:E28"/>
    <mergeCell ref="C29:E29"/>
    <mergeCell ref="B30:G30"/>
    <mergeCell ref="B31:E31"/>
    <mergeCell ref="B32:D32"/>
    <mergeCell ref="F32:G32"/>
    <mergeCell ref="C27:E27"/>
    <mergeCell ref="C15:E15"/>
    <mergeCell ref="C16:E16"/>
    <mergeCell ref="C17:E17"/>
    <mergeCell ref="C18:E18"/>
    <mergeCell ref="B20:E20"/>
    <mergeCell ref="C21:E21"/>
    <mergeCell ref="C22:E22"/>
    <mergeCell ref="C23:E23"/>
    <mergeCell ref="C24:E24"/>
    <mergeCell ref="C25:E25"/>
    <mergeCell ref="C26:E26"/>
    <mergeCell ref="C14:E14"/>
    <mergeCell ref="B2:G2"/>
    <mergeCell ref="C3:E3"/>
    <mergeCell ref="B5:E5"/>
    <mergeCell ref="C6:E6"/>
    <mergeCell ref="C7:E7"/>
    <mergeCell ref="C8:E8"/>
    <mergeCell ref="C9:E9"/>
    <mergeCell ref="C10:E10"/>
    <mergeCell ref="C11:E11"/>
    <mergeCell ref="C12:E12"/>
    <mergeCell ref="C13:E13"/>
  </mergeCells>
  <dataValidations count="4">
    <dataValidation type="decimal" operator="greaterThan" allowBlank="1" showInputMessage="1" showErrorMessage="1" sqref="G917521:G917526 G851985:G851990 G786449:G786454 G720913:G720918 G655377:G655382 G589841:G589846 G524305:G524310 G458769:G458774 G393233:G393238 G327697:G327702 G262161:G262166 G196625:G196630 G131089:G131094 G65553:G65558 G983049:G983055 G917513:G917519 G851977:G851983 G786441:G786447 G720905:G720911 G655369:G655375 G589833:G589839 G524297:G524303 G458761:G458767 G393225:G393231 G327689:G327695 G262153:G262159 G196617:G196623 G131081:G131087 G65545:G65551 G983034:G983045 G917498:G917509 G851962:G851973 G786426:G786437 G720890:G720901 G655354:G655365 G589818:G589829 G524282:G524293 G458746:G458757 G393210:G393221 G327674:G327685 G262138:G262149 G196602:G196613 G131066:G131077 G65530:G65541 G983057:G983062 F25:F29 F23 WLG983057:WLG983062 WBK983057:WBK983062 VRO983057:VRO983062 VHS983057:VHS983062 UXW983057:UXW983062 UOA983057:UOA983062 UEE983057:UEE983062 TUI983057:TUI983062 TKM983057:TKM983062 TAQ983057:TAQ983062 SQU983057:SQU983062 SGY983057:SGY983062 RXC983057:RXC983062 RNG983057:RNG983062 RDK983057:RDK983062 QTO983057:QTO983062 QJS983057:QJS983062 PZW983057:PZW983062 PQA983057:PQA983062 PGE983057:PGE983062 OWI983057:OWI983062 OMM983057:OMM983062 OCQ983057:OCQ983062 NSU983057:NSU983062 NIY983057:NIY983062 MZC983057:MZC983062 MPG983057:MPG983062 MFK983057:MFK983062 LVO983057:LVO983062 LLS983057:LLS983062 LBW983057:LBW983062 KSA983057:KSA983062 KIE983057:KIE983062 JYI983057:JYI983062 JOM983057:JOM983062 JEQ983057:JEQ983062 IUU983057:IUU983062 IKY983057:IKY983062 IBC983057:IBC983062 HRG983057:HRG983062 HHK983057:HHK983062 GXO983057:GXO983062 GNS983057:GNS983062 GDW983057:GDW983062 FUA983057:FUA983062 FKE983057:FKE983062 FAI983057:FAI983062 EQM983057:EQM983062 EGQ983057:EGQ983062 DWU983057:DWU983062 DMY983057:DMY983062 DDC983057:DDC983062 CTG983057:CTG983062 CJK983057:CJK983062 BZO983057:BZO983062 BPS983057:BPS983062 BFW983057:BFW983062 AWA983057:AWA983062 AME983057:AME983062 ACI983057:ACI983062 SM983057:SM983062 IQ983057:IQ983062 WVC917521:WVC917526 WLG917521:WLG917526 WBK917521:WBK917526 VRO917521:VRO917526 VHS917521:VHS917526 UXW917521:UXW917526 UOA917521:UOA917526 UEE917521:UEE917526 TUI917521:TUI917526 TKM917521:TKM917526 TAQ917521:TAQ917526 SQU917521:SQU917526 SGY917521:SGY917526 RXC917521:RXC917526 RNG917521:RNG917526 RDK917521:RDK917526 QTO917521:QTO917526 QJS917521:QJS917526 PZW917521:PZW917526 PQA917521:PQA917526 PGE917521:PGE917526 OWI917521:OWI917526 OMM917521:OMM917526 OCQ917521:OCQ917526 NSU917521:NSU917526 NIY917521:NIY917526 MZC917521:MZC917526 MPG917521:MPG917526 MFK917521:MFK917526 LVO917521:LVO917526 LLS917521:LLS917526 LBW917521:LBW917526 KSA917521:KSA917526 KIE917521:KIE917526 JYI917521:JYI917526 JOM917521:JOM917526 JEQ917521:JEQ917526 IUU917521:IUU917526 IKY917521:IKY917526 IBC917521:IBC917526 HRG917521:HRG917526 HHK917521:HHK917526 GXO917521:GXO917526 GNS917521:GNS917526 GDW917521:GDW917526 FUA917521:FUA917526 FKE917521:FKE917526 FAI917521:FAI917526 EQM917521:EQM917526 EGQ917521:EGQ917526 DWU917521:DWU917526 DMY917521:DMY917526 DDC917521:DDC917526 CTG917521:CTG917526 CJK917521:CJK917526 BZO917521:BZO917526 BPS917521:BPS917526 BFW917521:BFW917526 AWA917521:AWA917526 AME917521:AME917526 ACI917521:ACI917526 SM917521:SM917526 IQ917521:IQ917526 WVC851985:WVC851990 WLG851985:WLG851990 WBK851985:WBK851990 VRO851985:VRO851990 VHS851985:VHS851990 UXW851985:UXW851990 UOA851985:UOA851990 UEE851985:UEE851990 TUI851985:TUI851990 TKM851985:TKM851990 TAQ851985:TAQ851990 SQU851985:SQU851990 SGY851985:SGY851990 RXC851985:RXC851990 RNG851985:RNG851990 RDK851985:RDK851990 QTO851985:QTO851990 QJS851985:QJS851990 PZW851985:PZW851990 PQA851985:PQA851990 PGE851985:PGE851990 OWI851985:OWI851990 OMM851985:OMM851990 OCQ851985:OCQ851990 NSU851985:NSU851990 NIY851985:NIY851990 MZC851985:MZC851990 MPG851985:MPG851990 MFK851985:MFK851990 LVO851985:LVO851990 LLS851985:LLS851990 LBW851985:LBW851990 KSA851985:KSA851990 KIE851985:KIE851990 JYI851985:JYI851990 JOM851985:JOM851990 JEQ851985:JEQ851990 IUU851985:IUU851990 IKY851985:IKY851990 IBC851985:IBC851990 HRG851985:HRG851990 HHK851985:HHK851990 GXO851985:GXO851990 GNS851985:GNS851990 GDW851985:GDW851990 FUA851985:FUA851990 FKE851985:FKE851990 FAI851985:FAI851990 EQM851985:EQM851990 EGQ851985:EGQ851990 DWU851985:DWU851990 DMY851985:DMY851990 DDC851985:DDC851990 CTG851985:CTG851990 CJK851985:CJK851990 BZO851985:BZO851990 BPS851985:BPS851990 BFW851985:BFW851990 AWA851985:AWA851990 AME851985:AME851990 ACI851985:ACI851990 SM851985:SM851990 IQ851985:IQ851990 WVC786449:WVC786454 WLG786449:WLG786454 WBK786449:WBK786454 VRO786449:VRO786454 VHS786449:VHS786454 UXW786449:UXW786454 UOA786449:UOA786454 UEE786449:UEE786454 TUI786449:TUI786454 TKM786449:TKM786454 TAQ786449:TAQ786454 SQU786449:SQU786454 SGY786449:SGY786454 RXC786449:RXC786454 RNG786449:RNG786454 RDK786449:RDK786454 QTO786449:QTO786454 QJS786449:QJS786454 PZW786449:PZW786454 PQA786449:PQA786454 PGE786449:PGE786454 OWI786449:OWI786454 OMM786449:OMM786454 OCQ786449:OCQ786454 NSU786449:NSU786454 NIY786449:NIY786454 MZC786449:MZC786454 MPG786449:MPG786454 MFK786449:MFK786454 LVO786449:LVO786454 LLS786449:LLS786454 LBW786449:LBW786454 KSA786449:KSA786454 KIE786449:KIE786454 JYI786449:JYI786454 JOM786449:JOM786454 JEQ786449:JEQ786454 IUU786449:IUU786454 IKY786449:IKY786454 IBC786449:IBC786454 HRG786449:HRG786454 HHK786449:HHK786454 GXO786449:GXO786454 GNS786449:GNS786454 GDW786449:GDW786454 FUA786449:FUA786454 FKE786449:FKE786454 FAI786449:FAI786454 EQM786449:EQM786454 EGQ786449:EGQ786454 DWU786449:DWU786454 DMY786449:DMY786454 DDC786449:DDC786454 CTG786449:CTG786454 CJK786449:CJK786454 BZO786449:BZO786454 BPS786449:BPS786454 BFW786449:BFW786454 AWA786449:AWA786454 AME786449:AME786454 ACI786449:ACI786454 SM786449:SM786454 IQ786449:IQ786454 WVC720913:WVC720918 WLG720913:WLG720918 WBK720913:WBK720918 VRO720913:VRO720918 VHS720913:VHS720918 UXW720913:UXW720918 UOA720913:UOA720918 UEE720913:UEE720918 TUI720913:TUI720918 TKM720913:TKM720918 TAQ720913:TAQ720918 SQU720913:SQU720918 SGY720913:SGY720918 RXC720913:RXC720918 RNG720913:RNG720918 RDK720913:RDK720918 QTO720913:QTO720918 QJS720913:QJS720918 PZW720913:PZW720918 PQA720913:PQA720918 PGE720913:PGE720918 OWI720913:OWI720918 OMM720913:OMM720918 OCQ720913:OCQ720918 NSU720913:NSU720918 NIY720913:NIY720918 MZC720913:MZC720918 MPG720913:MPG720918 MFK720913:MFK720918 LVO720913:LVO720918 LLS720913:LLS720918 LBW720913:LBW720918 KSA720913:KSA720918 KIE720913:KIE720918 JYI720913:JYI720918 JOM720913:JOM720918 JEQ720913:JEQ720918 IUU720913:IUU720918 IKY720913:IKY720918 IBC720913:IBC720918 HRG720913:HRG720918 HHK720913:HHK720918 GXO720913:GXO720918 GNS720913:GNS720918 GDW720913:GDW720918 FUA720913:FUA720918 FKE720913:FKE720918 FAI720913:FAI720918 EQM720913:EQM720918 EGQ720913:EGQ720918 DWU720913:DWU720918 DMY720913:DMY720918 DDC720913:DDC720918 CTG720913:CTG720918 CJK720913:CJK720918 BZO720913:BZO720918 BPS720913:BPS720918 BFW720913:BFW720918 AWA720913:AWA720918 AME720913:AME720918 ACI720913:ACI720918 SM720913:SM720918 IQ720913:IQ720918 WVC655377:WVC655382 WLG655377:WLG655382 WBK655377:WBK655382 VRO655377:VRO655382 VHS655377:VHS655382 UXW655377:UXW655382 UOA655377:UOA655382 UEE655377:UEE655382 TUI655377:TUI655382 TKM655377:TKM655382 TAQ655377:TAQ655382 SQU655377:SQU655382 SGY655377:SGY655382 RXC655377:RXC655382 RNG655377:RNG655382 RDK655377:RDK655382 QTO655377:QTO655382 QJS655377:QJS655382 PZW655377:PZW655382 PQA655377:PQA655382 PGE655377:PGE655382 OWI655377:OWI655382 OMM655377:OMM655382 OCQ655377:OCQ655382 NSU655377:NSU655382 NIY655377:NIY655382 MZC655377:MZC655382 MPG655377:MPG655382 MFK655377:MFK655382 LVO655377:LVO655382 LLS655377:LLS655382 LBW655377:LBW655382 KSA655377:KSA655382 KIE655377:KIE655382 JYI655377:JYI655382 JOM655377:JOM655382 JEQ655377:JEQ655382 IUU655377:IUU655382 IKY655377:IKY655382 IBC655377:IBC655382 HRG655377:HRG655382 HHK655377:HHK655382 GXO655377:GXO655382 GNS655377:GNS655382 GDW655377:GDW655382 FUA655377:FUA655382 FKE655377:FKE655382 FAI655377:FAI655382 EQM655377:EQM655382 EGQ655377:EGQ655382 DWU655377:DWU655382 DMY655377:DMY655382 DDC655377:DDC655382 CTG655377:CTG655382 CJK655377:CJK655382 BZO655377:BZO655382 BPS655377:BPS655382 BFW655377:BFW655382 AWA655377:AWA655382 AME655377:AME655382 ACI655377:ACI655382 SM655377:SM655382 IQ655377:IQ655382 WVC589841:WVC589846 WLG589841:WLG589846 WBK589841:WBK589846 VRO589841:VRO589846 VHS589841:VHS589846 UXW589841:UXW589846 UOA589841:UOA589846 UEE589841:UEE589846 TUI589841:TUI589846 TKM589841:TKM589846 TAQ589841:TAQ589846 SQU589841:SQU589846 SGY589841:SGY589846 RXC589841:RXC589846 RNG589841:RNG589846 RDK589841:RDK589846 QTO589841:QTO589846 QJS589841:QJS589846 PZW589841:PZW589846 PQA589841:PQA589846 PGE589841:PGE589846 OWI589841:OWI589846 OMM589841:OMM589846 OCQ589841:OCQ589846 NSU589841:NSU589846 NIY589841:NIY589846 MZC589841:MZC589846 MPG589841:MPG589846 MFK589841:MFK589846 LVO589841:LVO589846 LLS589841:LLS589846 LBW589841:LBW589846 KSA589841:KSA589846 KIE589841:KIE589846 JYI589841:JYI589846 JOM589841:JOM589846 JEQ589841:JEQ589846 IUU589841:IUU589846 IKY589841:IKY589846 IBC589841:IBC589846 HRG589841:HRG589846 HHK589841:HHK589846 GXO589841:GXO589846 GNS589841:GNS589846 GDW589841:GDW589846 FUA589841:FUA589846 FKE589841:FKE589846 FAI589841:FAI589846 EQM589841:EQM589846 EGQ589841:EGQ589846 DWU589841:DWU589846 DMY589841:DMY589846 DDC589841:DDC589846 CTG589841:CTG589846 CJK589841:CJK589846 BZO589841:BZO589846 BPS589841:BPS589846 BFW589841:BFW589846 AWA589841:AWA589846 AME589841:AME589846 ACI589841:ACI589846 SM589841:SM589846 IQ589841:IQ589846 WVC524305:WVC524310 WLG524305:WLG524310 WBK524305:WBK524310 VRO524305:VRO524310 VHS524305:VHS524310 UXW524305:UXW524310 UOA524305:UOA524310 UEE524305:UEE524310 TUI524305:TUI524310 TKM524305:TKM524310 TAQ524305:TAQ524310 SQU524305:SQU524310 SGY524305:SGY524310 RXC524305:RXC524310 RNG524305:RNG524310 RDK524305:RDK524310 QTO524305:QTO524310 QJS524305:QJS524310 PZW524305:PZW524310 PQA524305:PQA524310 PGE524305:PGE524310 OWI524305:OWI524310 OMM524305:OMM524310 OCQ524305:OCQ524310 NSU524305:NSU524310 NIY524305:NIY524310 MZC524305:MZC524310 MPG524305:MPG524310 MFK524305:MFK524310 LVO524305:LVO524310 LLS524305:LLS524310 LBW524305:LBW524310 KSA524305:KSA524310 KIE524305:KIE524310 JYI524305:JYI524310 JOM524305:JOM524310 JEQ524305:JEQ524310 IUU524305:IUU524310 IKY524305:IKY524310 IBC524305:IBC524310 HRG524305:HRG524310 HHK524305:HHK524310 GXO524305:GXO524310 GNS524305:GNS524310 GDW524305:GDW524310 FUA524305:FUA524310 FKE524305:FKE524310 FAI524305:FAI524310 EQM524305:EQM524310 EGQ524305:EGQ524310 DWU524305:DWU524310 DMY524305:DMY524310 DDC524305:DDC524310 CTG524305:CTG524310 CJK524305:CJK524310 BZO524305:BZO524310 BPS524305:BPS524310 BFW524305:BFW524310 AWA524305:AWA524310 AME524305:AME524310 ACI524305:ACI524310 SM524305:SM524310 IQ524305:IQ524310 WVC458769:WVC458774 WLG458769:WLG458774 WBK458769:WBK458774 VRO458769:VRO458774 VHS458769:VHS458774 UXW458769:UXW458774 UOA458769:UOA458774 UEE458769:UEE458774 TUI458769:TUI458774 TKM458769:TKM458774 TAQ458769:TAQ458774 SQU458769:SQU458774 SGY458769:SGY458774 RXC458769:RXC458774 RNG458769:RNG458774 RDK458769:RDK458774 QTO458769:QTO458774 QJS458769:QJS458774 PZW458769:PZW458774 PQA458769:PQA458774 PGE458769:PGE458774 OWI458769:OWI458774 OMM458769:OMM458774 OCQ458769:OCQ458774 NSU458769:NSU458774 NIY458769:NIY458774 MZC458769:MZC458774 MPG458769:MPG458774 MFK458769:MFK458774 LVO458769:LVO458774 LLS458769:LLS458774 LBW458769:LBW458774 KSA458769:KSA458774 KIE458769:KIE458774 JYI458769:JYI458774 JOM458769:JOM458774 JEQ458769:JEQ458774 IUU458769:IUU458774 IKY458769:IKY458774 IBC458769:IBC458774 HRG458769:HRG458774 HHK458769:HHK458774 GXO458769:GXO458774 GNS458769:GNS458774 GDW458769:GDW458774 FUA458769:FUA458774 FKE458769:FKE458774 FAI458769:FAI458774 EQM458769:EQM458774 EGQ458769:EGQ458774 DWU458769:DWU458774 DMY458769:DMY458774 DDC458769:DDC458774 CTG458769:CTG458774 CJK458769:CJK458774 BZO458769:BZO458774 BPS458769:BPS458774 BFW458769:BFW458774 AWA458769:AWA458774 AME458769:AME458774 ACI458769:ACI458774 SM458769:SM458774 IQ458769:IQ458774 WVC393233:WVC393238 WLG393233:WLG393238 WBK393233:WBK393238 VRO393233:VRO393238 VHS393233:VHS393238 UXW393233:UXW393238 UOA393233:UOA393238 UEE393233:UEE393238 TUI393233:TUI393238 TKM393233:TKM393238 TAQ393233:TAQ393238 SQU393233:SQU393238 SGY393233:SGY393238 RXC393233:RXC393238 RNG393233:RNG393238 RDK393233:RDK393238 QTO393233:QTO393238 QJS393233:QJS393238 PZW393233:PZW393238 PQA393233:PQA393238 PGE393233:PGE393238 OWI393233:OWI393238 OMM393233:OMM393238 OCQ393233:OCQ393238 NSU393233:NSU393238 NIY393233:NIY393238 MZC393233:MZC393238 MPG393233:MPG393238 MFK393233:MFK393238 LVO393233:LVO393238 LLS393233:LLS393238 LBW393233:LBW393238 KSA393233:KSA393238 KIE393233:KIE393238 JYI393233:JYI393238 JOM393233:JOM393238 JEQ393233:JEQ393238 IUU393233:IUU393238 IKY393233:IKY393238 IBC393233:IBC393238 HRG393233:HRG393238 HHK393233:HHK393238 GXO393233:GXO393238 GNS393233:GNS393238 GDW393233:GDW393238 FUA393233:FUA393238 FKE393233:FKE393238 FAI393233:FAI393238 EQM393233:EQM393238 EGQ393233:EGQ393238 DWU393233:DWU393238 DMY393233:DMY393238 DDC393233:DDC393238 CTG393233:CTG393238 CJK393233:CJK393238 BZO393233:BZO393238 BPS393233:BPS393238 BFW393233:BFW393238 AWA393233:AWA393238 AME393233:AME393238 ACI393233:ACI393238 SM393233:SM393238 IQ393233:IQ393238 WVC327697:WVC327702 WLG327697:WLG327702 WBK327697:WBK327702 VRO327697:VRO327702 VHS327697:VHS327702 UXW327697:UXW327702 UOA327697:UOA327702 UEE327697:UEE327702 TUI327697:TUI327702 TKM327697:TKM327702 TAQ327697:TAQ327702 SQU327697:SQU327702 SGY327697:SGY327702 RXC327697:RXC327702 RNG327697:RNG327702 RDK327697:RDK327702 QTO327697:QTO327702 QJS327697:QJS327702 PZW327697:PZW327702 PQA327697:PQA327702 PGE327697:PGE327702 OWI327697:OWI327702 OMM327697:OMM327702 OCQ327697:OCQ327702 NSU327697:NSU327702 NIY327697:NIY327702 MZC327697:MZC327702 MPG327697:MPG327702 MFK327697:MFK327702 LVO327697:LVO327702 LLS327697:LLS327702 LBW327697:LBW327702 KSA327697:KSA327702 KIE327697:KIE327702 JYI327697:JYI327702 JOM327697:JOM327702 JEQ327697:JEQ327702 IUU327697:IUU327702 IKY327697:IKY327702 IBC327697:IBC327702 HRG327697:HRG327702 HHK327697:HHK327702 GXO327697:GXO327702 GNS327697:GNS327702 GDW327697:GDW327702 FUA327697:FUA327702 FKE327697:FKE327702 FAI327697:FAI327702 EQM327697:EQM327702 EGQ327697:EGQ327702 DWU327697:DWU327702 DMY327697:DMY327702 DDC327697:DDC327702 CTG327697:CTG327702 CJK327697:CJK327702 BZO327697:BZO327702 BPS327697:BPS327702 BFW327697:BFW327702 AWA327697:AWA327702 AME327697:AME327702 ACI327697:ACI327702 SM327697:SM327702 IQ327697:IQ327702 WVC262161:WVC262166 WLG262161:WLG262166 WBK262161:WBK262166 VRO262161:VRO262166 VHS262161:VHS262166 UXW262161:UXW262166 UOA262161:UOA262166 UEE262161:UEE262166 TUI262161:TUI262166 TKM262161:TKM262166 TAQ262161:TAQ262166 SQU262161:SQU262166 SGY262161:SGY262166 RXC262161:RXC262166 RNG262161:RNG262166 RDK262161:RDK262166 QTO262161:QTO262166 QJS262161:QJS262166 PZW262161:PZW262166 PQA262161:PQA262166 PGE262161:PGE262166 OWI262161:OWI262166 OMM262161:OMM262166 OCQ262161:OCQ262166 NSU262161:NSU262166 NIY262161:NIY262166 MZC262161:MZC262166 MPG262161:MPG262166 MFK262161:MFK262166 LVO262161:LVO262166 LLS262161:LLS262166 LBW262161:LBW262166 KSA262161:KSA262166 KIE262161:KIE262166 JYI262161:JYI262166 JOM262161:JOM262166 JEQ262161:JEQ262166 IUU262161:IUU262166 IKY262161:IKY262166 IBC262161:IBC262166 HRG262161:HRG262166 HHK262161:HHK262166 GXO262161:GXO262166 GNS262161:GNS262166 GDW262161:GDW262166 FUA262161:FUA262166 FKE262161:FKE262166 FAI262161:FAI262166 EQM262161:EQM262166 EGQ262161:EGQ262166 DWU262161:DWU262166 DMY262161:DMY262166 DDC262161:DDC262166 CTG262161:CTG262166 CJK262161:CJK262166 BZO262161:BZO262166 BPS262161:BPS262166 BFW262161:BFW262166 AWA262161:AWA262166 AME262161:AME262166 ACI262161:ACI262166 SM262161:SM262166 IQ262161:IQ262166 WVC196625:WVC196630 WLG196625:WLG196630 WBK196625:WBK196630 VRO196625:VRO196630 VHS196625:VHS196630 UXW196625:UXW196630 UOA196625:UOA196630 UEE196625:UEE196630 TUI196625:TUI196630 TKM196625:TKM196630 TAQ196625:TAQ196630 SQU196625:SQU196630 SGY196625:SGY196630 RXC196625:RXC196630 RNG196625:RNG196630 RDK196625:RDK196630 QTO196625:QTO196630 QJS196625:QJS196630 PZW196625:PZW196630 PQA196625:PQA196630 PGE196625:PGE196630 OWI196625:OWI196630 OMM196625:OMM196630 OCQ196625:OCQ196630 NSU196625:NSU196630 NIY196625:NIY196630 MZC196625:MZC196630 MPG196625:MPG196630 MFK196625:MFK196630 LVO196625:LVO196630 LLS196625:LLS196630 LBW196625:LBW196630 KSA196625:KSA196630 KIE196625:KIE196630 JYI196625:JYI196630 JOM196625:JOM196630 JEQ196625:JEQ196630 IUU196625:IUU196630 IKY196625:IKY196630 IBC196625:IBC196630 HRG196625:HRG196630 HHK196625:HHK196630 GXO196625:GXO196630 GNS196625:GNS196630 GDW196625:GDW196630 FUA196625:FUA196630 FKE196625:FKE196630 FAI196625:FAI196630 EQM196625:EQM196630 EGQ196625:EGQ196630 DWU196625:DWU196630 DMY196625:DMY196630 DDC196625:DDC196630 CTG196625:CTG196630 CJK196625:CJK196630 BZO196625:BZO196630 BPS196625:BPS196630 BFW196625:BFW196630 AWA196625:AWA196630 AME196625:AME196630 ACI196625:ACI196630 SM196625:SM196630 IQ196625:IQ196630 WVC131089:WVC131094 WLG131089:WLG131094 WBK131089:WBK131094 VRO131089:VRO131094 VHS131089:VHS131094 UXW131089:UXW131094 UOA131089:UOA131094 UEE131089:UEE131094 TUI131089:TUI131094 TKM131089:TKM131094 TAQ131089:TAQ131094 SQU131089:SQU131094 SGY131089:SGY131094 RXC131089:RXC131094 RNG131089:RNG131094 RDK131089:RDK131094 QTO131089:QTO131094 QJS131089:QJS131094 PZW131089:PZW131094 PQA131089:PQA131094 PGE131089:PGE131094 OWI131089:OWI131094 OMM131089:OMM131094 OCQ131089:OCQ131094 NSU131089:NSU131094 NIY131089:NIY131094 MZC131089:MZC131094 MPG131089:MPG131094 MFK131089:MFK131094 LVO131089:LVO131094 LLS131089:LLS131094 LBW131089:LBW131094 KSA131089:KSA131094 KIE131089:KIE131094 JYI131089:JYI131094 JOM131089:JOM131094 JEQ131089:JEQ131094 IUU131089:IUU131094 IKY131089:IKY131094 IBC131089:IBC131094 HRG131089:HRG131094 HHK131089:HHK131094 GXO131089:GXO131094 GNS131089:GNS131094 GDW131089:GDW131094 FUA131089:FUA131094 FKE131089:FKE131094 FAI131089:FAI131094 EQM131089:EQM131094 EGQ131089:EGQ131094 DWU131089:DWU131094 DMY131089:DMY131094 DDC131089:DDC131094 CTG131089:CTG131094 CJK131089:CJK131094 BZO131089:BZO131094 BPS131089:BPS131094 BFW131089:BFW131094 AWA131089:AWA131094 AME131089:AME131094 ACI131089:ACI131094 SM131089:SM131094 IQ131089:IQ131094 WVC65553:WVC65558 WLG65553:WLG65558 WBK65553:WBK65558 VRO65553:VRO65558 VHS65553:VHS65558 UXW65553:UXW65558 UOA65553:UOA65558 UEE65553:UEE65558 TUI65553:TUI65558 TKM65553:TKM65558 TAQ65553:TAQ65558 SQU65553:SQU65558 SGY65553:SGY65558 RXC65553:RXC65558 RNG65553:RNG65558 RDK65553:RDK65558 QTO65553:QTO65558 QJS65553:QJS65558 PZW65553:PZW65558 PQA65553:PQA65558 PGE65553:PGE65558 OWI65553:OWI65558 OMM65553:OMM65558 OCQ65553:OCQ65558 NSU65553:NSU65558 NIY65553:NIY65558 MZC65553:MZC65558 MPG65553:MPG65558 MFK65553:MFK65558 LVO65553:LVO65558 LLS65553:LLS65558 LBW65553:LBW65558 KSA65553:KSA65558 KIE65553:KIE65558 JYI65553:JYI65558 JOM65553:JOM65558 JEQ65553:JEQ65558 IUU65553:IUU65558 IKY65553:IKY65558 IBC65553:IBC65558 HRG65553:HRG65558 HHK65553:HHK65558 GXO65553:GXO65558 GNS65553:GNS65558 GDW65553:GDW65558 FUA65553:FUA65558 FKE65553:FKE65558 FAI65553:FAI65558 EQM65553:EQM65558 EGQ65553:EGQ65558 DWU65553:DWU65558 DMY65553:DMY65558 DDC65553:DDC65558 CTG65553:CTG65558 CJK65553:CJK65558 BZO65553:BZO65558 BPS65553:BPS65558 BFW65553:BFW65558 AWA65553:AWA65558 AME65553:AME65558 ACI65553:ACI65558 SM65553:SM65558 IQ65553:IQ65558 WVC983049:WVC983055 WLG983049:WLG983055 WBK983049:WBK983055 VRO983049:VRO983055 VHS983049:VHS983055 UXW983049:UXW983055 UOA983049:UOA983055 UEE983049:UEE983055 TUI983049:TUI983055 TKM983049:TKM983055 TAQ983049:TAQ983055 SQU983049:SQU983055 SGY983049:SGY983055 RXC983049:RXC983055 RNG983049:RNG983055 RDK983049:RDK983055 QTO983049:QTO983055 QJS983049:QJS983055 PZW983049:PZW983055 PQA983049:PQA983055 PGE983049:PGE983055 OWI983049:OWI983055 OMM983049:OMM983055 OCQ983049:OCQ983055 NSU983049:NSU983055 NIY983049:NIY983055 MZC983049:MZC983055 MPG983049:MPG983055 MFK983049:MFK983055 LVO983049:LVO983055 LLS983049:LLS983055 LBW983049:LBW983055 KSA983049:KSA983055 KIE983049:KIE983055 JYI983049:JYI983055 JOM983049:JOM983055 JEQ983049:JEQ983055 IUU983049:IUU983055 IKY983049:IKY983055 IBC983049:IBC983055 HRG983049:HRG983055 HHK983049:HHK983055 GXO983049:GXO983055 GNS983049:GNS983055 GDW983049:GDW983055 FUA983049:FUA983055 FKE983049:FKE983055 FAI983049:FAI983055 EQM983049:EQM983055 EGQ983049:EGQ983055 DWU983049:DWU983055 DMY983049:DMY983055 DDC983049:DDC983055 CTG983049:CTG983055 CJK983049:CJK983055 BZO983049:BZO983055 BPS983049:BPS983055 BFW983049:BFW983055 AWA983049:AWA983055 AME983049:AME983055 ACI983049:ACI983055 SM983049:SM983055 IQ983049:IQ983055 WVC917513:WVC917519 WLG917513:WLG917519 WBK917513:WBK917519 VRO917513:VRO917519 VHS917513:VHS917519 UXW917513:UXW917519 UOA917513:UOA917519 UEE917513:UEE917519 TUI917513:TUI917519 TKM917513:TKM917519 TAQ917513:TAQ917519 SQU917513:SQU917519 SGY917513:SGY917519 RXC917513:RXC917519 RNG917513:RNG917519 RDK917513:RDK917519 QTO917513:QTO917519 QJS917513:QJS917519 PZW917513:PZW917519 PQA917513:PQA917519 PGE917513:PGE917519 OWI917513:OWI917519 OMM917513:OMM917519 OCQ917513:OCQ917519 NSU917513:NSU917519 NIY917513:NIY917519 MZC917513:MZC917519 MPG917513:MPG917519 MFK917513:MFK917519 LVO917513:LVO917519 LLS917513:LLS917519 LBW917513:LBW917519 KSA917513:KSA917519 KIE917513:KIE917519 JYI917513:JYI917519 JOM917513:JOM917519 JEQ917513:JEQ917519 IUU917513:IUU917519 IKY917513:IKY917519 IBC917513:IBC917519 HRG917513:HRG917519 HHK917513:HHK917519 GXO917513:GXO917519 GNS917513:GNS917519 GDW917513:GDW917519 FUA917513:FUA917519 FKE917513:FKE917519 FAI917513:FAI917519 EQM917513:EQM917519 EGQ917513:EGQ917519 DWU917513:DWU917519 DMY917513:DMY917519 DDC917513:DDC917519 CTG917513:CTG917519 CJK917513:CJK917519 BZO917513:BZO917519 BPS917513:BPS917519 BFW917513:BFW917519 AWA917513:AWA917519 AME917513:AME917519 ACI917513:ACI917519 SM917513:SM917519 IQ917513:IQ917519 WVC851977:WVC851983 WLG851977:WLG851983 WBK851977:WBK851983 VRO851977:VRO851983 VHS851977:VHS851983 UXW851977:UXW851983 UOA851977:UOA851983 UEE851977:UEE851983 TUI851977:TUI851983 TKM851977:TKM851983 TAQ851977:TAQ851983 SQU851977:SQU851983 SGY851977:SGY851983 RXC851977:RXC851983 RNG851977:RNG851983 RDK851977:RDK851983 QTO851977:QTO851983 QJS851977:QJS851983 PZW851977:PZW851983 PQA851977:PQA851983 PGE851977:PGE851983 OWI851977:OWI851983 OMM851977:OMM851983 OCQ851977:OCQ851983 NSU851977:NSU851983 NIY851977:NIY851983 MZC851977:MZC851983 MPG851977:MPG851983 MFK851977:MFK851983 LVO851977:LVO851983 LLS851977:LLS851983 LBW851977:LBW851983 KSA851977:KSA851983 KIE851977:KIE851983 JYI851977:JYI851983 JOM851977:JOM851983 JEQ851977:JEQ851983 IUU851977:IUU851983 IKY851977:IKY851983 IBC851977:IBC851983 HRG851977:HRG851983 HHK851977:HHK851983 GXO851977:GXO851983 GNS851977:GNS851983 GDW851977:GDW851983 FUA851977:FUA851983 FKE851977:FKE851983 FAI851977:FAI851983 EQM851977:EQM851983 EGQ851977:EGQ851983 DWU851977:DWU851983 DMY851977:DMY851983 DDC851977:DDC851983 CTG851977:CTG851983 CJK851977:CJK851983 BZO851977:BZO851983 BPS851977:BPS851983 BFW851977:BFW851983 AWA851977:AWA851983 AME851977:AME851983 ACI851977:ACI851983 SM851977:SM851983 IQ851977:IQ851983 WVC786441:WVC786447 WLG786441:WLG786447 WBK786441:WBK786447 VRO786441:VRO786447 VHS786441:VHS786447 UXW786441:UXW786447 UOA786441:UOA786447 UEE786441:UEE786447 TUI786441:TUI786447 TKM786441:TKM786447 TAQ786441:TAQ786447 SQU786441:SQU786447 SGY786441:SGY786447 RXC786441:RXC786447 RNG786441:RNG786447 RDK786441:RDK786447 QTO786441:QTO786447 QJS786441:QJS786447 PZW786441:PZW786447 PQA786441:PQA786447 PGE786441:PGE786447 OWI786441:OWI786447 OMM786441:OMM786447 OCQ786441:OCQ786447 NSU786441:NSU786447 NIY786441:NIY786447 MZC786441:MZC786447 MPG786441:MPG786447 MFK786441:MFK786447 LVO786441:LVO786447 LLS786441:LLS786447 LBW786441:LBW786447 KSA786441:KSA786447 KIE786441:KIE786447 JYI786441:JYI786447 JOM786441:JOM786447 JEQ786441:JEQ786447 IUU786441:IUU786447 IKY786441:IKY786447 IBC786441:IBC786447 HRG786441:HRG786447 HHK786441:HHK786447 GXO786441:GXO786447 GNS786441:GNS786447 GDW786441:GDW786447 FUA786441:FUA786447 FKE786441:FKE786447 FAI786441:FAI786447 EQM786441:EQM786447 EGQ786441:EGQ786447 DWU786441:DWU786447 DMY786441:DMY786447 DDC786441:DDC786447 CTG786441:CTG786447 CJK786441:CJK786447 BZO786441:BZO786447 BPS786441:BPS786447 BFW786441:BFW786447 AWA786441:AWA786447 AME786441:AME786447 ACI786441:ACI786447 SM786441:SM786447 IQ786441:IQ786447 WVC720905:WVC720911 WLG720905:WLG720911 WBK720905:WBK720911 VRO720905:VRO720911 VHS720905:VHS720911 UXW720905:UXW720911 UOA720905:UOA720911 UEE720905:UEE720911 TUI720905:TUI720911 TKM720905:TKM720911 TAQ720905:TAQ720911 SQU720905:SQU720911 SGY720905:SGY720911 RXC720905:RXC720911 RNG720905:RNG720911 RDK720905:RDK720911 QTO720905:QTO720911 QJS720905:QJS720911 PZW720905:PZW720911 PQA720905:PQA720911 PGE720905:PGE720911 OWI720905:OWI720911 OMM720905:OMM720911 OCQ720905:OCQ720911 NSU720905:NSU720911 NIY720905:NIY720911 MZC720905:MZC720911 MPG720905:MPG720911 MFK720905:MFK720911 LVO720905:LVO720911 LLS720905:LLS720911 LBW720905:LBW720911 KSA720905:KSA720911 KIE720905:KIE720911 JYI720905:JYI720911 JOM720905:JOM720911 JEQ720905:JEQ720911 IUU720905:IUU720911 IKY720905:IKY720911 IBC720905:IBC720911 HRG720905:HRG720911 HHK720905:HHK720911 GXO720905:GXO720911 GNS720905:GNS720911 GDW720905:GDW720911 FUA720905:FUA720911 FKE720905:FKE720911 FAI720905:FAI720911 EQM720905:EQM720911 EGQ720905:EGQ720911 DWU720905:DWU720911 DMY720905:DMY720911 DDC720905:DDC720911 CTG720905:CTG720911 CJK720905:CJK720911 BZO720905:BZO720911 BPS720905:BPS720911 BFW720905:BFW720911 AWA720905:AWA720911 AME720905:AME720911 ACI720905:ACI720911 SM720905:SM720911 IQ720905:IQ720911 WVC655369:WVC655375 WLG655369:WLG655375 WBK655369:WBK655375 VRO655369:VRO655375 VHS655369:VHS655375 UXW655369:UXW655375 UOA655369:UOA655375 UEE655369:UEE655375 TUI655369:TUI655375 TKM655369:TKM655375 TAQ655369:TAQ655375 SQU655369:SQU655375 SGY655369:SGY655375 RXC655369:RXC655375 RNG655369:RNG655375 RDK655369:RDK655375 QTO655369:QTO655375 QJS655369:QJS655375 PZW655369:PZW655375 PQA655369:PQA655375 PGE655369:PGE655375 OWI655369:OWI655375 OMM655369:OMM655375 OCQ655369:OCQ655375 NSU655369:NSU655375 NIY655369:NIY655375 MZC655369:MZC655375 MPG655369:MPG655375 MFK655369:MFK655375 LVO655369:LVO655375 LLS655369:LLS655375 LBW655369:LBW655375 KSA655369:KSA655375 KIE655369:KIE655375 JYI655369:JYI655375 JOM655369:JOM655375 JEQ655369:JEQ655375 IUU655369:IUU655375 IKY655369:IKY655375 IBC655369:IBC655375 HRG655369:HRG655375 HHK655369:HHK655375 GXO655369:GXO655375 GNS655369:GNS655375 GDW655369:GDW655375 FUA655369:FUA655375 FKE655369:FKE655375 FAI655369:FAI655375 EQM655369:EQM655375 EGQ655369:EGQ655375 DWU655369:DWU655375 DMY655369:DMY655375 DDC655369:DDC655375 CTG655369:CTG655375 CJK655369:CJK655375 BZO655369:BZO655375 BPS655369:BPS655375 BFW655369:BFW655375 AWA655369:AWA655375 AME655369:AME655375 ACI655369:ACI655375 SM655369:SM655375 IQ655369:IQ655375 WVC589833:WVC589839 WLG589833:WLG589839 WBK589833:WBK589839 VRO589833:VRO589839 VHS589833:VHS589839 UXW589833:UXW589839 UOA589833:UOA589839 UEE589833:UEE589839 TUI589833:TUI589839 TKM589833:TKM589839 TAQ589833:TAQ589839 SQU589833:SQU589839 SGY589833:SGY589839 RXC589833:RXC589839 RNG589833:RNG589839 RDK589833:RDK589839 QTO589833:QTO589839 QJS589833:QJS589839 PZW589833:PZW589839 PQA589833:PQA589839 PGE589833:PGE589839 OWI589833:OWI589839 OMM589833:OMM589839 OCQ589833:OCQ589839 NSU589833:NSU589839 NIY589833:NIY589839 MZC589833:MZC589839 MPG589833:MPG589839 MFK589833:MFK589839 LVO589833:LVO589839 LLS589833:LLS589839 LBW589833:LBW589839 KSA589833:KSA589839 KIE589833:KIE589839 JYI589833:JYI589839 JOM589833:JOM589839 JEQ589833:JEQ589839 IUU589833:IUU589839 IKY589833:IKY589839 IBC589833:IBC589839 HRG589833:HRG589839 HHK589833:HHK589839 GXO589833:GXO589839 GNS589833:GNS589839 GDW589833:GDW589839 FUA589833:FUA589839 FKE589833:FKE589839 FAI589833:FAI589839 EQM589833:EQM589839 EGQ589833:EGQ589839 DWU589833:DWU589839 DMY589833:DMY589839 DDC589833:DDC589839 CTG589833:CTG589839 CJK589833:CJK589839 BZO589833:BZO589839 BPS589833:BPS589839 BFW589833:BFW589839 AWA589833:AWA589839 AME589833:AME589839 ACI589833:ACI589839 SM589833:SM589839 IQ589833:IQ589839 WVC524297:WVC524303 WLG524297:WLG524303 WBK524297:WBK524303 VRO524297:VRO524303 VHS524297:VHS524303 UXW524297:UXW524303 UOA524297:UOA524303 UEE524297:UEE524303 TUI524297:TUI524303 TKM524297:TKM524303 TAQ524297:TAQ524303 SQU524297:SQU524303 SGY524297:SGY524303 RXC524297:RXC524303 RNG524297:RNG524303 RDK524297:RDK524303 QTO524297:QTO524303 QJS524297:QJS524303 PZW524297:PZW524303 PQA524297:PQA524303 PGE524297:PGE524303 OWI524297:OWI524303 OMM524297:OMM524303 OCQ524297:OCQ524303 NSU524297:NSU524303 NIY524297:NIY524303 MZC524297:MZC524303 MPG524297:MPG524303 MFK524297:MFK524303 LVO524297:LVO524303 LLS524297:LLS524303 LBW524297:LBW524303 KSA524297:KSA524303 KIE524297:KIE524303 JYI524297:JYI524303 JOM524297:JOM524303 JEQ524297:JEQ524303 IUU524297:IUU524303 IKY524297:IKY524303 IBC524297:IBC524303 HRG524297:HRG524303 HHK524297:HHK524303 GXO524297:GXO524303 GNS524297:GNS524303 GDW524297:GDW524303 FUA524297:FUA524303 FKE524297:FKE524303 FAI524297:FAI524303 EQM524297:EQM524303 EGQ524297:EGQ524303 DWU524297:DWU524303 DMY524297:DMY524303 DDC524297:DDC524303 CTG524297:CTG524303 CJK524297:CJK524303 BZO524297:BZO524303 BPS524297:BPS524303 BFW524297:BFW524303 AWA524297:AWA524303 AME524297:AME524303 ACI524297:ACI524303 SM524297:SM524303 IQ524297:IQ524303 WVC458761:WVC458767 WLG458761:WLG458767 WBK458761:WBK458767 VRO458761:VRO458767 VHS458761:VHS458767 UXW458761:UXW458767 UOA458761:UOA458767 UEE458761:UEE458767 TUI458761:TUI458767 TKM458761:TKM458767 TAQ458761:TAQ458767 SQU458761:SQU458767 SGY458761:SGY458767 RXC458761:RXC458767 RNG458761:RNG458767 RDK458761:RDK458767 QTO458761:QTO458767 QJS458761:QJS458767 PZW458761:PZW458767 PQA458761:PQA458767 PGE458761:PGE458767 OWI458761:OWI458767 OMM458761:OMM458767 OCQ458761:OCQ458767 NSU458761:NSU458767 NIY458761:NIY458767 MZC458761:MZC458767 MPG458761:MPG458767 MFK458761:MFK458767 LVO458761:LVO458767 LLS458761:LLS458767 LBW458761:LBW458767 KSA458761:KSA458767 KIE458761:KIE458767 JYI458761:JYI458767 JOM458761:JOM458767 JEQ458761:JEQ458767 IUU458761:IUU458767 IKY458761:IKY458767 IBC458761:IBC458767 HRG458761:HRG458767 HHK458761:HHK458767 GXO458761:GXO458767 GNS458761:GNS458767 GDW458761:GDW458767 FUA458761:FUA458767 FKE458761:FKE458767 FAI458761:FAI458767 EQM458761:EQM458767 EGQ458761:EGQ458767 DWU458761:DWU458767 DMY458761:DMY458767 DDC458761:DDC458767 CTG458761:CTG458767 CJK458761:CJK458767 BZO458761:BZO458767 BPS458761:BPS458767 BFW458761:BFW458767 AWA458761:AWA458767 AME458761:AME458767 ACI458761:ACI458767 SM458761:SM458767 IQ458761:IQ458767 WVC393225:WVC393231 WLG393225:WLG393231 WBK393225:WBK393231 VRO393225:VRO393231 VHS393225:VHS393231 UXW393225:UXW393231 UOA393225:UOA393231 UEE393225:UEE393231 TUI393225:TUI393231 TKM393225:TKM393231 TAQ393225:TAQ393231 SQU393225:SQU393231 SGY393225:SGY393231 RXC393225:RXC393231 RNG393225:RNG393231 RDK393225:RDK393231 QTO393225:QTO393231 QJS393225:QJS393231 PZW393225:PZW393231 PQA393225:PQA393231 PGE393225:PGE393231 OWI393225:OWI393231 OMM393225:OMM393231 OCQ393225:OCQ393231 NSU393225:NSU393231 NIY393225:NIY393231 MZC393225:MZC393231 MPG393225:MPG393231 MFK393225:MFK393231 LVO393225:LVO393231 LLS393225:LLS393231 LBW393225:LBW393231 KSA393225:KSA393231 KIE393225:KIE393231 JYI393225:JYI393231 JOM393225:JOM393231 JEQ393225:JEQ393231 IUU393225:IUU393231 IKY393225:IKY393231 IBC393225:IBC393231 HRG393225:HRG393231 HHK393225:HHK393231 GXO393225:GXO393231 GNS393225:GNS393231 GDW393225:GDW393231 FUA393225:FUA393231 FKE393225:FKE393231 FAI393225:FAI393231 EQM393225:EQM393231 EGQ393225:EGQ393231 DWU393225:DWU393231 DMY393225:DMY393231 DDC393225:DDC393231 CTG393225:CTG393231 CJK393225:CJK393231 BZO393225:BZO393231 BPS393225:BPS393231 BFW393225:BFW393231 AWA393225:AWA393231 AME393225:AME393231 ACI393225:ACI393231 SM393225:SM393231 IQ393225:IQ393231 WVC327689:WVC327695 WLG327689:WLG327695 WBK327689:WBK327695 VRO327689:VRO327695 VHS327689:VHS327695 UXW327689:UXW327695 UOA327689:UOA327695 UEE327689:UEE327695 TUI327689:TUI327695 TKM327689:TKM327695 TAQ327689:TAQ327695 SQU327689:SQU327695 SGY327689:SGY327695 RXC327689:RXC327695 RNG327689:RNG327695 RDK327689:RDK327695 QTO327689:QTO327695 QJS327689:QJS327695 PZW327689:PZW327695 PQA327689:PQA327695 PGE327689:PGE327695 OWI327689:OWI327695 OMM327689:OMM327695 OCQ327689:OCQ327695 NSU327689:NSU327695 NIY327689:NIY327695 MZC327689:MZC327695 MPG327689:MPG327695 MFK327689:MFK327695 LVO327689:LVO327695 LLS327689:LLS327695 LBW327689:LBW327695 KSA327689:KSA327695 KIE327689:KIE327695 JYI327689:JYI327695 JOM327689:JOM327695 JEQ327689:JEQ327695 IUU327689:IUU327695 IKY327689:IKY327695 IBC327689:IBC327695 HRG327689:HRG327695 HHK327689:HHK327695 GXO327689:GXO327695 GNS327689:GNS327695 GDW327689:GDW327695 FUA327689:FUA327695 FKE327689:FKE327695 FAI327689:FAI327695 EQM327689:EQM327695 EGQ327689:EGQ327695 DWU327689:DWU327695 DMY327689:DMY327695 DDC327689:DDC327695 CTG327689:CTG327695 CJK327689:CJK327695 BZO327689:BZO327695 BPS327689:BPS327695 BFW327689:BFW327695 AWA327689:AWA327695 AME327689:AME327695 ACI327689:ACI327695 SM327689:SM327695 IQ327689:IQ327695 WVC262153:WVC262159 WLG262153:WLG262159 WBK262153:WBK262159 VRO262153:VRO262159 VHS262153:VHS262159 UXW262153:UXW262159 UOA262153:UOA262159 UEE262153:UEE262159 TUI262153:TUI262159 TKM262153:TKM262159 TAQ262153:TAQ262159 SQU262153:SQU262159 SGY262153:SGY262159 RXC262153:RXC262159 RNG262153:RNG262159 RDK262153:RDK262159 QTO262153:QTO262159 QJS262153:QJS262159 PZW262153:PZW262159 PQA262153:PQA262159 PGE262153:PGE262159 OWI262153:OWI262159 OMM262153:OMM262159 OCQ262153:OCQ262159 NSU262153:NSU262159 NIY262153:NIY262159 MZC262153:MZC262159 MPG262153:MPG262159 MFK262153:MFK262159 LVO262153:LVO262159 LLS262153:LLS262159 LBW262153:LBW262159 KSA262153:KSA262159 KIE262153:KIE262159 JYI262153:JYI262159 JOM262153:JOM262159 JEQ262153:JEQ262159 IUU262153:IUU262159 IKY262153:IKY262159 IBC262153:IBC262159 HRG262153:HRG262159 HHK262153:HHK262159 GXO262153:GXO262159 GNS262153:GNS262159 GDW262153:GDW262159 FUA262153:FUA262159 FKE262153:FKE262159 FAI262153:FAI262159 EQM262153:EQM262159 EGQ262153:EGQ262159 DWU262153:DWU262159 DMY262153:DMY262159 DDC262153:DDC262159 CTG262153:CTG262159 CJK262153:CJK262159 BZO262153:BZO262159 BPS262153:BPS262159 BFW262153:BFW262159 AWA262153:AWA262159 AME262153:AME262159 ACI262153:ACI262159 SM262153:SM262159 IQ262153:IQ262159 WVC196617:WVC196623 WLG196617:WLG196623 WBK196617:WBK196623 VRO196617:VRO196623 VHS196617:VHS196623 UXW196617:UXW196623 UOA196617:UOA196623 UEE196617:UEE196623 TUI196617:TUI196623 TKM196617:TKM196623 TAQ196617:TAQ196623 SQU196617:SQU196623 SGY196617:SGY196623 RXC196617:RXC196623 RNG196617:RNG196623 RDK196617:RDK196623 QTO196617:QTO196623 QJS196617:QJS196623 PZW196617:PZW196623 PQA196617:PQA196623 PGE196617:PGE196623 OWI196617:OWI196623 OMM196617:OMM196623 OCQ196617:OCQ196623 NSU196617:NSU196623 NIY196617:NIY196623 MZC196617:MZC196623 MPG196617:MPG196623 MFK196617:MFK196623 LVO196617:LVO196623 LLS196617:LLS196623 LBW196617:LBW196623 KSA196617:KSA196623 KIE196617:KIE196623 JYI196617:JYI196623 JOM196617:JOM196623 JEQ196617:JEQ196623 IUU196617:IUU196623 IKY196617:IKY196623 IBC196617:IBC196623 HRG196617:HRG196623 HHK196617:HHK196623 GXO196617:GXO196623 GNS196617:GNS196623 GDW196617:GDW196623 FUA196617:FUA196623 FKE196617:FKE196623 FAI196617:FAI196623 EQM196617:EQM196623 EGQ196617:EGQ196623 DWU196617:DWU196623 DMY196617:DMY196623 DDC196617:DDC196623 CTG196617:CTG196623 CJK196617:CJK196623 BZO196617:BZO196623 BPS196617:BPS196623 BFW196617:BFW196623 AWA196617:AWA196623 AME196617:AME196623 ACI196617:ACI196623 SM196617:SM196623 IQ196617:IQ196623 WVC131081:WVC131087 WLG131081:WLG131087 WBK131081:WBK131087 VRO131081:VRO131087 VHS131081:VHS131087 UXW131081:UXW131087 UOA131081:UOA131087 UEE131081:UEE131087 TUI131081:TUI131087 TKM131081:TKM131087 TAQ131081:TAQ131087 SQU131081:SQU131087 SGY131081:SGY131087 RXC131081:RXC131087 RNG131081:RNG131087 RDK131081:RDK131087 QTO131081:QTO131087 QJS131081:QJS131087 PZW131081:PZW131087 PQA131081:PQA131087 PGE131081:PGE131087 OWI131081:OWI131087 OMM131081:OMM131087 OCQ131081:OCQ131087 NSU131081:NSU131087 NIY131081:NIY131087 MZC131081:MZC131087 MPG131081:MPG131087 MFK131081:MFK131087 LVO131081:LVO131087 LLS131081:LLS131087 LBW131081:LBW131087 KSA131081:KSA131087 KIE131081:KIE131087 JYI131081:JYI131087 JOM131081:JOM131087 JEQ131081:JEQ131087 IUU131081:IUU131087 IKY131081:IKY131087 IBC131081:IBC131087 HRG131081:HRG131087 HHK131081:HHK131087 GXO131081:GXO131087 GNS131081:GNS131087 GDW131081:GDW131087 FUA131081:FUA131087 FKE131081:FKE131087 FAI131081:FAI131087 EQM131081:EQM131087 EGQ131081:EGQ131087 DWU131081:DWU131087 DMY131081:DMY131087 DDC131081:DDC131087 CTG131081:CTG131087 CJK131081:CJK131087 BZO131081:BZO131087 BPS131081:BPS131087 BFW131081:BFW131087 AWA131081:AWA131087 AME131081:AME131087 ACI131081:ACI131087 SM131081:SM131087 IQ131081:IQ131087 WVC65545:WVC65551 WLG65545:WLG65551 WBK65545:WBK65551 VRO65545:VRO65551 VHS65545:VHS65551 UXW65545:UXW65551 UOA65545:UOA65551 UEE65545:UEE65551 TUI65545:TUI65551 TKM65545:TKM65551 TAQ65545:TAQ65551 SQU65545:SQU65551 SGY65545:SGY65551 RXC65545:RXC65551 RNG65545:RNG65551 RDK65545:RDK65551 QTO65545:QTO65551 QJS65545:QJS65551 PZW65545:PZW65551 PQA65545:PQA65551 PGE65545:PGE65551 OWI65545:OWI65551 OMM65545:OMM65551 OCQ65545:OCQ65551 NSU65545:NSU65551 NIY65545:NIY65551 MZC65545:MZC65551 MPG65545:MPG65551 MFK65545:MFK65551 LVO65545:LVO65551 LLS65545:LLS65551 LBW65545:LBW65551 KSA65545:KSA65551 KIE65545:KIE65551 JYI65545:JYI65551 JOM65545:JOM65551 JEQ65545:JEQ65551 IUU65545:IUU65551 IKY65545:IKY65551 IBC65545:IBC65551 HRG65545:HRG65551 HHK65545:HHK65551 GXO65545:GXO65551 GNS65545:GNS65551 GDW65545:GDW65551 FUA65545:FUA65551 FKE65545:FKE65551 FAI65545:FAI65551 EQM65545:EQM65551 EGQ65545:EGQ65551 DWU65545:DWU65551 DMY65545:DMY65551 DDC65545:DDC65551 CTG65545:CTG65551 CJK65545:CJK65551 BZO65545:BZO65551 BPS65545:BPS65551 BFW65545:BFW65551 AWA65545:AWA65551 AME65545:AME65551 ACI65545:ACI65551 SM65545:SM65551 IQ65545:IQ65551 WVC983034:WVC983045 WLG983034:WLG983045 WBK983034:WBK983045 VRO983034:VRO983045 VHS983034:VHS983045 UXW983034:UXW983045 UOA983034:UOA983045 UEE983034:UEE983045 TUI983034:TUI983045 TKM983034:TKM983045 TAQ983034:TAQ983045 SQU983034:SQU983045 SGY983034:SGY983045 RXC983034:RXC983045 RNG983034:RNG983045 RDK983034:RDK983045 QTO983034:QTO983045 QJS983034:QJS983045 PZW983034:PZW983045 PQA983034:PQA983045 PGE983034:PGE983045 OWI983034:OWI983045 OMM983034:OMM983045 OCQ983034:OCQ983045 NSU983034:NSU983045 NIY983034:NIY983045 MZC983034:MZC983045 MPG983034:MPG983045 MFK983034:MFK983045 LVO983034:LVO983045 LLS983034:LLS983045 LBW983034:LBW983045 KSA983034:KSA983045 KIE983034:KIE983045 JYI983034:JYI983045 JOM983034:JOM983045 JEQ983034:JEQ983045 IUU983034:IUU983045 IKY983034:IKY983045 IBC983034:IBC983045 HRG983034:HRG983045 HHK983034:HHK983045 GXO983034:GXO983045 GNS983034:GNS983045 GDW983034:GDW983045 FUA983034:FUA983045 FKE983034:FKE983045 FAI983034:FAI983045 EQM983034:EQM983045 EGQ983034:EGQ983045 DWU983034:DWU983045 DMY983034:DMY983045 DDC983034:DDC983045 CTG983034:CTG983045 CJK983034:CJK983045 BZO983034:BZO983045 BPS983034:BPS983045 BFW983034:BFW983045 AWA983034:AWA983045 AME983034:AME983045 ACI983034:ACI983045 SM983034:SM983045 IQ983034:IQ983045 WVC917498:WVC917509 WLG917498:WLG917509 WBK917498:WBK917509 VRO917498:VRO917509 VHS917498:VHS917509 UXW917498:UXW917509 UOA917498:UOA917509 UEE917498:UEE917509 TUI917498:TUI917509 TKM917498:TKM917509 TAQ917498:TAQ917509 SQU917498:SQU917509 SGY917498:SGY917509 RXC917498:RXC917509 RNG917498:RNG917509 RDK917498:RDK917509 QTO917498:QTO917509 QJS917498:QJS917509 PZW917498:PZW917509 PQA917498:PQA917509 PGE917498:PGE917509 OWI917498:OWI917509 OMM917498:OMM917509 OCQ917498:OCQ917509 NSU917498:NSU917509 NIY917498:NIY917509 MZC917498:MZC917509 MPG917498:MPG917509 MFK917498:MFK917509 LVO917498:LVO917509 LLS917498:LLS917509 LBW917498:LBW917509 KSA917498:KSA917509 KIE917498:KIE917509 JYI917498:JYI917509 JOM917498:JOM917509 JEQ917498:JEQ917509 IUU917498:IUU917509 IKY917498:IKY917509 IBC917498:IBC917509 HRG917498:HRG917509 HHK917498:HHK917509 GXO917498:GXO917509 GNS917498:GNS917509 GDW917498:GDW917509 FUA917498:FUA917509 FKE917498:FKE917509 FAI917498:FAI917509 EQM917498:EQM917509 EGQ917498:EGQ917509 DWU917498:DWU917509 DMY917498:DMY917509 DDC917498:DDC917509 CTG917498:CTG917509 CJK917498:CJK917509 BZO917498:BZO917509 BPS917498:BPS917509 BFW917498:BFW917509 AWA917498:AWA917509 AME917498:AME917509 ACI917498:ACI917509 SM917498:SM917509 IQ917498:IQ917509 WVC851962:WVC851973 WLG851962:WLG851973 WBK851962:WBK851973 VRO851962:VRO851973 VHS851962:VHS851973 UXW851962:UXW851973 UOA851962:UOA851973 UEE851962:UEE851973 TUI851962:TUI851973 TKM851962:TKM851973 TAQ851962:TAQ851973 SQU851962:SQU851973 SGY851962:SGY851973 RXC851962:RXC851973 RNG851962:RNG851973 RDK851962:RDK851973 QTO851962:QTO851973 QJS851962:QJS851973 PZW851962:PZW851973 PQA851962:PQA851973 PGE851962:PGE851973 OWI851962:OWI851973 OMM851962:OMM851973 OCQ851962:OCQ851973 NSU851962:NSU851973 NIY851962:NIY851973 MZC851962:MZC851973 MPG851962:MPG851973 MFK851962:MFK851973 LVO851962:LVO851973 LLS851962:LLS851973 LBW851962:LBW851973 KSA851962:KSA851973 KIE851962:KIE851973 JYI851962:JYI851973 JOM851962:JOM851973 JEQ851962:JEQ851973 IUU851962:IUU851973 IKY851962:IKY851973 IBC851962:IBC851973 HRG851962:HRG851973 HHK851962:HHK851973 GXO851962:GXO851973 GNS851962:GNS851973 GDW851962:GDW851973 FUA851962:FUA851973 FKE851962:FKE851973 FAI851962:FAI851973 EQM851962:EQM851973 EGQ851962:EGQ851973 DWU851962:DWU851973 DMY851962:DMY851973 DDC851962:DDC851973 CTG851962:CTG851973 CJK851962:CJK851973 BZO851962:BZO851973 BPS851962:BPS851973 BFW851962:BFW851973 AWA851962:AWA851973 AME851962:AME851973 ACI851962:ACI851973 SM851962:SM851973 IQ851962:IQ851973 WVC786426:WVC786437 WLG786426:WLG786437 WBK786426:WBK786437 VRO786426:VRO786437 VHS786426:VHS786437 UXW786426:UXW786437 UOA786426:UOA786437 UEE786426:UEE786437 TUI786426:TUI786437 TKM786426:TKM786437 TAQ786426:TAQ786437 SQU786426:SQU786437 SGY786426:SGY786437 RXC786426:RXC786437 RNG786426:RNG786437 RDK786426:RDK786437 QTO786426:QTO786437 QJS786426:QJS786437 PZW786426:PZW786437 PQA786426:PQA786437 PGE786426:PGE786437 OWI786426:OWI786437 OMM786426:OMM786437 OCQ786426:OCQ786437 NSU786426:NSU786437 NIY786426:NIY786437 MZC786426:MZC786437 MPG786426:MPG786437 MFK786426:MFK786437 LVO786426:LVO786437 LLS786426:LLS786437 LBW786426:LBW786437 KSA786426:KSA786437 KIE786426:KIE786437 JYI786426:JYI786437 JOM786426:JOM786437 JEQ786426:JEQ786437 IUU786426:IUU786437 IKY786426:IKY786437 IBC786426:IBC786437 HRG786426:HRG786437 HHK786426:HHK786437 GXO786426:GXO786437 GNS786426:GNS786437 GDW786426:GDW786437 FUA786426:FUA786437 FKE786426:FKE786437 FAI786426:FAI786437 EQM786426:EQM786437 EGQ786426:EGQ786437 DWU786426:DWU786437 DMY786426:DMY786437 DDC786426:DDC786437 CTG786426:CTG786437 CJK786426:CJK786437 BZO786426:BZO786437 BPS786426:BPS786437 BFW786426:BFW786437 AWA786426:AWA786437 AME786426:AME786437 ACI786426:ACI786437 SM786426:SM786437 IQ786426:IQ786437 WVC720890:WVC720901 WLG720890:WLG720901 WBK720890:WBK720901 VRO720890:VRO720901 VHS720890:VHS720901 UXW720890:UXW720901 UOA720890:UOA720901 UEE720890:UEE720901 TUI720890:TUI720901 TKM720890:TKM720901 TAQ720890:TAQ720901 SQU720890:SQU720901 SGY720890:SGY720901 RXC720890:RXC720901 RNG720890:RNG720901 RDK720890:RDK720901 QTO720890:QTO720901 QJS720890:QJS720901 PZW720890:PZW720901 PQA720890:PQA720901 PGE720890:PGE720901 OWI720890:OWI720901 OMM720890:OMM720901 OCQ720890:OCQ720901 NSU720890:NSU720901 NIY720890:NIY720901 MZC720890:MZC720901 MPG720890:MPG720901 MFK720890:MFK720901 LVO720890:LVO720901 LLS720890:LLS720901 LBW720890:LBW720901 KSA720890:KSA720901 KIE720890:KIE720901 JYI720890:JYI720901 JOM720890:JOM720901 JEQ720890:JEQ720901 IUU720890:IUU720901 IKY720890:IKY720901 IBC720890:IBC720901 HRG720890:HRG720901 HHK720890:HHK720901 GXO720890:GXO720901 GNS720890:GNS720901 GDW720890:GDW720901 FUA720890:FUA720901 FKE720890:FKE720901 FAI720890:FAI720901 EQM720890:EQM720901 EGQ720890:EGQ720901 DWU720890:DWU720901 DMY720890:DMY720901 DDC720890:DDC720901 CTG720890:CTG720901 CJK720890:CJK720901 BZO720890:BZO720901 BPS720890:BPS720901 BFW720890:BFW720901 AWA720890:AWA720901 AME720890:AME720901 ACI720890:ACI720901 SM720890:SM720901 IQ720890:IQ720901 WVC655354:WVC655365 WLG655354:WLG655365 WBK655354:WBK655365 VRO655354:VRO655365 VHS655354:VHS655365 UXW655354:UXW655365 UOA655354:UOA655365 UEE655354:UEE655365 TUI655354:TUI655365 TKM655354:TKM655365 TAQ655354:TAQ655365 SQU655354:SQU655365 SGY655354:SGY655365 RXC655354:RXC655365 RNG655354:RNG655365 RDK655354:RDK655365 QTO655354:QTO655365 QJS655354:QJS655365 PZW655354:PZW655365 PQA655354:PQA655365 PGE655354:PGE655365 OWI655354:OWI655365 OMM655354:OMM655365 OCQ655354:OCQ655365 NSU655354:NSU655365 NIY655354:NIY655365 MZC655354:MZC655365 MPG655354:MPG655365 MFK655354:MFK655365 LVO655354:LVO655365 LLS655354:LLS655365 LBW655354:LBW655365 KSA655354:KSA655365 KIE655354:KIE655365 JYI655354:JYI655365 JOM655354:JOM655365 JEQ655354:JEQ655365 IUU655354:IUU655365 IKY655354:IKY655365 IBC655354:IBC655365 HRG655354:HRG655365 HHK655354:HHK655365 GXO655354:GXO655365 GNS655354:GNS655365 GDW655354:GDW655365 FUA655354:FUA655365 FKE655354:FKE655365 FAI655354:FAI655365 EQM655354:EQM655365 EGQ655354:EGQ655365 DWU655354:DWU655365 DMY655354:DMY655365 DDC655354:DDC655365 CTG655354:CTG655365 CJK655354:CJK655365 BZO655354:BZO655365 BPS655354:BPS655365 BFW655354:BFW655365 AWA655354:AWA655365 AME655354:AME655365 ACI655354:ACI655365 SM655354:SM655365 IQ655354:IQ655365 WVC589818:WVC589829 WLG589818:WLG589829 WBK589818:WBK589829 VRO589818:VRO589829 VHS589818:VHS589829 UXW589818:UXW589829 UOA589818:UOA589829 UEE589818:UEE589829 TUI589818:TUI589829 TKM589818:TKM589829 TAQ589818:TAQ589829 SQU589818:SQU589829 SGY589818:SGY589829 RXC589818:RXC589829 RNG589818:RNG589829 RDK589818:RDK589829 QTO589818:QTO589829 QJS589818:QJS589829 PZW589818:PZW589829 PQA589818:PQA589829 PGE589818:PGE589829 OWI589818:OWI589829 OMM589818:OMM589829 OCQ589818:OCQ589829 NSU589818:NSU589829 NIY589818:NIY589829 MZC589818:MZC589829 MPG589818:MPG589829 MFK589818:MFK589829 LVO589818:LVO589829 LLS589818:LLS589829 LBW589818:LBW589829 KSA589818:KSA589829 KIE589818:KIE589829 JYI589818:JYI589829 JOM589818:JOM589829 JEQ589818:JEQ589829 IUU589818:IUU589829 IKY589818:IKY589829 IBC589818:IBC589829 HRG589818:HRG589829 HHK589818:HHK589829 GXO589818:GXO589829 GNS589818:GNS589829 GDW589818:GDW589829 FUA589818:FUA589829 FKE589818:FKE589829 FAI589818:FAI589829 EQM589818:EQM589829 EGQ589818:EGQ589829 DWU589818:DWU589829 DMY589818:DMY589829 DDC589818:DDC589829 CTG589818:CTG589829 CJK589818:CJK589829 BZO589818:BZO589829 BPS589818:BPS589829 BFW589818:BFW589829 AWA589818:AWA589829 AME589818:AME589829 ACI589818:ACI589829 SM589818:SM589829 IQ589818:IQ589829 WVC524282:WVC524293 WLG524282:WLG524293 WBK524282:WBK524293 VRO524282:VRO524293 VHS524282:VHS524293 UXW524282:UXW524293 UOA524282:UOA524293 UEE524282:UEE524293 TUI524282:TUI524293 TKM524282:TKM524293 TAQ524282:TAQ524293 SQU524282:SQU524293 SGY524282:SGY524293 RXC524282:RXC524293 RNG524282:RNG524293 RDK524282:RDK524293 QTO524282:QTO524293 QJS524282:QJS524293 PZW524282:PZW524293 PQA524282:PQA524293 PGE524282:PGE524293 OWI524282:OWI524293 OMM524282:OMM524293 OCQ524282:OCQ524293 NSU524282:NSU524293 NIY524282:NIY524293 MZC524282:MZC524293 MPG524282:MPG524293 MFK524282:MFK524293 LVO524282:LVO524293 LLS524282:LLS524293 LBW524282:LBW524293 KSA524282:KSA524293 KIE524282:KIE524293 JYI524282:JYI524293 JOM524282:JOM524293 JEQ524282:JEQ524293 IUU524282:IUU524293 IKY524282:IKY524293 IBC524282:IBC524293 HRG524282:HRG524293 HHK524282:HHK524293 GXO524282:GXO524293 GNS524282:GNS524293 GDW524282:GDW524293 FUA524282:FUA524293 FKE524282:FKE524293 FAI524282:FAI524293 EQM524282:EQM524293 EGQ524282:EGQ524293 DWU524282:DWU524293 DMY524282:DMY524293 DDC524282:DDC524293 CTG524282:CTG524293 CJK524282:CJK524293 BZO524282:BZO524293 BPS524282:BPS524293 BFW524282:BFW524293 AWA524282:AWA524293 AME524282:AME524293 ACI524282:ACI524293 SM524282:SM524293 IQ524282:IQ524293 WVC458746:WVC458757 WLG458746:WLG458757 WBK458746:WBK458757 VRO458746:VRO458757 VHS458746:VHS458757 UXW458746:UXW458757 UOA458746:UOA458757 UEE458746:UEE458757 TUI458746:TUI458757 TKM458746:TKM458757 TAQ458746:TAQ458757 SQU458746:SQU458757 SGY458746:SGY458757 RXC458746:RXC458757 RNG458746:RNG458757 RDK458746:RDK458757 QTO458746:QTO458757 QJS458746:QJS458757 PZW458746:PZW458757 PQA458746:PQA458757 PGE458746:PGE458757 OWI458746:OWI458757 OMM458746:OMM458757 OCQ458746:OCQ458757 NSU458746:NSU458757 NIY458746:NIY458757 MZC458746:MZC458757 MPG458746:MPG458757 MFK458746:MFK458757 LVO458746:LVO458757 LLS458746:LLS458757 LBW458746:LBW458757 KSA458746:KSA458757 KIE458746:KIE458757 JYI458746:JYI458757 JOM458746:JOM458757 JEQ458746:JEQ458757 IUU458746:IUU458757 IKY458746:IKY458757 IBC458746:IBC458757 HRG458746:HRG458757 HHK458746:HHK458757 GXO458746:GXO458757 GNS458746:GNS458757 GDW458746:GDW458757 FUA458746:FUA458757 FKE458746:FKE458757 FAI458746:FAI458757 EQM458746:EQM458757 EGQ458746:EGQ458757 DWU458746:DWU458757 DMY458746:DMY458757 DDC458746:DDC458757 CTG458746:CTG458757 CJK458746:CJK458757 BZO458746:BZO458757 BPS458746:BPS458757 BFW458746:BFW458757 AWA458746:AWA458757 AME458746:AME458757 ACI458746:ACI458757 SM458746:SM458757 IQ458746:IQ458757 WVC393210:WVC393221 WLG393210:WLG393221 WBK393210:WBK393221 VRO393210:VRO393221 VHS393210:VHS393221 UXW393210:UXW393221 UOA393210:UOA393221 UEE393210:UEE393221 TUI393210:TUI393221 TKM393210:TKM393221 TAQ393210:TAQ393221 SQU393210:SQU393221 SGY393210:SGY393221 RXC393210:RXC393221 RNG393210:RNG393221 RDK393210:RDK393221 QTO393210:QTO393221 QJS393210:QJS393221 PZW393210:PZW393221 PQA393210:PQA393221 PGE393210:PGE393221 OWI393210:OWI393221 OMM393210:OMM393221 OCQ393210:OCQ393221 NSU393210:NSU393221 NIY393210:NIY393221 MZC393210:MZC393221 MPG393210:MPG393221 MFK393210:MFK393221 LVO393210:LVO393221 LLS393210:LLS393221 LBW393210:LBW393221 KSA393210:KSA393221 KIE393210:KIE393221 JYI393210:JYI393221 JOM393210:JOM393221 JEQ393210:JEQ393221 IUU393210:IUU393221 IKY393210:IKY393221 IBC393210:IBC393221 HRG393210:HRG393221 HHK393210:HHK393221 GXO393210:GXO393221 GNS393210:GNS393221 GDW393210:GDW393221 FUA393210:FUA393221 FKE393210:FKE393221 FAI393210:FAI393221 EQM393210:EQM393221 EGQ393210:EGQ393221 DWU393210:DWU393221 DMY393210:DMY393221 DDC393210:DDC393221 CTG393210:CTG393221 CJK393210:CJK393221 BZO393210:BZO393221 BPS393210:BPS393221 BFW393210:BFW393221 AWA393210:AWA393221 AME393210:AME393221 ACI393210:ACI393221 SM393210:SM393221 IQ393210:IQ393221 WVC327674:WVC327685 WLG327674:WLG327685 WBK327674:WBK327685 VRO327674:VRO327685 VHS327674:VHS327685 UXW327674:UXW327685 UOA327674:UOA327685 UEE327674:UEE327685 TUI327674:TUI327685 TKM327674:TKM327685 TAQ327674:TAQ327685 SQU327674:SQU327685 SGY327674:SGY327685 RXC327674:RXC327685 RNG327674:RNG327685 RDK327674:RDK327685 QTO327674:QTO327685 QJS327674:QJS327685 PZW327674:PZW327685 PQA327674:PQA327685 PGE327674:PGE327685 OWI327674:OWI327685 OMM327674:OMM327685 OCQ327674:OCQ327685 NSU327674:NSU327685 NIY327674:NIY327685 MZC327674:MZC327685 MPG327674:MPG327685 MFK327674:MFK327685 LVO327674:LVO327685 LLS327674:LLS327685 LBW327674:LBW327685 KSA327674:KSA327685 KIE327674:KIE327685 JYI327674:JYI327685 JOM327674:JOM327685 JEQ327674:JEQ327685 IUU327674:IUU327685 IKY327674:IKY327685 IBC327674:IBC327685 HRG327674:HRG327685 HHK327674:HHK327685 GXO327674:GXO327685 GNS327674:GNS327685 GDW327674:GDW327685 FUA327674:FUA327685 FKE327674:FKE327685 FAI327674:FAI327685 EQM327674:EQM327685 EGQ327674:EGQ327685 DWU327674:DWU327685 DMY327674:DMY327685 DDC327674:DDC327685 CTG327674:CTG327685 CJK327674:CJK327685 BZO327674:BZO327685 BPS327674:BPS327685 BFW327674:BFW327685 AWA327674:AWA327685 AME327674:AME327685 ACI327674:ACI327685 SM327674:SM327685 IQ327674:IQ327685 WVC262138:WVC262149 WLG262138:WLG262149 WBK262138:WBK262149 VRO262138:VRO262149 VHS262138:VHS262149 UXW262138:UXW262149 UOA262138:UOA262149 UEE262138:UEE262149 TUI262138:TUI262149 TKM262138:TKM262149 TAQ262138:TAQ262149 SQU262138:SQU262149 SGY262138:SGY262149 RXC262138:RXC262149 RNG262138:RNG262149 RDK262138:RDK262149 QTO262138:QTO262149 QJS262138:QJS262149 PZW262138:PZW262149 PQA262138:PQA262149 PGE262138:PGE262149 OWI262138:OWI262149 OMM262138:OMM262149 OCQ262138:OCQ262149 NSU262138:NSU262149 NIY262138:NIY262149 MZC262138:MZC262149 MPG262138:MPG262149 MFK262138:MFK262149 LVO262138:LVO262149 LLS262138:LLS262149 LBW262138:LBW262149 KSA262138:KSA262149 KIE262138:KIE262149 JYI262138:JYI262149 JOM262138:JOM262149 JEQ262138:JEQ262149 IUU262138:IUU262149 IKY262138:IKY262149 IBC262138:IBC262149 HRG262138:HRG262149 HHK262138:HHK262149 GXO262138:GXO262149 GNS262138:GNS262149 GDW262138:GDW262149 FUA262138:FUA262149 FKE262138:FKE262149 FAI262138:FAI262149 EQM262138:EQM262149 EGQ262138:EGQ262149 DWU262138:DWU262149 DMY262138:DMY262149 DDC262138:DDC262149 CTG262138:CTG262149 CJK262138:CJK262149 BZO262138:BZO262149 BPS262138:BPS262149 BFW262138:BFW262149 AWA262138:AWA262149 AME262138:AME262149 ACI262138:ACI262149 SM262138:SM262149 IQ262138:IQ262149 WVC196602:WVC196613 WLG196602:WLG196613 WBK196602:WBK196613 VRO196602:VRO196613 VHS196602:VHS196613 UXW196602:UXW196613 UOA196602:UOA196613 UEE196602:UEE196613 TUI196602:TUI196613 TKM196602:TKM196613 TAQ196602:TAQ196613 SQU196602:SQU196613 SGY196602:SGY196613 RXC196602:RXC196613 RNG196602:RNG196613 RDK196602:RDK196613 QTO196602:QTO196613 QJS196602:QJS196613 PZW196602:PZW196613 PQA196602:PQA196613 PGE196602:PGE196613 OWI196602:OWI196613 OMM196602:OMM196613 OCQ196602:OCQ196613 NSU196602:NSU196613 NIY196602:NIY196613 MZC196602:MZC196613 MPG196602:MPG196613 MFK196602:MFK196613 LVO196602:LVO196613 LLS196602:LLS196613 LBW196602:LBW196613 KSA196602:KSA196613 KIE196602:KIE196613 JYI196602:JYI196613 JOM196602:JOM196613 JEQ196602:JEQ196613 IUU196602:IUU196613 IKY196602:IKY196613 IBC196602:IBC196613 HRG196602:HRG196613 HHK196602:HHK196613 GXO196602:GXO196613 GNS196602:GNS196613 GDW196602:GDW196613 FUA196602:FUA196613 FKE196602:FKE196613 FAI196602:FAI196613 EQM196602:EQM196613 EGQ196602:EGQ196613 DWU196602:DWU196613 DMY196602:DMY196613 DDC196602:DDC196613 CTG196602:CTG196613 CJK196602:CJK196613 BZO196602:BZO196613 BPS196602:BPS196613 BFW196602:BFW196613 AWA196602:AWA196613 AME196602:AME196613 ACI196602:ACI196613 SM196602:SM196613 IQ196602:IQ196613 WVC131066:WVC131077 WLG131066:WLG131077 WBK131066:WBK131077 VRO131066:VRO131077 VHS131066:VHS131077 UXW131066:UXW131077 UOA131066:UOA131077 UEE131066:UEE131077 TUI131066:TUI131077 TKM131066:TKM131077 TAQ131066:TAQ131077 SQU131066:SQU131077 SGY131066:SGY131077 RXC131066:RXC131077 RNG131066:RNG131077 RDK131066:RDK131077 QTO131066:QTO131077 QJS131066:QJS131077 PZW131066:PZW131077 PQA131066:PQA131077 PGE131066:PGE131077 OWI131066:OWI131077 OMM131066:OMM131077 OCQ131066:OCQ131077 NSU131066:NSU131077 NIY131066:NIY131077 MZC131066:MZC131077 MPG131066:MPG131077 MFK131066:MFK131077 LVO131066:LVO131077 LLS131066:LLS131077 LBW131066:LBW131077 KSA131066:KSA131077 KIE131066:KIE131077 JYI131066:JYI131077 JOM131066:JOM131077 JEQ131066:JEQ131077 IUU131066:IUU131077 IKY131066:IKY131077 IBC131066:IBC131077 HRG131066:HRG131077 HHK131066:HHK131077 GXO131066:GXO131077 GNS131066:GNS131077 GDW131066:GDW131077 FUA131066:FUA131077 FKE131066:FKE131077 FAI131066:FAI131077 EQM131066:EQM131077 EGQ131066:EGQ131077 DWU131066:DWU131077 DMY131066:DMY131077 DDC131066:DDC131077 CTG131066:CTG131077 CJK131066:CJK131077 BZO131066:BZO131077 BPS131066:BPS131077 BFW131066:BFW131077 AWA131066:AWA131077 AME131066:AME131077 ACI131066:ACI131077 SM131066:SM131077 IQ131066:IQ131077 WVC65530:WVC65541 WLG65530:WLG65541 WBK65530:WBK65541 VRO65530:VRO65541 VHS65530:VHS65541 UXW65530:UXW65541 UOA65530:UOA65541 UEE65530:UEE65541 TUI65530:TUI65541 TKM65530:TKM65541 TAQ65530:TAQ65541 SQU65530:SQU65541 SGY65530:SGY65541 RXC65530:RXC65541 RNG65530:RNG65541 RDK65530:RDK65541 QTO65530:QTO65541 QJS65530:QJS65541 PZW65530:PZW65541 PQA65530:PQA65541 PGE65530:PGE65541 OWI65530:OWI65541 OMM65530:OMM65541 OCQ65530:OCQ65541 NSU65530:NSU65541 NIY65530:NIY65541 MZC65530:MZC65541 MPG65530:MPG65541 MFK65530:MFK65541 LVO65530:LVO65541 LLS65530:LLS65541 LBW65530:LBW65541 KSA65530:KSA65541 KIE65530:KIE65541 JYI65530:JYI65541 JOM65530:JOM65541 JEQ65530:JEQ65541 IUU65530:IUU65541 IKY65530:IKY65541 IBC65530:IBC65541 HRG65530:HRG65541 HHK65530:HHK65541 GXO65530:GXO65541 GNS65530:GNS65541 GDW65530:GDW65541 FUA65530:FUA65541 FKE65530:FKE65541 FAI65530:FAI65541 EQM65530:EQM65541 EGQ65530:EGQ65541 DWU65530:DWU65541 DMY65530:DMY65541 DDC65530:DDC65541 CTG65530:CTG65541 CJK65530:CJK65541 BZO65530:BZO65541 BPS65530:BPS65541 BFW65530:BFW65541 AWA65530:AWA65541 AME65530:AME65541 ACI65530:ACI65541 SM65530:SM65541 IQ65530:IQ65541 WVC983057:WVC983062 WVC25:WVC29 WLG25:WLG29 WBK25:WBK29 VRO25:VRO29 VHS25:VHS29 UXW25:UXW29 UOA25:UOA29 UEE25:UEE29 TUI25:TUI29 TKM25:TKM29 TAQ25:TAQ29 SQU25:SQU29 SGY25:SGY29 RXC25:RXC29 RNG25:RNG29 RDK25:RDK29 QTO25:QTO29 QJS25:QJS29 PZW25:PZW29 PQA25:PQA29 PGE25:PGE29 OWI25:OWI29 OMM25:OMM29 OCQ25:OCQ29 NSU25:NSU29 NIY25:NIY29 MZC25:MZC29 MPG25:MPG29 MFK25:MFK29 LVO25:LVO29 LLS25:LLS29 LBW25:LBW29 KSA25:KSA29 KIE25:KIE29 JYI25:JYI29 JOM25:JOM29 JEQ25:JEQ29 IUU25:IUU29 IKY25:IKY29 IBC25:IBC29 HRG25:HRG29 HHK25:HHK29 GXO25:GXO29 GNS25:GNS29 GDW25:GDW29 FUA25:FUA29 FKE25:FKE29 FAI25:FAI29 EQM25:EQM29 EGQ25:EGQ29 DWU25:DWU29 DMY25:DMY29 DDC25:DDC29 CTG25:CTG29 CJK25:CJK29 BZO25:BZO29 BPS25:BPS29 BFW25:BFW29 AWA25:AWA29 AME25:AME29 ACI25:ACI29 SM25:SM29 IQ25:IQ29 F13:F19 F4 IQ4:IQ5 SM4:SM5 ACI4:ACI5 AME4:AME5 AWA4:AWA5 BFW4:BFW5 BPS4:BPS5 BZO4:BZO5 CJK4:CJK5 CTG4:CTG5 DDC4:DDC5 DMY4:DMY5 DWU4:DWU5 EGQ4:EGQ5 EQM4:EQM5 FAI4:FAI5 FKE4:FKE5 FUA4:FUA5 GDW4:GDW5 GNS4:GNS5 GXO4:GXO5 HHK4:HHK5 HRG4:HRG5 IBC4:IBC5 IKY4:IKY5 IUU4:IUU5 JEQ4:JEQ5 JOM4:JOM5 JYI4:JYI5 KIE4:KIE5 KSA4:KSA5 LBW4:LBW5 LLS4:LLS5 LVO4:LVO5 MFK4:MFK5 MPG4:MPG5 MZC4:MZC5 NIY4:NIY5 NSU4:NSU5 OCQ4:OCQ5 OMM4:OMM5 OWI4:OWI5 PGE4:PGE5 PQA4:PQA5 PZW4:PZW5 QJS4:QJS5 QTO4:QTO5 RDK4:RDK5 RNG4:RNG5 RXC4:RXC5 SGY4:SGY5 SQU4:SQU5 TAQ4:TAQ5 TKM4:TKM5 TUI4:TUI5 UEE4:UEE5 UOA4:UOA5 UXW4:UXW5 VHS4:VHS5 VRO4:VRO5 WBK4:WBK5 WLG4:WLG5 WVC4:WVC5 WVC21:WVC23 WLG21:WLG23 WBK21:WBK23 VRO21:VRO23 VHS21:VHS23 UXW21:UXW23 UOA21:UOA23 UEE21:UEE23 TUI21:TUI23 TKM21:TKM23 TAQ21:TAQ23 SQU21:SQU23 SGY21:SGY23 RXC21:RXC23 RNG21:RNG23 RDK21:RDK23 QTO21:QTO23 QJS21:QJS23 PZW21:PZW23 PQA21:PQA23 PGE21:PGE23 OWI21:OWI23 OMM21:OMM23 OCQ21:OCQ23 NSU21:NSU23 NIY21:NIY23 MZC21:MZC23 MPG21:MPG23 MFK21:MFK23 LVO21:LVO23 LLS21:LLS23 LBW21:LBW23 KSA21:KSA23 KIE21:KIE23 JYI21:JYI23 JOM21:JOM23 JEQ21:JEQ23 IUU21:IUU23 IKY21:IKY23 IBC21:IBC23 HRG21:HRG23 HHK21:HHK23 GXO21:GXO23 GNS21:GNS23 GDW21:GDW23 FUA21:FUA23 FKE21:FKE23 FAI21:FAI23 EQM21:EQM23 EGQ21:EGQ23 DWU21:DWU23 DMY21:DMY23 DDC21:DDC23 CTG21:CTG23 CJK21:CJK23 BZO21:BZO23 BPS21:BPS23 BFW21:BFW23 AWA21:AWA23 AME21:AME23 ACI21:ACI23 SM21:SM23 IQ21:IQ23 WVC14:WVC15 WLG14:WLG15 WBK14:WBK15 VRO14:VRO15 VHS14:VHS15 UXW14:UXW15 UOA14:UOA15 UEE14:UEE15 TUI14:TUI15 TKM14:TKM15 TAQ14:TAQ15 SQU14:SQU15 SGY14:SGY15 RXC14:RXC15 RNG14:RNG15 RDK14:RDK15 QTO14:QTO15 QJS14:QJS15 PZW14:PZW15 PQA14:PQA15 PGE14:PGE15 OWI14:OWI15 OMM14:OMM15 OCQ14:OCQ15 NSU14:NSU15 NIY14:NIY15 MZC14:MZC15 MPG14:MPG15 MFK14:MFK15 LVO14:LVO15 LLS14:LLS15 LBW14:LBW15 KSA14:KSA15 KIE14:KIE15 JYI14:JYI15 JOM14:JOM15 JEQ14:JEQ15 IUU14:IUU15 IKY14:IKY15 IBC14:IBC15 HRG14:HRG15 HHK14:HHK15 GXO14:GXO15 GNS14:GNS15 GDW14:GDW15 FUA14:FUA15 FKE14:FKE15 FAI14:FAI15 EQM14:EQM15 EGQ14:EGQ15 DWU14:DWU15 DMY14:DMY15 DDC14:DDC15 CTG14:CTG15 CJK14:CJK15 BZO14:BZO15 BPS14:BPS15 BFW14:BFW15 AWA14:AWA15 AME14:AME15 ACI14:ACI15 SM14:SM15 IQ14:IQ15" xr:uid="{624CEA9B-67E7-4080-A3EA-A84043042308}">
      <formula1>0</formula1>
    </dataValidation>
    <dataValidation type="textLength" allowBlank="1" showInputMessage="1" showErrorMessage="1" sqref="B30:B31 B983030:D983030 B917494:D917494 B851958:D851958 B786422:D786422 B720886:D720886 B655350:D655350 B589814:D589814 B524278:D524278 B458742:D458742 B393206:D393206 B327670:D327670 B262134:D262134 B196598:D196598 B131062:D131062 B65526:D65526 WUY983030:WVA983030 WLC983030:WLE983030 WBG983030:WBI983030 VRK983030:VRM983030 VHO983030:VHQ983030 UXS983030:UXU983030 UNW983030:UNY983030 UEA983030:UEC983030 TUE983030:TUG983030 TKI983030:TKK983030 TAM983030:TAO983030 SQQ983030:SQS983030 SGU983030:SGW983030 RWY983030:RXA983030 RNC983030:RNE983030 RDG983030:RDI983030 QTK983030:QTM983030 QJO983030:QJQ983030 PZS983030:PZU983030 PPW983030:PPY983030 PGA983030:PGC983030 OWE983030:OWG983030 OMI983030:OMK983030 OCM983030:OCO983030 NSQ983030:NSS983030 NIU983030:NIW983030 MYY983030:MZA983030 MPC983030:MPE983030 MFG983030:MFI983030 LVK983030:LVM983030 LLO983030:LLQ983030 LBS983030:LBU983030 KRW983030:KRY983030 KIA983030:KIC983030 JYE983030:JYG983030 JOI983030:JOK983030 JEM983030:JEO983030 IUQ983030:IUS983030 IKU983030:IKW983030 IAY983030:IBA983030 HRC983030:HRE983030 HHG983030:HHI983030 GXK983030:GXM983030 GNO983030:GNQ983030 GDS983030:GDU983030 FTW983030:FTY983030 FKA983030:FKC983030 FAE983030:FAG983030 EQI983030:EQK983030 EGM983030:EGO983030 DWQ983030:DWS983030 DMU983030:DMW983030 DCY983030:DDA983030 CTC983030:CTE983030 CJG983030:CJI983030 BZK983030:BZM983030 BPO983030:BPQ983030 BFS983030:BFU983030 AVW983030:AVY983030 AMA983030:AMC983030 ACE983030:ACG983030 SI983030:SK983030 IM983030:IO983030 WUY917494:WVA917494 WLC917494:WLE917494 WBG917494:WBI917494 VRK917494:VRM917494 VHO917494:VHQ917494 UXS917494:UXU917494 UNW917494:UNY917494 UEA917494:UEC917494 TUE917494:TUG917494 TKI917494:TKK917494 TAM917494:TAO917494 SQQ917494:SQS917494 SGU917494:SGW917494 RWY917494:RXA917494 RNC917494:RNE917494 RDG917494:RDI917494 QTK917494:QTM917494 QJO917494:QJQ917494 PZS917494:PZU917494 PPW917494:PPY917494 PGA917494:PGC917494 OWE917494:OWG917494 OMI917494:OMK917494 OCM917494:OCO917494 NSQ917494:NSS917494 NIU917494:NIW917494 MYY917494:MZA917494 MPC917494:MPE917494 MFG917494:MFI917494 LVK917494:LVM917494 LLO917494:LLQ917494 LBS917494:LBU917494 KRW917494:KRY917494 KIA917494:KIC917494 JYE917494:JYG917494 JOI917494:JOK917494 JEM917494:JEO917494 IUQ917494:IUS917494 IKU917494:IKW917494 IAY917494:IBA917494 HRC917494:HRE917494 HHG917494:HHI917494 GXK917494:GXM917494 GNO917494:GNQ917494 GDS917494:GDU917494 FTW917494:FTY917494 FKA917494:FKC917494 FAE917494:FAG917494 EQI917494:EQK917494 EGM917494:EGO917494 DWQ917494:DWS917494 DMU917494:DMW917494 DCY917494:DDA917494 CTC917494:CTE917494 CJG917494:CJI917494 BZK917494:BZM917494 BPO917494:BPQ917494 BFS917494:BFU917494 AVW917494:AVY917494 AMA917494:AMC917494 ACE917494:ACG917494 SI917494:SK917494 IM917494:IO917494 WUY851958:WVA851958 WLC851958:WLE851958 WBG851958:WBI851958 VRK851958:VRM851958 VHO851958:VHQ851958 UXS851958:UXU851958 UNW851958:UNY851958 UEA851958:UEC851958 TUE851958:TUG851958 TKI851958:TKK851958 TAM851958:TAO851958 SQQ851958:SQS851958 SGU851958:SGW851958 RWY851958:RXA851958 RNC851958:RNE851958 RDG851958:RDI851958 QTK851958:QTM851958 QJO851958:QJQ851958 PZS851958:PZU851958 PPW851958:PPY851958 PGA851958:PGC851958 OWE851958:OWG851958 OMI851958:OMK851958 OCM851958:OCO851958 NSQ851958:NSS851958 NIU851958:NIW851958 MYY851958:MZA851958 MPC851958:MPE851958 MFG851958:MFI851958 LVK851958:LVM851958 LLO851958:LLQ851958 LBS851958:LBU851958 KRW851958:KRY851958 KIA851958:KIC851958 JYE851958:JYG851958 JOI851958:JOK851958 JEM851958:JEO851958 IUQ851958:IUS851958 IKU851958:IKW851958 IAY851958:IBA851958 HRC851958:HRE851958 HHG851958:HHI851958 GXK851958:GXM851958 GNO851958:GNQ851958 GDS851958:GDU851958 FTW851958:FTY851958 FKA851958:FKC851958 FAE851958:FAG851958 EQI851958:EQK851958 EGM851958:EGO851958 DWQ851958:DWS851958 DMU851958:DMW851958 DCY851958:DDA851958 CTC851958:CTE851958 CJG851958:CJI851958 BZK851958:BZM851958 BPO851958:BPQ851958 BFS851958:BFU851958 AVW851958:AVY851958 AMA851958:AMC851958 ACE851958:ACG851958 SI851958:SK851958 IM851958:IO851958 WUY786422:WVA786422 WLC786422:WLE786422 WBG786422:WBI786422 VRK786422:VRM786422 VHO786422:VHQ786422 UXS786422:UXU786422 UNW786422:UNY786422 UEA786422:UEC786422 TUE786422:TUG786422 TKI786422:TKK786422 TAM786422:TAO786422 SQQ786422:SQS786422 SGU786422:SGW786422 RWY786422:RXA786422 RNC786422:RNE786422 RDG786422:RDI786422 QTK786422:QTM786422 QJO786422:QJQ786422 PZS786422:PZU786422 PPW786422:PPY786422 PGA786422:PGC786422 OWE786422:OWG786422 OMI786422:OMK786422 OCM786422:OCO786422 NSQ786422:NSS786422 NIU786422:NIW786422 MYY786422:MZA786422 MPC786422:MPE786422 MFG786422:MFI786422 LVK786422:LVM786422 LLO786422:LLQ786422 LBS786422:LBU786422 KRW786422:KRY786422 KIA786422:KIC786422 JYE786422:JYG786422 JOI786422:JOK786422 JEM786422:JEO786422 IUQ786422:IUS786422 IKU786422:IKW786422 IAY786422:IBA786422 HRC786422:HRE786422 HHG786422:HHI786422 GXK786422:GXM786422 GNO786422:GNQ786422 GDS786422:GDU786422 FTW786422:FTY786422 FKA786422:FKC786422 FAE786422:FAG786422 EQI786422:EQK786422 EGM786422:EGO786422 DWQ786422:DWS786422 DMU786422:DMW786422 DCY786422:DDA786422 CTC786422:CTE786422 CJG786422:CJI786422 BZK786422:BZM786422 BPO786422:BPQ786422 BFS786422:BFU786422 AVW786422:AVY786422 AMA786422:AMC786422 ACE786422:ACG786422 SI786422:SK786422 IM786422:IO786422 WUY720886:WVA720886 WLC720886:WLE720886 WBG720886:WBI720886 VRK720886:VRM720886 VHO720886:VHQ720886 UXS720886:UXU720886 UNW720886:UNY720886 UEA720886:UEC720886 TUE720886:TUG720886 TKI720886:TKK720886 TAM720886:TAO720886 SQQ720886:SQS720886 SGU720886:SGW720886 RWY720886:RXA720886 RNC720886:RNE720886 RDG720886:RDI720886 QTK720886:QTM720886 QJO720886:QJQ720886 PZS720886:PZU720886 PPW720886:PPY720886 PGA720886:PGC720886 OWE720886:OWG720886 OMI720886:OMK720886 OCM720886:OCO720886 NSQ720886:NSS720886 NIU720886:NIW720886 MYY720886:MZA720886 MPC720886:MPE720886 MFG720886:MFI720886 LVK720886:LVM720886 LLO720886:LLQ720886 LBS720886:LBU720886 KRW720886:KRY720886 KIA720886:KIC720886 JYE720886:JYG720886 JOI720886:JOK720886 JEM720886:JEO720886 IUQ720886:IUS720886 IKU720886:IKW720886 IAY720886:IBA720886 HRC720886:HRE720886 HHG720886:HHI720886 GXK720886:GXM720886 GNO720886:GNQ720886 GDS720886:GDU720886 FTW720886:FTY720886 FKA720886:FKC720886 FAE720886:FAG720886 EQI720886:EQK720886 EGM720886:EGO720886 DWQ720886:DWS720886 DMU720886:DMW720886 DCY720886:DDA720886 CTC720886:CTE720886 CJG720886:CJI720886 BZK720886:BZM720886 BPO720886:BPQ720886 BFS720886:BFU720886 AVW720886:AVY720886 AMA720886:AMC720886 ACE720886:ACG720886 SI720886:SK720886 IM720886:IO720886 WUY655350:WVA655350 WLC655350:WLE655350 WBG655350:WBI655350 VRK655350:VRM655350 VHO655350:VHQ655350 UXS655350:UXU655350 UNW655350:UNY655350 UEA655350:UEC655350 TUE655350:TUG655350 TKI655350:TKK655350 TAM655350:TAO655350 SQQ655350:SQS655350 SGU655350:SGW655350 RWY655350:RXA655350 RNC655350:RNE655350 RDG655350:RDI655350 QTK655350:QTM655350 QJO655350:QJQ655350 PZS655350:PZU655350 PPW655350:PPY655350 PGA655350:PGC655350 OWE655350:OWG655350 OMI655350:OMK655350 OCM655350:OCO655350 NSQ655350:NSS655350 NIU655350:NIW655350 MYY655350:MZA655350 MPC655350:MPE655350 MFG655350:MFI655350 LVK655350:LVM655350 LLO655350:LLQ655350 LBS655350:LBU655350 KRW655350:KRY655350 KIA655350:KIC655350 JYE655350:JYG655350 JOI655350:JOK655350 JEM655350:JEO655350 IUQ655350:IUS655350 IKU655350:IKW655350 IAY655350:IBA655350 HRC655350:HRE655350 HHG655350:HHI655350 GXK655350:GXM655350 GNO655350:GNQ655350 GDS655350:GDU655350 FTW655350:FTY655350 FKA655350:FKC655350 FAE655350:FAG655350 EQI655350:EQK655350 EGM655350:EGO655350 DWQ655350:DWS655350 DMU655350:DMW655350 DCY655350:DDA655350 CTC655350:CTE655350 CJG655350:CJI655350 BZK655350:BZM655350 BPO655350:BPQ655350 BFS655350:BFU655350 AVW655350:AVY655350 AMA655350:AMC655350 ACE655350:ACG655350 SI655350:SK655350 IM655350:IO655350 WUY589814:WVA589814 WLC589814:WLE589814 WBG589814:WBI589814 VRK589814:VRM589814 VHO589814:VHQ589814 UXS589814:UXU589814 UNW589814:UNY589814 UEA589814:UEC589814 TUE589814:TUG589814 TKI589814:TKK589814 TAM589814:TAO589814 SQQ589814:SQS589814 SGU589814:SGW589814 RWY589814:RXA589814 RNC589814:RNE589814 RDG589814:RDI589814 QTK589814:QTM589814 QJO589814:QJQ589814 PZS589814:PZU589814 PPW589814:PPY589814 PGA589814:PGC589814 OWE589814:OWG589814 OMI589814:OMK589814 OCM589814:OCO589814 NSQ589814:NSS589814 NIU589814:NIW589814 MYY589814:MZA589814 MPC589814:MPE589814 MFG589814:MFI589814 LVK589814:LVM589814 LLO589814:LLQ589814 LBS589814:LBU589814 KRW589814:KRY589814 KIA589814:KIC589814 JYE589814:JYG589814 JOI589814:JOK589814 JEM589814:JEO589814 IUQ589814:IUS589814 IKU589814:IKW589814 IAY589814:IBA589814 HRC589814:HRE589814 HHG589814:HHI589814 GXK589814:GXM589814 GNO589814:GNQ589814 GDS589814:GDU589814 FTW589814:FTY589814 FKA589814:FKC589814 FAE589814:FAG589814 EQI589814:EQK589814 EGM589814:EGO589814 DWQ589814:DWS589814 DMU589814:DMW589814 DCY589814:DDA589814 CTC589814:CTE589814 CJG589814:CJI589814 BZK589814:BZM589814 BPO589814:BPQ589814 BFS589814:BFU589814 AVW589814:AVY589814 AMA589814:AMC589814 ACE589814:ACG589814 SI589814:SK589814 IM589814:IO589814 WUY524278:WVA524278 WLC524278:WLE524278 WBG524278:WBI524278 VRK524278:VRM524278 VHO524278:VHQ524278 UXS524278:UXU524278 UNW524278:UNY524278 UEA524278:UEC524278 TUE524278:TUG524278 TKI524278:TKK524278 TAM524278:TAO524278 SQQ524278:SQS524278 SGU524278:SGW524278 RWY524278:RXA524278 RNC524278:RNE524278 RDG524278:RDI524278 QTK524278:QTM524278 QJO524278:QJQ524278 PZS524278:PZU524278 PPW524278:PPY524278 PGA524278:PGC524278 OWE524278:OWG524278 OMI524278:OMK524278 OCM524278:OCO524278 NSQ524278:NSS524278 NIU524278:NIW524278 MYY524278:MZA524278 MPC524278:MPE524278 MFG524278:MFI524278 LVK524278:LVM524278 LLO524278:LLQ524278 LBS524278:LBU524278 KRW524278:KRY524278 KIA524278:KIC524278 JYE524278:JYG524278 JOI524278:JOK524278 JEM524278:JEO524278 IUQ524278:IUS524278 IKU524278:IKW524278 IAY524278:IBA524278 HRC524278:HRE524278 HHG524278:HHI524278 GXK524278:GXM524278 GNO524278:GNQ524278 GDS524278:GDU524278 FTW524278:FTY524278 FKA524278:FKC524278 FAE524278:FAG524278 EQI524278:EQK524278 EGM524278:EGO524278 DWQ524278:DWS524278 DMU524278:DMW524278 DCY524278:DDA524278 CTC524278:CTE524278 CJG524278:CJI524278 BZK524278:BZM524278 BPO524278:BPQ524278 BFS524278:BFU524278 AVW524278:AVY524278 AMA524278:AMC524278 ACE524278:ACG524278 SI524278:SK524278 IM524278:IO524278 WUY458742:WVA458742 WLC458742:WLE458742 WBG458742:WBI458742 VRK458742:VRM458742 VHO458742:VHQ458742 UXS458742:UXU458742 UNW458742:UNY458742 UEA458742:UEC458742 TUE458742:TUG458742 TKI458742:TKK458742 TAM458742:TAO458742 SQQ458742:SQS458742 SGU458742:SGW458742 RWY458742:RXA458742 RNC458742:RNE458742 RDG458742:RDI458742 QTK458742:QTM458742 QJO458742:QJQ458742 PZS458742:PZU458742 PPW458742:PPY458742 PGA458742:PGC458742 OWE458742:OWG458742 OMI458742:OMK458742 OCM458742:OCO458742 NSQ458742:NSS458742 NIU458742:NIW458742 MYY458742:MZA458742 MPC458742:MPE458742 MFG458742:MFI458742 LVK458742:LVM458742 LLO458742:LLQ458742 LBS458742:LBU458742 KRW458742:KRY458742 KIA458742:KIC458742 JYE458742:JYG458742 JOI458742:JOK458742 JEM458742:JEO458742 IUQ458742:IUS458742 IKU458742:IKW458742 IAY458742:IBA458742 HRC458742:HRE458742 HHG458742:HHI458742 GXK458742:GXM458742 GNO458742:GNQ458742 GDS458742:GDU458742 FTW458742:FTY458742 FKA458742:FKC458742 FAE458742:FAG458742 EQI458742:EQK458742 EGM458742:EGO458742 DWQ458742:DWS458742 DMU458742:DMW458742 DCY458742:DDA458742 CTC458742:CTE458742 CJG458742:CJI458742 BZK458742:BZM458742 BPO458742:BPQ458742 BFS458742:BFU458742 AVW458742:AVY458742 AMA458742:AMC458742 ACE458742:ACG458742 SI458742:SK458742 IM458742:IO458742 WUY393206:WVA393206 WLC393206:WLE393206 WBG393206:WBI393206 VRK393206:VRM393206 VHO393206:VHQ393206 UXS393206:UXU393206 UNW393206:UNY393206 UEA393206:UEC393206 TUE393206:TUG393206 TKI393206:TKK393206 TAM393206:TAO393206 SQQ393206:SQS393206 SGU393206:SGW393206 RWY393206:RXA393206 RNC393206:RNE393206 RDG393206:RDI393206 QTK393206:QTM393206 QJO393206:QJQ393206 PZS393206:PZU393206 PPW393206:PPY393206 PGA393206:PGC393206 OWE393206:OWG393206 OMI393206:OMK393206 OCM393206:OCO393206 NSQ393206:NSS393206 NIU393206:NIW393206 MYY393206:MZA393206 MPC393206:MPE393206 MFG393206:MFI393206 LVK393206:LVM393206 LLO393206:LLQ393206 LBS393206:LBU393206 KRW393206:KRY393206 KIA393206:KIC393206 JYE393206:JYG393206 JOI393206:JOK393206 JEM393206:JEO393206 IUQ393206:IUS393206 IKU393206:IKW393206 IAY393206:IBA393206 HRC393206:HRE393206 HHG393206:HHI393206 GXK393206:GXM393206 GNO393206:GNQ393206 GDS393206:GDU393206 FTW393206:FTY393206 FKA393206:FKC393206 FAE393206:FAG393206 EQI393206:EQK393206 EGM393206:EGO393206 DWQ393206:DWS393206 DMU393206:DMW393206 DCY393206:DDA393206 CTC393206:CTE393206 CJG393206:CJI393206 BZK393206:BZM393206 BPO393206:BPQ393206 BFS393206:BFU393206 AVW393206:AVY393206 AMA393206:AMC393206 ACE393206:ACG393206 SI393206:SK393206 IM393206:IO393206 WUY327670:WVA327670 WLC327670:WLE327670 WBG327670:WBI327670 VRK327670:VRM327670 VHO327670:VHQ327670 UXS327670:UXU327670 UNW327670:UNY327670 UEA327670:UEC327670 TUE327670:TUG327670 TKI327670:TKK327670 TAM327670:TAO327670 SQQ327670:SQS327670 SGU327670:SGW327670 RWY327670:RXA327670 RNC327670:RNE327670 RDG327670:RDI327670 QTK327670:QTM327670 QJO327670:QJQ327670 PZS327670:PZU327670 PPW327670:PPY327670 PGA327670:PGC327670 OWE327670:OWG327670 OMI327670:OMK327670 OCM327670:OCO327670 NSQ327670:NSS327670 NIU327670:NIW327670 MYY327670:MZA327670 MPC327670:MPE327670 MFG327670:MFI327670 LVK327670:LVM327670 LLO327670:LLQ327670 LBS327670:LBU327670 KRW327670:KRY327670 KIA327670:KIC327670 JYE327670:JYG327670 JOI327670:JOK327670 JEM327670:JEO327670 IUQ327670:IUS327670 IKU327670:IKW327670 IAY327670:IBA327670 HRC327670:HRE327670 HHG327670:HHI327670 GXK327670:GXM327670 GNO327670:GNQ327670 GDS327670:GDU327670 FTW327670:FTY327670 FKA327670:FKC327670 FAE327670:FAG327670 EQI327670:EQK327670 EGM327670:EGO327670 DWQ327670:DWS327670 DMU327670:DMW327670 DCY327670:DDA327670 CTC327670:CTE327670 CJG327670:CJI327670 BZK327670:BZM327670 BPO327670:BPQ327670 BFS327670:BFU327670 AVW327670:AVY327670 AMA327670:AMC327670 ACE327670:ACG327670 SI327670:SK327670 IM327670:IO327670 WUY262134:WVA262134 WLC262134:WLE262134 WBG262134:WBI262134 VRK262134:VRM262134 VHO262134:VHQ262134 UXS262134:UXU262134 UNW262134:UNY262134 UEA262134:UEC262134 TUE262134:TUG262134 TKI262134:TKK262134 TAM262134:TAO262134 SQQ262134:SQS262134 SGU262134:SGW262134 RWY262134:RXA262134 RNC262134:RNE262134 RDG262134:RDI262134 QTK262134:QTM262134 QJO262134:QJQ262134 PZS262134:PZU262134 PPW262134:PPY262134 PGA262134:PGC262134 OWE262134:OWG262134 OMI262134:OMK262134 OCM262134:OCO262134 NSQ262134:NSS262134 NIU262134:NIW262134 MYY262134:MZA262134 MPC262134:MPE262134 MFG262134:MFI262134 LVK262134:LVM262134 LLO262134:LLQ262134 LBS262134:LBU262134 KRW262134:KRY262134 KIA262134:KIC262134 JYE262134:JYG262134 JOI262134:JOK262134 JEM262134:JEO262134 IUQ262134:IUS262134 IKU262134:IKW262134 IAY262134:IBA262134 HRC262134:HRE262134 HHG262134:HHI262134 GXK262134:GXM262134 GNO262134:GNQ262134 GDS262134:GDU262134 FTW262134:FTY262134 FKA262134:FKC262134 FAE262134:FAG262134 EQI262134:EQK262134 EGM262134:EGO262134 DWQ262134:DWS262134 DMU262134:DMW262134 DCY262134:DDA262134 CTC262134:CTE262134 CJG262134:CJI262134 BZK262134:BZM262134 BPO262134:BPQ262134 BFS262134:BFU262134 AVW262134:AVY262134 AMA262134:AMC262134 ACE262134:ACG262134 SI262134:SK262134 IM262134:IO262134 WUY196598:WVA196598 WLC196598:WLE196598 WBG196598:WBI196598 VRK196598:VRM196598 VHO196598:VHQ196598 UXS196598:UXU196598 UNW196598:UNY196598 UEA196598:UEC196598 TUE196598:TUG196598 TKI196598:TKK196598 TAM196598:TAO196598 SQQ196598:SQS196598 SGU196598:SGW196598 RWY196598:RXA196598 RNC196598:RNE196598 RDG196598:RDI196598 QTK196598:QTM196598 QJO196598:QJQ196598 PZS196598:PZU196598 PPW196598:PPY196598 PGA196598:PGC196598 OWE196598:OWG196598 OMI196598:OMK196598 OCM196598:OCO196598 NSQ196598:NSS196598 NIU196598:NIW196598 MYY196598:MZA196598 MPC196598:MPE196598 MFG196598:MFI196598 LVK196598:LVM196598 LLO196598:LLQ196598 LBS196598:LBU196598 KRW196598:KRY196598 KIA196598:KIC196598 JYE196598:JYG196598 JOI196598:JOK196598 JEM196598:JEO196598 IUQ196598:IUS196598 IKU196598:IKW196598 IAY196598:IBA196598 HRC196598:HRE196598 HHG196598:HHI196598 GXK196598:GXM196598 GNO196598:GNQ196598 GDS196598:GDU196598 FTW196598:FTY196598 FKA196598:FKC196598 FAE196598:FAG196598 EQI196598:EQK196598 EGM196598:EGO196598 DWQ196598:DWS196598 DMU196598:DMW196598 DCY196598:DDA196598 CTC196598:CTE196598 CJG196598:CJI196598 BZK196598:BZM196598 BPO196598:BPQ196598 BFS196598:BFU196598 AVW196598:AVY196598 AMA196598:AMC196598 ACE196598:ACG196598 SI196598:SK196598 IM196598:IO196598 WUY131062:WVA131062 WLC131062:WLE131062 WBG131062:WBI131062 VRK131062:VRM131062 VHO131062:VHQ131062 UXS131062:UXU131062 UNW131062:UNY131062 UEA131062:UEC131062 TUE131062:TUG131062 TKI131062:TKK131062 TAM131062:TAO131062 SQQ131062:SQS131062 SGU131062:SGW131062 RWY131062:RXA131062 RNC131062:RNE131062 RDG131062:RDI131062 QTK131062:QTM131062 QJO131062:QJQ131062 PZS131062:PZU131062 PPW131062:PPY131062 PGA131062:PGC131062 OWE131062:OWG131062 OMI131062:OMK131062 OCM131062:OCO131062 NSQ131062:NSS131062 NIU131062:NIW131062 MYY131062:MZA131062 MPC131062:MPE131062 MFG131062:MFI131062 LVK131062:LVM131062 LLO131062:LLQ131062 LBS131062:LBU131062 KRW131062:KRY131062 KIA131062:KIC131062 JYE131062:JYG131062 JOI131062:JOK131062 JEM131062:JEO131062 IUQ131062:IUS131062 IKU131062:IKW131062 IAY131062:IBA131062 HRC131062:HRE131062 HHG131062:HHI131062 GXK131062:GXM131062 GNO131062:GNQ131062 GDS131062:GDU131062 FTW131062:FTY131062 FKA131062:FKC131062 FAE131062:FAG131062 EQI131062:EQK131062 EGM131062:EGO131062 DWQ131062:DWS131062 DMU131062:DMW131062 DCY131062:DDA131062 CTC131062:CTE131062 CJG131062:CJI131062 BZK131062:BZM131062 BPO131062:BPQ131062 BFS131062:BFU131062 AVW131062:AVY131062 AMA131062:AMC131062 ACE131062:ACG131062 SI131062:SK131062 IM131062:IO131062 WUY65526:WVA65526 WLC65526:WLE65526 WBG65526:WBI65526 VRK65526:VRM65526 VHO65526:VHQ65526 UXS65526:UXU65526 UNW65526:UNY65526 UEA65526:UEC65526 TUE65526:TUG65526 TKI65526:TKK65526 TAM65526:TAO65526 SQQ65526:SQS65526 SGU65526:SGW65526 RWY65526:RXA65526 RNC65526:RNE65526 RDG65526:RDI65526 QTK65526:QTM65526 QJO65526:QJQ65526 PZS65526:PZU65526 PPW65526:PPY65526 PGA65526:PGC65526 OWE65526:OWG65526 OMI65526:OMK65526 OCM65526:OCO65526 NSQ65526:NSS65526 NIU65526:NIW65526 MYY65526:MZA65526 MPC65526:MPE65526 MFG65526:MFI65526 LVK65526:LVM65526 LLO65526:LLQ65526 LBS65526:LBU65526 KRW65526:KRY65526 KIA65526:KIC65526 JYE65526:JYG65526 JOI65526:JOK65526 JEM65526:JEO65526 IUQ65526:IUS65526 IKU65526:IKW65526 IAY65526:IBA65526 HRC65526:HRE65526 HHG65526:HHI65526 GXK65526:GXM65526 GNO65526:GNQ65526 GDS65526:GDU65526 FTW65526:FTY65526 FKA65526:FKC65526 FAE65526:FAG65526 EQI65526:EQK65526 EGM65526:EGO65526 DWQ65526:DWS65526 DMU65526:DMW65526 DCY65526:DDA65526 CTC65526:CTE65526 CJG65526:CJI65526 BZK65526:BZM65526 BPO65526:BPQ65526 BFS65526:BFU65526 AVW65526:AVY65526 AMA65526:AMC65526 ACE65526:ACG65526 SI65526:SK65526 IM65526:IO65526" xr:uid="{96CB684C-D74E-4FE4-A5D5-961F199BFDD5}">
      <formula1>1</formula1>
      <formula2>20</formula2>
    </dataValidation>
    <dataValidation type="date" operator="greaterThan" allowBlank="1" showInputMessage="1" showErrorMessage="1" sqref="G983030 G917494 G851958 G786422 G720886 G655350 G589814 G524278 G458742 G393206 G327670 G262134 G196598 G131062 G65526 WVC983030 WLG983030 WBK983030 VRO983030 VHS983030 UXW983030 UOA983030 UEE983030 TUI983030 TKM983030 TAQ983030 SQU983030 SGY983030 RXC983030 RNG983030 RDK983030 QTO983030 QJS983030 PZW983030 PQA983030 PGE983030 OWI983030 OMM983030 OCQ983030 NSU983030 NIY983030 MZC983030 MPG983030 MFK983030 LVO983030 LLS983030 LBW983030 KSA983030 KIE983030 JYI983030 JOM983030 JEQ983030 IUU983030 IKY983030 IBC983030 HRG983030 HHK983030 GXO983030 GNS983030 GDW983030 FUA983030 FKE983030 FAI983030 EQM983030 EGQ983030 DWU983030 DMY983030 DDC983030 CTG983030 CJK983030 BZO983030 BPS983030 BFW983030 AWA983030 AME983030 ACI983030 SM983030 IQ983030 WVC917494 WLG917494 WBK917494 VRO917494 VHS917494 UXW917494 UOA917494 UEE917494 TUI917494 TKM917494 TAQ917494 SQU917494 SGY917494 RXC917494 RNG917494 RDK917494 QTO917494 QJS917494 PZW917494 PQA917494 PGE917494 OWI917494 OMM917494 OCQ917494 NSU917494 NIY917494 MZC917494 MPG917494 MFK917494 LVO917494 LLS917494 LBW917494 KSA917494 KIE917494 JYI917494 JOM917494 JEQ917494 IUU917494 IKY917494 IBC917494 HRG917494 HHK917494 GXO917494 GNS917494 GDW917494 FUA917494 FKE917494 FAI917494 EQM917494 EGQ917494 DWU917494 DMY917494 DDC917494 CTG917494 CJK917494 BZO917494 BPS917494 BFW917494 AWA917494 AME917494 ACI917494 SM917494 IQ917494 WVC851958 WLG851958 WBK851958 VRO851958 VHS851958 UXW851958 UOA851958 UEE851958 TUI851958 TKM851958 TAQ851958 SQU851958 SGY851958 RXC851958 RNG851958 RDK851958 QTO851958 QJS851958 PZW851958 PQA851958 PGE851958 OWI851958 OMM851958 OCQ851958 NSU851958 NIY851958 MZC851958 MPG851958 MFK851958 LVO851958 LLS851958 LBW851958 KSA851958 KIE851958 JYI851958 JOM851958 JEQ851958 IUU851958 IKY851958 IBC851958 HRG851958 HHK851958 GXO851958 GNS851958 GDW851958 FUA851958 FKE851958 FAI851958 EQM851958 EGQ851958 DWU851958 DMY851958 DDC851958 CTG851958 CJK851958 BZO851958 BPS851958 BFW851958 AWA851958 AME851958 ACI851958 SM851958 IQ851958 WVC786422 WLG786422 WBK786422 VRO786422 VHS786422 UXW786422 UOA786422 UEE786422 TUI786422 TKM786422 TAQ786422 SQU786422 SGY786422 RXC786422 RNG786422 RDK786422 QTO786422 QJS786422 PZW786422 PQA786422 PGE786422 OWI786422 OMM786422 OCQ786422 NSU786422 NIY786422 MZC786422 MPG786422 MFK786422 LVO786422 LLS786422 LBW786422 KSA786422 KIE786422 JYI786422 JOM786422 JEQ786422 IUU786422 IKY786422 IBC786422 HRG786422 HHK786422 GXO786422 GNS786422 GDW786422 FUA786422 FKE786422 FAI786422 EQM786422 EGQ786422 DWU786422 DMY786422 DDC786422 CTG786422 CJK786422 BZO786422 BPS786422 BFW786422 AWA786422 AME786422 ACI786422 SM786422 IQ786422 WVC720886 WLG720886 WBK720886 VRO720886 VHS720886 UXW720886 UOA720886 UEE720886 TUI720886 TKM720886 TAQ720886 SQU720886 SGY720886 RXC720886 RNG720886 RDK720886 QTO720886 QJS720886 PZW720886 PQA720886 PGE720886 OWI720886 OMM720886 OCQ720886 NSU720886 NIY720886 MZC720886 MPG720886 MFK720886 LVO720886 LLS720886 LBW720886 KSA720886 KIE720886 JYI720886 JOM720886 JEQ720886 IUU720886 IKY720886 IBC720886 HRG720886 HHK720886 GXO720886 GNS720886 GDW720886 FUA720886 FKE720886 FAI720886 EQM720886 EGQ720886 DWU720886 DMY720886 DDC720886 CTG720886 CJK720886 BZO720886 BPS720886 BFW720886 AWA720886 AME720886 ACI720886 SM720886 IQ720886 WVC655350 WLG655350 WBK655350 VRO655350 VHS655350 UXW655350 UOA655350 UEE655350 TUI655350 TKM655350 TAQ655350 SQU655350 SGY655350 RXC655350 RNG655350 RDK655350 QTO655350 QJS655350 PZW655350 PQA655350 PGE655350 OWI655350 OMM655350 OCQ655350 NSU655350 NIY655350 MZC655350 MPG655350 MFK655350 LVO655350 LLS655350 LBW655350 KSA655350 KIE655350 JYI655350 JOM655350 JEQ655350 IUU655350 IKY655350 IBC655350 HRG655350 HHK655350 GXO655350 GNS655350 GDW655350 FUA655350 FKE655350 FAI655350 EQM655350 EGQ655350 DWU655350 DMY655350 DDC655350 CTG655350 CJK655350 BZO655350 BPS655350 BFW655350 AWA655350 AME655350 ACI655350 SM655350 IQ655350 WVC589814 WLG589814 WBK589814 VRO589814 VHS589814 UXW589814 UOA589814 UEE589814 TUI589814 TKM589814 TAQ589814 SQU589814 SGY589814 RXC589814 RNG589814 RDK589814 QTO589814 QJS589814 PZW589814 PQA589814 PGE589814 OWI589814 OMM589814 OCQ589814 NSU589814 NIY589814 MZC589814 MPG589814 MFK589814 LVO589814 LLS589814 LBW589814 KSA589814 KIE589814 JYI589814 JOM589814 JEQ589814 IUU589814 IKY589814 IBC589814 HRG589814 HHK589814 GXO589814 GNS589814 GDW589814 FUA589814 FKE589814 FAI589814 EQM589814 EGQ589814 DWU589814 DMY589814 DDC589814 CTG589814 CJK589814 BZO589814 BPS589814 BFW589814 AWA589814 AME589814 ACI589814 SM589814 IQ589814 WVC524278 WLG524278 WBK524278 VRO524278 VHS524278 UXW524278 UOA524278 UEE524278 TUI524278 TKM524278 TAQ524278 SQU524278 SGY524278 RXC524278 RNG524278 RDK524278 QTO524278 QJS524278 PZW524278 PQA524278 PGE524278 OWI524278 OMM524278 OCQ524278 NSU524278 NIY524278 MZC524278 MPG524278 MFK524278 LVO524278 LLS524278 LBW524278 KSA524278 KIE524278 JYI524278 JOM524278 JEQ524278 IUU524278 IKY524278 IBC524278 HRG524278 HHK524278 GXO524278 GNS524278 GDW524278 FUA524278 FKE524278 FAI524278 EQM524278 EGQ524278 DWU524278 DMY524278 DDC524278 CTG524278 CJK524278 BZO524278 BPS524278 BFW524278 AWA524278 AME524278 ACI524278 SM524278 IQ524278 WVC458742 WLG458742 WBK458742 VRO458742 VHS458742 UXW458742 UOA458742 UEE458742 TUI458742 TKM458742 TAQ458742 SQU458742 SGY458742 RXC458742 RNG458742 RDK458742 QTO458742 QJS458742 PZW458742 PQA458742 PGE458742 OWI458742 OMM458742 OCQ458742 NSU458742 NIY458742 MZC458742 MPG458742 MFK458742 LVO458742 LLS458742 LBW458742 KSA458742 KIE458742 JYI458742 JOM458742 JEQ458742 IUU458742 IKY458742 IBC458742 HRG458742 HHK458742 GXO458742 GNS458742 GDW458742 FUA458742 FKE458742 FAI458742 EQM458742 EGQ458742 DWU458742 DMY458742 DDC458742 CTG458742 CJK458742 BZO458742 BPS458742 BFW458742 AWA458742 AME458742 ACI458742 SM458742 IQ458742 WVC393206 WLG393206 WBK393206 VRO393206 VHS393206 UXW393206 UOA393206 UEE393206 TUI393206 TKM393206 TAQ393206 SQU393206 SGY393206 RXC393206 RNG393206 RDK393206 QTO393206 QJS393206 PZW393206 PQA393206 PGE393206 OWI393206 OMM393206 OCQ393206 NSU393206 NIY393206 MZC393206 MPG393206 MFK393206 LVO393206 LLS393206 LBW393206 KSA393206 KIE393206 JYI393206 JOM393206 JEQ393206 IUU393206 IKY393206 IBC393206 HRG393206 HHK393206 GXO393206 GNS393206 GDW393206 FUA393206 FKE393206 FAI393206 EQM393206 EGQ393206 DWU393206 DMY393206 DDC393206 CTG393206 CJK393206 BZO393206 BPS393206 BFW393206 AWA393206 AME393206 ACI393206 SM393206 IQ393206 WVC327670 WLG327670 WBK327670 VRO327670 VHS327670 UXW327670 UOA327670 UEE327670 TUI327670 TKM327670 TAQ327670 SQU327670 SGY327670 RXC327670 RNG327670 RDK327670 QTO327670 QJS327670 PZW327670 PQA327670 PGE327670 OWI327670 OMM327670 OCQ327670 NSU327670 NIY327670 MZC327670 MPG327670 MFK327670 LVO327670 LLS327670 LBW327670 KSA327670 KIE327670 JYI327670 JOM327670 JEQ327670 IUU327670 IKY327670 IBC327670 HRG327670 HHK327670 GXO327670 GNS327670 GDW327670 FUA327670 FKE327670 FAI327670 EQM327670 EGQ327670 DWU327670 DMY327670 DDC327670 CTG327670 CJK327670 BZO327670 BPS327670 BFW327670 AWA327670 AME327670 ACI327670 SM327670 IQ327670 WVC262134 WLG262134 WBK262134 VRO262134 VHS262134 UXW262134 UOA262134 UEE262134 TUI262134 TKM262134 TAQ262134 SQU262134 SGY262134 RXC262134 RNG262134 RDK262134 QTO262134 QJS262134 PZW262134 PQA262134 PGE262134 OWI262134 OMM262134 OCQ262134 NSU262134 NIY262134 MZC262134 MPG262134 MFK262134 LVO262134 LLS262134 LBW262134 KSA262134 KIE262134 JYI262134 JOM262134 JEQ262134 IUU262134 IKY262134 IBC262134 HRG262134 HHK262134 GXO262134 GNS262134 GDW262134 FUA262134 FKE262134 FAI262134 EQM262134 EGQ262134 DWU262134 DMY262134 DDC262134 CTG262134 CJK262134 BZO262134 BPS262134 BFW262134 AWA262134 AME262134 ACI262134 SM262134 IQ262134 WVC196598 WLG196598 WBK196598 VRO196598 VHS196598 UXW196598 UOA196598 UEE196598 TUI196598 TKM196598 TAQ196598 SQU196598 SGY196598 RXC196598 RNG196598 RDK196598 QTO196598 QJS196598 PZW196598 PQA196598 PGE196598 OWI196598 OMM196598 OCQ196598 NSU196598 NIY196598 MZC196598 MPG196598 MFK196598 LVO196598 LLS196598 LBW196598 KSA196598 KIE196598 JYI196598 JOM196598 JEQ196598 IUU196598 IKY196598 IBC196598 HRG196598 HHK196598 GXO196598 GNS196598 GDW196598 FUA196598 FKE196598 FAI196598 EQM196598 EGQ196598 DWU196598 DMY196598 DDC196598 CTG196598 CJK196598 BZO196598 BPS196598 BFW196598 AWA196598 AME196598 ACI196598 SM196598 IQ196598 WVC131062 WLG131062 WBK131062 VRO131062 VHS131062 UXW131062 UOA131062 UEE131062 TUI131062 TKM131062 TAQ131062 SQU131062 SGY131062 RXC131062 RNG131062 RDK131062 QTO131062 QJS131062 PZW131062 PQA131062 PGE131062 OWI131062 OMM131062 OCQ131062 NSU131062 NIY131062 MZC131062 MPG131062 MFK131062 LVO131062 LLS131062 LBW131062 KSA131062 KIE131062 JYI131062 JOM131062 JEQ131062 IUU131062 IKY131062 IBC131062 HRG131062 HHK131062 GXO131062 GNS131062 GDW131062 FUA131062 FKE131062 FAI131062 EQM131062 EGQ131062 DWU131062 DMY131062 DDC131062 CTG131062 CJK131062 BZO131062 BPS131062 BFW131062 AWA131062 AME131062 ACI131062 SM131062 IQ131062 WVC65526 WLG65526 WBK65526 VRO65526 VHS65526 UXW65526 UOA65526 UEE65526 TUI65526 TKM65526 TAQ65526 SQU65526 SGY65526 RXC65526 RNG65526 RDK65526 QTO65526 QJS65526 PZW65526 PQA65526 PGE65526 OWI65526 OMM65526 OCQ65526 NSU65526 NIY65526 MZC65526 MPG65526 MFK65526 LVO65526 LLS65526 LBW65526 KSA65526 KIE65526 JYI65526 JOM65526 JEQ65526 IUU65526 IKY65526 IBC65526 HRG65526 HHK65526 GXO65526 GNS65526 GDW65526 FUA65526 FKE65526 FAI65526 EQM65526 EGQ65526 DWU65526 DMY65526 DDC65526 CTG65526 CJK65526 BZO65526 BPS65526 BFW65526 AWA65526 AME65526 ACI65526 SM65526 IQ65526 G5 G20" xr:uid="{A77DBE6A-457E-41CA-8846-8165C680CA5C}">
      <formula1>38718</formula1>
    </dataValidation>
    <dataValidation type="whole" operator="greaterThan" allowBlank="1" showInputMessage="1" showErrorMessage="1" sqref="G65529 G983033 G917497 G851961 G786425 G720889 G655353 G589817 G524281 G458745 G393209 G327673 G262137 G196601 G131065 WVC983033 WLG983033 WBK983033 VRO983033 VHS983033 UXW983033 UOA983033 UEE983033 TUI983033 TKM983033 TAQ983033 SQU983033 SGY983033 RXC983033 RNG983033 RDK983033 QTO983033 QJS983033 PZW983033 PQA983033 PGE983033 OWI983033 OMM983033 OCQ983033 NSU983033 NIY983033 MZC983033 MPG983033 MFK983033 LVO983033 LLS983033 LBW983033 KSA983033 KIE983033 JYI983033 JOM983033 JEQ983033 IUU983033 IKY983033 IBC983033 HRG983033 HHK983033 GXO983033 GNS983033 GDW983033 FUA983033 FKE983033 FAI983033 EQM983033 EGQ983033 DWU983033 DMY983033 DDC983033 CTG983033 CJK983033 BZO983033 BPS983033 BFW983033 AWA983033 AME983033 ACI983033 SM983033 IQ983033 WVC917497 WLG917497 WBK917497 VRO917497 VHS917497 UXW917497 UOA917497 UEE917497 TUI917497 TKM917497 TAQ917497 SQU917497 SGY917497 RXC917497 RNG917497 RDK917497 QTO917497 QJS917497 PZW917497 PQA917497 PGE917497 OWI917497 OMM917497 OCQ917497 NSU917497 NIY917497 MZC917497 MPG917497 MFK917497 LVO917497 LLS917497 LBW917497 KSA917497 KIE917497 JYI917497 JOM917497 JEQ917497 IUU917497 IKY917497 IBC917497 HRG917497 HHK917497 GXO917497 GNS917497 GDW917497 FUA917497 FKE917497 FAI917497 EQM917497 EGQ917497 DWU917497 DMY917497 DDC917497 CTG917497 CJK917497 BZO917497 BPS917497 BFW917497 AWA917497 AME917497 ACI917497 SM917497 IQ917497 WVC851961 WLG851961 WBK851961 VRO851961 VHS851961 UXW851961 UOA851961 UEE851961 TUI851961 TKM851961 TAQ851961 SQU851961 SGY851961 RXC851961 RNG851961 RDK851961 QTO851961 QJS851961 PZW851961 PQA851961 PGE851961 OWI851961 OMM851961 OCQ851961 NSU851961 NIY851961 MZC851961 MPG851961 MFK851961 LVO851961 LLS851961 LBW851961 KSA851961 KIE851961 JYI851961 JOM851961 JEQ851961 IUU851961 IKY851961 IBC851961 HRG851961 HHK851961 GXO851961 GNS851961 GDW851961 FUA851961 FKE851961 FAI851961 EQM851961 EGQ851961 DWU851961 DMY851961 DDC851961 CTG851961 CJK851961 BZO851961 BPS851961 BFW851961 AWA851961 AME851961 ACI851961 SM851961 IQ851961 WVC786425 WLG786425 WBK786425 VRO786425 VHS786425 UXW786425 UOA786425 UEE786425 TUI786425 TKM786425 TAQ786425 SQU786425 SGY786425 RXC786425 RNG786425 RDK786425 QTO786425 QJS786425 PZW786425 PQA786425 PGE786425 OWI786425 OMM786425 OCQ786425 NSU786425 NIY786425 MZC786425 MPG786425 MFK786425 LVO786425 LLS786425 LBW786425 KSA786425 KIE786425 JYI786425 JOM786425 JEQ786425 IUU786425 IKY786425 IBC786425 HRG786425 HHK786425 GXO786425 GNS786425 GDW786425 FUA786425 FKE786425 FAI786425 EQM786425 EGQ786425 DWU786425 DMY786425 DDC786425 CTG786425 CJK786425 BZO786425 BPS786425 BFW786425 AWA786425 AME786425 ACI786425 SM786425 IQ786425 WVC720889 WLG720889 WBK720889 VRO720889 VHS720889 UXW720889 UOA720889 UEE720889 TUI720889 TKM720889 TAQ720889 SQU720889 SGY720889 RXC720889 RNG720889 RDK720889 QTO720889 QJS720889 PZW720889 PQA720889 PGE720889 OWI720889 OMM720889 OCQ720889 NSU720889 NIY720889 MZC720889 MPG720889 MFK720889 LVO720889 LLS720889 LBW720889 KSA720889 KIE720889 JYI720889 JOM720889 JEQ720889 IUU720889 IKY720889 IBC720889 HRG720889 HHK720889 GXO720889 GNS720889 GDW720889 FUA720889 FKE720889 FAI720889 EQM720889 EGQ720889 DWU720889 DMY720889 DDC720889 CTG720889 CJK720889 BZO720889 BPS720889 BFW720889 AWA720889 AME720889 ACI720889 SM720889 IQ720889 WVC655353 WLG655353 WBK655353 VRO655353 VHS655353 UXW655353 UOA655353 UEE655353 TUI655353 TKM655353 TAQ655353 SQU655353 SGY655353 RXC655353 RNG655353 RDK655353 QTO655353 QJS655353 PZW655353 PQA655353 PGE655353 OWI655353 OMM655353 OCQ655353 NSU655353 NIY655353 MZC655353 MPG655353 MFK655353 LVO655353 LLS655353 LBW655353 KSA655353 KIE655353 JYI655353 JOM655353 JEQ655353 IUU655353 IKY655353 IBC655353 HRG655353 HHK655353 GXO655353 GNS655353 GDW655353 FUA655353 FKE655353 FAI655353 EQM655353 EGQ655353 DWU655353 DMY655353 DDC655353 CTG655353 CJK655353 BZO655353 BPS655353 BFW655353 AWA655353 AME655353 ACI655353 SM655353 IQ655353 WVC589817 WLG589817 WBK589817 VRO589817 VHS589817 UXW589817 UOA589817 UEE589817 TUI589817 TKM589817 TAQ589817 SQU589817 SGY589817 RXC589817 RNG589817 RDK589817 QTO589817 QJS589817 PZW589817 PQA589817 PGE589817 OWI589817 OMM589817 OCQ589817 NSU589817 NIY589817 MZC589817 MPG589817 MFK589817 LVO589817 LLS589817 LBW589817 KSA589817 KIE589817 JYI589817 JOM589817 JEQ589817 IUU589817 IKY589817 IBC589817 HRG589817 HHK589817 GXO589817 GNS589817 GDW589817 FUA589817 FKE589817 FAI589817 EQM589817 EGQ589817 DWU589817 DMY589817 DDC589817 CTG589817 CJK589817 BZO589817 BPS589817 BFW589817 AWA589817 AME589817 ACI589817 SM589817 IQ589817 WVC524281 WLG524281 WBK524281 VRO524281 VHS524281 UXW524281 UOA524281 UEE524281 TUI524281 TKM524281 TAQ524281 SQU524281 SGY524281 RXC524281 RNG524281 RDK524281 QTO524281 QJS524281 PZW524281 PQA524281 PGE524281 OWI524281 OMM524281 OCQ524281 NSU524281 NIY524281 MZC524281 MPG524281 MFK524281 LVO524281 LLS524281 LBW524281 KSA524281 KIE524281 JYI524281 JOM524281 JEQ524281 IUU524281 IKY524281 IBC524281 HRG524281 HHK524281 GXO524281 GNS524281 GDW524281 FUA524281 FKE524281 FAI524281 EQM524281 EGQ524281 DWU524281 DMY524281 DDC524281 CTG524281 CJK524281 BZO524281 BPS524281 BFW524281 AWA524281 AME524281 ACI524281 SM524281 IQ524281 WVC458745 WLG458745 WBK458745 VRO458745 VHS458745 UXW458745 UOA458745 UEE458745 TUI458745 TKM458745 TAQ458745 SQU458745 SGY458745 RXC458745 RNG458745 RDK458745 QTO458745 QJS458745 PZW458745 PQA458745 PGE458745 OWI458745 OMM458745 OCQ458745 NSU458745 NIY458745 MZC458745 MPG458745 MFK458745 LVO458745 LLS458745 LBW458745 KSA458745 KIE458745 JYI458745 JOM458745 JEQ458745 IUU458745 IKY458745 IBC458745 HRG458745 HHK458745 GXO458745 GNS458745 GDW458745 FUA458745 FKE458745 FAI458745 EQM458745 EGQ458745 DWU458745 DMY458745 DDC458745 CTG458745 CJK458745 BZO458745 BPS458745 BFW458745 AWA458745 AME458745 ACI458745 SM458745 IQ458745 WVC393209 WLG393209 WBK393209 VRO393209 VHS393209 UXW393209 UOA393209 UEE393209 TUI393209 TKM393209 TAQ393209 SQU393209 SGY393209 RXC393209 RNG393209 RDK393209 QTO393209 QJS393209 PZW393209 PQA393209 PGE393209 OWI393209 OMM393209 OCQ393209 NSU393209 NIY393209 MZC393209 MPG393209 MFK393209 LVO393209 LLS393209 LBW393209 KSA393209 KIE393209 JYI393209 JOM393209 JEQ393209 IUU393209 IKY393209 IBC393209 HRG393209 HHK393209 GXO393209 GNS393209 GDW393209 FUA393209 FKE393209 FAI393209 EQM393209 EGQ393209 DWU393209 DMY393209 DDC393209 CTG393209 CJK393209 BZO393209 BPS393209 BFW393209 AWA393209 AME393209 ACI393209 SM393209 IQ393209 WVC327673 WLG327673 WBK327673 VRO327673 VHS327673 UXW327673 UOA327673 UEE327673 TUI327673 TKM327673 TAQ327673 SQU327673 SGY327673 RXC327673 RNG327673 RDK327673 QTO327673 QJS327673 PZW327673 PQA327673 PGE327673 OWI327673 OMM327673 OCQ327673 NSU327673 NIY327673 MZC327673 MPG327673 MFK327673 LVO327673 LLS327673 LBW327673 KSA327673 KIE327673 JYI327673 JOM327673 JEQ327673 IUU327673 IKY327673 IBC327673 HRG327673 HHK327673 GXO327673 GNS327673 GDW327673 FUA327673 FKE327673 FAI327673 EQM327673 EGQ327673 DWU327673 DMY327673 DDC327673 CTG327673 CJK327673 BZO327673 BPS327673 BFW327673 AWA327673 AME327673 ACI327673 SM327673 IQ327673 WVC262137 WLG262137 WBK262137 VRO262137 VHS262137 UXW262137 UOA262137 UEE262137 TUI262137 TKM262137 TAQ262137 SQU262137 SGY262137 RXC262137 RNG262137 RDK262137 QTO262137 QJS262137 PZW262137 PQA262137 PGE262137 OWI262137 OMM262137 OCQ262137 NSU262137 NIY262137 MZC262137 MPG262137 MFK262137 LVO262137 LLS262137 LBW262137 KSA262137 KIE262137 JYI262137 JOM262137 JEQ262137 IUU262137 IKY262137 IBC262137 HRG262137 HHK262137 GXO262137 GNS262137 GDW262137 FUA262137 FKE262137 FAI262137 EQM262137 EGQ262137 DWU262137 DMY262137 DDC262137 CTG262137 CJK262137 BZO262137 BPS262137 BFW262137 AWA262137 AME262137 ACI262137 SM262137 IQ262137 WVC196601 WLG196601 WBK196601 VRO196601 VHS196601 UXW196601 UOA196601 UEE196601 TUI196601 TKM196601 TAQ196601 SQU196601 SGY196601 RXC196601 RNG196601 RDK196601 QTO196601 QJS196601 PZW196601 PQA196601 PGE196601 OWI196601 OMM196601 OCQ196601 NSU196601 NIY196601 MZC196601 MPG196601 MFK196601 LVO196601 LLS196601 LBW196601 KSA196601 KIE196601 JYI196601 JOM196601 JEQ196601 IUU196601 IKY196601 IBC196601 HRG196601 HHK196601 GXO196601 GNS196601 GDW196601 FUA196601 FKE196601 FAI196601 EQM196601 EGQ196601 DWU196601 DMY196601 DDC196601 CTG196601 CJK196601 BZO196601 BPS196601 BFW196601 AWA196601 AME196601 ACI196601 SM196601 IQ196601 WVC131065 WLG131065 WBK131065 VRO131065 VHS131065 UXW131065 UOA131065 UEE131065 TUI131065 TKM131065 TAQ131065 SQU131065 SGY131065 RXC131065 RNG131065 RDK131065 QTO131065 QJS131065 PZW131065 PQA131065 PGE131065 OWI131065 OMM131065 OCQ131065 NSU131065 NIY131065 MZC131065 MPG131065 MFK131065 LVO131065 LLS131065 LBW131065 KSA131065 KIE131065 JYI131065 JOM131065 JEQ131065 IUU131065 IKY131065 IBC131065 HRG131065 HHK131065 GXO131065 GNS131065 GDW131065 FUA131065 FKE131065 FAI131065 EQM131065 EGQ131065 DWU131065 DMY131065 DDC131065 CTG131065 CJK131065 BZO131065 BPS131065 BFW131065 AWA131065 AME131065 ACI131065 SM131065 IQ131065 WVC65529 WLG65529 WBK65529 VRO65529 VHS65529 UXW65529 UOA65529 UEE65529 TUI65529 TKM65529 TAQ65529 SQU65529 SGY65529 RXC65529 RNG65529 RDK65529 QTO65529 QJS65529 PZW65529 PQA65529 PGE65529 OWI65529 OMM65529 OCQ65529 NSU65529 NIY65529 MZC65529 MPG65529 MFK65529 LVO65529 LLS65529 LBW65529 KSA65529 KIE65529 JYI65529 JOM65529 JEQ65529 IUU65529 IKY65529 IBC65529 HRG65529 HHK65529 GXO65529 GNS65529 GDW65529 FUA65529 FKE65529 FAI65529 EQM65529 EGQ65529 DWU65529 DMY65529 DDC65529 CTG65529 CJK65529 BZO65529 BPS65529 BFW65529 AWA65529 AME65529 ACI65529 SM65529 IQ65529" xr:uid="{92EA9B98-9775-41AC-A4C7-CF0E3F423C95}">
      <formula1>0</formula1>
    </dataValidation>
  </dataValidations>
  <printOptions horizontalCentered="1"/>
  <pageMargins left="0.39370078740157483" right="0.39370078740157483" top="0.39370078740157483" bottom="0.39370078740157483" header="1.1811023622047245" footer="0.39370078740157483"/>
  <pageSetup paperSize="9" scale="76"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EE633-9196-40C8-BCA9-07AD9AA3E2B9}">
  <dimension ref="A1:AM196"/>
  <sheetViews>
    <sheetView showGridLines="0" zoomScale="55" zoomScaleNormal="55" workbookViewId="0">
      <selection activeCell="AB84" sqref="AB84"/>
    </sheetView>
  </sheetViews>
  <sheetFormatPr defaultColWidth="9.140625" defaultRowHeight="15" outlineLevelCol="1" x14ac:dyDescent="0.25"/>
  <cols>
    <col min="1" max="1" width="18.42578125" style="46" customWidth="1"/>
    <col min="2" max="2" width="9" style="46" customWidth="1"/>
    <col min="3" max="3" width="37.5703125" style="46" customWidth="1"/>
    <col min="4" max="27" width="3.5703125" style="48" customWidth="1" outlineLevel="1"/>
    <col min="28" max="28" width="18.5703125" style="48" customWidth="1"/>
    <col min="29" max="29" width="22.5703125" style="46" customWidth="1"/>
    <col min="30" max="39" width="18.5703125" style="46" customWidth="1"/>
    <col min="40" max="16384" width="9.140625" style="46"/>
  </cols>
  <sheetData>
    <row r="1" spans="1:39" ht="49.5" customHeight="1" thickBot="1" x14ac:dyDescent="0.3">
      <c r="A1" s="833" t="s">
        <v>118</v>
      </c>
      <c r="B1" s="834"/>
      <c r="C1" s="834"/>
      <c r="D1" s="834"/>
      <c r="E1" s="834"/>
      <c r="F1" s="834"/>
      <c r="G1" s="834"/>
      <c r="H1" s="834"/>
      <c r="I1" s="834"/>
      <c r="J1" s="834"/>
      <c r="K1" s="834"/>
      <c r="L1" s="834"/>
      <c r="M1" s="834"/>
      <c r="N1" s="834"/>
      <c r="O1" s="834"/>
      <c r="P1" s="834"/>
      <c r="Q1" s="834"/>
      <c r="R1" s="834"/>
      <c r="S1" s="834"/>
      <c r="T1" s="834"/>
      <c r="U1" s="834"/>
      <c r="V1" s="834"/>
      <c r="W1" s="834"/>
      <c r="X1" s="834"/>
      <c r="Y1" s="834"/>
      <c r="Z1" s="834"/>
      <c r="AA1" s="834"/>
      <c r="AB1" s="834"/>
      <c r="AC1" s="834"/>
      <c r="AD1" s="834"/>
      <c r="AE1" s="834"/>
      <c r="AF1" s="834"/>
      <c r="AG1" s="834"/>
      <c r="AH1" s="834"/>
      <c r="AI1" s="834"/>
      <c r="AJ1" s="834"/>
      <c r="AK1" s="834"/>
      <c r="AL1" s="834"/>
      <c r="AM1" s="835"/>
    </row>
    <row r="2" spans="1:39" s="50" customFormat="1" ht="5.0999999999999996" customHeight="1" thickBot="1" x14ac:dyDescent="0.3">
      <c r="A2" s="47"/>
      <c r="B2" s="46" t="s">
        <v>119</v>
      </c>
      <c r="C2" s="46"/>
      <c r="D2" s="48"/>
      <c r="E2" s="48"/>
      <c r="F2" s="48"/>
      <c r="G2" s="48"/>
      <c r="H2" s="48"/>
      <c r="I2" s="48"/>
      <c r="J2" s="48"/>
      <c r="K2" s="48"/>
      <c r="L2" s="48"/>
      <c r="M2" s="48"/>
      <c r="N2" s="48"/>
      <c r="O2" s="48"/>
      <c r="P2" s="48"/>
      <c r="Q2" s="48"/>
      <c r="R2" s="48"/>
      <c r="S2" s="48"/>
      <c r="T2" s="48"/>
      <c r="U2" s="48"/>
      <c r="V2" s="48"/>
      <c r="W2" s="48"/>
      <c r="X2" s="48"/>
      <c r="Y2" s="48"/>
      <c r="Z2" s="48"/>
      <c r="AA2" s="48"/>
      <c r="AB2" s="48"/>
      <c r="AC2" s="46"/>
      <c r="AD2" s="46"/>
      <c r="AE2" s="46"/>
      <c r="AF2" s="46"/>
      <c r="AG2" s="46"/>
      <c r="AH2" s="46"/>
      <c r="AI2" s="46"/>
      <c r="AJ2" s="46"/>
      <c r="AK2" s="46"/>
      <c r="AL2" s="46"/>
      <c r="AM2" s="49"/>
    </row>
    <row r="3" spans="1:39" s="57" customFormat="1" ht="24.95" customHeight="1" thickBot="1" x14ac:dyDescent="0.3">
      <c r="A3" s="836" t="s">
        <v>120</v>
      </c>
      <c r="B3" s="837"/>
      <c r="C3" s="838"/>
      <c r="D3" s="51" t="str">
        <f>IF(SUM(D11:D66,D73:D92)&gt;0,1,"1")</f>
        <v>1</v>
      </c>
      <c r="E3" s="52" t="str">
        <f t="shared" ref="E3:AA3" si="0">IF(SUM(E11:E66,E73:E92)&gt;0,D3+1,TEXT(COLUMN(B2),"geral"))</f>
        <v>2</v>
      </c>
      <c r="F3" s="52" t="str">
        <f t="shared" si="0"/>
        <v>3</v>
      </c>
      <c r="G3" s="52" t="str">
        <f t="shared" si="0"/>
        <v>4</v>
      </c>
      <c r="H3" s="52" t="str">
        <f t="shared" si="0"/>
        <v>5</v>
      </c>
      <c r="I3" s="52" t="str">
        <f t="shared" si="0"/>
        <v>6</v>
      </c>
      <c r="J3" s="52" t="str">
        <f t="shared" si="0"/>
        <v>7</v>
      </c>
      <c r="K3" s="52" t="str">
        <f t="shared" si="0"/>
        <v>8</v>
      </c>
      <c r="L3" s="52" t="str">
        <f t="shared" si="0"/>
        <v>9</v>
      </c>
      <c r="M3" s="52" t="str">
        <f t="shared" si="0"/>
        <v>10</v>
      </c>
      <c r="N3" s="52" t="str">
        <f t="shared" si="0"/>
        <v>11</v>
      </c>
      <c r="O3" s="52" t="str">
        <f t="shared" si="0"/>
        <v>12</v>
      </c>
      <c r="P3" s="52" t="str">
        <f t="shared" si="0"/>
        <v>13</v>
      </c>
      <c r="Q3" s="52" t="str">
        <f t="shared" si="0"/>
        <v>14</v>
      </c>
      <c r="R3" s="52" t="str">
        <f t="shared" si="0"/>
        <v>15</v>
      </c>
      <c r="S3" s="52" t="str">
        <f t="shared" si="0"/>
        <v>16</v>
      </c>
      <c r="T3" s="52" t="str">
        <f t="shared" si="0"/>
        <v>17</v>
      </c>
      <c r="U3" s="52" t="str">
        <f t="shared" si="0"/>
        <v>18</v>
      </c>
      <c r="V3" s="52" t="str">
        <f t="shared" si="0"/>
        <v>19</v>
      </c>
      <c r="W3" s="52" t="str">
        <f t="shared" si="0"/>
        <v>20</v>
      </c>
      <c r="X3" s="52" t="str">
        <f t="shared" si="0"/>
        <v>21</v>
      </c>
      <c r="Y3" s="52" t="str">
        <f t="shared" si="0"/>
        <v>22</v>
      </c>
      <c r="Z3" s="52" t="str">
        <f t="shared" si="0"/>
        <v>23</v>
      </c>
      <c r="AA3" s="53" t="str">
        <f t="shared" si="0"/>
        <v>24</v>
      </c>
      <c r="AB3" s="54"/>
      <c r="AC3" s="55"/>
      <c r="AD3" s="55"/>
      <c r="AE3" s="55"/>
      <c r="AF3" s="55"/>
      <c r="AG3" s="55"/>
      <c r="AH3" s="55"/>
      <c r="AI3" s="55"/>
      <c r="AJ3" s="55"/>
      <c r="AK3" s="55"/>
      <c r="AL3" s="55"/>
      <c r="AM3" s="56"/>
    </row>
    <row r="4" spans="1:39" s="57" customFormat="1" ht="24.95" customHeight="1" x14ac:dyDescent="0.25">
      <c r="A4" s="839" t="s">
        <v>121</v>
      </c>
      <c r="B4" s="840"/>
      <c r="C4" s="58">
        <v>0</v>
      </c>
      <c r="D4" s="59">
        <f>IF(C4=0,0,IF(C4&lt;30,C4,30))</f>
        <v>0</v>
      </c>
      <c r="E4" s="60">
        <f>IF(C4=0,0,IF((C4-D4)&lt;30,C4-D4,30))</f>
        <v>0</v>
      </c>
      <c r="F4" s="60">
        <f>IF($C$4=0,0,IF(($C$4-SUM($D$4:E4))&lt;30,$C$4-SUM($D$4:E4),30))</f>
        <v>0</v>
      </c>
      <c r="G4" s="60">
        <f>IF($C$4=0,0,IF(($C$4-SUM($D$4:F4))&lt;30,$C$4-SUM($D$4:F4),30))</f>
        <v>0</v>
      </c>
      <c r="H4" s="60">
        <f>IF($C$4=0,0,IF(($C$4-SUM($D$4:G4))&lt;30,$C$4-SUM($D$4:G4),30))</f>
        <v>0</v>
      </c>
      <c r="I4" s="60">
        <f>IF($C$4=0,0,IF(($C$4-SUM($D$4:H4))&lt;30,$C$4-SUM($D$4:H4),30))</f>
        <v>0</v>
      </c>
      <c r="J4" s="60">
        <f>IF($C$4=0,0,IF(($C$4-SUM($D$4:I4))&lt;30,$C$4-SUM($D$4:I4),30))</f>
        <v>0</v>
      </c>
      <c r="K4" s="60">
        <f>IF($C$4=0,0,IF(($C$4-SUM($D$4:J4))&lt;30,$C$4-SUM($D$4:J4),30))</f>
        <v>0</v>
      </c>
      <c r="L4" s="60">
        <f>IF($C$4=0,0,IF(($C$4-SUM($D$4:K4))&lt;30,$C$4-SUM($D$4:K4),30))</f>
        <v>0</v>
      </c>
      <c r="M4" s="60">
        <f>IF($C$4=0,0,IF(($C$4-SUM($D$4:L4))&lt;30,$C$4-SUM($D$4:L4),30))</f>
        <v>0</v>
      </c>
      <c r="N4" s="60">
        <f>IF($C$4=0,0,IF(($C$4-SUM($D$4:M4))&lt;30,$C$4-SUM($D$4:M4),30))</f>
        <v>0</v>
      </c>
      <c r="O4" s="60">
        <f>IF($C$4=0,0,IF(($C$4-SUM($D$4:N4))&lt;30,$C$4-SUM($D$4:N4),30))</f>
        <v>0</v>
      </c>
      <c r="P4" s="60">
        <f>IF($C$4=0,0,IF(($C$4-SUM($D$4:O4))&lt;30,$C$4-SUM($D$4:O4),30))</f>
        <v>0</v>
      </c>
      <c r="Q4" s="60">
        <f>IF($C$4=0,0,IF(($C$4-SUM($D$4:P4))&lt;30,$C$4-SUM($D$4:P4),30))</f>
        <v>0</v>
      </c>
      <c r="R4" s="60">
        <f>IF($C$4=0,0,IF(($C$4-SUM($D$4:Q4))&lt;30,$C$4-SUM($D$4:Q4),30))</f>
        <v>0</v>
      </c>
      <c r="S4" s="60">
        <f>IF($C$4=0,0,IF(($C$4-SUM($D$4:R4))&lt;30,$C$4-SUM($D$4:R4),30))</f>
        <v>0</v>
      </c>
      <c r="T4" s="60">
        <f>IF($C$4=0,0,IF(($C$4-SUM($D$4:S4))&lt;30,$C$4-SUM($D$4:S4),30))</f>
        <v>0</v>
      </c>
      <c r="U4" s="60">
        <f>IF($C$4=0,0,IF(($C$4-SUM($D$4:T4))&lt;30,$C$4-SUM($D$4:T4),30))</f>
        <v>0</v>
      </c>
      <c r="V4" s="60">
        <f>IF($C$4=0,0,IF(($C$4-SUM($D$4:U4))&lt;30,$C$4-SUM($D$4:U4),30))</f>
        <v>0</v>
      </c>
      <c r="W4" s="60"/>
      <c r="X4" s="60"/>
      <c r="Y4" s="60"/>
      <c r="Z4" s="60">
        <f>IF($C$4=0,0,IF(($C$4-SUM($D$4:V4))&lt;30,$C$4-SUM($D$4:V4),30))</f>
        <v>0</v>
      </c>
      <c r="AA4" s="61">
        <f>IF($C$4=0,0,IF(($C$4-SUM($D$4:Z4))&lt;30,$C$4-SUM($D$4:Z4),30))</f>
        <v>0</v>
      </c>
      <c r="AB4" s="62"/>
      <c r="AC4" s="63"/>
      <c r="AD4" s="63"/>
      <c r="AE4" s="63"/>
      <c r="AF4" s="63"/>
      <c r="AG4" s="63"/>
      <c r="AH4" s="63"/>
      <c r="AI4" s="63"/>
      <c r="AJ4" s="63"/>
      <c r="AK4" s="63"/>
      <c r="AL4" s="63"/>
      <c r="AM4" s="64"/>
    </row>
    <row r="5" spans="1:39" s="57" customFormat="1" ht="24.95" customHeight="1" x14ac:dyDescent="0.25">
      <c r="A5" s="841" t="s">
        <v>122</v>
      </c>
      <c r="B5" s="842"/>
      <c r="C5" s="65">
        <v>44</v>
      </c>
      <c r="D5" s="66">
        <f>IF(OR(D4=30,C5=0),0,IF(C5&gt;30,30-D4,IF((D4+C5)&gt;30,30-D4,C5)))</f>
        <v>30</v>
      </c>
      <c r="E5" s="67">
        <f>IF(OR(E4=30,$C$5=0),0,IF(SUM(D5)&gt;=C5,0,IF(AND(C5-SUM(D5)&lt;30,E4=0),C5-SUM(D5)-E4,IF($C$5&lt;30,$C$5,30-E4))))</f>
        <v>14</v>
      </c>
      <c r="F5" s="67">
        <f>IF(OR(F4=30,$C$5=0),0,IF(SUM($D$5:E5)&gt;=$C$5,0,IF(AND($C$5-SUM($D$5:E5)&lt;30,F4=0),$C$5-SUM($D$5:E5)-F4,IF(AND($C$5&lt;30,SUM(F4)+$C$5&lt;30),$C$5,30-F4))))</f>
        <v>0</v>
      </c>
      <c r="G5" s="67">
        <f>IF(OR(G4=30,$C$5=0),0,IF(SUM($D$5:F5)&gt;=$C$5,0,IF(AND($C$5-SUM($D$5:F5)&lt;30,G4=0),$C$5-SUM($D$5:F5)-G4,IF(AND($C$5&lt;30,SUM(G4)+$C$5&lt;30),$C$5,30-G4))))</f>
        <v>0</v>
      </c>
      <c r="H5" s="67">
        <f>IF(OR(H4=30,$C$5=0),0,IF(SUM($D$5:G5)&gt;=$C$5,0,IF(AND($C$5-SUM($D$5:G5)&lt;30,H4=0),$C$5-SUM($D$5:G5)-H4,IF(AND($C$5&lt;30,SUM(H4)+$C$5&lt;30),$C$5,30-H4))))</f>
        <v>0</v>
      </c>
      <c r="I5" s="67">
        <f>IF(OR(I4=30,$C$5=0),0,IF(SUM($D$5:H5)&gt;=$C$5,0,IF(AND($C$5-SUM($D$5:H5)&lt;30,I4=0),$C$5-SUM($D$5:H5)-I4,IF(AND($C$5&lt;30,SUM(I4)+$C$5&lt;30),$C$5,30-I4))))</f>
        <v>0</v>
      </c>
      <c r="J5" s="67">
        <f>IF(OR(J4=30,$C$5=0),0,IF(SUM($D$5:I5)&gt;=$C$5,0,IF(AND($C$5-SUM($D$5:I5)&lt;30,J4=0),$C$5-SUM($D$5:I5)-J4,IF(AND($C$5&lt;30,SUM(J4)+$C$5&lt;30),$C$5,30-J4))))</f>
        <v>0</v>
      </c>
      <c r="K5" s="67">
        <f>IF(OR(K4=30,$C$5=0),0,IF(SUM($D$5:J5)&gt;=$C$5,0,IF(AND($C$5-SUM($D$5:J5)&lt;30,K4=0),$C$5-SUM($D$5:J5)-K4,IF(AND($C$5&lt;30,SUM(K4)+$C$5&lt;30),$C$5,30-K4))))</f>
        <v>0</v>
      </c>
      <c r="L5" s="67">
        <f>IF(OR(L4=30,$C$5=0),0,IF(SUM($D$5:K5)&gt;=$C$5,0,IF(AND($C$5-SUM($D$5:K5)&lt;30,L4=0),$C$5-SUM($D$5:K5)-L4,IF(AND($C$5&lt;30,SUM(L4)+$C$5&lt;30),$C$5,30-L4))))</f>
        <v>0</v>
      </c>
      <c r="M5" s="67">
        <f>IF(OR(M4=30,$C$5=0),0,IF(SUM($D$5:L5)&gt;=$C$5,0,IF(AND($C$5-SUM($D$5:L5)&lt;30,M4=0),$C$5-SUM($D$5:L5)-M4,IF(AND($C$5&lt;30,SUM(M4)+$C$5&lt;30),$C$5,30-M4))))</f>
        <v>0</v>
      </c>
      <c r="N5" s="67">
        <f>IF(OR(N4=30,$C$5=0),0,IF(SUM($D$5:M5)&gt;=$C$5,0,IF(AND($C$5-SUM($D$5:M5)&lt;30,N4=0),$C$5-SUM($D$5:M5)-N4,IF(AND($C$5&lt;30,SUM(N4)+$C$5&lt;30),$C$5,30-N4))))</f>
        <v>0</v>
      </c>
      <c r="O5" s="67">
        <f>IF(OR(O4=30,$C$5=0),0,IF(SUM($D$5:N5)&gt;=$C$5,0,IF(AND($C$5-SUM($D$5:N5)&lt;30,O4=0),$C$5-SUM($D$5:N5)-O4,IF(AND($C$5&lt;30,SUM(O4)+$C$5&lt;30),$C$5,30-O4))))</f>
        <v>0</v>
      </c>
      <c r="P5" s="67">
        <f>IF(OR(P4=30,$C$5=0),0,IF(SUM($D$5:O5)&gt;=$C$5,0,IF(AND($C$5-SUM($D$5:O5)&lt;30,P4=0),$C$5-SUM($D$5:O5)-P4,IF(AND($C$5&lt;30,SUM(P4)+$C$5&lt;30),$C$5,30-P4))))</f>
        <v>0</v>
      </c>
      <c r="Q5" s="67">
        <f>IF(OR(Q4=30,$C$5=0),0,IF(SUM($D$5:P5)&gt;=$C$5,0,IF(AND($C$5-SUM($D$5:P5)&lt;30,Q4=0),$C$5-SUM($D$5:P5)-Q4,IF(AND($C$5&lt;30,SUM(Q4)+$C$5&lt;30),$C$5,30-Q4))))</f>
        <v>0</v>
      </c>
      <c r="R5" s="67">
        <f>IF(OR(R4=30,$C$5=0),0,IF(SUM($D$5:Q5)&gt;=$C$5,0,IF(AND($C$5-SUM($D$5:Q5)&lt;30,R4=0),$C$5-SUM($D$5:Q5)-R4,IF(AND($C$5&lt;30,SUM(R4)+$C$5&lt;30),$C$5,30-R4))))</f>
        <v>0</v>
      </c>
      <c r="S5" s="67">
        <f>IF(OR(S4=30,$C$5=0),0,IF(SUM($D$5:R5)&gt;=$C$5,0,IF(AND($C$5-SUM($D$5:R5)&lt;30,S4=0),$C$5-SUM($D$5:R5)-S4,IF(AND($C$5&lt;30,SUM(S4)+$C$5&lt;30),$C$5,30-S4))))</f>
        <v>0</v>
      </c>
      <c r="T5" s="67">
        <f>IF(OR(T4=30,$C$5=0),0,IF(SUM($D$5:S5)&gt;=$C$5,0,IF(AND($C$5-SUM($D$5:S5)&lt;30,T4=0),$C$5-SUM($D$5:S5)-T4,IF(AND($C$5&lt;30,SUM(T4)+$C$5&lt;30),$C$5,30-T4))))</f>
        <v>0</v>
      </c>
      <c r="U5" s="67">
        <f>IF(OR(U4=30,$C$5=0),0,IF(SUM($D$5:T5)&gt;=$C$5,0,IF(AND($C$5-SUM($D$5:T5)&lt;30,U4=0),$C$5-SUM($D$5:T5)-U4,IF(AND($C$5&lt;30,SUM(U4)+$C$5&lt;30),$C$5,30-U4))))</f>
        <v>0</v>
      </c>
      <c r="V5" s="67">
        <f>IF(OR(V4=30,$C$5=0),0,IF(SUM($D$5:U5)&gt;=$C$5,0,IF(AND($C$5-SUM($D$5:U5)&lt;30,V4=0),$C$5-SUM($D$5:U5)-V4,IF(AND($C$5&lt;30,SUM(V4)+$C$5&lt;30),$C$5,30-V4))))</f>
        <v>0</v>
      </c>
      <c r="W5" s="67">
        <f>IF(OR(W4=30,$C$5=0),0,IF(SUM($D$5:V5)&gt;=$C$5,0,IF(AND($C$5-SUM($D$5:V5)&lt;30,W4=0),$C$5-SUM($D$5:V5)-W4,IF(AND($C$5&lt;30,SUM(W4)+$C$5&lt;30),$C$5,30-W4))))</f>
        <v>0</v>
      </c>
      <c r="X5" s="67">
        <f>IF(OR(X4=30,$C$5=0),0,IF(SUM($D$5:W5)&gt;=$C$5,0,IF(AND($C$5-SUM($D$5:W5)&lt;30,X4=0),$C$5-SUM($D$5:W5)-X4,IF(AND($C$5&lt;30,SUM(X4)+$C$5&lt;30),$C$5,30-X4))))</f>
        <v>0</v>
      </c>
      <c r="Y5" s="67">
        <f>IF(OR(Y4=30,$C$5=0),0,IF(SUM($D$5:X5)&gt;=$C$5,0,IF(AND($C$5-SUM($D$5:X5)&lt;30,Y4=0),$C$5-SUM($D$5:X5)-Y4,IF(AND($C$5&lt;30,SUM(Y4)+$C$5&lt;30),$C$5,30-Y4))))</f>
        <v>0</v>
      </c>
      <c r="Z5" s="67">
        <f>IF(OR(Z4=30,$C$5=0),0,IF(SUM($D$5:Y5)&gt;=$C$5,0,IF(AND($C$5-SUM($D$5:Y5)&lt;30,Z4=0),$C$5-SUM($D$5:Y5)-Z4,IF(AND($C$5&lt;30,SUM(Z4)+$C$5&lt;30),$C$5,30-Z4))))</f>
        <v>0</v>
      </c>
      <c r="AA5" s="68">
        <f>IF(OR(AA4=30,$C$5=0),0,IF(SUM($D$5:Z5)&gt;=$C$5,0,IF(AND($C$5-SUM($D$5:Z5)&lt;30,AA4=0),$C$5-SUM($D$5:Z5)-AA4,IF(AND($C$5&lt;30,SUM(AA4)+$C$5&lt;30),$C$5,30-AA4))))</f>
        <v>0</v>
      </c>
      <c r="AB5" s="62"/>
      <c r="AC5" s="63"/>
      <c r="AD5" s="63"/>
      <c r="AE5" s="63"/>
      <c r="AF5" s="63"/>
      <c r="AG5" s="63"/>
      <c r="AH5" s="63"/>
      <c r="AI5" s="63"/>
      <c r="AJ5" s="63"/>
      <c r="AK5" s="63"/>
      <c r="AL5" s="63"/>
      <c r="AM5" s="64"/>
    </row>
    <row r="6" spans="1:39" s="57" customFormat="1" ht="24.95" customHeight="1" x14ac:dyDescent="0.25">
      <c r="A6" s="841" t="s">
        <v>123</v>
      </c>
      <c r="B6" s="842"/>
      <c r="C6" s="65">
        <v>0</v>
      </c>
      <c r="D6" s="66">
        <f>IF(OR(D4=30,D5=30,C6=0),0,IF(C6&gt;30,30-D4-D5,IF((D4+C6+D5)&gt;30,30-D4-D5,C6)))</f>
        <v>0</v>
      </c>
      <c r="E6" s="67">
        <f>IF(OR(E4=30,E5=30,$C$6=0,SUM(E4:E5)=30),0,IF(SUM(D6)&gt;=C6,0,IF(AND(C6-SUM(D6)&lt;30,E5=0),C6-SUM(D6)-E4-E5,IF($C$6&lt;30,$C$6,30-E4-E5))))</f>
        <v>0</v>
      </c>
      <c r="F6" s="69">
        <f>IF(OR(F4=30,F5=30,$C$6=0,SUM(F4:F5)=30),0,IF(SUM($D$6:E6)&gt;=$C$6,0,IF(AND($C$6-SUM($D$6:E6)&lt;30,F5=0),$C$6-SUM($D$6:E6)-F4-F5,IF(AND($C$6&lt;30,SUM(F4:F5)+$C$6&lt;30),$C$6,30-F4-F5))))</f>
        <v>0</v>
      </c>
      <c r="G6" s="69">
        <f>IF(OR(G4=30,G5=30,$C$6=0,SUM(G4:G5)=30),0,IF(SUM($D$6:F6)&gt;=$C$6,0,IF(AND($C$6-SUM($D$6:F6)&lt;30,G5=0),$C$6-SUM($D$6:F6)-G4-G5,IF(AND($C$6&lt;30,SUM(G4:G5)+$C$6&lt;30),$C$6,30-G4-G5))))</f>
        <v>0</v>
      </c>
      <c r="H6" s="69">
        <f>IF(OR(H4=30,H5=30,$C$6=0,SUM(H4:H5)=30),0,IF(SUM($D$6:G6)&gt;=$C$6,0,IF(AND($C$6-SUM($D$6:G6)&lt;30,H5=0),$C$6-SUM($D$6:G6)-H4-H5,IF(AND($C$6&lt;30,SUM(H4:H5)+$C$6&lt;30),$C$6,30-H4-H5))))</f>
        <v>0</v>
      </c>
      <c r="I6" s="69">
        <f>IF(OR(I4=30,I5=30,$C$6=0,SUM(I4:I5)=30),0,IF(SUM($D$6:H6)&gt;=$C$6,0,IF(AND($C$6-SUM($D$6:H6)&lt;30,I5=0),$C$6-SUM($D$6:H6)-I4-I5,IF(AND($C$6&lt;30,SUM(I4:I5)+$C$6&lt;30),$C$6,30-I4-I5))))</f>
        <v>0</v>
      </c>
      <c r="J6" s="69">
        <f>IF(OR(J4=30,J5=30,$C$6=0,SUM(J4:J5)=30),0,IF(SUM($D$6:I6)&gt;=$C$6,0,IF(AND($C$6-SUM($D$6:I6)&lt;30,J5=0),$C$6-SUM($D$6:I6)-J4-J5,IF(AND($C$6&lt;30,SUM(J4:J5)+$C$6&lt;30),$C$6,30-J4-J5))))</f>
        <v>0</v>
      </c>
      <c r="K6" s="69">
        <f>IF(OR(K4=30,K5=30,$C$6=0,SUM(K4:K5)=30),0,IF(SUM($D$6:J6)&gt;=$C$6,0,IF(AND($C$6-SUM($D$6:J6)&lt;30,K5=0),$C$6-SUM($D$6:J6)-K4-K5,IF(AND($C$6&lt;30,SUM(K4:K5)+$C$6&lt;30),$C$6,30-K4-K5))))</f>
        <v>0</v>
      </c>
      <c r="L6" s="69">
        <f>IF(OR(L4=30,L5=30,$C$6=0,SUM(L4:L5)=30),0,IF(SUM($D$6:K6)&gt;=$C$6,0,IF(AND($C$6-SUM($D$6:K6)&lt;30,L5=0),$C$6-SUM($D$6:K6)-L4-L5,IF(AND($C$6&lt;30,SUM(L4:L5)+$C$6&lt;30),$C$6,30-L4-L5))))</f>
        <v>0</v>
      </c>
      <c r="M6" s="69">
        <f>IF(OR(M4=30,M5=30,$C$6=0,SUM(M4:M5)=30),0,IF(SUM($D$6:L6)&gt;=$C$6,0,IF(AND($C$6-SUM($D$6:L6)&lt;30,M5=0),$C$6-SUM($D$6:L6)-M4-M5,IF(AND($C$6&lt;30,SUM(M4:M5)+$C$6&lt;30),$C$6,30-M4-M5))))</f>
        <v>0</v>
      </c>
      <c r="N6" s="69">
        <f>IF(OR(N4=30,N5=30,$C$6=0,SUM(N4:N5)=30),0,IF(SUM($D$6:M6)&gt;=$C$6,0,IF(AND($C$6-SUM($D$6:M6)&lt;30,N5=0),$C$6-SUM($D$6:M6)-N4-N5,IF(AND($C$6&lt;30,SUM(N4:N5)+$C$6&lt;30),$C$6,30-N4-N5))))</f>
        <v>0</v>
      </c>
      <c r="O6" s="69">
        <f>IF(OR(O4=30,O5=30,$C$6=0,SUM(O4:O5)=30),0,IF(SUM($D$6:N6)&gt;=$C$6,0,IF(AND($C$6-SUM($D$6:N6)&lt;30,O5=0),$C$6-SUM($D$6:N6)-O4-O5,IF(AND($C$6&lt;30,SUM(O4:O5)+$C$6&lt;30),$C$6,30-O4-O5))))</f>
        <v>0</v>
      </c>
      <c r="P6" s="69">
        <f>IF(OR(P4=30,P5=30,$C$6=0,SUM(P4:P5)=30),0,IF(SUM($D$6:O6)&gt;=$C$6,0,IF(AND($C$6-SUM($D$6:O6)&lt;30,P5=0),$C$6-SUM($D$6:O6)-P4-P5,IF(AND($C$6&lt;30,SUM(P4:P5)+$C$6&lt;30),$C$6,30-P4-P5))))</f>
        <v>0</v>
      </c>
      <c r="Q6" s="69">
        <f>IF(OR(Q4=30,Q5=30,$C$6=0,SUM(Q4:Q5)=30),0,IF(SUM($D$6:P6)&gt;=$C$6,0,IF(AND($C$6-SUM($D$6:P6)&lt;30,Q5=0),$C$6-SUM($D$6:P6)-Q4-Q5,IF(AND($C$6&lt;30,SUM(Q4:Q5)+$C$6&lt;30),$C$6,30-Q4-Q5))))</f>
        <v>0</v>
      </c>
      <c r="R6" s="69">
        <f>IF(OR(R4=30,R5=30,$C$6=0,SUM(R4:R5)=30),0,IF(SUM($D$6:Q6)&gt;=$C$6,0,IF(AND($C$6-SUM($D$6:Q6)&lt;30,R5=0),$C$6-SUM($D$6:Q6)-R4-R5,IF(AND($C$6&lt;30,SUM(R4:R5)+$C$6&lt;30),$C$6,30-R4-R5))))</f>
        <v>0</v>
      </c>
      <c r="S6" s="69">
        <f>IF(OR(S4=30,S5=30,$C$6=0,SUM(S4:S5)=30),0,IF(SUM($D$6:R6)&gt;=$C$6,0,IF(AND($C$6-SUM($D$6:R6)&lt;30,S5=0),$C$6-SUM($D$6:R6)-S4-S5,IF(AND($C$6&lt;30,SUM(S4:S5)+$C$6&lt;30),$C$6,30-S4-S5))))</f>
        <v>0</v>
      </c>
      <c r="T6" s="69">
        <f>IF(OR(T4=30,T5=30,$C$6=0,SUM(T4:T5)=30),0,IF(SUM($D$6:S6)&gt;=$C$6,0,IF(AND($C$6-SUM($D$6:S6)&lt;30,T5=0),$C$6-SUM($D$6:S6)-T4-T5,IF(AND($C$6&lt;30,SUM(T4:T5)+$C$6&lt;30),$C$6,30-T4-T5))))</f>
        <v>0</v>
      </c>
      <c r="U6" s="69">
        <f>IF(OR(U4=30,U5=30,$C$6=0,SUM(U4:U5)=30),0,IF(SUM($D$6:T6)&gt;=$C$6,0,IF(AND($C$6-SUM($D$6:T6)&lt;30,U5=0),$C$6-SUM($D$6:T6)-U4-U5,IF(AND($C$6&lt;30,SUM(U4:U5)+$C$6&lt;30),$C$6,30-U4-U5))))</f>
        <v>0</v>
      </c>
      <c r="V6" s="69">
        <f>IF(OR(V4=30,V5=30,$C$6=0,SUM(V4:V5)=30),0,IF(SUM($D$6:U6)&gt;=$C$6,0,IF(AND($C$6-SUM($D$6:U6)&lt;30,V5=0),$C$6-SUM($D$6:U6)-V4-V5,IF(AND($C$6&lt;30,SUM(V4:V5)+$C$6&lt;30),$C$6,30-V4-V5))))</f>
        <v>0</v>
      </c>
      <c r="W6" s="69"/>
      <c r="X6" s="69"/>
      <c r="Y6" s="69"/>
      <c r="Z6" s="69">
        <f>IF(OR(Z4=30,Z5=30,$C$6=0,SUM(Z4:Z5)=30),0,IF(SUM($D$6:V6)&gt;=$C$6,0,IF(AND($C$6-SUM($D$6:V6)&lt;30,Z5=0),$C$6-SUM($D$6:V6)-Z4-Z5,IF(AND($C$6&lt;30,SUM(Z4:Z5)+$C$6&lt;30),$C$6,30-Z4-Z5))))</f>
        <v>0</v>
      </c>
      <c r="AA6" s="70">
        <f>IF(OR(AA4=30,AA5=30,$C$6=0,SUM(AA4:AA5)=30),0,IF(SUM($D$6:Z6)&gt;=$C$6,0,IF(AND($C$6-SUM($D$6:Z6)&lt;30,AA5=0),$C$6-SUM($D$6:Z6)-AA4-AA5,IF(AND($C$6&lt;30,SUM(AA4:AA5)+$C$6&lt;30),$C$6,30-AA4-AA5))))</f>
        <v>0</v>
      </c>
      <c r="AB6" s="62"/>
      <c r="AC6" s="63"/>
      <c r="AD6" s="63"/>
      <c r="AE6" s="63"/>
      <c r="AF6" s="63"/>
      <c r="AG6" s="63"/>
      <c r="AH6" s="63"/>
      <c r="AI6" s="63"/>
      <c r="AJ6" s="63"/>
      <c r="AK6" s="63"/>
      <c r="AL6" s="63"/>
      <c r="AM6" s="64"/>
    </row>
    <row r="7" spans="1:39" s="57" customFormat="1" ht="24.95" customHeight="1" thickBot="1" x14ac:dyDescent="0.3">
      <c r="A7" s="831" t="s">
        <v>124</v>
      </c>
      <c r="B7" s="832"/>
      <c r="C7" s="71">
        <v>0</v>
      </c>
      <c r="D7" s="72">
        <f>IF(OR(SUM(D4:D6)=30,C7=0),0,IF(C7&gt;30,30-D4-D5-D6,IF((D4+C7+D5+D6)&gt;30,30-D4-D5-D6,C7)))</f>
        <v>0</v>
      </c>
      <c r="E7" s="73">
        <f>IF(OR($C$7=0,SUM(E4:E6)=30),0,IF(SUM(D7)&gt;=C7,0,IF(AND(C7-SUM(D7)&lt;30,E6=0),C7-SUM(D7)-E4-E5-E6,IF($C$7&lt;30,$C$7,30-E4-E5-E6))))</f>
        <v>0</v>
      </c>
      <c r="F7" s="73">
        <f>IF(OR($C$7=0,SUM(F4:F6)=30),0,IF(SUM($D$7:E7)&gt;=$C$7,0,IF(AND($C$7-SUM($D$7:E7)&lt;30,F6=0),$C$7-SUM($D$7:E7)-F4-F5-F6,IF(AND($C$7&lt;30,SUM(F4:F6)+$C$7&lt;30),$C$7,30-F4-F5-F6))))</f>
        <v>0</v>
      </c>
      <c r="G7" s="73">
        <f>IF(OR($C$7=0,SUM(G4:G6)=30),0,IF(SUM($D$7:F7)&gt;=$C$7,0,IF(AND($C$7-SUM($D$7:F7)&lt;30,G6=0),$C$7-SUM($D$7:F7)-G4-G5-G6,IF(AND($C$7&lt;30,SUM(G4:G6)+$C$7&lt;30),$C$7,30-G4-G5-G6))))</f>
        <v>0</v>
      </c>
      <c r="H7" s="73">
        <f>IF(OR($C$7=0,SUM(H4:H6)=30),0,IF(SUM($D$7:G7)&gt;=$C$7,0,IF(AND($C$7-SUM($D$7:G7)&lt;30,H6=0),$C$7-SUM($D$7:G7)-H4-H5-H6,IF(AND($C$7&lt;30,SUM(H4:H6)+$C$7&lt;30),$C$7,30-H4-H5-H6))))</f>
        <v>0</v>
      </c>
      <c r="I7" s="73">
        <f>IF(OR($C$7=0,SUM(I4:I6)=30),0,IF(SUM($D$7:H7)&gt;=$C$7,0,IF(AND($C$7-SUM($D$7:H7)&lt;30,I6=0),$C$7-SUM($D$7:H7)-I4-I5-I6,IF(AND($C$7&lt;30,SUM(I4:I6)+$C$7&lt;30),$C$7,30-I4-I5-I6))))</f>
        <v>0</v>
      </c>
      <c r="J7" s="73">
        <f>IF(OR($C$7=0,SUM(J4:J6)=30),0,IF(SUM($D$7:I7)&gt;=$C$7,0,IF(AND($C$7-SUM($D$7:I7)&lt;30,J6=0),$C$7-SUM($D$7:I7)-J4-J5-J6,IF(AND($C$7&lt;30,SUM(J4:J6)+$C$7&lt;30),$C$7,30-J4-J5-J6))))</f>
        <v>0</v>
      </c>
      <c r="K7" s="73">
        <f>IF(OR($C$7=0,SUM(K4:K6)=30),0,IF(SUM($D$7:J7)&gt;=$C$7,0,IF(AND($C$7-SUM($D$7:J7)&lt;30,K6=0),$C$7-SUM($D$7:J7)-K4-K5-K6,IF(AND($C$7&lt;30,SUM(K4:K6)+$C$7&lt;30),$C$7,30-K4-K5-K6))))</f>
        <v>0</v>
      </c>
      <c r="L7" s="73">
        <f>IF(OR($C$7=0,SUM(L4:L6)=30),0,IF(SUM($D$7:K7)&gt;=$C$7,0,IF(AND($C$7-SUM($D$7:K7)&lt;30,L6=0),$C$7-SUM($D$7:K7)-L4-L5-L6,IF(AND($C$7&lt;30,SUM(L4:L6)+$C$7&lt;30),$C$7,30-L4-L5-L6))))</f>
        <v>0</v>
      </c>
      <c r="M7" s="73">
        <f>IF(OR($C$7=0,SUM(M4:M6)=30),0,IF(SUM($D$7:L7)&gt;=$C$7,0,IF(AND($C$7-SUM($D$7:L7)&lt;30,M6=0),$C$7-SUM($D$7:L7)-M4-M5-M6,IF(AND($C$7&lt;30,SUM(M4:M6)+$C$7&lt;30),$C$7,30-M4-M5-M6))))</f>
        <v>0</v>
      </c>
      <c r="N7" s="73">
        <f>IF(OR($C$7=0,SUM(N4:N6)=30),0,IF(SUM($D$7:M7)&gt;=$C$7,0,IF(AND($C$7-SUM($D$7:M7)&lt;30,N6=0),$C$7-SUM($D$7:M7)-N4-N5-N6,IF(AND($C$7&lt;30,SUM(N4:N6)+$C$7&lt;30),$C$7,30-N4-N5-N6))))</f>
        <v>0</v>
      </c>
      <c r="O7" s="73">
        <f>IF(OR($C$7=0,SUM(O4:O6)=30),0,IF(SUM($D$7:N7)&gt;=$C$7,0,IF(AND($C$7-SUM($D$7:N7)&lt;30,O6=0),$C$7-SUM($D$7:N7)-O4-O5-O6,IF(AND($C$7&lt;30,SUM(O4:O6)+$C$7&lt;30),$C$7,30-O4-O5-O6))))</f>
        <v>0</v>
      </c>
      <c r="P7" s="73">
        <f>IF(OR($C$7=0,SUM(P4:P6)=30),0,IF(SUM($D$7:O7)&gt;=$C$7,0,IF(AND($C$7-SUM($D$7:O7)&lt;30,P6=0),$C$7-SUM($D$7:O7)-P4-P5-P6,IF(AND($C$7&lt;30,SUM(P4:P6)+$C$7&lt;30),$C$7,30-P4-P5-P6))))</f>
        <v>0</v>
      </c>
      <c r="Q7" s="73">
        <f>IF(OR($C$7=0,SUM(Q4:Q6)=30),0,IF(SUM($D$7:P7)&gt;=$C$7,0,IF(AND($C$7-SUM($D$7:P7)&lt;30,Q6=0),$C$7-SUM($D$7:P7)-Q4-Q5-Q6,IF(AND($C$7&lt;30,SUM(Q4:Q6)+$C$7&lt;30),$C$7,30-Q4-Q5-Q6))))</f>
        <v>0</v>
      </c>
      <c r="R7" s="73">
        <f>IF(OR($C$7=0,SUM(R4:R6)=30),0,IF(SUM($D$7:Q7)&gt;=$C$7,0,IF(AND($C$7-SUM($D$7:Q7)&lt;30,R6=0),$C$7-SUM($D$7:Q7)-R4-R5-R6,IF(AND($C$7&lt;30,SUM(R4:R6)+$C$7&lt;30),$C$7,30-R4-R5-R6))))</f>
        <v>0</v>
      </c>
      <c r="S7" s="73">
        <f>IF(OR($C$7=0,SUM(S4:S6)=30),0,IF(SUM($D$7:R7)&gt;=$C$7,0,IF(AND($C$7-SUM($D$7:R7)&lt;30,S6=0),$C$7-SUM($D$7:R7)-S4-S5-S6,IF(AND($C$7&lt;30,SUM(S4:S6)+$C$7&lt;30),$C$7,30-S4-S5-S6))))</f>
        <v>0</v>
      </c>
      <c r="T7" s="73">
        <f>IF(OR($C$7=0,SUM(T4:T6)=30),0,IF(SUM($D$7:S7)&gt;=$C$7,0,IF(AND($C$7-SUM($D$7:S7)&lt;30,T6=0),$C$7-SUM($D$7:S7)-T4-T5-T6,IF(AND($C$7&lt;30,SUM(T4:T6)+$C$7&lt;30),$C$7,30-T4-T5-T6))))</f>
        <v>0</v>
      </c>
      <c r="U7" s="73">
        <f>IF(OR($C$7=0,SUM(U4:U6)=30),0,IF(SUM($D$7:T7)&gt;=$C$7,0,IF(AND($C$7-SUM($D$7:T7)&lt;30,U6=0),$C$7-SUM($D$7:T7)-U4-U5-U6,IF(AND($C$7&lt;30,SUM(U4:U6)+$C$7&lt;30),$C$7,30-U4-U5-U6))))</f>
        <v>0</v>
      </c>
      <c r="V7" s="73">
        <f>IF(OR($C$7=0,SUM(V4:V6)=30),0,IF(SUM($D$7:U7)&gt;=$C$7,0,IF(AND($C$7-SUM($D$7:U7)&lt;30,V6=0),$C$7-SUM($D$7:U7)-V4-V5-V6,IF(AND($C$7&lt;30,SUM(V4:V6)+$C$7&lt;30),$C$7,30-V4-V5-V6))))</f>
        <v>0</v>
      </c>
      <c r="W7" s="73"/>
      <c r="X7" s="73"/>
      <c r="Y7" s="73"/>
      <c r="Z7" s="73">
        <f>IF(OR($C$7=0,SUM(Z4:Z6)=30),0,IF(SUM($D$7:V7)&gt;=$C$7,0,IF(AND($C$7-SUM($D$7:V7)&lt;30,Z6=0),$C$7-SUM($D$7:V7)-Z4-Z5-Z6,IF(AND($C$7&lt;30,SUM(Z4:Z6)+$C$7&lt;30),$C$7,30-Z4-Z5-Z6))))</f>
        <v>0</v>
      </c>
      <c r="AA7" s="74">
        <f>IF(OR($C$7=0,SUM(AA4:AA6)=30),0,IF(SUM($D$7:Z7)&gt;=$C$7,0,IF(AND($C$7-SUM($D$7:Z7)&lt;30,AA6=0),$C$7-SUM($D$7:Z7)-AA4-AA5-AA6,IF(AND($C$7&lt;30,SUM(AA4:AA6)+$C$7&lt;30),$C$7,30-AA4-AA5-AA6))))</f>
        <v>0</v>
      </c>
      <c r="AB7" s="75"/>
      <c r="AC7" s="76"/>
      <c r="AD7" s="76"/>
      <c r="AE7" s="76"/>
      <c r="AF7" s="76"/>
      <c r="AG7" s="76"/>
      <c r="AH7" s="76"/>
      <c r="AI7" s="76"/>
      <c r="AJ7" s="76"/>
      <c r="AK7" s="76"/>
      <c r="AL7" s="76"/>
      <c r="AM7" s="77"/>
    </row>
    <row r="8" spans="1:39" s="57" customFormat="1" ht="24.95" customHeight="1" x14ac:dyDescent="0.25">
      <c r="A8" s="845" t="s">
        <v>125</v>
      </c>
      <c r="B8" s="846"/>
      <c r="C8" s="847"/>
      <c r="D8" s="851">
        <f t="shared" ref="D8:AA8" si="1">ROUND(SUM(D12:D66),0)</f>
        <v>0</v>
      </c>
      <c r="E8" s="843">
        <f t="shared" si="1"/>
        <v>0</v>
      </c>
      <c r="F8" s="843">
        <f t="shared" si="1"/>
        <v>0</v>
      </c>
      <c r="G8" s="843">
        <f t="shared" si="1"/>
        <v>0</v>
      </c>
      <c r="H8" s="843">
        <f t="shared" si="1"/>
        <v>0</v>
      </c>
      <c r="I8" s="843">
        <f t="shared" si="1"/>
        <v>0</v>
      </c>
      <c r="J8" s="843">
        <f t="shared" si="1"/>
        <v>0</v>
      </c>
      <c r="K8" s="843">
        <f t="shared" si="1"/>
        <v>0</v>
      </c>
      <c r="L8" s="843">
        <f t="shared" si="1"/>
        <v>0</v>
      </c>
      <c r="M8" s="843">
        <f t="shared" si="1"/>
        <v>0</v>
      </c>
      <c r="N8" s="843">
        <f t="shared" si="1"/>
        <v>0</v>
      </c>
      <c r="O8" s="843">
        <f t="shared" si="1"/>
        <v>0</v>
      </c>
      <c r="P8" s="843">
        <f t="shared" si="1"/>
        <v>0</v>
      </c>
      <c r="Q8" s="843">
        <f t="shared" si="1"/>
        <v>0</v>
      </c>
      <c r="R8" s="843">
        <f t="shared" si="1"/>
        <v>0</v>
      </c>
      <c r="S8" s="843">
        <f t="shared" si="1"/>
        <v>0</v>
      </c>
      <c r="T8" s="843">
        <f t="shared" si="1"/>
        <v>0</v>
      </c>
      <c r="U8" s="843">
        <f t="shared" si="1"/>
        <v>0</v>
      </c>
      <c r="V8" s="843">
        <f t="shared" si="1"/>
        <v>0</v>
      </c>
      <c r="W8" s="843">
        <f t="shared" si="1"/>
        <v>0</v>
      </c>
      <c r="X8" s="843">
        <f t="shared" si="1"/>
        <v>0</v>
      </c>
      <c r="Y8" s="843">
        <f t="shared" si="1"/>
        <v>0</v>
      </c>
      <c r="Z8" s="843">
        <f t="shared" si="1"/>
        <v>0</v>
      </c>
      <c r="AA8" s="843">
        <f t="shared" si="1"/>
        <v>0</v>
      </c>
      <c r="AB8" s="855" t="s">
        <v>126</v>
      </c>
      <c r="AC8" s="855" t="s">
        <v>127</v>
      </c>
      <c r="AD8" s="855" t="s">
        <v>128</v>
      </c>
      <c r="AE8" s="855" t="s">
        <v>129</v>
      </c>
      <c r="AF8" s="861" t="s">
        <v>130</v>
      </c>
      <c r="AG8" s="862"/>
      <c r="AH8" s="862"/>
      <c r="AI8" s="862"/>
      <c r="AJ8" s="862"/>
      <c r="AK8" s="857"/>
      <c r="AL8" s="855" t="s">
        <v>131</v>
      </c>
      <c r="AM8" s="857" t="s">
        <v>132</v>
      </c>
    </row>
    <row r="9" spans="1:39" s="57" customFormat="1" ht="24.95" customHeight="1" thickBot="1" x14ac:dyDescent="0.3">
      <c r="A9" s="848"/>
      <c r="B9" s="849"/>
      <c r="C9" s="850"/>
      <c r="D9" s="852"/>
      <c r="E9" s="844"/>
      <c r="F9" s="844"/>
      <c r="G9" s="844"/>
      <c r="H9" s="844"/>
      <c r="I9" s="844"/>
      <c r="J9" s="844"/>
      <c r="K9" s="844"/>
      <c r="L9" s="844"/>
      <c r="M9" s="844"/>
      <c r="N9" s="844"/>
      <c r="O9" s="844"/>
      <c r="P9" s="844"/>
      <c r="Q9" s="844"/>
      <c r="R9" s="844"/>
      <c r="S9" s="844"/>
      <c r="T9" s="844"/>
      <c r="U9" s="844"/>
      <c r="V9" s="844"/>
      <c r="W9" s="844"/>
      <c r="X9" s="844"/>
      <c r="Y9" s="844"/>
      <c r="Z9" s="844"/>
      <c r="AA9" s="844"/>
      <c r="AB9" s="856"/>
      <c r="AC9" s="856"/>
      <c r="AD9" s="856"/>
      <c r="AE9" s="856"/>
      <c r="AF9" s="78" t="s">
        <v>133</v>
      </c>
      <c r="AG9" s="79" t="s">
        <v>134</v>
      </c>
      <c r="AH9" s="79" t="s">
        <v>135</v>
      </c>
      <c r="AI9" s="79" t="s">
        <v>136</v>
      </c>
      <c r="AJ9" s="79" t="s">
        <v>137</v>
      </c>
      <c r="AK9" s="80" t="s">
        <v>138</v>
      </c>
      <c r="AL9" s="856"/>
      <c r="AM9" s="858"/>
    </row>
    <row r="10" spans="1:39" s="57" customFormat="1" ht="15" customHeight="1" thickBot="1" x14ac:dyDescent="0.3">
      <c r="A10" s="81"/>
      <c r="B10" s="82"/>
      <c r="C10" s="82"/>
      <c r="D10" s="83"/>
      <c r="E10" s="84"/>
      <c r="F10" s="84"/>
      <c r="G10" s="84"/>
      <c r="H10" s="84"/>
      <c r="I10" s="84"/>
      <c r="J10" s="84"/>
      <c r="K10" s="84"/>
      <c r="L10" s="84"/>
      <c r="M10" s="84"/>
      <c r="N10" s="84"/>
      <c r="O10" s="84"/>
      <c r="P10" s="84"/>
      <c r="Q10" s="84"/>
      <c r="R10" s="84"/>
      <c r="S10" s="84"/>
      <c r="T10" s="84"/>
      <c r="U10" s="84"/>
      <c r="V10" s="84"/>
      <c r="W10" s="84"/>
      <c r="X10" s="84"/>
      <c r="Y10" s="84"/>
      <c r="Z10" s="84"/>
      <c r="AA10" s="84"/>
      <c r="AB10" s="82"/>
      <c r="AC10" s="82"/>
      <c r="AD10" s="82"/>
      <c r="AE10" s="82"/>
      <c r="AF10" s="82"/>
      <c r="AG10" s="82"/>
      <c r="AH10" s="82"/>
      <c r="AI10" s="82"/>
      <c r="AJ10" s="82"/>
      <c r="AK10" s="82"/>
      <c r="AL10" s="82"/>
      <c r="AM10" s="85"/>
    </row>
    <row r="11" spans="1:39" s="50" customFormat="1" ht="24.95" customHeight="1" thickBot="1" x14ac:dyDescent="0.3">
      <c r="A11" s="859" t="s">
        <v>139</v>
      </c>
      <c r="B11" s="860"/>
      <c r="C11" s="860"/>
      <c r="D11" s="86"/>
      <c r="E11" s="86"/>
      <c r="F11" s="86"/>
      <c r="G11" s="86"/>
      <c r="H11" s="86"/>
      <c r="I11" s="86"/>
      <c r="J11" s="86"/>
      <c r="K11" s="86"/>
      <c r="L11" s="86"/>
      <c r="M11" s="86"/>
      <c r="N11" s="86"/>
      <c r="O11" s="86"/>
      <c r="P11" s="86"/>
      <c r="Q11" s="86"/>
      <c r="R11" s="86"/>
      <c r="S11" s="86"/>
      <c r="T11" s="86"/>
      <c r="U11" s="86"/>
      <c r="V11" s="86"/>
      <c r="W11" s="86"/>
      <c r="X11" s="86"/>
      <c r="Y11" s="86"/>
      <c r="Z11" s="86"/>
      <c r="AA11" s="86"/>
      <c r="AB11" s="87"/>
      <c r="AC11" s="87"/>
      <c r="AD11" s="87"/>
      <c r="AE11" s="87"/>
      <c r="AF11" s="87"/>
      <c r="AG11" s="87"/>
      <c r="AH11" s="87"/>
      <c r="AI11" s="87"/>
      <c r="AJ11" s="87"/>
      <c r="AK11" s="87"/>
      <c r="AL11" s="87"/>
      <c r="AM11" s="88"/>
    </row>
    <row r="12" spans="1:39" s="50" customFormat="1" ht="24.95" customHeight="1" x14ac:dyDescent="0.25">
      <c r="A12" s="89" t="s">
        <v>140</v>
      </c>
      <c r="B12" s="90"/>
      <c r="C12" s="90"/>
      <c r="D12" s="91"/>
      <c r="E12" s="91"/>
      <c r="F12" s="92"/>
      <c r="G12" s="92"/>
      <c r="H12" s="92"/>
      <c r="I12" s="92"/>
      <c r="J12" s="92"/>
      <c r="K12" s="92"/>
      <c r="L12" s="92"/>
      <c r="M12" s="92"/>
      <c r="N12" s="92"/>
      <c r="O12" s="92"/>
      <c r="P12" s="92"/>
      <c r="Q12" s="92"/>
      <c r="R12" s="92"/>
      <c r="S12" s="92"/>
      <c r="T12" s="92"/>
      <c r="U12" s="92"/>
      <c r="V12" s="92"/>
      <c r="W12" s="92"/>
      <c r="X12" s="92"/>
      <c r="Y12" s="92"/>
      <c r="Z12" s="92"/>
      <c r="AA12" s="92"/>
      <c r="AB12" s="93" t="s">
        <v>141</v>
      </c>
      <c r="AC12" s="94">
        <f>SUM(D12:AA12)</f>
        <v>0</v>
      </c>
      <c r="AD12" s="95"/>
      <c r="AE12" s="95"/>
      <c r="AF12" s="95"/>
      <c r="AG12" s="95"/>
      <c r="AH12" s="95"/>
      <c r="AI12" s="95"/>
      <c r="AJ12" s="95"/>
      <c r="AK12" s="96">
        <f>SUM(AF12:AJ12)</f>
        <v>0</v>
      </c>
      <c r="AL12" s="97">
        <f>AK12+AE12+AD12</f>
        <v>0</v>
      </c>
      <c r="AM12" s="98">
        <f>AL12*AC12</f>
        <v>0</v>
      </c>
    </row>
    <row r="13" spans="1:39" s="50" customFormat="1" ht="24.95" customHeight="1" x14ac:dyDescent="0.25">
      <c r="A13" s="89" t="s">
        <v>142</v>
      </c>
      <c r="B13" s="90"/>
      <c r="C13" s="90"/>
      <c r="D13" s="91"/>
      <c r="E13" s="91"/>
      <c r="F13" s="99"/>
      <c r="G13" s="99"/>
      <c r="H13" s="99"/>
      <c r="I13" s="99"/>
      <c r="J13" s="99"/>
      <c r="K13" s="99"/>
      <c r="L13" s="99"/>
      <c r="M13" s="99"/>
      <c r="N13" s="99"/>
      <c r="O13" s="99"/>
      <c r="P13" s="99"/>
      <c r="Q13" s="99"/>
      <c r="R13" s="99"/>
      <c r="S13" s="99"/>
      <c r="T13" s="99"/>
      <c r="U13" s="99"/>
      <c r="V13" s="99"/>
      <c r="W13" s="99"/>
      <c r="X13" s="99"/>
      <c r="Y13" s="99"/>
      <c r="Z13" s="99"/>
      <c r="AA13" s="99"/>
      <c r="AB13" s="93" t="s">
        <v>141</v>
      </c>
      <c r="AC13" s="94">
        <f t="shared" ref="AC13:AC66" si="2">SUM(D13:AA13)</f>
        <v>0</v>
      </c>
      <c r="AD13" s="95"/>
      <c r="AE13" s="95"/>
      <c r="AF13" s="95"/>
      <c r="AG13" s="95"/>
      <c r="AH13" s="95"/>
      <c r="AI13" s="95"/>
      <c r="AJ13" s="95"/>
      <c r="AK13" s="96">
        <f>SUM(AF13:AJ13)</f>
        <v>0</v>
      </c>
      <c r="AL13" s="97">
        <f>AK13+AE13+AD13</f>
        <v>0</v>
      </c>
      <c r="AM13" s="98">
        <f>AL13*AC13</f>
        <v>0</v>
      </c>
    </row>
    <row r="14" spans="1:39" s="50" customFormat="1" ht="24.95" customHeight="1" x14ac:dyDescent="0.25">
      <c r="A14" s="89" t="s">
        <v>143</v>
      </c>
      <c r="B14" s="90"/>
      <c r="C14" s="90"/>
      <c r="D14" s="91"/>
      <c r="E14" s="91"/>
      <c r="F14" s="99"/>
      <c r="G14" s="99"/>
      <c r="H14" s="99"/>
      <c r="I14" s="99"/>
      <c r="J14" s="99"/>
      <c r="K14" s="99"/>
      <c r="L14" s="99"/>
      <c r="M14" s="99"/>
      <c r="N14" s="99"/>
      <c r="O14" s="99"/>
      <c r="P14" s="99"/>
      <c r="Q14" s="99"/>
      <c r="R14" s="99"/>
      <c r="S14" s="99"/>
      <c r="T14" s="99"/>
      <c r="U14" s="99"/>
      <c r="V14" s="99"/>
      <c r="W14" s="99"/>
      <c r="X14" s="99"/>
      <c r="Y14" s="99"/>
      <c r="Z14" s="99"/>
      <c r="AA14" s="99"/>
      <c r="AB14" s="93" t="s">
        <v>141</v>
      </c>
      <c r="AC14" s="94">
        <f t="shared" si="2"/>
        <v>0</v>
      </c>
      <c r="AD14" s="95"/>
      <c r="AE14" s="95"/>
      <c r="AF14" s="95"/>
      <c r="AG14" s="95"/>
      <c r="AH14" s="95"/>
      <c r="AI14" s="95"/>
      <c r="AJ14" s="95"/>
      <c r="AK14" s="96">
        <f>SUM(AF14:AJ14)</f>
        <v>0</v>
      </c>
      <c r="AL14" s="97">
        <f>AK14+AE14+AD14</f>
        <v>0</v>
      </c>
      <c r="AM14" s="98">
        <f>AL14*AC14</f>
        <v>0</v>
      </c>
    </row>
    <row r="15" spans="1:39" s="50" customFormat="1" ht="24.95" customHeight="1" thickBot="1" x14ac:dyDescent="0.3">
      <c r="A15" s="89" t="s">
        <v>144</v>
      </c>
      <c r="B15" s="90"/>
      <c r="C15" s="90"/>
      <c r="D15" s="91"/>
      <c r="E15" s="91"/>
      <c r="F15" s="99"/>
      <c r="G15" s="99"/>
      <c r="H15" s="99"/>
      <c r="I15" s="99"/>
      <c r="J15" s="99"/>
      <c r="K15" s="99"/>
      <c r="L15" s="99"/>
      <c r="M15" s="99"/>
      <c r="N15" s="99"/>
      <c r="O15" s="99"/>
      <c r="P15" s="99"/>
      <c r="Q15" s="99"/>
      <c r="R15" s="99"/>
      <c r="S15" s="99"/>
      <c r="T15" s="99"/>
      <c r="U15" s="99"/>
      <c r="V15" s="99"/>
      <c r="W15" s="99"/>
      <c r="X15" s="99"/>
      <c r="Y15" s="99"/>
      <c r="Z15" s="99"/>
      <c r="AA15" s="99"/>
      <c r="AB15" s="93" t="s">
        <v>141</v>
      </c>
      <c r="AC15" s="94">
        <f t="shared" si="2"/>
        <v>0</v>
      </c>
      <c r="AD15" s="95"/>
      <c r="AE15" s="95"/>
      <c r="AF15" s="95"/>
      <c r="AG15" s="95"/>
      <c r="AH15" s="95"/>
      <c r="AI15" s="95"/>
      <c r="AJ15" s="95"/>
      <c r="AK15" s="96">
        <f>SUM(AF15:AJ15)</f>
        <v>0</v>
      </c>
      <c r="AL15" s="97">
        <f>AK15+AE15+AD15</f>
        <v>0</v>
      </c>
      <c r="AM15" s="98">
        <f>AL15*AC15</f>
        <v>0</v>
      </c>
    </row>
    <row r="16" spans="1:39" s="50" customFormat="1" ht="24.95" customHeight="1" thickBot="1" x14ac:dyDescent="0.3">
      <c r="A16" s="859" t="s">
        <v>145</v>
      </c>
      <c r="B16" s="860"/>
      <c r="C16" s="860"/>
      <c r="D16" s="100"/>
      <c r="E16" s="100"/>
      <c r="F16" s="100"/>
      <c r="G16" s="100"/>
      <c r="H16" s="100"/>
      <c r="I16" s="100"/>
      <c r="J16" s="100"/>
      <c r="K16" s="100"/>
      <c r="L16" s="100"/>
      <c r="M16" s="100"/>
      <c r="N16" s="100"/>
      <c r="O16" s="100"/>
      <c r="P16" s="100"/>
      <c r="Q16" s="100"/>
      <c r="R16" s="100"/>
      <c r="S16" s="100"/>
      <c r="T16" s="100"/>
      <c r="U16" s="100"/>
      <c r="V16" s="100"/>
      <c r="W16" s="100"/>
      <c r="X16" s="100"/>
      <c r="Y16" s="100"/>
      <c r="Z16" s="100"/>
      <c r="AA16" s="100"/>
      <c r="AB16" s="87"/>
      <c r="AC16" s="101">
        <f t="shared" si="2"/>
        <v>0</v>
      </c>
      <c r="AD16" s="102"/>
      <c r="AE16" s="102"/>
      <c r="AF16" s="103"/>
      <c r="AG16" s="103"/>
      <c r="AH16" s="103"/>
      <c r="AI16" s="103"/>
      <c r="AJ16" s="103"/>
      <c r="AK16" s="103"/>
      <c r="AL16" s="103"/>
      <c r="AM16" s="104"/>
    </row>
    <row r="17" spans="1:39" s="50" customFormat="1" ht="24.95" customHeight="1" x14ac:dyDescent="0.25">
      <c r="A17" s="89" t="s">
        <v>146</v>
      </c>
      <c r="B17" s="90"/>
      <c r="C17" s="90"/>
      <c r="D17" s="91"/>
      <c r="E17" s="91"/>
      <c r="F17" s="92"/>
      <c r="G17" s="92"/>
      <c r="H17" s="92"/>
      <c r="I17" s="92"/>
      <c r="J17" s="92"/>
      <c r="K17" s="92"/>
      <c r="L17" s="92"/>
      <c r="M17" s="92"/>
      <c r="N17" s="92"/>
      <c r="O17" s="92"/>
      <c r="P17" s="92"/>
      <c r="Q17" s="92"/>
      <c r="R17" s="92"/>
      <c r="S17" s="92"/>
      <c r="T17" s="92"/>
      <c r="U17" s="92"/>
      <c r="V17" s="92"/>
      <c r="W17" s="92"/>
      <c r="X17" s="92"/>
      <c r="Y17" s="92"/>
      <c r="Z17" s="92"/>
      <c r="AA17" s="92"/>
      <c r="AB17" s="93" t="s">
        <v>141</v>
      </c>
      <c r="AC17" s="94">
        <f t="shared" si="2"/>
        <v>0</v>
      </c>
      <c r="AD17" s="95"/>
      <c r="AE17" s="95"/>
      <c r="AF17" s="95"/>
      <c r="AG17" s="95"/>
      <c r="AH17" s="95"/>
      <c r="AI17" s="95"/>
      <c r="AJ17" s="95"/>
      <c r="AK17" s="96">
        <f>SUM(AF17:AJ17)</f>
        <v>0</v>
      </c>
      <c r="AL17" s="97">
        <f>AK17+AE17+AD17</f>
        <v>0</v>
      </c>
      <c r="AM17" s="98">
        <f>AL17*AC17</f>
        <v>0</v>
      </c>
    </row>
    <row r="18" spans="1:39" s="50" customFormat="1" ht="24.95" customHeight="1" x14ac:dyDescent="0.25">
      <c r="A18" s="89" t="s">
        <v>147</v>
      </c>
      <c r="B18" s="90"/>
      <c r="C18" s="90"/>
      <c r="D18" s="91"/>
      <c r="E18" s="91"/>
      <c r="F18" s="92"/>
      <c r="G18" s="92"/>
      <c r="H18" s="92"/>
      <c r="I18" s="92"/>
      <c r="J18" s="92"/>
      <c r="K18" s="92"/>
      <c r="L18" s="92"/>
      <c r="M18" s="92"/>
      <c r="N18" s="92"/>
      <c r="O18" s="92"/>
      <c r="P18" s="92"/>
      <c r="Q18" s="92"/>
      <c r="R18" s="92"/>
      <c r="S18" s="92"/>
      <c r="T18" s="92"/>
      <c r="U18" s="92"/>
      <c r="V18" s="92"/>
      <c r="W18" s="92"/>
      <c r="X18" s="92"/>
      <c r="Y18" s="92"/>
      <c r="Z18" s="92"/>
      <c r="AA18" s="92"/>
      <c r="AB18" s="93" t="s">
        <v>141</v>
      </c>
      <c r="AC18" s="94">
        <f t="shared" si="2"/>
        <v>0</v>
      </c>
      <c r="AD18" s="95"/>
      <c r="AE18" s="95"/>
      <c r="AF18" s="95"/>
      <c r="AG18" s="95"/>
      <c r="AH18" s="95"/>
      <c r="AI18" s="95"/>
      <c r="AJ18" s="95"/>
      <c r="AK18" s="96">
        <f>SUM(AF18:AJ18)</f>
        <v>0</v>
      </c>
      <c r="AL18" s="97">
        <f>AK18+AE18+AD18</f>
        <v>0</v>
      </c>
      <c r="AM18" s="98">
        <f>AL18*AC18</f>
        <v>0</v>
      </c>
    </row>
    <row r="19" spans="1:39" s="50" customFormat="1" ht="24.95" customHeight="1" x14ac:dyDescent="0.25">
      <c r="A19" s="89" t="s">
        <v>148</v>
      </c>
      <c r="B19" s="90"/>
      <c r="C19" s="90"/>
      <c r="D19" s="91"/>
      <c r="E19" s="91"/>
      <c r="F19" s="92"/>
      <c r="G19" s="92"/>
      <c r="H19" s="92"/>
      <c r="I19" s="92"/>
      <c r="J19" s="92"/>
      <c r="K19" s="92"/>
      <c r="L19" s="92"/>
      <c r="M19" s="92"/>
      <c r="N19" s="92"/>
      <c r="O19" s="92"/>
      <c r="P19" s="92"/>
      <c r="Q19" s="92"/>
      <c r="R19" s="92"/>
      <c r="S19" s="92"/>
      <c r="T19" s="92"/>
      <c r="U19" s="92"/>
      <c r="V19" s="92"/>
      <c r="W19" s="92"/>
      <c r="X19" s="92"/>
      <c r="Y19" s="92"/>
      <c r="Z19" s="92"/>
      <c r="AA19" s="92"/>
      <c r="AB19" s="93" t="s">
        <v>141</v>
      </c>
      <c r="AC19" s="94">
        <f t="shared" si="2"/>
        <v>0</v>
      </c>
      <c r="AD19" s="95"/>
      <c r="AE19" s="95"/>
      <c r="AF19" s="95"/>
      <c r="AG19" s="95"/>
      <c r="AH19" s="95"/>
      <c r="AI19" s="95"/>
      <c r="AJ19" s="95"/>
      <c r="AK19" s="96">
        <f>SUM(AF19:AJ19)</f>
        <v>0</v>
      </c>
      <c r="AL19" s="97">
        <f>AK19+AE19+AD19</f>
        <v>0</v>
      </c>
      <c r="AM19" s="98">
        <f>AL19*AC19</f>
        <v>0</v>
      </c>
    </row>
    <row r="20" spans="1:39" s="50" customFormat="1" ht="24.95" customHeight="1" x14ac:dyDescent="0.25">
      <c r="A20" s="89" t="s">
        <v>149</v>
      </c>
      <c r="B20" s="90"/>
      <c r="C20" s="90"/>
      <c r="D20" s="91"/>
      <c r="E20" s="91"/>
      <c r="F20" s="92"/>
      <c r="G20" s="92"/>
      <c r="H20" s="92"/>
      <c r="I20" s="92"/>
      <c r="J20" s="92"/>
      <c r="K20" s="92"/>
      <c r="L20" s="92"/>
      <c r="M20" s="92"/>
      <c r="N20" s="92"/>
      <c r="O20" s="92"/>
      <c r="P20" s="92"/>
      <c r="Q20" s="92"/>
      <c r="R20" s="92"/>
      <c r="S20" s="92"/>
      <c r="T20" s="92"/>
      <c r="U20" s="92"/>
      <c r="V20" s="92"/>
      <c r="W20" s="92"/>
      <c r="X20" s="92"/>
      <c r="Y20" s="92"/>
      <c r="Z20" s="92"/>
      <c r="AA20" s="92"/>
      <c r="AB20" s="93" t="s">
        <v>141</v>
      </c>
      <c r="AC20" s="94">
        <f t="shared" si="2"/>
        <v>0</v>
      </c>
      <c r="AD20" s="95"/>
      <c r="AE20" s="95"/>
      <c r="AF20" s="95"/>
      <c r="AG20" s="95"/>
      <c r="AH20" s="95"/>
      <c r="AI20" s="95"/>
      <c r="AJ20" s="95"/>
      <c r="AK20" s="96">
        <f>SUM(AF20:AJ20)</f>
        <v>0</v>
      </c>
      <c r="AL20" s="97">
        <f>AK20+AE20+AD20</f>
        <v>0</v>
      </c>
      <c r="AM20" s="98">
        <f>AL20*AC20</f>
        <v>0</v>
      </c>
    </row>
    <row r="21" spans="1:39" s="50" customFormat="1" ht="24.95" customHeight="1" thickBot="1" x14ac:dyDescent="0.3">
      <c r="A21" s="89" t="s">
        <v>150</v>
      </c>
      <c r="B21" s="90"/>
      <c r="C21" s="90"/>
      <c r="D21" s="91"/>
      <c r="E21" s="91"/>
      <c r="F21" s="92"/>
      <c r="G21" s="92"/>
      <c r="H21" s="92"/>
      <c r="I21" s="92"/>
      <c r="J21" s="92"/>
      <c r="K21" s="92"/>
      <c r="L21" s="92"/>
      <c r="M21" s="92"/>
      <c r="N21" s="92"/>
      <c r="O21" s="92"/>
      <c r="P21" s="92"/>
      <c r="Q21" s="92"/>
      <c r="R21" s="92"/>
      <c r="S21" s="92"/>
      <c r="T21" s="92"/>
      <c r="U21" s="92"/>
      <c r="V21" s="92"/>
      <c r="W21" s="92"/>
      <c r="X21" s="92"/>
      <c r="Y21" s="92"/>
      <c r="Z21" s="92"/>
      <c r="AA21" s="92"/>
      <c r="AB21" s="93" t="s">
        <v>141</v>
      </c>
      <c r="AC21" s="94">
        <f t="shared" si="2"/>
        <v>0</v>
      </c>
      <c r="AD21" s="95"/>
      <c r="AE21" s="95"/>
      <c r="AF21" s="95"/>
      <c r="AG21" s="95"/>
      <c r="AH21" s="95"/>
      <c r="AI21" s="95"/>
      <c r="AJ21" s="95"/>
      <c r="AK21" s="96">
        <f>SUM(AF21:AJ21)</f>
        <v>0</v>
      </c>
      <c r="AL21" s="97">
        <f>AK21+AE21+AD21</f>
        <v>0</v>
      </c>
      <c r="AM21" s="98">
        <f>AL21*AC21</f>
        <v>0</v>
      </c>
    </row>
    <row r="22" spans="1:39" s="50" customFormat="1" ht="24.95" customHeight="1" thickBot="1" x14ac:dyDescent="0.3">
      <c r="A22" s="859" t="s">
        <v>151</v>
      </c>
      <c r="B22" s="860"/>
      <c r="C22" s="860"/>
      <c r="D22" s="100"/>
      <c r="E22" s="100"/>
      <c r="F22" s="100"/>
      <c r="G22" s="100"/>
      <c r="H22" s="100"/>
      <c r="I22" s="100"/>
      <c r="J22" s="100"/>
      <c r="K22" s="100"/>
      <c r="L22" s="100"/>
      <c r="M22" s="100"/>
      <c r="N22" s="100"/>
      <c r="O22" s="100"/>
      <c r="P22" s="100"/>
      <c r="Q22" s="100"/>
      <c r="R22" s="100"/>
      <c r="S22" s="100"/>
      <c r="T22" s="100"/>
      <c r="U22" s="100"/>
      <c r="V22" s="100"/>
      <c r="W22" s="100"/>
      <c r="X22" s="100"/>
      <c r="Y22" s="100"/>
      <c r="Z22" s="100"/>
      <c r="AA22" s="100"/>
      <c r="AB22" s="87"/>
      <c r="AC22" s="101">
        <f t="shared" si="2"/>
        <v>0</v>
      </c>
      <c r="AD22" s="102"/>
      <c r="AE22" s="102"/>
      <c r="AF22" s="103"/>
      <c r="AG22" s="103"/>
      <c r="AH22" s="103"/>
      <c r="AI22" s="103"/>
      <c r="AJ22" s="103"/>
      <c r="AK22" s="103"/>
      <c r="AL22" s="103"/>
      <c r="AM22" s="104"/>
    </row>
    <row r="23" spans="1:39" s="50" customFormat="1" ht="24.95" customHeight="1" x14ac:dyDescent="0.25">
      <c r="A23" s="105" t="s">
        <v>152</v>
      </c>
      <c r="B23" s="90"/>
      <c r="C23" s="90"/>
      <c r="D23" s="92"/>
      <c r="E23" s="92"/>
      <c r="F23" s="92"/>
      <c r="G23" s="92"/>
      <c r="H23" s="92"/>
      <c r="I23" s="92"/>
      <c r="J23" s="92"/>
      <c r="K23" s="92"/>
      <c r="L23" s="92"/>
      <c r="M23" s="92"/>
      <c r="N23" s="92"/>
      <c r="O23" s="92"/>
      <c r="P23" s="92"/>
      <c r="Q23" s="92"/>
      <c r="R23" s="92"/>
      <c r="S23" s="92"/>
      <c r="T23" s="92"/>
      <c r="U23" s="92"/>
      <c r="V23" s="92"/>
      <c r="W23" s="92"/>
      <c r="X23" s="92"/>
      <c r="Y23" s="92"/>
      <c r="Z23" s="92"/>
      <c r="AA23" s="92"/>
      <c r="AB23" s="93" t="s">
        <v>141</v>
      </c>
      <c r="AC23" s="94">
        <f t="shared" si="2"/>
        <v>0</v>
      </c>
      <c r="AD23" s="106"/>
      <c r="AE23" s="106"/>
      <c r="AF23" s="106"/>
      <c r="AG23" s="106"/>
      <c r="AH23" s="106"/>
      <c r="AI23" s="106"/>
      <c r="AJ23" s="107"/>
      <c r="AK23" s="108">
        <f>SUBTOTAL(9,AF23:AJ23)</f>
        <v>0</v>
      </c>
      <c r="AL23" s="109">
        <f>SUBTOTAL(9,AD23:AK23)</f>
        <v>0</v>
      </c>
      <c r="AM23" s="110">
        <f>ROUND(AL23*AC23,2)</f>
        <v>0</v>
      </c>
    </row>
    <row r="24" spans="1:39" s="50" customFormat="1" ht="24.95" customHeight="1" thickBot="1" x14ac:dyDescent="0.3">
      <c r="A24" s="105" t="s">
        <v>153</v>
      </c>
      <c r="B24" s="90"/>
      <c r="C24" s="90"/>
      <c r="D24" s="92"/>
      <c r="E24" s="92"/>
      <c r="F24" s="92"/>
      <c r="G24" s="92"/>
      <c r="H24" s="92"/>
      <c r="I24" s="92"/>
      <c r="J24" s="92"/>
      <c r="K24" s="92"/>
      <c r="L24" s="92"/>
      <c r="M24" s="92"/>
      <c r="N24" s="92"/>
      <c r="O24" s="92"/>
      <c r="P24" s="92"/>
      <c r="Q24" s="92"/>
      <c r="R24" s="92"/>
      <c r="S24" s="92"/>
      <c r="T24" s="92"/>
      <c r="U24" s="92"/>
      <c r="V24" s="92"/>
      <c r="W24" s="92"/>
      <c r="X24" s="92"/>
      <c r="Y24" s="92"/>
      <c r="Z24" s="92"/>
      <c r="AA24" s="92"/>
      <c r="AB24" s="93" t="s">
        <v>141</v>
      </c>
      <c r="AC24" s="94">
        <f t="shared" si="2"/>
        <v>0</v>
      </c>
      <c r="AD24" s="106"/>
      <c r="AE24" s="106"/>
      <c r="AF24" s="106"/>
      <c r="AG24" s="106"/>
      <c r="AH24" s="106"/>
      <c r="AI24" s="106"/>
      <c r="AJ24" s="107"/>
      <c r="AK24" s="108">
        <f>SUBTOTAL(9,AF24:AJ24)</f>
        <v>0</v>
      </c>
      <c r="AL24" s="111">
        <f>SUBTOTAL(9,AD24:AK24)</f>
        <v>0</v>
      </c>
      <c r="AM24" s="110">
        <f>ROUND(AL24*AC24,2)</f>
        <v>0</v>
      </c>
    </row>
    <row r="25" spans="1:39" s="50" customFormat="1" ht="24.95" customHeight="1" thickBot="1" x14ac:dyDescent="0.3">
      <c r="A25" s="859" t="s">
        <v>154</v>
      </c>
      <c r="B25" s="860"/>
      <c r="C25" s="86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c r="AB25" s="87"/>
      <c r="AC25" s="101">
        <f t="shared" si="2"/>
        <v>0</v>
      </c>
      <c r="AD25" s="102"/>
      <c r="AE25" s="102"/>
      <c r="AF25" s="103"/>
      <c r="AG25" s="103"/>
      <c r="AH25" s="103"/>
      <c r="AI25" s="103"/>
      <c r="AJ25" s="103"/>
      <c r="AK25" s="103"/>
      <c r="AL25" s="103"/>
      <c r="AM25" s="104"/>
    </row>
    <row r="26" spans="1:39" s="50" customFormat="1" ht="24.95" customHeight="1" x14ac:dyDescent="0.25">
      <c r="A26" s="89" t="s">
        <v>155</v>
      </c>
      <c r="B26" s="90"/>
      <c r="C26" s="90"/>
      <c r="D26" s="91"/>
      <c r="E26" s="91"/>
      <c r="F26" s="92"/>
      <c r="G26" s="92"/>
      <c r="H26" s="92"/>
      <c r="I26" s="92"/>
      <c r="J26" s="92"/>
      <c r="K26" s="92"/>
      <c r="L26" s="92"/>
      <c r="M26" s="92"/>
      <c r="N26" s="92"/>
      <c r="O26" s="92"/>
      <c r="P26" s="92"/>
      <c r="Q26" s="92"/>
      <c r="R26" s="92"/>
      <c r="S26" s="92"/>
      <c r="T26" s="92"/>
      <c r="U26" s="92"/>
      <c r="V26" s="92"/>
      <c r="W26" s="92"/>
      <c r="X26" s="92"/>
      <c r="Y26" s="92"/>
      <c r="Z26" s="92"/>
      <c r="AA26" s="92"/>
      <c r="AB26" s="93" t="s">
        <v>141</v>
      </c>
      <c r="AC26" s="94">
        <f t="shared" si="2"/>
        <v>0</v>
      </c>
      <c r="AD26" s="95"/>
      <c r="AE26" s="95"/>
      <c r="AF26" s="95"/>
      <c r="AG26" s="95"/>
      <c r="AH26" s="95"/>
      <c r="AI26" s="95"/>
      <c r="AJ26" s="95"/>
      <c r="AK26" s="96">
        <f t="shared" ref="AK26:AK34" si="3">SUM(AF26:AJ26)</f>
        <v>0</v>
      </c>
      <c r="AL26" s="97">
        <f t="shared" ref="AL26:AL34" si="4">AK26+AE26+AD26</f>
        <v>0</v>
      </c>
      <c r="AM26" s="98">
        <f t="shared" ref="AM26:AM34" si="5">AL26*AC26</f>
        <v>0</v>
      </c>
    </row>
    <row r="27" spans="1:39" s="50" customFormat="1" ht="24.95" customHeight="1" x14ac:dyDescent="0.25">
      <c r="A27" s="89" t="s">
        <v>156</v>
      </c>
      <c r="B27" s="90"/>
      <c r="C27" s="90"/>
      <c r="D27" s="91"/>
      <c r="E27" s="91"/>
      <c r="F27" s="92"/>
      <c r="G27" s="92"/>
      <c r="H27" s="92"/>
      <c r="I27" s="92"/>
      <c r="J27" s="92"/>
      <c r="K27" s="92"/>
      <c r="L27" s="92"/>
      <c r="M27" s="92"/>
      <c r="N27" s="92"/>
      <c r="O27" s="92"/>
      <c r="P27" s="92"/>
      <c r="Q27" s="92"/>
      <c r="R27" s="92"/>
      <c r="S27" s="92"/>
      <c r="T27" s="92"/>
      <c r="U27" s="92"/>
      <c r="V27" s="92"/>
      <c r="W27" s="92"/>
      <c r="X27" s="92"/>
      <c r="Y27" s="92"/>
      <c r="Z27" s="92"/>
      <c r="AA27" s="92"/>
      <c r="AB27" s="93" t="s">
        <v>141</v>
      </c>
      <c r="AC27" s="94">
        <f t="shared" si="2"/>
        <v>0</v>
      </c>
      <c r="AD27" s="95"/>
      <c r="AE27" s="95"/>
      <c r="AF27" s="95"/>
      <c r="AG27" s="95"/>
      <c r="AH27" s="95"/>
      <c r="AI27" s="95"/>
      <c r="AJ27" s="95"/>
      <c r="AK27" s="96">
        <f t="shared" si="3"/>
        <v>0</v>
      </c>
      <c r="AL27" s="97">
        <f t="shared" si="4"/>
        <v>0</v>
      </c>
      <c r="AM27" s="98">
        <f t="shared" si="5"/>
        <v>0</v>
      </c>
    </row>
    <row r="28" spans="1:39" s="50" customFormat="1" ht="24.95" customHeight="1" x14ac:dyDescent="0.25">
      <c r="A28" s="89" t="s">
        <v>157</v>
      </c>
      <c r="B28" s="90"/>
      <c r="C28" s="90"/>
      <c r="D28" s="91"/>
      <c r="E28" s="91"/>
      <c r="F28" s="92"/>
      <c r="G28" s="92"/>
      <c r="H28" s="92"/>
      <c r="I28" s="92"/>
      <c r="J28" s="92"/>
      <c r="K28" s="92"/>
      <c r="L28" s="92"/>
      <c r="M28" s="92"/>
      <c r="N28" s="92"/>
      <c r="O28" s="92"/>
      <c r="P28" s="92"/>
      <c r="Q28" s="92"/>
      <c r="R28" s="92"/>
      <c r="S28" s="92"/>
      <c r="T28" s="92"/>
      <c r="U28" s="92"/>
      <c r="V28" s="92"/>
      <c r="W28" s="92"/>
      <c r="X28" s="92"/>
      <c r="Y28" s="92"/>
      <c r="Z28" s="92"/>
      <c r="AA28" s="92"/>
      <c r="AB28" s="93" t="s">
        <v>141</v>
      </c>
      <c r="AC28" s="94">
        <f t="shared" si="2"/>
        <v>0</v>
      </c>
      <c r="AD28" s="95"/>
      <c r="AE28" s="95"/>
      <c r="AF28" s="95"/>
      <c r="AG28" s="95"/>
      <c r="AH28" s="95"/>
      <c r="AI28" s="95"/>
      <c r="AJ28" s="95"/>
      <c r="AK28" s="96">
        <f t="shared" si="3"/>
        <v>0</v>
      </c>
      <c r="AL28" s="97">
        <f t="shared" si="4"/>
        <v>0</v>
      </c>
      <c r="AM28" s="98">
        <f t="shared" si="5"/>
        <v>0</v>
      </c>
    </row>
    <row r="29" spans="1:39" s="50" customFormat="1" ht="24.95" customHeight="1" x14ac:dyDescent="0.25">
      <c r="A29" s="89" t="s">
        <v>158</v>
      </c>
      <c r="B29" s="90"/>
      <c r="C29" s="90"/>
      <c r="D29" s="91"/>
      <c r="E29" s="91"/>
      <c r="F29" s="92"/>
      <c r="G29" s="92"/>
      <c r="H29" s="92"/>
      <c r="I29" s="92"/>
      <c r="J29" s="92"/>
      <c r="K29" s="92"/>
      <c r="L29" s="92"/>
      <c r="M29" s="92"/>
      <c r="N29" s="92"/>
      <c r="O29" s="92"/>
      <c r="P29" s="92"/>
      <c r="Q29" s="92"/>
      <c r="R29" s="92"/>
      <c r="S29" s="92"/>
      <c r="T29" s="92"/>
      <c r="U29" s="92"/>
      <c r="V29" s="92"/>
      <c r="W29" s="92"/>
      <c r="X29" s="92"/>
      <c r="Y29" s="92"/>
      <c r="Z29" s="92"/>
      <c r="AA29" s="92"/>
      <c r="AB29" s="93" t="s">
        <v>141</v>
      </c>
      <c r="AC29" s="94">
        <f t="shared" si="2"/>
        <v>0</v>
      </c>
      <c r="AD29" s="95"/>
      <c r="AE29" s="95"/>
      <c r="AF29" s="95"/>
      <c r="AG29" s="95"/>
      <c r="AH29" s="95"/>
      <c r="AI29" s="95"/>
      <c r="AJ29" s="95"/>
      <c r="AK29" s="96">
        <f t="shared" si="3"/>
        <v>0</v>
      </c>
      <c r="AL29" s="97">
        <f t="shared" si="4"/>
        <v>0</v>
      </c>
      <c r="AM29" s="98">
        <f t="shared" si="5"/>
        <v>0</v>
      </c>
    </row>
    <row r="30" spans="1:39" s="50" customFormat="1" ht="24.95" customHeight="1" x14ac:dyDescent="0.25">
      <c r="A30" s="89" t="s">
        <v>159</v>
      </c>
      <c r="B30" s="90"/>
      <c r="C30" s="90"/>
      <c r="D30" s="91"/>
      <c r="E30" s="91"/>
      <c r="F30" s="92"/>
      <c r="G30" s="92"/>
      <c r="H30" s="92"/>
      <c r="I30" s="92"/>
      <c r="J30" s="92"/>
      <c r="K30" s="92"/>
      <c r="L30" s="92"/>
      <c r="M30" s="92"/>
      <c r="N30" s="92"/>
      <c r="O30" s="92"/>
      <c r="P30" s="92"/>
      <c r="Q30" s="92"/>
      <c r="R30" s="92"/>
      <c r="S30" s="92"/>
      <c r="T30" s="92"/>
      <c r="U30" s="92"/>
      <c r="V30" s="92"/>
      <c r="W30" s="92"/>
      <c r="X30" s="92"/>
      <c r="Y30" s="92"/>
      <c r="Z30" s="92"/>
      <c r="AA30" s="92"/>
      <c r="AB30" s="93" t="s">
        <v>141</v>
      </c>
      <c r="AC30" s="94">
        <f t="shared" si="2"/>
        <v>0</v>
      </c>
      <c r="AD30" s="95"/>
      <c r="AE30" s="95"/>
      <c r="AF30" s="95"/>
      <c r="AG30" s="95"/>
      <c r="AH30" s="95"/>
      <c r="AI30" s="95"/>
      <c r="AJ30" s="95"/>
      <c r="AK30" s="96">
        <f t="shared" si="3"/>
        <v>0</v>
      </c>
      <c r="AL30" s="97">
        <f t="shared" si="4"/>
        <v>0</v>
      </c>
      <c r="AM30" s="98">
        <f t="shared" si="5"/>
        <v>0</v>
      </c>
    </row>
    <row r="31" spans="1:39" s="50" customFormat="1" ht="24.95" customHeight="1" x14ac:dyDescent="0.25">
      <c r="A31" s="89" t="s">
        <v>160</v>
      </c>
      <c r="B31" s="90"/>
      <c r="C31" s="90"/>
      <c r="D31" s="91"/>
      <c r="E31" s="91"/>
      <c r="F31" s="92"/>
      <c r="G31" s="92"/>
      <c r="H31" s="92"/>
      <c r="I31" s="92"/>
      <c r="J31" s="92"/>
      <c r="K31" s="92"/>
      <c r="L31" s="92"/>
      <c r="M31" s="92"/>
      <c r="N31" s="92"/>
      <c r="O31" s="92"/>
      <c r="P31" s="92"/>
      <c r="Q31" s="92"/>
      <c r="R31" s="92"/>
      <c r="S31" s="92"/>
      <c r="T31" s="92"/>
      <c r="U31" s="92"/>
      <c r="V31" s="92"/>
      <c r="W31" s="92"/>
      <c r="X31" s="92"/>
      <c r="Y31" s="92"/>
      <c r="Z31" s="92"/>
      <c r="AA31" s="92"/>
      <c r="AB31" s="93" t="s">
        <v>141</v>
      </c>
      <c r="AC31" s="94">
        <f t="shared" si="2"/>
        <v>0</v>
      </c>
      <c r="AD31" s="95"/>
      <c r="AE31" s="95"/>
      <c r="AF31" s="95"/>
      <c r="AG31" s="95"/>
      <c r="AH31" s="95"/>
      <c r="AI31" s="95"/>
      <c r="AJ31" s="95"/>
      <c r="AK31" s="96">
        <f t="shared" si="3"/>
        <v>0</v>
      </c>
      <c r="AL31" s="97">
        <f t="shared" si="4"/>
        <v>0</v>
      </c>
      <c r="AM31" s="98">
        <f t="shared" si="5"/>
        <v>0</v>
      </c>
    </row>
    <row r="32" spans="1:39" s="50" customFormat="1" ht="24.95" customHeight="1" x14ac:dyDescent="0.25">
      <c r="A32" s="112" t="s">
        <v>161</v>
      </c>
      <c r="B32" s="90"/>
      <c r="C32" s="90"/>
      <c r="D32" s="91"/>
      <c r="E32" s="91"/>
      <c r="F32" s="92"/>
      <c r="G32" s="92"/>
      <c r="H32" s="92"/>
      <c r="I32" s="92"/>
      <c r="J32" s="92"/>
      <c r="K32" s="92"/>
      <c r="L32" s="92"/>
      <c r="M32" s="92"/>
      <c r="N32" s="92"/>
      <c r="O32" s="92"/>
      <c r="P32" s="92"/>
      <c r="Q32" s="92"/>
      <c r="R32" s="92"/>
      <c r="S32" s="92"/>
      <c r="T32" s="92"/>
      <c r="U32" s="92"/>
      <c r="V32" s="92"/>
      <c r="W32" s="92"/>
      <c r="X32" s="92"/>
      <c r="Y32" s="92"/>
      <c r="Z32" s="92"/>
      <c r="AA32" s="92"/>
      <c r="AB32" s="93" t="s">
        <v>141</v>
      </c>
      <c r="AC32" s="94">
        <f t="shared" si="2"/>
        <v>0</v>
      </c>
      <c r="AD32" s="95"/>
      <c r="AE32" s="95"/>
      <c r="AF32" s="95"/>
      <c r="AG32" s="95"/>
      <c r="AH32" s="95"/>
      <c r="AI32" s="95"/>
      <c r="AJ32" s="95"/>
      <c r="AK32" s="96">
        <f t="shared" si="3"/>
        <v>0</v>
      </c>
      <c r="AL32" s="97">
        <f t="shared" si="4"/>
        <v>0</v>
      </c>
      <c r="AM32" s="98">
        <f t="shared" si="5"/>
        <v>0</v>
      </c>
    </row>
    <row r="33" spans="1:39" s="50" customFormat="1" ht="24.95" customHeight="1" x14ac:dyDescent="0.25">
      <c r="A33" s="112" t="s">
        <v>162</v>
      </c>
      <c r="B33" s="90"/>
      <c r="C33" s="90"/>
      <c r="D33" s="91"/>
      <c r="E33" s="91"/>
      <c r="F33" s="92"/>
      <c r="G33" s="92"/>
      <c r="H33" s="92"/>
      <c r="I33" s="92"/>
      <c r="J33" s="92"/>
      <c r="K33" s="92"/>
      <c r="L33" s="92"/>
      <c r="M33" s="92"/>
      <c r="N33" s="92"/>
      <c r="O33" s="92"/>
      <c r="P33" s="92"/>
      <c r="Q33" s="92"/>
      <c r="R33" s="92"/>
      <c r="S33" s="92"/>
      <c r="T33" s="92"/>
      <c r="U33" s="92"/>
      <c r="V33" s="92"/>
      <c r="W33" s="92"/>
      <c r="X33" s="92"/>
      <c r="Y33" s="92"/>
      <c r="Z33" s="92"/>
      <c r="AA33" s="92"/>
      <c r="AB33" s="93" t="s">
        <v>141</v>
      </c>
      <c r="AC33" s="94">
        <f t="shared" si="2"/>
        <v>0</v>
      </c>
      <c r="AD33" s="95"/>
      <c r="AE33" s="95"/>
      <c r="AF33" s="95"/>
      <c r="AG33" s="95"/>
      <c r="AH33" s="95"/>
      <c r="AI33" s="95"/>
      <c r="AJ33" s="95"/>
      <c r="AK33" s="96">
        <f t="shared" si="3"/>
        <v>0</v>
      </c>
      <c r="AL33" s="97">
        <f t="shared" si="4"/>
        <v>0</v>
      </c>
      <c r="AM33" s="98">
        <f t="shared" si="5"/>
        <v>0</v>
      </c>
    </row>
    <row r="34" spans="1:39" s="50" customFormat="1" ht="24.95" customHeight="1" x14ac:dyDescent="0.25">
      <c r="A34" s="112" t="s">
        <v>163</v>
      </c>
      <c r="B34" s="90"/>
      <c r="C34" s="90"/>
      <c r="D34" s="91"/>
      <c r="E34" s="91"/>
      <c r="F34" s="92"/>
      <c r="G34" s="92"/>
      <c r="H34" s="92"/>
      <c r="I34" s="92"/>
      <c r="J34" s="92"/>
      <c r="K34" s="92"/>
      <c r="L34" s="92"/>
      <c r="M34" s="92"/>
      <c r="N34" s="92"/>
      <c r="O34" s="92"/>
      <c r="P34" s="92"/>
      <c r="Q34" s="92"/>
      <c r="R34" s="92"/>
      <c r="S34" s="92"/>
      <c r="T34" s="92"/>
      <c r="U34" s="92"/>
      <c r="V34" s="92"/>
      <c r="W34" s="92"/>
      <c r="X34" s="92"/>
      <c r="Y34" s="92"/>
      <c r="Z34" s="92"/>
      <c r="AA34" s="92"/>
      <c r="AB34" s="93" t="s">
        <v>141</v>
      </c>
      <c r="AC34" s="94">
        <f t="shared" si="2"/>
        <v>0</v>
      </c>
      <c r="AD34" s="95"/>
      <c r="AE34" s="95"/>
      <c r="AF34" s="95"/>
      <c r="AG34" s="95"/>
      <c r="AH34" s="95"/>
      <c r="AI34" s="95"/>
      <c r="AJ34" s="95"/>
      <c r="AK34" s="96">
        <f t="shared" si="3"/>
        <v>0</v>
      </c>
      <c r="AL34" s="97">
        <f t="shared" si="4"/>
        <v>0</v>
      </c>
      <c r="AM34" s="98">
        <f t="shared" si="5"/>
        <v>0</v>
      </c>
    </row>
    <row r="35" spans="1:39" s="50" customFormat="1" ht="24.95" customHeight="1" x14ac:dyDescent="0.25">
      <c r="A35" s="113" t="s">
        <v>164</v>
      </c>
      <c r="B35" s="90"/>
      <c r="C35" s="90"/>
      <c r="D35" s="92"/>
      <c r="E35" s="92"/>
      <c r="F35" s="92"/>
      <c r="G35" s="92"/>
      <c r="H35" s="92"/>
      <c r="I35" s="92"/>
      <c r="J35" s="92"/>
      <c r="K35" s="92"/>
      <c r="L35" s="92"/>
      <c r="M35" s="92"/>
      <c r="N35" s="92"/>
      <c r="O35" s="92"/>
      <c r="P35" s="92"/>
      <c r="Q35" s="92"/>
      <c r="R35" s="92"/>
      <c r="S35" s="92"/>
      <c r="T35" s="92"/>
      <c r="U35" s="92"/>
      <c r="V35" s="92"/>
      <c r="W35" s="92"/>
      <c r="X35" s="92"/>
      <c r="Y35" s="92"/>
      <c r="Z35" s="92"/>
      <c r="AA35" s="92"/>
      <c r="AB35" s="93" t="s">
        <v>141</v>
      </c>
      <c r="AC35" s="94">
        <f t="shared" si="2"/>
        <v>0</v>
      </c>
      <c r="AD35" s="106"/>
      <c r="AE35" s="106"/>
      <c r="AF35" s="106"/>
      <c r="AG35" s="106"/>
      <c r="AH35" s="106"/>
      <c r="AI35" s="106"/>
      <c r="AJ35" s="107"/>
      <c r="AK35" s="108">
        <f t="shared" ref="AK35:AK38" si="6">SUBTOTAL(9,AF35:AJ35)</f>
        <v>0</v>
      </c>
      <c r="AL35" s="114">
        <f t="shared" ref="AL35:AL38" si="7">SUBTOTAL(9,AD35:AK35)</f>
        <v>0</v>
      </c>
      <c r="AM35" s="110">
        <f t="shared" ref="AM35:AM37" si="8">ROUND(AL35*AC35,2)</f>
        <v>0</v>
      </c>
    </row>
    <row r="36" spans="1:39" s="50" customFormat="1" ht="24.95" customHeight="1" x14ac:dyDescent="0.25">
      <c r="A36" s="113" t="s">
        <v>165</v>
      </c>
      <c r="B36" s="90"/>
      <c r="C36" s="90"/>
      <c r="D36" s="92"/>
      <c r="E36" s="92"/>
      <c r="F36" s="92"/>
      <c r="G36" s="92"/>
      <c r="H36" s="92"/>
      <c r="I36" s="92"/>
      <c r="J36" s="92"/>
      <c r="K36" s="92"/>
      <c r="L36" s="92"/>
      <c r="M36" s="92"/>
      <c r="N36" s="92"/>
      <c r="O36" s="92"/>
      <c r="P36" s="92"/>
      <c r="Q36" s="92"/>
      <c r="R36" s="92"/>
      <c r="S36" s="92"/>
      <c r="T36" s="92"/>
      <c r="U36" s="92"/>
      <c r="V36" s="92"/>
      <c r="W36" s="92"/>
      <c r="X36" s="92"/>
      <c r="Y36" s="92"/>
      <c r="Z36" s="92"/>
      <c r="AA36" s="92"/>
      <c r="AB36" s="93" t="s">
        <v>141</v>
      </c>
      <c r="AC36" s="94">
        <f t="shared" si="2"/>
        <v>0</v>
      </c>
      <c r="AD36" s="106"/>
      <c r="AE36" s="106"/>
      <c r="AF36" s="106"/>
      <c r="AG36" s="106"/>
      <c r="AH36" s="106"/>
      <c r="AI36" s="106"/>
      <c r="AJ36" s="107"/>
      <c r="AK36" s="108">
        <f t="shared" si="6"/>
        <v>0</v>
      </c>
      <c r="AL36" s="114">
        <f t="shared" si="7"/>
        <v>0</v>
      </c>
      <c r="AM36" s="110">
        <f t="shared" si="8"/>
        <v>0</v>
      </c>
    </row>
    <row r="37" spans="1:39" s="50" customFormat="1" ht="24.95" customHeight="1" x14ac:dyDescent="0.25">
      <c r="A37" s="113" t="s">
        <v>166</v>
      </c>
      <c r="B37" s="90"/>
      <c r="C37" s="90"/>
      <c r="D37" s="92"/>
      <c r="E37" s="92"/>
      <c r="F37" s="92"/>
      <c r="G37" s="92"/>
      <c r="H37" s="92"/>
      <c r="I37" s="92"/>
      <c r="J37" s="92"/>
      <c r="K37" s="92"/>
      <c r="L37" s="92"/>
      <c r="M37" s="92"/>
      <c r="N37" s="92"/>
      <c r="O37" s="92"/>
      <c r="P37" s="92"/>
      <c r="Q37" s="92"/>
      <c r="R37" s="92"/>
      <c r="S37" s="92"/>
      <c r="T37" s="92"/>
      <c r="U37" s="92"/>
      <c r="V37" s="92"/>
      <c r="W37" s="92"/>
      <c r="X37" s="92"/>
      <c r="Y37" s="92"/>
      <c r="Z37" s="92"/>
      <c r="AA37" s="92"/>
      <c r="AB37" s="93" t="s">
        <v>141</v>
      </c>
      <c r="AC37" s="94">
        <f t="shared" si="2"/>
        <v>0</v>
      </c>
      <c r="AD37" s="106"/>
      <c r="AE37" s="106"/>
      <c r="AF37" s="106"/>
      <c r="AG37" s="106"/>
      <c r="AH37" s="106"/>
      <c r="AI37" s="106"/>
      <c r="AJ37" s="107"/>
      <c r="AK37" s="108">
        <f t="shared" si="6"/>
        <v>0</v>
      </c>
      <c r="AL37" s="114">
        <f t="shared" si="7"/>
        <v>0</v>
      </c>
      <c r="AM37" s="110">
        <f t="shared" si="8"/>
        <v>0</v>
      </c>
    </row>
    <row r="38" spans="1:39" s="50" customFormat="1" ht="24.95" customHeight="1" thickBot="1" x14ac:dyDescent="0.3">
      <c r="A38" s="105" t="s">
        <v>167</v>
      </c>
      <c r="B38" s="90"/>
      <c r="C38" s="90"/>
      <c r="D38" s="92"/>
      <c r="E38" s="92"/>
      <c r="F38" s="92"/>
      <c r="G38" s="92"/>
      <c r="H38" s="92"/>
      <c r="I38" s="92"/>
      <c r="J38" s="92"/>
      <c r="K38" s="92"/>
      <c r="L38" s="92"/>
      <c r="M38" s="92"/>
      <c r="N38" s="92"/>
      <c r="O38" s="92"/>
      <c r="P38" s="92"/>
      <c r="Q38" s="92"/>
      <c r="R38" s="92"/>
      <c r="S38" s="92"/>
      <c r="T38" s="92"/>
      <c r="U38" s="92"/>
      <c r="V38" s="92"/>
      <c r="W38" s="92"/>
      <c r="X38" s="92"/>
      <c r="Y38" s="92"/>
      <c r="Z38" s="92"/>
      <c r="AA38" s="92"/>
      <c r="AB38" s="93" t="s">
        <v>141</v>
      </c>
      <c r="AC38" s="94">
        <f t="shared" si="2"/>
        <v>0</v>
      </c>
      <c r="AD38" s="106"/>
      <c r="AE38" s="106"/>
      <c r="AF38" s="106"/>
      <c r="AG38" s="106"/>
      <c r="AH38" s="106"/>
      <c r="AI38" s="106"/>
      <c r="AJ38" s="107"/>
      <c r="AK38" s="108">
        <f t="shared" si="6"/>
        <v>0</v>
      </c>
      <c r="AL38" s="111">
        <f t="shared" si="7"/>
        <v>0</v>
      </c>
      <c r="AM38" s="110">
        <f>ROUND(AL38*AC38,2)</f>
        <v>0</v>
      </c>
    </row>
    <row r="39" spans="1:39" s="50" customFormat="1" ht="24.95" customHeight="1" thickBot="1" x14ac:dyDescent="0.3">
      <c r="A39" s="859" t="s">
        <v>168</v>
      </c>
      <c r="B39" s="860"/>
      <c r="C39" s="860"/>
      <c r="D39" s="100"/>
      <c r="E39" s="100"/>
      <c r="F39" s="100"/>
      <c r="G39" s="100"/>
      <c r="H39" s="100"/>
      <c r="I39" s="100"/>
      <c r="J39" s="100"/>
      <c r="K39" s="100"/>
      <c r="L39" s="100"/>
      <c r="M39" s="100"/>
      <c r="N39" s="100"/>
      <c r="O39" s="100"/>
      <c r="P39" s="100"/>
      <c r="Q39" s="100"/>
      <c r="R39" s="100"/>
      <c r="S39" s="100"/>
      <c r="T39" s="100"/>
      <c r="U39" s="100"/>
      <c r="V39" s="100"/>
      <c r="W39" s="100"/>
      <c r="X39" s="100"/>
      <c r="Y39" s="100"/>
      <c r="Z39" s="100"/>
      <c r="AA39" s="100"/>
      <c r="AB39" s="87"/>
      <c r="AC39" s="101">
        <f t="shared" si="2"/>
        <v>0</v>
      </c>
      <c r="AD39" s="102"/>
      <c r="AE39" s="102"/>
      <c r="AF39" s="103"/>
      <c r="AG39" s="103"/>
      <c r="AH39" s="103"/>
      <c r="AI39" s="103"/>
      <c r="AJ39" s="103"/>
      <c r="AK39" s="103"/>
      <c r="AL39" s="103"/>
      <c r="AM39" s="104"/>
    </row>
    <row r="40" spans="1:39" s="50" customFormat="1" ht="24.95" customHeight="1" x14ac:dyDescent="0.25">
      <c r="A40" s="89" t="s">
        <v>169</v>
      </c>
      <c r="B40" s="90"/>
      <c r="C40" s="90"/>
      <c r="D40" s="91"/>
      <c r="E40" s="91"/>
      <c r="F40" s="92"/>
      <c r="G40" s="92"/>
      <c r="H40" s="92"/>
      <c r="I40" s="92"/>
      <c r="J40" s="92"/>
      <c r="K40" s="92"/>
      <c r="L40" s="92"/>
      <c r="M40" s="92"/>
      <c r="N40" s="92"/>
      <c r="O40" s="92"/>
      <c r="P40" s="92"/>
      <c r="Q40" s="92"/>
      <c r="R40" s="92"/>
      <c r="S40" s="92"/>
      <c r="T40" s="92"/>
      <c r="U40" s="92"/>
      <c r="V40" s="92"/>
      <c r="W40" s="92"/>
      <c r="X40" s="92"/>
      <c r="Y40" s="92"/>
      <c r="Z40" s="92"/>
      <c r="AA40" s="92"/>
      <c r="AB40" s="93" t="s">
        <v>141</v>
      </c>
      <c r="AC40" s="94">
        <f t="shared" si="2"/>
        <v>0</v>
      </c>
      <c r="AD40" s="95"/>
      <c r="AE40" s="95"/>
      <c r="AF40" s="95"/>
      <c r="AG40" s="95"/>
      <c r="AH40" s="95"/>
      <c r="AI40" s="95"/>
      <c r="AJ40" s="95"/>
      <c r="AK40" s="108">
        <f t="shared" ref="AK40:AK47" si="9">SUBTOTAL(9,AF40:AJ40)</f>
        <v>0</v>
      </c>
      <c r="AL40" s="109">
        <f t="shared" ref="AL40:AL47" si="10">SUBTOTAL(9,AD40:AK40)</f>
        <v>0</v>
      </c>
      <c r="AM40" s="110">
        <f t="shared" ref="AM40:AM47" si="11">ROUND(AL40*AC40,2)</f>
        <v>0</v>
      </c>
    </row>
    <row r="41" spans="1:39" s="50" customFormat="1" ht="24.95" customHeight="1" x14ac:dyDescent="0.25">
      <c r="A41" s="89" t="s">
        <v>170</v>
      </c>
      <c r="B41" s="90"/>
      <c r="C41" s="90"/>
      <c r="D41" s="91"/>
      <c r="E41" s="91"/>
      <c r="F41" s="92"/>
      <c r="G41" s="92"/>
      <c r="H41" s="92"/>
      <c r="I41" s="92"/>
      <c r="J41" s="92"/>
      <c r="K41" s="92"/>
      <c r="L41" s="92"/>
      <c r="M41" s="92"/>
      <c r="N41" s="92"/>
      <c r="O41" s="92"/>
      <c r="P41" s="92"/>
      <c r="Q41" s="92"/>
      <c r="R41" s="92"/>
      <c r="S41" s="92"/>
      <c r="T41" s="92"/>
      <c r="U41" s="92"/>
      <c r="V41" s="92"/>
      <c r="W41" s="92"/>
      <c r="X41" s="92"/>
      <c r="Y41" s="92"/>
      <c r="Z41" s="92"/>
      <c r="AA41" s="92"/>
      <c r="AB41" s="93" t="s">
        <v>141</v>
      </c>
      <c r="AC41" s="94">
        <f t="shared" si="2"/>
        <v>0</v>
      </c>
      <c r="AD41" s="95"/>
      <c r="AE41" s="95"/>
      <c r="AF41" s="95"/>
      <c r="AG41" s="95"/>
      <c r="AH41" s="95"/>
      <c r="AI41" s="95"/>
      <c r="AJ41" s="95"/>
      <c r="AK41" s="108">
        <f t="shared" si="9"/>
        <v>0</v>
      </c>
      <c r="AL41" s="114">
        <f t="shared" si="10"/>
        <v>0</v>
      </c>
      <c r="AM41" s="110">
        <f t="shared" si="11"/>
        <v>0</v>
      </c>
    </row>
    <row r="42" spans="1:39" s="50" customFormat="1" ht="24.95" customHeight="1" x14ac:dyDescent="0.25">
      <c r="A42" s="89" t="s">
        <v>171</v>
      </c>
      <c r="B42" s="90"/>
      <c r="C42" s="90"/>
      <c r="D42" s="91"/>
      <c r="E42" s="91"/>
      <c r="F42" s="92"/>
      <c r="G42" s="92"/>
      <c r="H42" s="92"/>
      <c r="I42" s="92"/>
      <c r="J42" s="92"/>
      <c r="K42" s="92"/>
      <c r="L42" s="92"/>
      <c r="M42" s="92"/>
      <c r="N42" s="92"/>
      <c r="O42" s="92"/>
      <c r="P42" s="92"/>
      <c r="Q42" s="92"/>
      <c r="R42" s="92"/>
      <c r="S42" s="92"/>
      <c r="T42" s="92"/>
      <c r="U42" s="92"/>
      <c r="V42" s="92"/>
      <c r="W42" s="92"/>
      <c r="X42" s="92"/>
      <c r="Y42" s="92"/>
      <c r="Z42" s="92"/>
      <c r="AA42" s="92"/>
      <c r="AB42" s="93" t="s">
        <v>141</v>
      </c>
      <c r="AC42" s="94">
        <f t="shared" si="2"/>
        <v>0</v>
      </c>
      <c r="AD42" s="95"/>
      <c r="AE42" s="95"/>
      <c r="AF42" s="95"/>
      <c r="AG42" s="95"/>
      <c r="AH42" s="95"/>
      <c r="AI42" s="95"/>
      <c r="AJ42" s="95"/>
      <c r="AK42" s="108">
        <f t="shared" si="9"/>
        <v>0</v>
      </c>
      <c r="AL42" s="114">
        <f t="shared" si="10"/>
        <v>0</v>
      </c>
      <c r="AM42" s="110">
        <f t="shared" si="11"/>
        <v>0</v>
      </c>
    </row>
    <row r="43" spans="1:39" s="50" customFormat="1" ht="24.95" customHeight="1" x14ac:dyDescent="0.25">
      <c r="A43" s="89" t="s">
        <v>172</v>
      </c>
      <c r="B43" s="90"/>
      <c r="C43" s="90"/>
      <c r="D43" s="91"/>
      <c r="E43" s="91"/>
      <c r="F43" s="92"/>
      <c r="G43" s="92"/>
      <c r="H43" s="92"/>
      <c r="I43" s="92"/>
      <c r="J43" s="92"/>
      <c r="K43" s="92"/>
      <c r="L43" s="92"/>
      <c r="M43" s="92"/>
      <c r="N43" s="92"/>
      <c r="O43" s="92"/>
      <c r="P43" s="92"/>
      <c r="Q43" s="92"/>
      <c r="R43" s="92"/>
      <c r="S43" s="92"/>
      <c r="T43" s="92"/>
      <c r="U43" s="92"/>
      <c r="V43" s="92"/>
      <c r="W43" s="92"/>
      <c r="X43" s="92"/>
      <c r="Y43" s="92"/>
      <c r="Z43" s="92"/>
      <c r="AA43" s="92"/>
      <c r="AB43" s="93" t="s">
        <v>141</v>
      </c>
      <c r="AC43" s="94">
        <f t="shared" si="2"/>
        <v>0</v>
      </c>
      <c r="AD43" s="95"/>
      <c r="AE43" s="95"/>
      <c r="AF43" s="95"/>
      <c r="AG43" s="95"/>
      <c r="AH43" s="95"/>
      <c r="AI43" s="95"/>
      <c r="AJ43" s="95"/>
      <c r="AK43" s="108">
        <f t="shared" si="9"/>
        <v>0</v>
      </c>
      <c r="AL43" s="114">
        <f t="shared" si="10"/>
        <v>0</v>
      </c>
      <c r="AM43" s="110">
        <f t="shared" si="11"/>
        <v>0</v>
      </c>
    </row>
    <row r="44" spans="1:39" s="50" customFormat="1" ht="24.95" customHeight="1" x14ac:dyDescent="0.25">
      <c r="A44" s="105" t="s">
        <v>173</v>
      </c>
      <c r="B44" s="90"/>
      <c r="C44" s="90"/>
      <c r="D44" s="92"/>
      <c r="E44" s="92"/>
      <c r="F44" s="92"/>
      <c r="G44" s="92"/>
      <c r="H44" s="92"/>
      <c r="I44" s="92"/>
      <c r="J44" s="92"/>
      <c r="K44" s="92"/>
      <c r="L44" s="92"/>
      <c r="M44" s="92"/>
      <c r="N44" s="92"/>
      <c r="O44" s="92"/>
      <c r="P44" s="92"/>
      <c r="Q44" s="92"/>
      <c r="R44" s="92"/>
      <c r="S44" s="92"/>
      <c r="T44" s="92"/>
      <c r="U44" s="92"/>
      <c r="V44" s="92"/>
      <c r="W44" s="92"/>
      <c r="X44" s="92"/>
      <c r="Y44" s="92"/>
      <c r="Z44" s="92"/>
      <c r="AA44" s="92"/>
      <c r="AB44" s="93" t="s">
        <v>141</v>
      </c>
      <c r="AC44" s="94">
        <f t="shared" si="2"/>
        <v>0</v>
      </c>
      <c r="AD44" s="106"/>
      <c r="AE44" s="106"/>
      <c r="AF44" s="106"/>
      <c r="AG44" s="106"/>
      <c r="AH44" s="106"/>
      <c r="AI44" s="106"/>
      <c r="AJ44" s="107"/>
      <c r="AK44" s="108">
        <f t="shared" si="9"/>
        <v>0</v>
      </c>
      <c r="AL44" s="114">
        <f t="shared" si="10"/>
        <v>0</v>
      </c>
      <c r="AM44" s="110">
        <f t="shared" si="11"/>
        <v>0</v>
      </c>
    </row>
    <row r="45" spans="1:39" s="50" customFormat="1" ht="24.95" customHeight="1" x14ac:dyDescent="0.25">
      <c r="A45" s="105" t="s">
        <v>174</v>
      </c>
      <c r="B45" s="90"/>
      <c r="C45" s="90"/>
      <c r="D45" s="92"/>
      <c r="E45" s="92"/>
      <c r="F45" s="92"/>
      <c r="G45" s="92"/>
      <c r="H45" s="92"/>
      <c r="I45" s="92"/>
      <c r="J45" s="92"/>
      <c r="K45" s="92"/>
      <c r="L45" s="92"/>
      <c r="M45" s="92"/>
      <c r="N45" s="92"/>
      <c r="O45" s="92"/>
      <c r="P45" s="92"/>
      <c r="Q45" s="92"/>
      <c r="R45" s="92"/>
      <c r="S45" s="92"/>
      <c r="T45" s="92"/>
      <c r="U45" s="92"/>
      <c r="V45" s="92"/>
      <c r="W45" s="92"/>
      <c r="X45" s="92"/>
      <c r="Y45" s="92"/>
      <c r="Z45" s="92"/>
      <c r="AA45" s="92"/>
      <c r="AB45" s="93" t="s">
        <v>141</v>
      </c>
      <c r="AC45" s="94">
        <f t="shared" si="2"/>
        <v>0</v>
      </c>
      <c r="AD45" s="106"/>
      <c r="AE45" s="106"/>
      <c r="AF45" s="106"/>
      <c r="AG45" s="106"/>
      <c r="AH45" s="106"/>
      <c r="AI45" s="106"/>
      <c r="AJ45" s="107"/>
      <c r="AK45" s="108">
        <f t="shared" si="9"/>
        <v>0</v>
      </c>
      <c r="AL45" s="114">
        <f t="shared" si="10"/>
        <v>0</v>
      </c>
      <c r="AM45" s="110">
        <f t="shared" si="11"/>
        <v>0</v>
      </c>
    </row>
    <row r="46" spans="1:39" s="50" customFormat="1" ht="24.95" customHeight="1" x14ac:dyDescent="0.25">
      <c r="A46" s="105" t="s">
        <v>175</v>
      </c>
      <c r="B46" s="90"/>
      <c r="C46" s="90"/>
      <c r="D46" s="92"/>
      <c r="E46" s="92"/>
      <c r="F46" s="92"/>
      <c r="G46" s="92"/>
      <c r="H46" s="92"/>
      <c r="I46" s="92"/>
      <c r="J46" s="92"/>
      <c r="K46" s="92"/>
      <c r="L46" s="92"/>
      <c r="M46" s="92"/>
      <c r="N46" s="92"/>
      <c r="O46" s="92"/>
      <c r="P46" s="92"/>
      <c r="Q46" s="92"/>
      <c r="R46" s="92"/>
      <c r="S46" s="92"/>
      <c r="T46" s="92"/>
      <c r="U46" s="92"/>
      <c r="V46" s="92"/>
      <c r="W46" s="92"/>
      <c r="X46" s="92"/>
      <c r="Y46" s="92"/>
      <c r="Z46" s="92"/>
      <c r="AA46" s="92"/>
      <c r="AB46" s="93" t="s">
        <v>141</v>
      </c>
      <c r="AC46" s="94">
        <f t="shared" si="2"/>
        <v>0</v>
      </c>
      <c r="AD46" s="106"/>
      <c r="AE46" s="106"/>
      <c r="AF46" s="106"/>
      <c r="AG46" s="106"/>
      <c r="AH46" s="106"/>
      <c r="AI46" s="106"/>
      <c r="AJ46" s="107"/>
      <c r="AK46" s="108">
        <f t="shared" si="9"/>
        <v>0</v>
      </c>
      <c r="AL46" s="114">
        <f t="shared" si="10"/>
        <v>0</v>
      </c>
      <c r="AM46" s="110">
        <f t="shared" si="11"/>
        <v>0</v>
      </c>
    </row>
    <row r="47" spans="1:39" s="50" customFormat="1" ht="24.95" customHeight="1" thickBot="1" x14ac:dyDescent="0.3">
      <c r="A47" s="105" t="s">
        <v>176</v>
      </c>
      <c r="B47" s="90"/>
      <c r="C47" s="90"/>
      <c r="D47" s="92"/>
      <c r="E47" s="92"/>
      <c r="F47" s="92"/>
      <c r="G47" s="92"/>
      <c r="H47" s="92"/>
      <c r="I47" s="92"/>
      <c r="J47" s="92"/>
      <c r="K47" s="92"/>
      <c r="L47" s="92"/>
      <c r="M47" s="92"/>
      <c r="N47" s="92"/>
      <c r="O47" s="92"/>
      <c r="P47" s="92"/>
      <c r="Q47" s="92"/>
      <c r="R47" s="92"/>
      <c r="S47" s="92"/>
      <c r="T47" s="92"/>
      <c r="U47" s="92"/>
      <c r="V47" s="92"/>
      <c r="W47" s="92"/>
      <c r="X47" s="92"/>
      <c r="Y47" s="92"/>
      <c r="Z47" s="92"/>
      <c r="AA47" s="92"/>
      <c r="AB47" s="93" t="s">
        <v>141</v>
      </c>
      <c r="AC47" s="94">
        <f t="shared" si="2"/>
        <v>0</v>
      </c>
      <c r="AD47" s="106"/>
      <c r="AE47" s="106"/>
      <c r="AF47" s="106"/>
      <c r="AG47" s="106"/>
      <c r="AH47" s="106"/>
      <c r="AI47" s="106"/>
      <c r="AJ47" s="107"/>
      <c r="AK47" s="108">
        <f t="shared" si="9"/>
        <v>0</v>
      </c>
      <c r="AL47" s="111">
        <f t="shared" si="10"/>
        <v>0</v>
      </c>
      <c r="AM47" s="110">
        <f t="shared" si="11"/>
        <v>0</v>
      </c>
    </row>
    <row r="48" spans="1:39" s="50" customFormat="1" ht="24.95" customHeight="1" thickBot="1" x14ac:dyDescent="0.3">
      <c r="A48" s="859" t="s">
        <v>177</v>
      </c>
      <c r="B48" s="860"/>
      <c r="C48" s="860"/>
      <c r="D48" s="100"/>
      <c r="E48" s="100"/>
      <c r="F48" s="100"/>
      <c r="G48" s="100"/>
      <c r="H48" s="100"/>
      <c r="I48" s="100"/>
      <c r="J48" s="100"/>
      <c r="K48" s="100"/>
      <c r="L48" s="100"/>
      <c r="M48" s="100"/>
      <c r="N48" s="100"/>
      <c r="O48" s="100"/>
      <c r="P48" s="100"/>
      <c r="Q48" s="100"/>
      <c r="R48" s="100"/>
      <c r="S48" s="100"/>
      <c r="T48" s="100"/>
      <c r="U48" s="100"/>
      <c r="V48" s="100"/>
      <c r="W48" s="100"/>
      <c r="X48" s="100"/>
      <c r="Y48" s="100"/>
      <c r="Z48" s="100"/>
      <c r="AA48" s="100"/>
      <c r="AB48" s="87"/>
      <c r="AC48" s="101">
        <f t="shared" si="2"/>
        <v>0</v>
      </c>
      <c r="AD48" s="102"/>
      <c r="AE48" s="102"/>
      <c r="AF48" s="103"/>
      <c r="AG48" s="103"/>
      <c r="AH48" s="103"/>
      <c r="AI48" s="103"/>
      <c r="AJ48" s="103"/>
      <c r="AK48" s="103"/>
      <c r="AL48" s="103"/>
      <c r="AM48" s="104"/>
    </row>
    <row r="49" spans="1:39" s="50" customFormat="1" ht="24.95" customHeight="1" x14ac:dyDescent="0.25">
      <c r="A49" s="105" t="s">
        <v>178</v>
      </c>
      <c r="B49" s="90"/>
      <c r="C49" s="90"/>
      <c r="D49" s="92"/>
      <c r="E49" s="92"/>
      <c r="F49" s="92"/>
      <c r="G49" s="92"/>
      <c r="H49" s="92"/>
      <c r="I49" s="92"/>
      <c r="J49" s="92"/>
      <c r="K49" s="92"/>
      <c r="L49" s="92"/>
      <c r="M49" s="92"/>
      <c r="N49" s="92"/>
      <c r="O49" s="92"/>
      <c r="P49" s="92"/>
      <c r="Q49" s="92"/>
      <c r="R49" s="92"/>
      <c r="S49" s="92"/>
      <c r="T49" s="92"/>
      <c r="U49" s="92"/>
      <c r="V49" s="92"/>
      <c r="W49" s="92"/>
      <c r="X49" s="92"/>
      <c r="Y49" s="92"/>
      <c r="Z49" s="92"/>
      <c r="AA49" s="92"/>
      <c r="AB49" s="93" t="s">
        <v>141</v>
      </c>
      <c r="AC49" s="94">
        <f t="shared" si="2"/>
        <v>0</v>
      </c>
      <c r="AD49" s="106"/>
      <c r="AE49" s="106"/>
      <c r="AF49" s="106"/>
      <c r="AG49" s="106"/>
      <c r="AH49" s="106"/>
      <c r="AI49" s="106"/>
      <c r="AJ49" s="107"/>
      <c r="AK49" s="108">
        <f>SUBTOTAL(9,AF49:AJ49)</f>
        <v>0</v>
      </c>
      <c r="AL49" s="109">
        <f>SUBTOTAL(9,AD49:AK49)</f>
        <v>0</v>
      </c>
      <c r="AM49" s="110">
        <f>ROUND(AL49*AC49,2)</f>
        <v>0</v>
      </c>
    </row>
    <row r="50" spans="1:39" s="50" customFormat="1" ht="24.95" customHeight="1" thickBot="1" x14ac:dyDescent="0.3">
      <c r="A50" s="105" t="s">
        <v>179</v>
      </c>
      <c r="B50" s="90"/>
      <c r="C50" s="90"/>
      <c r="D50" s="92"/>
      <c r="E50" s="92"/>
      <c r="F50" s="92"/>
      <c r="G50" s="92"/>
      <c r="H50" s="92"/>
      <c r="I50" s="92"/>
      <c r="J50" s="92"/>
      <c r="K50" s="92"/>
      <c r="L50" s="92"/>
      <c r="M50" s="92"/>
      <c r="N50" s="92"/>
      <c r="O50" s="92"/>
      <c r="P50" s="92"/>
      <c r="Q50" s="92"/>
      <c r="R50" s="92"/>
      <c r="S50" s="92"/>
      <c r="T50" s="92"/>
      <c r="U50" s="92"/>
      <c r="V50" s="92"/>
      <c r="W50" s="92"/>
      <c r="X50" s="92"/>
      <c r="Y50" s="92"/>
      <c r="Z50" s="92"/>
      <c r="AA50" s="92"/>
      <c r="AB50" s="93" t="s">
        <v>141</v>
      </c>
      <c r="AC50" s="94">
        <f t="shared" si="2"/>
        <v>0</v>
      </c>
      <c r="AD50" s="106"/>
      <c r="AE50" s="106"/>
      <c r="AF50" s="106"/>
      <c r="AG50" s="106"/>
      <c r="AH50" s="106"/>
      <c r="AI50" s="106"/>
      <c r="AJ50" s="107"/>
      <c r="AK50" s="108">
        <f>SUBTOTAL(9,AF50:AJ50)</f>
        <v>0</v>
      </c>
      <c r="AL50" s="111">
        <f>SUBTOTAL(9,AD50:AK50)</f>
        <v>0</v>
      </c>
      <c r="AM50" s="110">
        <f>ROUND(AL50*AC50,2)</f>
        <v>0</v>
      </c>
    </row>
    <row r="51" spans="1:39" s="50" customFormat="1" ht="24.95" customHeight="1" thickBot="1" x14ac:dyDescent="0.3">
      <c r="A51" s="859" t="s">
        <v>180</v>
      </c>
      <c r="B51" s="860"/>
      <c r="C51" s="860"/>
      <c r="D51" s="100"/>
      <c r="E51" s="100"/>
      <c r="F51" s="100"/>
      <c r="G51" s="100"/>
      <c r="H51" s="100"/>
      <c r="I51" s="100"/>
      <c r="J51" s="100"/>
      <c r="K51" s="100"/>
      <c r="L51" s="100"/>
      <c r="M51" s="100"/>
      <c r="N51" s="100"/>
      <c r="O51" s="100"/>
      <c r="P51" s="100"/>
      <c r="Q51" s="100"/>
      <c r="R51" s="100"/>
      <c r="S51" s="100"/>
      <c r="T51" s="100"/>
      <c r="U51" s="100"/>
      <c r="V51" s="100"/>
      <c r="W51" s="100"/>
      <c r="X51" s="100"/>
      <c r="Y51" s="100"/>
      <c r="Z51" s="100"/>
      <c r="AA51" s="100"/>
      <c r="AB51" s="87"/>
      <c r="AC51" s="101">
        <f t="shared" si="2"/>
        <v>0</v>
      </c>
      <c r="AD51" s="102"/>
      <c r="AE51" s="102"/>
      <c r="AF51" s="103"/>
      <c r="AG51" s="103"/>
      <c r="AH51" s="103"/>
      <c r="AI51" s="103"/>
      <c r="AJ51" s="103"/>
      <c r="AK51" s="103"/>
      <c r="AL51" s="103"/>
      <c r="AM51" s="104"/>
    </row>
    <row r="52" spans="1:39" s="50" customFormat="1" ht="24.95" customHeight="1" x14ac:dyDescent="0.25">
      <c r="A52" s="89" t="s">
        <v>181</v>
      </c>
      <c r="B52" s="90"/>
      <c r="C52" s="90"/>
      <c r="D52" s="91"/>
      <c r="E52" s="91"/>
      <c r="F52" s="92"/>
      <c r="G52" s="92"/>
      <c r="H52" s="92"/>
      <c r="I52" s="92"/>
      <c r="J52" s="92"/>
      <c r="K52" s="92"/>
      <c r="L52" s="92"/>
      <c r="M52" s="92"/>
      <c r="N52" s="92"/>
      <c r="O52" s="92"/>
      <c r="P52" s="92"/>
      <c r="Q52" s="92"/>
      <c r="R52" s="92"/>
      <c r="S52" s="92"/>
      <c r="T52" s="92"/>
      <c r="U52" s="92"/>
      <c r="V52" s="92"/>
      <c r="W52" s="92"/>
      <c r="X52" s="92"/>
      <c r="Y52" s="92"/>
      <c r="Z52" s="92"/>
      <c r="AA52" s="92"/>
      <c r="AB52" s="93" t="s">
        <v>141</v>
      </c>
      <c r="AC52" s="94">
        <f t="shared" si="2"/>
        <v>0</v>
      </c>
      <c r="AD52" s="95"/>
      <c r="AE52" s="95"/>
      <c r="AF52" s="95"/>
      <c r="AG52" s="95"/>
      <c r="AH52" s="95"/>
      <c r="AI52" s="95"/>
      <c r="AJ52" s="95"/>
      <c r="AK52" s="108">
        <f>SUBTOTAL(9,AF52:AJ52)</f>
        <v>0</v>
      </c>
      <c r="AL52" s="109">
        <f>SUBTOTAL(9,AD52:AK52)</f>
        <v>0</v>
      </c>
      <c r="AM52" s="110">
        <f>ROUND(AL52*AC52,2)</f>
        <v>0</v>
      </c>
    </row>
    <row r="53" spans="1:39" s="50" customFormat="1" ht="24.95" customHeight="1" x14ac:dyDescent="0.25">
      <c r="A53" s="89" t="s">
        <v>182</v>
      </c>
      <c r="B53" s="90"/>
      <c r="C53" s="90"/>
      <c r="D53" s="91"/>
      <c r="E53" s="91"/>
      <c r="F53" s="92"/>
      <c r="G53" s="92"/>
      <c r="H53" s="92"/>
      <c r="I53" s="92"/>
      <c r="J53" s="92"/>
      <c r="K53" s="92"/>
      <c r="L53" s="92"/>
      <c r="M53" s="92"/>
      <c r="N53" s="92"/>
      <c r="O53" s="92"/>
      <c r="P53" s="92"/>
      <c r="Q53" s="92"/>
      <c r="R53" s="92"/>
      <c r="S53" s="92"/>
      <c r="T53" s="92"/>
      <c r="U53" s="92"/>
      <c r="V53" s="92"/>
      <c r="W53" s="92"/>
      <c r="X53" s="92"/>
      <c r="Y53" s="92"/>
      <c r="Z53" s="92"/>
      <c r="AA53" s="92"/>
      <c r="AB53" s="93" t="s">
        <v>141</v>
      </c>
      <c r="AC53" s="94">
        <f t="shared" si="2"/>
        <v>0</v>
      </c>
      <c r="AD53" s="95"/>
      <c r="AE53" s="95"/>
      <c r="AF53" s="95"/>
      <c r="AG53" s="95"/>
      <c r="AH53" s="95"/>
      <c r="AI53" s="95"/>
      <c r="AJ53" s="95"/>
      <c r="AK53" s="108">
        <f>SUBTOTAL(9,AF53:AJ53)</f>
        <v>0</v>
      </c>
      <c r="AL53" s="114">
        <f>SUBTOTAL(9,AD53:AK53)</f>
        <v>0</v>
      </c>
      <c r="AM53" s="110">
        <f>ROUND(AL53*AC53,2)</f>
        <v>0</v>
      </c>
    </row>
    <row r="54" spans="1:39" s="50" customFormat="1" ht="24.95" customHeight="1" x14ac:dyDescent="0.25">
      <c r="A54" s="89" t="s">
        <v>183</v>
      </c>
      <c r="B54" s="90"/>
      <c r="C54" s="90"/>
      <c r="D54" s="91"/>
      <c r="E54" s="91"/>
      <c r="F54" s="92"/>
      <c r="G54" s="92"/>
      <c r="H54" s="92"/>
      <c r="I54" s="92"/>
      <c r="J54" s="92"/>
      <c r="K54" s="92"/>
      <c r="L54" s="92"/>
      <c r="M54" s="92"/>
      <c r="N54" s="92"/>
      <c r="O54" s="92"/>
      <c r="P54" s="92"/>
      <c r="Q54" s="92"/>
      <c r="R54" s="92"/>
      <c r="S54" s="92"/>
      <c r="T54" s="92"/>
      <c r="U54" s="92"/>
      <c r="V54" s="92"/>
      <c r="W54" s="92"/>
      <c r="X54" s="92"/>
      <c r="Y54" s="92"/>
      <c r="Z54" s="92"/>
      <c r="AA54" s="92"/>
      <c r="AB54" s="93" t="s">
        <v>141</v>
      </c>
      <c r="AC54" s="94">
        <f t="shared" si="2"/>
        <v>0</v>
      </c>
      <c r="AD54" s="95"/>
      <c r="AE54" s="95"/>
      <c r="AF54" s="95"/>
      <c r="AG54" s="95"/>
      <c r="AH54" s="95"/>
      <c r="AI54" s="95"/>
      <c r="AJ54" s="95"/>
      <c r="AK54" s="108">
        <f>SUBTOTAL(9,AF54:AJ54)</f>
        <v>0</v>
      </c>
      <c r="AL54" s="114">
        <f>SUBTOTAL(9,AD54:AK54)</f>
        <v>0</v>
      </c>
      <c r="AM54" s="110">
        <f>ROUND(AL54*AC54,2)</f>
        <v>0</v>
      </c>
    </row>
    <row r="55" spans="1:39" s="50" customFormat="1" ht="24.95" customHeight="1" thickBot="1" x14ac:dyDescent="0.3">
      <c r="A55" s="105" t="s">
        <v>184</v>
      </c>
      <c r="B55" s="90"/>
      <c r="C55" s="90"/>
      <c r="D55" s="92"/>
      <c r="E55" s="92"/>
      <c r="F55" s="92"/>
      <c r="G55" s="92"/>
      <c r="H55" s="92"/>
      <c r="I55" s="92"/>
      <c r="J55" s="92"/>
      <c r="K55" s="92"/>
      <c r="L55" s="92"/>
      <c r="M55" s="92"/>
      <c r="N55" s="92"/>
      <c r="O55" s="92"/>
      <c r="P55" s="92"/>
      <c r="Q55" s="92"/>
      <c r="R55" s="92"/>
      <c r="S55" s="92"/>
      <c r="T55" s="92"/>
      <c r="U55" s="92"/>
      <c r="V55" s="92"/>
      <c r="W55" s="92"/>
      <c r="X55" s="92"/>
      <c r="Y55" s="92"/>
      <c r="Z55" s="92"/>
      <c r="AA55" s="92"/>
      <c r="AB55" s="93" t="s">
        <v>141</v>
      </c>
      <c r="AC55" s="94">
        <f t="shared" si="2"/>
        <v>0</v>
      </c>
      <c r="AD55" s="106"/>
      <c r="AE55" s="106"/>
      <c r="AF55" s="106"/>
      <c r="AG55" s="106"/>
      <c r="AH55" s="106"/>
      <c r="AI55" s="106"/>
      <c r="AJ55" s="107"/>
      <c r="AK55" s="108">
        <f>SUBTOTAL(9,AF55:AJ55)</f>
        <v>0</v>
      </c>
      <c r="AL55" s="111">
        <f>SUBTOTAL(9,AD55:AK55)</f>
        <v>0</v>
      </c>
      <c r="AM55" s="110">
        <f>ROUND(AL55*AC55,2)</f>
        <v>0</v>
      </c>
    </row>
    <row r="56" spans="1:39" s="50" customFormat="1" ht="24.95" customHeight="1" thickBot="1" x14ac:dyDescent="0.3">
      <c r="A56" s="859" t="s">
        <v>185</v>
      </c>
      <c r="B56" s="860"/>
      <c r="C56" s="860"/>
      <c r="D56" s="100"/>
      <c r="E56" s="100"/>
      <c r="F56" s="100"/>
      <c r="G56" s="100"/>
      <c r="H56" s="100"/>
      <c r="I56" s="100"/>
      <c r="J56" s="100"/>
      <c r="K56" s="100"/>
      <c r="L56" s="100"/>
      <c r="M56" s="100"/>
      <c r="N56" s="100"/>
      <c r="O56" s="100"/>
      <c r="P56" s="100"/>
      <c r="Q56" s="100"/>
      <c r="R56" s="100"/>
      <c r="S56" s="100"/>
      <c r="T56" s="100"/>
      <c r="U56" s="100"/>
      <c r="V56" s="100"/>
      <c r="W56" s="100"/>
      <c r="X56" s="100"/>
      <c r="Y56" s="100"/>
      <c r="Z56" s="100"/>
      <c r="AA56" s="100"/>
      <c r="AB56" s="87"/>
      <c r="AC56" s="101">
        <f t="shared" si="2"/>
        <v>0</v>
      </c>
      <c r="AD56" s="102"/>
      <c r="AE56" s="102"/>
      <c r="AF56" s="103"/>
      <c r="AG56" s="103"/>
      <c r="AH56" s="103"/>
      <c r="AI56" s="103"/>
      <c r="AJ56" s="103"/>
      <c r="AK56" s="103"/>
      <c r="AL56" s="103"/>
      <c r="AM56" s="104"/>
    </row>
    <row r="57" spans="1:39" s="50" customFormat="1" ht="24.95" customHeight="1" x14ac:dyDescent="0.25">
      <c r="A57" s="112" t="s">
        <v>186</v>
      </c>
      <c r="B57" s="90"/>
      <c r="C57" s="90"/>
      <c r="D57" s="91"/>
      <c r="E57" s="91"/>
      <c r="F57" s="92"/>
      <c r="G57" s="92"/>
      <c r="H57" s="92"/>
      <c r="I57" s="92"/>
      <c r="J57" s="92"/>
      <c r="K57" s="92"/>
      <c r="L57" s="92"/>
      <c r="M57" s="92"/>
      <c r="N57" s="92"/>
      <c r="O57" s="92"/>
      <c r="P57" s="92"/>
      <c r="Q57" s="92"/>
      <c r="R57" s="92"/>
      <c r="S57" s="92"/>
      <c r="T57" s="92"/>
      <c r="U57" s="92"/>
      <c r="V57" s="92"/>
      <c r="W57" s="92"/>
      <c r="X57" s="92"/>
      <c r="Y57" s="92"/>
      <c r="Z57" s="92"/>
      <c r="AA57" s="92"/>
      <c r="AB57" s="93" t="s">
        <v>141</v>
      </c>
      <c r="AC57" s="94">
        <f t="shared" si="2"/>
        <v>0</v>
      </c>
      <c r="AD57" s="95"/>
      <c r="AE57" s="95"/>
      <c r="AF57" s="95"/>
      <c r="AG57" s="95"/>
      <c r="AH57" s="95"/>
      <c r="AI57" s="95"/>
      <c r="AJ57" s="95"/>
      <c r="AK57" s="108">
        <f t="shared" ref="AK57:AK62" si="12">SUBTOTAL(9,AF57:AJ57)</f>
        <v>0</v>
      </c>
      <c r="AL57" s="114">
        <f t="shared" ref="AL57:AL62" si="13">SUBTOTAL(9,AD57:AK57)</f>
        <v>0</v>
      </c>
      <c r="AM57" s="110">
        <f t="shared" ref="AM57:AM62" si="14">ROUND(AL57*AC57,2)</f>
        <v>0</v>
      </c>
    </row>
    <row r="58" spans="1:39" s="50" customFormat="1" ht="24.95" customHeight="1" x14ac:dyDescent="0.25">
      <c r="A58" s="89" t="s">
        <v>187</v>
      </c>
      <c r="B58" s="90"/>
      <c r="C58" s="90"/>
      <c r="D58" s="91"/>
      <c r="E58" s="91"/>
      <c r="F58" s="92"/>
      <c r="G58" s="92"/>
      <c r="H58" s="92"/>
      <c r="I58" s="92"/>
      <c r="J58" s="92"/>
      <c r="K58" s="92"/>
      <c r="L58" s="92"/>
      <c r="M58" s="92"/>
      <c r="N58" s="92"/>
      <c r="O58" s="92"/>
      <c r="P58" s="92"/>
      <c r="Q58" s="92"/>
      <c r="R58" s="92"/>
      <c r="S58" s="92"/>
      <c r="T58" s="92"/>
      <c r="U58" s="92"/>
      <c r="V58" s="92"/>
      <c r="W58" s="92"/>
      <c r="X58" s="92"/>
      <c r="Y58" s="92"/>
      <c r="Z58" s="92"/>
      <c r="AA58" s="92"/>
      <c r="AB58" s="93" t="s">
        <v>141</v>
      </c>
      <c r="AC58" s="94">
        <f t="shared" si="2"/>
        <v>0</v>
      </c>
      <c r="AD58" s="95"/>
      <c r="AE58" s="95"/>
      <c r="AF58" s="95"/>
      <c r="AG58" s="95"/>
      <c r="AH58" s="95"/>
      <c r="AI58" s="95"/>
      <c r="AJ58" s="95"/>
      <c r="AK58" s="108">
        <f t="shared" si="12"/>
        <v>0</v>
      </c>
      <c r="AL58" s="114">
        <f t="shared" si="13"/>
        <v>0</v>
      </c>
      <c r="AM58" s="110">
        <f t="shared" si="14"/>
        <v>0</v>
      </c>
    </row>
    <row r="59" spans="1:39" s="50" customFormat="1" ht="24.95" customHeight="1" x14ac:dyDescent="0.25">
      <c r="A59" s="89" t="s">
        <v>188</v>
      </c>
      <c r="B59" s="90"/>
      <c r="C59" s="90"/>
      <c r="D59" s="91"/>
      <c r="E59" s="91"/>
      <c r="F59" s="92"/>
      <c r="G59" s="92"/>
      <c r="H59" s="92"/>
      <c r="I59" s="92"/>
      <c r="J59" s="92"/>
      <c r="K59" s="92"/>
      <c r="L59" s="92"/>
      <c r="M59" s="92"/>
      <c r="N59" s="92"/>
      <c r="O59" s="92"/>
      <c r="P59" s="92"/>
      <c r="Q59" s="92"/>
      <c r="R59" s="92"/>
      <c r="S59" s="92"/>
      <c r="T59" s="92"/>
      <c r="U59" s="92"/>
      <c r="V59" s="92"/>
      <c r="W59" s="92"/>
      <c r="X59" s="92"/>
      <c r="Y59" s="92"/>
      <c r="Z59" s="92"/>
      <c r="AA59" s="92"/>
      <c r="AB59" s="93" t="s">
        <v>141</v>
      </c>
      <c r="AC59" s="94">
        <f t="shared" si="2"/>
        <v>0</v>
      </c>
      <c r="AD59" s="95"/>
      <c r="AE59" s="95"/>
      <c r="AF59" s="95"/>
      <c r="AG59" s="95"/>
      <c r="AH59" s="95"/>
      <c r="AI59" s="95"/>
      <c r="AJ59" s="95"/>
      <c r="AK59" s="108">
        <f t="shared" si="12"/>
        <v>0</v>
      </c>
      <c r="AL59" s="114">
        <f t="shared" si="13"/>
        <v>0</v>
      </c>
      <c r="AM59" s="110">
        <f t="shared" si="14"/>
        <v>0</v>
      </c>
    </row>
    <row r="60" spans="1:39" s="50" customFormat="1" ht="24.95" customHeight="1" x14ac:dyDescent="0.25">
      <c r="A60" s="89" t="s">
        <v>189</v>
      </c>
      <c r="B60" s="90"/>
      <c r="C60" s="90"/>
      <c r="D60" s="91"/>
      <c r="E60" s="91"/>
      <c r="F60" s="92"/>
      <c r="G60" s="92"/>
      <c r="H60" s="92"/>
      <c r="I60" s="92"/>
      <c r="J60" s="92"/>
      <c r="K60" s="92"/>
      <c r="L60" s="92"/>
      <c r="M60" s="92"/>
      <c r="N60" s="92"/>
      <c r="O60" s="92"/>
      <c r="P60" s="92"/>
      <c r="Q60" s="92"/>
      <c r="R60" s="92"/>
      <c r="S60" s="92"/>
      <c r="T60" s="92"/>
      <c r="U60" s="92"/>
      <c r="V60" s="92"/>
      <c r="W60" s="92"/>
      <c r="X60" s="92"/>
      <c r="Y60" s="92"/>
      <c r="Z60" s="92"/>
      <c r="AA60" s="92"/>
      <c r="AB60" s="93" t="s">
        <v>141</v>
      </c>
      <c r="AC60" s="94">
        <f t="shared" si="2"/>
        <v>0</v>
      </c>
      <c r="AD60" s="95"/>
      <c r="AE60" s="95"/>
      <c r="AF60" s="95"/>
      <c r="AG60" s="95"/>
      <c r="AH60" s="95"/>
      <c r="AI60" s="95"/>
      <c r="AJ60" s="95"/>
      <c r="AK60" s="108">
        <f t="shared" si="12"/>
        <v>0</v>
      </c>
      <c r="AL60" s="114">
        <f t="shared" si="13"/>
        <v>0</v>
      </c>
      <c r="AM60" s="110">
        <f t="shared" si="14"/>
        <v>0</v>
      </c>
    </row>
    <row r="61" spans="1:39" s="50" customFormat="1" ht="24.95" customHeight="1" x14ac:dyDescent="0.25">
      <c r="A61" s="89" t="s">
        <v>190</v>
      </c>
      <c r="B61" s="90"/>
      <c r="C61" s="90"/>
      <c r="D61" s="91"/>
      <c r="E61" s="91"/>
      <c r="F61" s="92"/>
      <c r="G61" s="92"/>
      <c r="H61" s="92"/>
      <c r="I61" s="92"/>
      <c r="J61" s="92"/>
      <c r="K61" s="92"/>
      <c r="L61" s="92"/>
      <c r="M61" s="92"/>
      <c r="N61" s="92"/>
      <c r="O61" s="92"/>
      <c r="P61" s="92"/>
      <c r="Q61" s="92"/>
      <c r="R61" s="92"/>
      <c r="S61" s="92"/>
      <c r="T61" s="92"/>
      <c r="U61" s="92"/>
      <c r="V61" s="92"/>
      <c r="W61" s="92"/>
      <c r="X61" s="92"/>
      <c r="Y61" s="92"/>
      <c r="Z61" s="92"/>
      <c r="AA61" s="92"/>
      <c r="AB61" s="93" t="s">
        <v>141</v>
      </c>
      <c r="AC61" s="94">
        <f t="shared" si="2"/>
        <v>0</v>
      </c>
      <c r="AD61" s="95"/>
      <c r="AE61" s="95"/>
      <c r="AF61" s="95"/>
      <c r="AG61" s="95"/>
      <c r="AH61" s="95"/>
      <c r="AI61" s="95"/>
      <c r="AJ61" s="95"/>
      <c r="AK61" s="108">
        <f t="shared" si="12"/>
        <v>0</v>
      </c>
      <c r="AL61" s="114">
        <f t="shared" si="13"/>
        <v>0</v>
      </c>
      <c r="AM61" s="110">
        <f t="shared" si="14"/>
        <v>0</v>
      </c>
    </row>
    <row r="62" spans="1:39" s="50" customFormat="1" ht="24.95" customHeight="1" x14ac:dyDescent="0.25">
      <c r="A62" s="89" t="s">
        <v>191</v>
      </c>
      <c r="B62" s="90"/>
      <c r="C62" s="90"/>
      <c r="D62" s="91"/>
      <c r="E62" s="91"/>
      <c r="F62" s="92"/>
      <c r="G62" s="92"/>
      <c r="H62" s="92"/>
      <c r="I62" s="92"/>
      <c r="J62" s="92"/>
      <c r="K62" s="92"/>
      <c r="L62" s="92"/>
      <c r="M62" s="92"/>
      <c r="N62" s="92"/>
      <c r="O62" s="92"/>
      <c r="P62" s="92"/>
      <c r="Q62" s="92"/>
      <c r="R62" s="92"/>
      <c r="S62" s="92"/>
      <c r="T62" s="92"/>
      <c r="U62" s="92"/>
      <c r="V62" s="92"/>
      <c r="W62" s="92"/>
      <c r="X62" s="92"/>
      <c r="Y62" s="92"/>
      <c r="Z62" s="92"/>
      <c r="AA62" s="92"/>
      <c r="AB62" s="93" t="s">
        <v>141</v>
      </c>
      <c r="AC62" s="94">
        <f t="shared" si="2"/>
        <v>0</v>
      </c>
      <c r="AD62" s="95"/>
      <c r="AE62" s="95"/>
      <c r="AF62" s="95"/>
      <c r="AG62" s="95"/>
      <c r="AH62" s="95"/>
      <c r="AI62" s="95"/>
      <c r="AJ62" s="95"/>
      <c r="AK62" s="108">
        <f t="shared" si="12"/>
        <v>0</v>
      </c>
      <c r="AL62" s="114">
        <f t="shared" si="13"/>
        <v>0</v>
      </c>
      <c r="AM62" s="110">
        <f t="shared" si="14"/>
        <v>0</v>
      </c>
    </row>
    <row r="63" spans="1:39" s="50" customFormat="1" ht="24.95" customHeight="1" thickBot="1" x14ac:dyDescent="0.3">
      <c r="A63" s="89"/>
      <c r="B63" s="90"/>
      <c r="C63" s="90"/>
      <c r="D63" s="91"/>
      <c r="E63" s="91"/>
      <c r="F63" s="92"/>
      <c r="G63" s="92"/>
      <c r="H63" s="92"/>
      <c r="I63" s="92"/>
      <c r="J63" s="92"/>
      <c r="K63" s="92"/>
      <c r="L63" s="92"/>
      <c r="M63" s="92"/>
      <c r="N63" s="92"/>
      <c r="O63" s="92"/>
      <c r="P63" s="92"/>
      <c r="Q63" s="92"/>
      <c r="R63" s="92"/>
      <c r="S63" s="92"/>
      <c r="T63" s="92"/>
      <c r="U63" s="92"/>
      <c r="V63" s="92"/>
      <c r="W63" s="92"/>
      <c r="X63" s="92"/>
      <c r="Y63" s="92"/>
      <c r="Z63" s="92"/>
      <c r="AA63" s="92"/>
      <c r="AB63" s="93"/>
      <c r="AC63" s="94">
        <f t="shared" si="2"/>
        <v>0</v>
      </c>
      <c r="AD63" s="95"/>
      <c r="AE63" s="95"/>
      <c r="AF63" s="95"/>
      <c r="AG63" s="95"/>
      <c r="AH63" s="95"/>
      <c r="AI63" s="95"/>
      <c r="AJ63" s="95"/>
      <c r="AK63" s="108"/>
      <c r="AL63" s="114"/>
      <c r="AM63" s="110"/>
    </row>
    <row r="64" spans="1:39" s="50" customFormat="1" ht="24.95" customHeight="1" thickBot="1" x14ac:dyDescent="0.3">
      <c r="A64" s="859" t="s">
        <v>192</v>
      </c>
      <c r="B64" s="860"/>
      <c r="C64" s="860"/>
      <c r="D64" s="100"/>
      <c r="E64" s="100"/>
      <c r="F64" s="100"/>
      <c r="G64" s="100"/>
      <c r="H64" s="100"/>
      <c r="I64" s="100"/>
      <c r="J64" s="100"/>
      <c r="K64" s="100"/>
      <c r="L64" s="100"/>
      <c r="M64" s="100"/>
      <c r="N64" s="100"/>
      <c r="O64" s="100"/>
      <c r="P64" s="100"/>
      <c r="Q64" s="100"/>
      <c r="R64" s="100"/>
      <c r="S64" s="100"/>
      <c r="T64" s="100"/>
      <c r="U64" s="100"/>
      <c r="V64" s="100"/>
      <c r="W64" s="100"/>
      <c r="X64" s="100"/>
      <c r="Y64" s="100"/>
      <c r="Z64" s="100"/>
      <c r="AA64" s="100"/>
      <c r="AB64" s="87"/>
      <c r="AC64" s="101">
        <f t="shared" si="2"/>
        <v>0</v>
      </c>
      <c r="AD64" s="102"/>
      <c r="AE64" s="102"/>
      <c r="AF64" s="103"/>
      <c r="AG64" s="103"/>
      <c r="AH64" s="103"/>
      <c r="AI64" s="103"/>
      <c r="AJ64" s="103"/>
      <c r="AK64" s="103"/>
      <c r="AL64" s="103"/>
      <c r="AM64" s="104"/>
    </row>
    <row r="65" spans="1:39" s="50" customFormat="1" ht="24.95" customHeight="1" x14ac:dyDescent="0.25">
      <c r="A65" s="89" t="s">
        <v>193</v>
      </c>
      <c r="B65" s="90"/>
      <c r="C65" s="90"/>
      <c r="D65" s="92"/>
      <c r="E65" s="92"/>
      <c r="F65" s="92"/>
      <c r="G65" s="92"/>
      <c r="H65" s="92"/>
      <c r="I65" s="92"/>
      <c r="J65" s="92"/>
      <c r="K65" s="92"/>
      <c r="L65" s="92"/>
      <c r="M65" s="92"/>
      <c r="N65" s="92"/>
      <c r="O65" s="92"/>
      <c r="P65" s="92"/>
      <c r="Q65" s="92"/>
      <c r="R65" s="92"/>
      <c r="S65" s="92"/>
      <c r="T65" s="92"/>
      <c r="U65" s="92"/>
      <c r="V65" s="92"/>
      <c r="W65" s="92"/>
      <c r="X65" s="92"/>
      <c r="Y65" s="92"/>
      <c r="Z65" s="92"/>
      <c r="AA65" s="92"/>
      <c r="AB65" s="93" t="s">
        <v>141</v>
      </c>
      <c r="AC65" s="94">
        <f t="shared" si="2"/>
        <v>0</v>
      </c>
      <c r="AD65" s="95"/>
      <c r="AE65" s="95"/>
      <c r="AF65" s="95"/>
      <c r="AG65" s="95"/>
      <c r="AH65" s="95"/>
      <c r="AI65" s="95"/>
      <c r="AJ65" s="95"/>
      <c r="AK65" s="115">
        <f>SUBTOTAL(9,AF65:AJ65)</f>
        <v>0</v>
      </c>
      <c r="AL65" s="109">
        <f>SUBTOTAL(9,AD65:AK65)</f>
        <v>0</v>
      </c>
      <c r="AM65" s="116">
        <f>ROUND(AL65*AC65,2)</f>
        <v>0</v>
      </c>
    </row>
    <row r="66" spans="1:39" s="50" customFormat="1" ht="24.95" customHeight="1" thickBot="1" x14ac:dyDescent="0.3">
      <c r="A66" s="89" t="s">
        <v>194</v>
      </c>
      <c r="B66" s="90"/>
      <c r="C66" s="90"/>
      <c r="D66" s="117"/>
      <c r="E66" s="117"/>
      <c r="F66" s="117"/>
      <c r="G66" s="117"/>
      <c r="H66" s="117"/>
      <c r="I66" s="117"/>
      <c r="J66" s="117"/>
      <c r="K66" s="117"/>
      <c r="L66" s="117"/>
      <c r="M66" s="117"/>
      <c r="N66" s="117"/>
      <c r="O66" s="117"/>
      <c r="P66" s="117"/>
      <c r="Q66" s="117"/>
      <c r="R66" s="117"/>
      <c r="S66" s="117"/>
      <c r="T66" s="117"/>
      <c r="U66" s="117"/>
      <c r="V66" s="117"/>
      <c r="W66" s="117"/>
      <c r="X66" s="117"/>
      <c r="Y66" s="117"/>
      <c r="Z66" s="117"/>
      <c r="AA66" s="117"/>
      <c r="AB66" s="93" t="s">
        <v>141</v>
      </c>
      <c r="AC66" s="94">
        <f t="shared" si="2"/>
        <v>0</v>
      </c>
      <c r="AD66" s="95"/>
      <c r="AE66" s="95"/>
      <c r="AF66" s="95"/>
      <c r="AG66" s="95"/>
      <c r="AH66" s="95"/>
      <c r="AI66" s="95"/>
      <c r="AJ66" s="95"/>
      <c r="AK66" s="118">
        <f>SUBTOTAL(9,AF66:AJ66)</f>
        <v>0</v>
      </c>
      <c r="AL66" s="119">
        <f>SUBTOTAL(9,AD66:AK66)</f>
        <v>0</v>
      </c>
      <c r="AM66" s="120">
        <f>ROUND(AL66*AC66,2)</f>
        <v>0</v>
      </c>
    </row>
    <row r="67" spans="1:39" s="50" customFormat="1" ht="24.95" customHeight="1" thickBot="1" x14ac:dyDescent="0.3">
      <c r="A67" s="853" t="s">
        <v>195</v>
      </c>
      <c r="B67" s="854"/>
      <c r="C67" s="854"/>
      <c r="D67" s="121">
        <f t="shared" ref="D67:AA67" si="15">SUMPRODUCT(D12:D66,$AL$12:$AL$66)</f>
        <v>0</v>
      </c>
      <c r="E67" s="121">
        <f t="shared" si="15"/>
        <v>0</v>
      </c>
      <c r="F67" s="121">
        <f t="shared" si="15"/>
        <v>0</v>
      </c>
      <c r="G67" s="121">
        <f t="shared" si="15"/>
        <v>0</v>
      </c>
      <c r="H67" s="121">
        <f t="shared" si="15"/>
        <v>0</v>
      </c>
      <c r="I67" s="121">
        <f t="shared" si="15"/>
        <v>0</v>
      </c>
      <c r="J67" s="121">
        <f t="shared" si="15"/>
        <v>0</v>
      </c>
      <c r="K67" s="121">
        <f t="shared" si="15"/>
        <v>0</v>
      </c>
      <c r="L67" s="121">
        <f t="shared" si="15"/>
        <v>0</v>
      </c>
      <c r="M67" s="121">
        <f t="shared" si="15"/>
        <v>0</v>
      </c>
      <c r="N67" s="121">
        <f t="shared" si="15"/>
        <v>0</v>
      </c>
      <c r="O67" s="121">
        <f t="shared" si="15"/>
        <v>0</v>
      </c>
      <c r="P67" s="121">
        <f t="shared" si="15"/>
        <v>0</v>
      </c>
      <c r="Q67" s="121">
        <f t="shared" si="15"/>
        <v>0</v>
      </c>
      <c r="R67" s="121">
        <f t="shared" si="15"/>
        <v>0</v>
      </c>
      <c r="S67" s="121">
        <f t="shared" si="15"/>
        <v>0</v>
      </c>
      <c r="T67" s="121">
        <f t="shared" si="15"/>
        <v>0</v>
      </c>
      <c r="U67" s="121">
        <f t="shared" si="15"/>
        <v>0</v>
      </c>
      <c r="V67" s="121">
        <f t="shared" si="15"/>
        <v>0</v>
      </c>
      <c r="W67" s="121">
        <f t="shared" si="15"/>
        <v>0</v>
      </c>
      <c r="X67" s="121">
        <f t="shared" si="15"/>
        <v>0</v>
      </c>
      <c r="Y67" s="121">
        <f t="shared" si="15"/>
        <v>0</v>
      </c>
      <c r="Z67" s="121">
        <f t="shared" si="15"/>
        <v>0</v>
      </c>
      <c r="AA67" s="121">
        <f t="shared" si="15"/>
        <v>0</v>
      </c>
      <c r="AB67" s="122">
        <f>SUM(D67:AA67)</f>
        <v>0</v>
      </c>
      <c r="AC67" s="123" t="s">
        <v>196</v>
      </c>
      <c r="AD67" s="124"/>
      <c r="AE67" s="125"/>
      <c r="AF67" s="125"/>
      <c r="AG67" s="125"/>
      <c r="AH67" s="125"/>
      <c r="AI67" s="125"/>
      <c r="AJ67" s="125"/>
      <c r="AK67" s="126"/>
      <c r="AL67" s="127"/>
      <c r="AM67" s="128">
        <f>SUBTOTAL(9,AM12:AM66)</f>
        <v>0</v>
      </c>
    </row>
    <row r="68" spans="1:39" s="50" customFormat="1" ht="24.95" customHeight="1" thickBot="1" x14ac:dyDescent="0.3">
      <c r="A68" s="129"/>
      <c r="B68" s="130"/>
      <c r="C68" s="130"/>
      <c r="D68" s="131"/>
      <c r="E68" s="131"/>
      <c r="F68" s="131"/>
      <c r="G68" s="131"/>
      <c r="H68" s="131"/>
      <c r="I68" s="131"/>
      <c r="J68" s="131"/>
      <c r="K68" s="131"/>
      <c r="L68" s="131"/>
      <c r="M68" s="131"/>
      <c r="N68" s="131"/>
      <c r="O68" s="131"/>
      <c r="P68" s="131"/>
      <c r="Q68" s="131"/>
      <c r="R68" s="131"/>
      <c r="S68" s="131"/>
      <c r="T68" s="131"/>
      <c r="U68" s="131"/>
      <c r="V68" s="131"/>
      <c r="W68" s="131"/>
      <c r="X68" s="131"/>
      <c r="Y68" s="131"/>
      <c r="Z68" s="131"/>
      <c r="AA68" s="131"/>
      <c r="AB68" s="132"/>
      <c r="AC68" s="123" t="s">
        <v>197</v>
      </c>
      <c r="AD68" s="133"/>
      <c r="AE68" s="134"/>
      <c r="AF68" s="134"/>
      <c r="AG68" s="134"/>
      <c r="AH68" s="134"/>
      <c r="AI68" s="134"/>
      <c r="AJ68" s="134"/>
      <c r="AK68" s="135"/>
      <c r="AL68" s="136">
        <f>BDI!$F$31</f>
        <v>0</v>
      </c>
      <c r="AM68" s="128">
        <f>AM67*$AL$68</f>
        <v>0</v>
      </c>
    </row>
    <row r="69" spans="1:39" s="50" customFormat="1" ht="24.95" customHeight="1" thickBot="1" x14ac:dyDescent="0.3">
      <c r="A69" s="137"/>
      <c r="B69" s="138"/>
      <c r="C69" s="138"/>
      <c r="D69" s="139"/>
      <c r="E69" s="139"/>
      <c r="F69" s="139"/>
      <c r="G69" s="139"/>
      <c r="H69" s="139"/>
      <c r="I69" s="139"/>
      <c r="J69" s="139"/>
      <c r="K69" s="139"/>
      <c r="L69" s="139"/>
      <c r="M69" s="139"/>
      <c r="N69" s="139"/>
      <c r="O69" s="139"/>
      <c r="P69" s="139"/>
      <c r="Q69" s="139"/>
      <c r="R69" s="139"/>
      <c r="S69" s="139"/>
      <c r="T69" s="139"/>
      <c r="U69" s="139"/>
      <c r="V69" s="139"/>
      <c r="W69" s="139"/>
      <c r="X69" s="139"/>
      <c r="Y69" s="139"/>
      <c r="Z69" s="139"/>
      <c r="AA69" s="139"/>
      <c r="AB69" s="140"/>
      <c r="AC69" s="123" t="s">
        <v>37</v>
      </c>
      <c r="AD69" s="141"/>
      <c r="AE69" s="142"/>
      <c r="AF69" s="142"/>
      <c r="AG69" s="142"/>
      <c r="AH69" s="142"/>
      <c r="AI69" s="142"/>
      <c r="AJ69" s="142"/>
      <c r="AK69" s="143"/>
      <c r="AL69" s="144"/>
      <c r="AM69" s="128">
        <f>SUBTOTAL(9,AM12:AM68)</f>
        <v>0</v>
      </c>
    </row>
    <row r="70" spans="1:39" s="50" customFormat="1" ht="5.0999999999999996" customHeight="1" thickBot="1" x14ac:dyDescent="0.3">
      <c r="A70" s="145"/>
      <c r="B70" s="146"/>
      <c r="C70" s="146"/>
      <c r="D70" s="147"/>
      <c r="E70" s="147"/>
      <c r="F70" s="147"/>
      <c r="G70" s="147"/>
      <c r="H70" s="147"/>
      <c r="I70" s="147"/>
      <c r="J70" s="147"/>
      <c r="K70" s="147"/>
      <c r="L70" s="147"/>
      <c r="M70" s="147"/>
      <c r="N70" s="147"/>
      <c r="O70" s="147"/>
      <c r="P70" s="147"/>
      <c r="Q70" s="147"/>
      <c r="R70" s="147"/>
      <c r="S70" s="147"/>
      <c r="T70" s="147"/>
      <c r="U70" s="147"/>
      <c r="V70" s="147"/>
      <c r="W70" s="147"/>
      <c r="X70" s="147"/>
      <c r="Y70" s="147"/>
      <c r="Z70" s="147"/>
      <c r="AA70" s="147"/>
      <c r="AB70" s="148"/>
      <c r="AC70" s="149"/>
      <c r="AD70" s="150"/>
      <c r="AE70" s="151"/>
      <c r="AF70" s="151"/>
      <c r="AG70" s="151"/>
      <c r="AH70" s="151"/>
      <c r="AI70" s="151"/>
      <c r="AJ70" s="151"/>
      <c r="AK70" s="152"/>
      <c r="AL70" s="153"/>
      <c r="AM70" s="154"/>
    </row>
    <row r="71" spans="1:39" s="50" customFormat="1" ht="24.95" customHeight="1" x14ac:dyDescent="0.25">
      <c r="A71" s="876" t="s">
        <v>198</v>
      </c>
      <c r="B71" s="877"/>
      <c r="C71" s="877"/>
      <c r="D71" s="880"/>
      <c r="E71" s="880"/>
      <c r="F71" s="880"/>
      <c r="G71" s="880"/>
      <c r="H71" s="880"/>
      <c r="I71" s="880"/>
      <c r="J71" s="880"/>
      <c r="K71" s="880"/>
      <c r="L71" s="880"/>
      <c r="M71" s="880"/>
      <c r="N71" s="880"/>
      <c r="O71" s="880"/>
      <c r="P71" s="880"/>
      <c r="Q71" s="880"/>
      <c r="R71" s="880"/>
      <c r="S71" s="880"/>
      <c r="T71" s="880"/>
      <c r="U71" s="880"/>
      <c r="V71" s="880"/>
      <c r="W71" s="880"/>
      <c r="X71" s="880"/>
      <c r="Y71" s="880"/>
      <c r="Z71" s="880"/>
      <c r="AA71" s="881"/>
      <c r="AB71" s="884" t="s">
        <v>126</v>
      </c>
      <c r="AC71" s="886" t="s">
        <v>199</v>
      </c>
      <c r="AD71" s="888" t="s">
        <v>200</v>
      </c>
      <c r="AE71" s="889"/>
      <c r="AF71" s="155"/>
      <c r="AG71" s="156"/>
      <c r="AH71" s="156"/>
      <c r="AI71" s="156"/>
      <c r="AJ71" s="156"/>
      <c r="AK71" s="156"/>
      <c r="AL71" s="863" t="s">
        <v>131</v>
      </c>
      <c r="AM71" s="863" t="s">
        <v>132</v>
      </c>
    </row>
    <row r="72" spans="1:39" s="50" customFormat="1" ht="62.25" customHeight="1" thickBot="1" x14ac:dyDescent="0.3">
      <c r="A72" s="878"/>
      <c r="B72" s="879"/>
      <c r="C72" s="879"/>
      <c r="D72" s="882"/>
      <c r="E72" s="882"/>
      <c r="F72" s="882"/>
      <c r="G72" s="882"/>
      <c r="H72" s="882"/>
      <c r="I72" s="882"/>
      <c r="J72" s="882"/>
      <c r="K72" s="882"/>
      <c r="L72" s="882"/>
      <c r="M72" s="882"/>
      <c r="N72" s="882"/>
      <c r="O72" s="882"/>
      <c r="P72" s="882"/>
      <c r="Q72" s="882"/>
      <c r="R72" s="882"/>
      <c r="S72" s="882"/>
      <c r="T72" s="882"/>
      <c r="U72" s="882"/>
      <c r="V72" s="882"/>
      <c r="W72" s="882"/>
      <c r="X72" s="882"/>
      <c r="Y72" s="882"/>
      <c r="Z72" s="882"/>
      <c r="AA72" s="883"/>
      <c r="AB72" s="885"/>
      <c r="AC72" s="887"/>
      <c r="AD72" s="157" t="s">
        <v>201</v>
      </c>
      <c r="AE72" s="158" t="s">
        <v>202</v>
      </c>
      <c r="AF72" s="159"/>
      <c r="AG72" s="160"/>
      <c r="AH72" s="160"/>
      <c r="AI72" s="160"/>
      <c r="AJ72" s="160"/>
      <c r="AK72" s="160"/>
      <c r="AL72" s="864"/>
      <c r="AM72" s="864"/>
    </row>
    <row r="73" spans="1:39" s="50" customFormat="1" ht="24.95" customHeight="1" thickBot="1" x14ac:dyDescent="0.3">
      <c r="A73" s="164" t="s">
        <v>204</v>
      </c>
      <c r="B73" s="165"/>
      <c r="C73" s="165"/>
      <c r="D73" s="166"/>
      <c r="E73" s="166"/>
      <c r="F73" s="166"/>
      <c r="G73" s="166"/>
      <c r="H73" s="166"/>
      <c r="I73" s="166"/>
      <c r="J73" s="166"/>
      <c r="K73" s="166"/>
      <c r="L73" s="166"/>
      <c r="M73" s="166"/>
      <c r="N73" s="166"/>
      <c r="O73" s="166"/>
      <c r="P73" s="166"/>
      <c r="Q73" s="166"/>
      <c r="R73" s="166"/>
      <c r="S73" s="166"/>
      <c r="T73" s="166"/>
      <c r="U73" s="166"/>
      <c r="V73" s="166"/>
      <c r="W73" s="166"/>
      <c r="X73" s="166"/>
      <c r="Y73" s="166"/>
      <c r="Z73" s="166"/>
      <c r="AA73" s="166"/>
      <c r="AB73" s="87"/>
      <c r="AC73" s="167"/>
      <c r="AD73" s="168"/>
      <c r="AE73" s="168"/>
      <c r="AF73" s="161"/>
      <c r="AG73" s="161"/>
      <c r="AH73" s="161"/>
      <c r="AI73" s="161"/>
      <c r="AJ73" s="161"/>
      <c r="AK73" s="161"/>
      <c r="AL73" s="168"/>
      <c r="AM73" s="169"/>
    </row>
    <row r="74" spans="1:39" s="50" customFormat="1" ht="24.95" customHeight="1" x14ac:dyDescent="0.25">
      <c r="A74" s="170" t="s">
        <v>205</v>
      </c>
      <c r="B74" s="171"/>
      <c r="C74" s="171"/>
      <c r="D74" s="172"/>
      <c r="E74" s="172"/>
      <c r="F74" s="99"/>
      <c r="G74" s="99"/>
      <c r="H74" s="99"/>
      <c r="I74" s="99"/>
      <c r="J74" s="99"/>
      <c r="K74" s="99"/>
      <c r="L74" s="99"/>
      <c r="M74" s="99"/>
      <c r="N74" s="99"/>
      <c r="O74" s="99"/>
      <c r="P74" s="99"/>
      <c r="Q74" s="99"/>
      <c r="R74" s="99"/>
      <c r="S74" s="99"/>
      <c r="T74" s="99"/>
      <c r="U74" s="99"/>
      <c r="V74" s="99"/>
      <c r="W74" s="99"/>
      <c r="X74" s="99"/>
      <c r="Y74" s="99"/>
      <c r="Z74" s="99"/>
      <c r="AA74" s="99"/>
      <c r="AB74" s="162" t="s">
        <v>141</v>
      </c>
      <c r="AC74" s="94">
        <f t="shared" ref="AC74:AC86" si="16">SUM(D74:AA74)</f>
        <v>0</v>
      </c>
      <c r="AD74" s="564"/>
      <c r="AE74" s="163"/>
      <c r="AF74" s="173"/>
      <c r="AG74" s="174"/>
      <c r="AH74" s="174"/>
      <c r="AI74" s="174"/>
      <c r="AJ74" s="174"/>
      <c r="AK74" s="174"/>
      <c r="AL74" s="175">
        <f>SUBTOTAL(9,AD74:AK74)</f>
        <v>0</v>
      </c>
      <c r="AM74" s="110">
        <f>ROUND(AL74*AC74,2)</f>
        <v>0</v>
      </c>
    </row>
    <row r="75" spans="1:39" s="50" customFormat="1" ht="24.95" customHeight="1" x14ac:dyDescent="0.25">
      <c r="A75" s="170" t="s">
        <v>206</v>
      </c>
      <c r="B75" s="171"/>
      <c r="C75" s="171"/>
      <c r="D75" s="172"/>
      <c r="E75" s="172"/>
      <c r="F75" s="99"/>
      <c r="G75" s="99"/>
      <c r="H75" s="99"/>
      <c r="I75" s="99"/>
      <c r="J75" s="99"/>
      <c r="K75" s="99"/>
      <c r="L75" s="99"/>
      <c r="M75" s="99"/>
      <c r="N75" s="99"/>
      <c r="O75" s="99"/>
      <c r="P75" s="99"/>
      <c r="Q75" s="99"/>
      <c r="R75" s="99"/>
      <c r="S75" s="99"/>
      <c r="T75" s="99"/>
      <c r="U75" s="99"/>
      <c r="V75" s="99"/>
      <c r="W75" s="99"/>
      <c r="X75" s="99"/>
      <c r="Y75" s="99"/>
      <c r="Z75" s="99"/>
      <c r="AA75" s="99"/>
      <c r="AB75" s="162" t="s">
        <v>141</v>
      </c>
      <c r="AC75" s="94">
        <f t="shared" si="16"/>
        <v>0</v>
      </c>
      <c r="AD75" s="564"/>
      <c r="AE75" s="163"/>
      <c r="AF75" s="173"/>
      <c r="AG75" s="174"/>
      <c r="AH75" s="174"/>
      <c r="AI75" s="174"/>
      <c r="AJ75" s="174"/>
      <c r="AK75" s="174"/>
      <c r="AL75" s="176">
        <f>SUBTOTAL(9,AD75:AK75)</f>
        <v>0</v>
      </c>
      <c r="AM75" s="110">
        <f t="shared" ref="AM75:AM86" si="17">ROUND(AL75*AC75,2)</f>
        <v>0</v>
      </c>
    </row>
    <row r="76" spans="1:39" s="50" customFormat="1" ht="24.95" customHeight="1" x14ac:dyDescent="0.25">
      <c r="A76" s="170" t="s">
        <v>207</v>
      </c>
      <c r="B76" s="171"/>
      <c r="C76" s="171"/>
      <c r="D76" s="172"/>
      <c r="E76" s="172"/>
      <c r="F76" s="99"/>
      <c r="G76" s="99"/>
      <c r="H76" s="99"/>
      <c r="I76" s="99"/>
      <c r="J76" s="99"/>
      <c r="K76" s="99"/>
      <c r="L76" s="99"/>
      <c r="M76" s="99"/>
      <c r="N76" s="99"/>
      <c r="O76" s="99"/>
      <c r="P76" s="99"/>
      <c r="Q76" s="99"/>
      <c r="R76" s="99"/>
      <c r="S76" s="99"/>
      <c r="T76" s="99"/>
      <c r="U76" s="99"/>
      <c r="V76" s="99"/>
      <c r="W76" s="99"/>
      <c r="X76" s="99"/>
      <c r="Y76" s="99"/>
      <c r="Z76" s="99"/>
      <c r="AA76" s="99"/>
      <c r="AB76" s="162" t="s">
        <v>141</v>
      </c>
      <c r="AC76" s="94">
        <f t="shared" si="16"/>
        <v>0</v>
      </c>
      <c r="AD76" s="564"/>
      <c r="AE76" s="163"/>
      <c r="AF76" s="173"/>
      <c r="AG76" s="174"/>
      <c r="AH76" s="174"/>
      <c r="AI76" s="174"/>
      <c r="AJ76" s="174"/>
      <c r="AK76" s="174"/>
      <c r="AL76" s="176">
        <f t="shared" ref="AL76:AL86" si="18">SUBTOTAL(9,AD76:AK76)</f>
        <v>0</v>
      </c>
      <c r="AM76" s="110">
        <f>ROUND(AL76*AC76,2)</f>
        <v>0</v>
      </c>
    </row>
    <row r="77" spans="1:39" s="50" customFormat="1" ht="24.95" customHeight="1" x14ac:dyDescent="0.25">
      <c r="A77" s="170" t="s">
        <v>208</v>
      </c>
      <c r="B77" s="171"/>
      <c r="C77" s="171"/>
      <c r="D77" s="172"/>
      <c r="E77" s="172"/>
      <c r="F77" s="99"/>
      <c r="G77" s="99"/>
      <c r="H77" s="99"/>
      <c r="I77" s="99"/>
      <c r="J77" s="99"/>
      <c r="K77" s="99"/>
      <c r="L77" s="99"/>
      <c r="M77" s="99"/>
      <c r="N77" s="99"/>
      <c r="O77" s="99"/>
      <c r="P77" s="99"/>
      <c r="Q77" s="99"/>
      <c r="R77" s="99"/>
      <c r="S77" s="99"/>
      <c r="T77" s="99"/>
      <c r="U77" s="99"/>
      <c r="V77" s="99"/>
      <c r="W77" s="99"/>
      <c r="X77" s="99"/>
      <c r="Y77" s="99"/>
      <c r="Z77" s="99"/>
      <c r="AA77" s="99"/>
      <c r="AB77" s="162" t="s">
        <v>141</v>
      </c>
      <c r="AC77" s="94">
        <f t="shared" si="16"/>
        <v>0</v>
      </c>
      <c r="AD77" s="564"/>
      <c r="AE77" s="163"/>
      <c r="AF77" s="173"/>
      <c r="AG77" s="174"/>
      <c r="AH77" s="174"/>
      <c r="AI77" s="174"/>
      <c r="AJ77" s="174"/>
      <c r="AK77" s="174"/>
      <c r="AL77" s="176">
        <f t="shared" si="18"/>
        <v>0</v>
      </c>
      <c r="AM77" s="110">
        <f t="shared" si="17"/>
        <v>0</v>
      </c>
    </row>
    <row r="78" spans="1:39" s="50" customFormat="1" ht="24.95" customHeight="1" x14ac:dyDescent="0.25">
      <c r="A78" s="170" t="s">
        <v>209</v>
      </c>
      <c r="B78" s="171"/>
      <c r="C78" s="171"/>
      <c r="D78" s="172"/>
      <c r="E78" s="172"/>
      <c r="F78" s="99"/>
      <c r="G78" s="99"/>
      <c r="H78" s="99"/>
      <c r="I78" s="99"/>
      <c r="J78" s="99"/>
      <c r="K78" s="99"/>
      <c r="L78" s="99"/>
      <c r="M78" s="99"/>
      <c r="N78" s="99"/>
      <c r="O78" s="99"/>
      <c r="P78" s="99"/>
      <c r="Q78" s="99"/>
      <c r="R78" s="99"/>
      <c r="S78" s="99"/>
      <c r="T78" s="99"/>
      <c r="U78" s="99"/>
      <c r="V78" s="99"/>
      <c r="W78" s="99"/>
      <c r="X78" s="99"/>
      <c r="Y78" s="99"/>
      <c r="Z78" s="99"/>
      <c r="AA78" s="99"/>
      <c r="AB78" s="162" t="s">
        <v>141</v>
      </c>
      <c r="AC78" s="94">
        <f t="shared" si="16"/>
        <v>0</v>
      </c>
      <c r="AD78" s="564"/>
      <c r="AE78" s="163"/>
      <c r="AF78" s="173"/>
      <c r="AG78" s="174"/>
      <c r="AH78" s="174"/>
      <c r="AI78" s="174"/>
      <c r="AJ78" s="174"/>
      <c r="AK78" s="174"/>
      <c r="AL78" s="176">
        <f t="shared" si="18"/>
        <v>0</v>
      </c>
      <c r="AM78" s="110">
        <f t="shared" si="17"/>
        <v>0</v>
      </c>
    </row>
    <row r="79" spans="1:39" s="50" customFormat="1" ht="24.95" customHeight="1" x14ac:dyDescent="0.25">
      <c r="A79" s="170" t="s">
        <v>210</v>
      </c>
      <c r="B79" s="171"/>
      <c r="C79" s="171"/>
      <c r="D79" s="172"/>
      <c r="E79" s="172"/>
      <c r="F79" s="99"/>
      <c r="G79" s="99"/>
      <c r="H79" s="99"/>
      <c r="I79" s="99"/>
      <c r="J79" s="99"/>
      <c r="K79" s="99"/>
      <c r="L79" s="99"/>
      <c r="M79" s="99"/>
      <c r="N79" s="99"/>
      <c r="O79" s="99"/>
      <c r="P79" s="99"/>
      <c r="Q79" s="99"/>
      <c r="R79" s="99"/>
      <c r="S79" s="99"/>
      <c r="T79" s="99"/>
      <c r="U79" s="99"/>
      <c r="V79" s="99"/>
      <c r="W79" s="99"/>
      <c r="X79" s="99"/>
      <c r="Y79" s="99"/>
      <c r="Z79" s="99"/>
      <c r="AA79" s="99"/>
      <c r="AB79" s="162" t="s">
        <v>141</v>
      </c>
      <c r="AC79" s="94">
        <f t="shared" si="16"/>
        <v>0</v>
      </c>
      <c r="AD79" s="564"/>
      <c r="AE79" s="163"/>
      <c r="AF79" s="173"/>
      <c r="AG79" s="174"/>
      <c r="AH79" s="174"/>
      <c r="AI79" s="174"/>
      <c r="AJ79" s="174"/>
      <c r="AK79" s="174"/>
      <c r="AL79" s="176">
        <f t="shared" si="18"/>
        <v>0</v>
      </c>
      <c r="AM79" s="110">
        <f t="shared" si="17"/>
        <v>0</v>
      </c>
    </row>
    <row r="80" spans="1:39" s="50" customFormat="1" ht="24.95" customHeight="1" x14ac:dyDescent="0.25">
      <c r="A80" s="170" t="s">
        <v>211</v>
      </c>
      <c r="B80" s="171"/>
      <c r="C80" s="171"/>
      <c r="D80" s="172"/>
      <c r="E80" s="172"/>
      <c r="F80" s="99"/>
      <c r="G80" s="99"/>
      <c r="H80" s="99"/>
      <c r="I80" s="99"/>
      <c r="J80" s="99"/>
      <c r="K80" s="99"/>
      <c r="L80" s="99"/>
      <c r="M80" s="99"/>
      <c r="N80" s="99"/>
      <c r="O80" s="99"/>
      <c r="P80" s="99"/>
      <c r="Q80" s="99"/>
      <c r="R80" s="99"/>
      <c r="S80" s="99"/>
      <c r="T80" s="99"/>
      <c r="U80" s="99"/>
      <c r="V80" s="99"/>
      <c r="W80" s="99"/>
      <c r="X80" s="99"/>
      <c r="Y80" s="99"/>
      <c r="Z80" s="99"/>
      <c r="AA80" s="99"/>
      <c r="AB80" s="162" t="s">
        <v>141</v>
      </c>
      <c r="AC80" s="94">
        <f t="shared" si="16"/>
        <v>0</v>
      </c>
      <c r="AD80" s="564"/>
      <c r="AE80" s="163"/>
      <c r="AF80" s="173"/>
      <c r="AG80" s="174"/>
      <c r="AH80" s="174"/>
      <c r="AI80" s="174"/>
      <c r="AJ80" s="174"/>
      <c r="AK80" s="174"/>
      <c r="AL80" s="176">
        <f t="shared" si="18"/>
        <v>0</v>
      </c>
      <c r="AM80" s="110">
        <f t="shared" si="17"/>
        <v>0</v>
      </c>
    </row>
    <row r="81" spans="1:39" s="50" customFormat="1" ht="24.95" customHeight="1" x14ac:dyDescent="0.25">
      <c r="A81" s="177" t="s">
        <v>212</v>
      </c>
      <c r="B81" s="171"/>
      <c r="C81" s="178"/>
      <c r="D81" s="172"/>
      <c r="E81" s="172"/>
      <c r="F81" s="99"/>
      <c r="G81" s="99"/>
      <c r="H81" s="99"/>
      <c r="I81" s="99"/>
      <c r="J81" s="99"/>
      <c r="K81" s="99"/>
      <c r="L81" s="99"/>
      <c r="M81" s="99"/>
      <c r="N81" s="99"/>
      <c r="O81" s="99"/>
      <c r="P81" s="99"/>
      <c r="Q81" s="99"/>
      <c r="R81" s="99"/>
      <c r="S81" s="99"/>
      <c r="T81" s="99"/>
      <c r="U81" s="99"/>
      <c r="V81" s="99"/>
      <c r="W81" s="99"/>
      <c r="X81" s="99"/>
      <c r="Y81" s="99"/>
      <c r="Z81" s="99"/>
      <c r="AA81" s="99"/>
      <c r="AB81" s="162" t="s">
        <v>141</v>
      </c>
      <c r="AC81" s="94">
        <f t="shared" si="16"/>
        <v>0</v>
      </c>
      <c r="AD81" s="564"/>
      <c r="AE81" s="163"/>
      <c r="AF81" s="173"/>
      <c r="AG81" s="174"/>
      <c r="AH81" s="174"/>
      <c r="AI81" s="174"/>
      <c r="AJ81" s="174"/>
      <c r="AK81" s="174"/>
      <c r="AL81" s="176">
        <f t="shared" si="18"/>
        <v>0</v>
      </c>
      <c r="AM81" s="110">
        <f t="shared" si="17"/>
        <v>0</v>
      </c>
    </row>
    <row r="82" spans="1:39" s="50" customFormat="1" ht="24.95" customHeight="1" x14ac:dyDescent="0.25">
      <c r="A82" s="177" t="s">
        <v>213</v>
      </c>
      <c r="B82" s="171"/>
      <c r="C82" s="178"/>
      <c r="D82" s="172"/>
      <c r="E82" s="172"/>
      <c r="F82" s="99"/>
      <c r="G82" s="99"/>
      <c r="H82" s="99"/>
      <c r="I82" s="99"/>
      <c r="J82" s="99"/>
      <c r="K82" s="99"/>
      <c r="L82" s="99"/>
      <c r="M82" s="99"/>
      <c r="N82" s="99"/>
      <c r="O82" s="99"/>
      <c r="P82" s="99"/>
      <c r="Q82" s="99"/>
      <c r="R82" s="99"/>
      <c r="S82" s="99"/>
      <c r="T82" s="99"/>
      <c r="U82" s="99"/>
      <c r="V82" s="99"/>
      <c r="W82" s="99"/>
      <c r="X82" s="99"/>
      <c r="Y82" s="99"/>
      <c r="Z82" s="99"/>
      <c r="AA82" s="99"/>
      <c r="AB82" s="162" t="s">
        <v>141</v>
      </c>
      <c r="AC82" s="94">
        <f t="shared" si="16"/>
        <v>0</v>
      </c>
      <c r="AD82" s="564"/>
      <c r="AE82" s="163"/>
      <c r="AF82" s="173"/>
      <c r="AG82" s="174"/>
      <c r="AH82" s="174"/>
      <c r="AI82" s="174"/>
      <c r="AJ82" s="174"/>
      <c r="AK82" s="174"/>
      <c r="AL82" s="176">
        <f t="shared" si="18"/>
        <v>0</v>
      </c>
      <c r="AM82" s="110">
        <f t="shared" si="17"/>
        <v>0</v>
      </c>
    </row>
    <row r="83" spans="1:39" s="50" customFormat="1" ht="24.95" customHeight="1" x14ac:dyDescent="0.25">
      <c r="A83" s="179" t="s">
        <v>214</v>
      </c>
      <c r="B83" s="171"/>
      <c r="C83" s="180"/>
      <c r="D83" s="172"/>
      <c r="E83" s="172"/>
      <c r="F83" s="99"/>
      <c r="G83" s="99"/>
      <c r="H83" s="99"/>
      <c r="I83" s="99"/>
      <c r="J83" s="99"/>
      <c r="K83" s="99"/>
      <c r="L83" s="99"/>
      <c r="M83" s="99"/>
      <c r="N83" s="99"/>
      <c r="O83" s="99"/>
      <c r="P83" s="99"/>
      <c r="Q83" s="99"/>
      <c r="R83" s="99"/>
      <c r="S83" s="99"/>
      <c r="T83" s="99"/>
      <c r="U83" s="99"/>
      <c r="V83" s="99"/>
      <c r="W83" s="99"/>
      <c r="X83" s="99"/>
      <c r="Y83" s="99"/>
      <c r="Z83" s="99"/>
      <c r="AA83" s="99"/>
      <c r="AB83" s="162" t="s">
        <v>141</v>
      </c>
      <c r="AC83" s="94">
        <f t="shared" si="16"/>
        <v>0</v>
      </c>
      <c r="AD83" s="564"/>
      <c r="AE83" s="163"/>
      <c r="AF83" s="173"/>
      <c r="AG83" s="174"/>
      <c r="AH83" s="174"/>
      <c r="AI83" s="174"/>
      <c r="AJ83" s="174"/>
      <c r="AK83" s="174"/>
      <c r="AL83" s="176">
        <f t="shared" si="18"/>
        <v>0</v>
      </c>
      <c r="AM83" s="110">
        <f t="shared" si="17"/>
        <v>0</v>
      </c>
    </row>
    <row r="84" spans="1:39" s="50" customFormat="1" ht="24.95" customHeight="1" x14ac:dyDescent="0.25">
      <c r="A84" s="179" t="s">
        <v>215</v>
      </c>
      <c r="B84" s="171"/>
      <c r="C84" s="180"/>
      <c r="D84" s="172"/>
      <c r="E84" s="172"/>
      <c r="F84" s="99"/>
      <c r="G84" s="99"/>
      <c r="H84" s="99"/>
      <c r="I84" s="99"/>
      <c r="J84" s="99"/>
      <c r="K84" s="99"/>
      <c r="L84" s="99"/>
      <c r="M84" s="99"/>
      <c r="N84" s="99"/>
      <c r="O84" s="99"/>
      <c r="P84" s="99"/>
      <c r="Q84" s="99"/>
      <c r="R84" s="99"/>
      <c r="S84" s="99"/>
      <c r="T84" s="99"/>
      <c r="U84" s="99"/>
      <c r="V84" s="99"/>
      <c r="W84" s="99"/>
      <c r="X84" s="99"/>
      <c r="Y84" s="99"/>
      <c r="Z84" s="99"/>
      <c r="AA84" s="99"/>
      <c r="AB84" s="162" t="s">
        <v>141</v>
      </c>
      <c r="AC84" s="94">
        <f t="shared" si="16"/>
        <v>0</v>
      </c>
      <c r="AD84" s="564"/>
      <c r="AE84" s="163"/>
      <c r="AF84" s="173"/>
      <c r="AG84" s="174"/>
      <c r="AH84" s="174"/>
      <c r="AI84" s="174"/>
      <c r="AJ84" s="174"/>
      <c r="AK84" s="174"/>
      <c r="AL84" s="176">
        <f t="shared" si="18"/>
        <v>0</v>
      </c>
      <c r="AM84" s="110">
        <f t="shared" si="17"/>
        <v>0</v>
      </c>
    </row>
    <row r="85" spans="1:39" s="50" customFormat="1" ht="24.95" customHeight="1" x14ac:dyDescent="0.25">
      <c r="A85" s="181" t="s">
        <v>216</v>
      </c>
      <c r="B85" s="171"/>
      <c r="C85" s="171"/>
      <c r="D85" s="172"/>
      <c r="E85" s="172"/>
      <c r="F85" s="99"/>
      <c r="G85" s="99"/>
      <c r="H85" s="99"/>
      <c r="I85" s="99"/>
      <c r="J85" s="99"/>
      <c r="K85" s="99"/>
      <c r="L85" s="99"/>
      <c r="M85" s="99"/>
      <c r="N85" s="99"/>
      <c r="O85" s="99"/>
      <c r="P85" s="99"/>
      <c r="Q85" s="99"/>
      <c r="R85" s="99"/>
      <c r="S85" s="99"/>
      <c r="T85" s="99"/>
      <c r="U85" s="99"/>
      <c r="V85" s="99"/>
      <c r="W85" s="99"/>
      <c r="X85" s="99"/>
      <c r="Y85" s="99"/>
      <c r="Z85" s="99"/>
      <c r="AA85" s="99"/>
      <c r="AB85" s="162" t="s">
        <v>141</v>
      </c>
      <c r="AC85" s="94">
        <f t="shared" si="16"/>
        <v>0</v>
      </c>
      <c r="AD85" s="564"/>
      <c r="AE85" s="163"/>
      <c r="AF85" s="173"/>
      <c r="AG85" s="174"/>
      <c r="AH85" s="174"/>
      <c r="AI85" s="174"/>
      <c r="AJ85" s="174"/>
      <c r="AK85" s="174"/>
      <c r="AL85" s="176">
        <f t="shared" si="18"/>
        <v>0</v>
      </c>
      <c r="AM85" s="110">
        <f t="shared" si="17"/>
        <v>0</v>
      </c>
    </row>
    <row r="86" spans="1:39" s="50" customFormat="1" ht="24.95" customHeight="1" thickBot="1" x14ac:dyDescent="0.3">
      <c r="A86" s="170" t="s">
        <v>217</v>
      </c>
      <c r="B86" s="171"/>
      <c r="C86" s="171"/>
      <c r="D86" s="172"/>
      <c r="E86" s="172"/>
      <c r="F86" s="99"/>
      <c r="G86" s="99"/>
      <c r="H86" s="99"/>
      <c r="I86" s="99"/>
      <c r="J86" s="99"/>
      <c r="K86" s="99"/>
      <c r="L86" s="99"/>
      <c r="M86" s="99"/>
      <c r="N86" s="99"/>
      <c r="O86" s="99"/>
      <c r="P86" s="99"/>
      <c r="Q86" s="99"/>
      <c r="R86" s="99"/>
      <c r="S86" s="99"/>
      <c r="T86" s="99"/>
      <c r="U86" s="99"/>
      <c r="V86" s="99"/>
      <c r="W86" s="99"/>
      <c r="X86" s="99"/>
      <c r="Y86" s="99"/>
      <c r="Z86" s="99"/>
      <c r="AA86" s="99"/>
      <c r="AB86" s="162" t="s">
        <v>141</v>
      </c>
      <c r="AC86" s="94">
        <f t="shared" si="16"/>
        <v>0</v>
      </c>
      <c r="AD86" s="564"/>
      <c r="AE86" s="163"/>
      <c r="AF86" s="173"/>
      <c r="AG86" s="174"/>
      <c r="AH86" s="174"/>
      <c r="AI86" s="174"/>
      <c r="AJ86" s="174"/>
      <c r="AK86" s="174"/>
      <c r="AL86" s="182">
        <f t="shared" si="18"/>
        <v>0</v>
      </c>
      <c r="AM86" s="110">
        <f t="shared" si="17"/>
        <v>0</v>
      </c>
    </row>
    <row r="87" spans="1:39" s="50" customFormat="1" ht="24.95" customHeight="1" thickBot="1" x14ac:dyDescent="0.3">
      <c r="A87" s="164" t="s">
        <v>218</v>
      </c>
      <c r="B87" s="165"/>
      <c r="C87" s="165"/>
      <c r="D87" s="166"/>
      <c r="E87" s="166"/>
      <c r="F87" s="166"/>
      <c r="G87" s="166"/>
      <c r="H87" s="166"/>
      <c r="I87" s="166"/>
      <c r="J87" s="166"/>
      <c r="K87" s="166"/>
      <c r="L87" s="166"/>
      <c r="M87" s="166"/>
      <c r="N87" s="166"/>
      <c r="O87" s="166"/>
      <c r="P87" s="166"/>
      <c r="Q87" s="166"/>
      <c r="R87" s="166"/>
      <c r="S87" s="166"/>
      <c r="T87" s="166"/>
      <c r="U87" s="166"/>
      <c r="V87" s="166"/>
      <c r="W87" s="166"/>
      <c r="X87" s="166"/>
      <c r="Y87" s="166"/>
      <c r="Z87" s="166"/>
      <c r="AA87" s="166"/>
      <c r="AB87" s="87"/>
      <c r="AC87" s="167"/>
      <c r="AD87" s="168"/>
      <c r="AE87" s="168"/>
      <c r="AF87" s="161"/>
      <c r="AG87" s="161"/>
      <c r="AH87" s="161"/>
      <c r="AI87" s="161"/>
      <c r="AJ87" s="161"/>
      <c r="AK87" s="161"/>
      <c r="AL87" s="168"/>
      <c r="AM87" s="169"/>
    </row>
    <row r="88" spans="1:39" s="50" customFormat="1" ht="24.95" customHeight="1" thickBot="1" x14ac:dyDescent="0.3">
      <c r="A88" s="170" t="s">
        <v>219</v>
      </c>
      <c r="B88" s="171"/>
      <c r="C88" s="171"/>
      <c r="D88" s="172"/>
      <c r="E88" s="172"/>
      <c r="F88" s="99"/>
      <c r="G88" s="99"/>
      <c r="H88" s="99"/>
      <c r="I88" s="99"/>
      <c r="J88" s="99"/>
      <c r="K88" s="99"/>
      <c r="L88" s="99"/>
      <c r="M88" s="99"/>
      <c r="N88" s="99"/>
      <c r="O88" s="99"/>
      <c r="P88" s="99"/>
      <c r="Q88" s="99"/>
      <c r="R88" s="99"/>
      <c r="S88" s="99"/>
      <c r="T88" s="99"/>
      <c r="U88" s="99"/>
      <c r="V88" s="99"/>
      <c r="W88" s="99"/>
      <c r="X88" s="99"/>
      <c r="Y88" s="99"/>
      <c r="Z88" s="99"/>
      <c r="AA88" s="99"/>
      <c r="AB88" s="162" t="s">
        <v>203</v>
      </c>
      <c r="AC88" s="94">
        <f t="shared" ref="AC88:AC92" si="19">SUM(D88:AA88)</f>
        <v>0</v>
      </c>
      <c r="AD88" s="564"/>
      <c r="AE88" s="163"/>
      <c r="AF88" s="173"/>
      <c r="AG88" s="174"/>
      <c r="AH88" s="174"/>
      <c r="AI88" s="174"/>
      <c r="AJ88" s="174"/>
      <c r="AK88" s="174"/>
      <c r="AL88" s="175">
        <f t="shared" ref="AL88:AL92" si="20">SUBTOTAL(9,AD88:AK88)</f>
        <v>0</v>
      </c>
      <c r="AM88" s="110">
        <f t="shared" ref="AM88:AM92" si="21">ROUND(AL88*AC88,2)</f>
        <v>0</v>
      </c>
    </row>
    <row r="89" spans="1:39" s="50" customFormat="1" ht="24.95" customHeight="1" thickBot="1" x14ac:dyDescent="0.3">
      <c r="A89" s="170" t="s">
        <v>220</v>
      </c>
      <c r="B89" s="171"/>
      <c r="C89" s="171"/>
      <c r="D89" s="172"/>
      <c r="E89" s="172"/>
      <c r="F89" s="99"/>
      <c r="G89" s="99"/>
      <c r="H89" s="99"/>
      <c r="I89" s="99"/>
      <c r="J89" s="99"/>
      <c r="K89" s="99"/>
      <c r="L89" s="99"/>
      <c r="M89" s="99"/>
      <c r="N89" s="99"/>
      <c r="O89" s="99"/>
      <c r="P89" s="99"/>
      <c r="Q89" s="99"/>
      <c r="R89" s="99"/>
      <c r="S89" s="99"/>
      <c r="T89" s="99"/>
      <c r="U89" s="99"/>
      <c r="V89" s="99"/>
      <c r="W89" s="99"/>
      <c r="X89" s="99"/>
      <c r="Y89" s="99"/>
      <c r="Z89" s="99"/>
      <c r="AA89" s="99"/>
      <c r="AB89" s="162" t="s">
        <v>203</v>
      </c>
      <c r="AC89" s="94">
        <f t="shared" si="19"/>
        <v>0</v>
      </c>
      <c r="AD89" s="564"/>
      <c r="AE89" s="163"/>
      <c r="AF89" s="173"/>
      <c r="AG89" s="174"/>
      <c r="AH89" s="174"/>
      <c r="AI89" s="174"/>
      <c r="AJ89" s="174"/>
      <c r="AK89" s="174"/>
      <c r="AL89" s="175">
        <f t="shared" si="20"/>
        <v>0</v>
      </c>
      <c r="AM89" s="110">
        <f t="shared" si="21"/>
        <v>0</v>
      </c>
    </row>
    <row r="90" spans="1:39" s="50" customFormat="1" ht="24.95" customHeight="1" thickBot="1" x14ac:dyDescent="0.3">
      <c r="A90" s="170" t="s">
        <v>221</v>
      </c>
      <c r="B90" s="171"/>
      <c r="C90" s="171"/>
      <c r="D90" s="172"/>
      <c r="E90" s="172"/>
      <c r="F90" s="99"/>
      <c r="G90" s="99"/>
      <c r="H90" s="99"/>
      <c r="I90" s="99"/>
      <c r="J90" s="99"/>
      <c r="K90" s="99"/>
      <c r="L90" s="99"/>
      <c r="M90" s="99"/>
      <c r="N90" s="99"/>
      <c r="O90" s="99"/>
      <c r="P90" s="99"/>
      <c r="Q90" s="99"/>
      <c r="R90" s="99"/>
      <c r="S90" s="99"/>
      <c r="T90" s="99"/>
      <c r="U90" s="99"/>
      <c r="V90" s="99"/>
      <c r="W90" s="99"/>
      <c r="X90" s="99"/>
      <c r="Y90" s="99"/>
      <c r="Z90" s="99"/>
      <c r="AA90" s="99"/>
      <c r="AB90" s="162" t="s">
        <v>203</v>
      </c>
      <c r="AC90" s="94">
        <f t="shared" si="19"/>
        <v>0</v>
      </c>
      <c r="AD90" s="564"/>
      <c r="AE90" s="163"/>
      <c r="AF90" s="173"/>
      <c r="AG90" s="174"/>
      <c r="AH90" s="174"/>
      <c r="AI90" s="174"/>
      <c r="AJ90" s="174"/>
      <c r="AK90" s="174"/>
      <c r="AL90" s="175">
        <f t="shared" si="20"/>
        <v>0</v>
      </c>
      <c r="AM90" s="110">
        <f t="shared" si="21"/>
        <v>0</v>
      </c>
    </row>
    <row r="91" spans="1:39" s="50" customFormat="1" ht="24.95" customHeight="1" thickBot="1" x14ac:dyDescent="0.3">
      <c r="A91" s="170" t="s">
        <v>222</v>
      </c>
      <c r="B91" s="171"/>
      <c r="C91" s="171"/>
      <c r="D91" s="172"/>
      <c r="E91" s="172"/>
      <c r="F91" s="99"/>
      <c r="G91" s="99"/>
      <c r="H91" s="99"/>
      <c r="I91" s="99"/>
      <c r="J91" s="99"/>
      <c r="K91" s="99"/>
      <c r="L91" s="99"/>
      <c r="M91" s="99"/>
      <c r="N91" s="99"/>
      <c r="O91" s="99"/>
      <c r="P91" s="99"/>
      <c r="Q91" s="99"/>
      <c r="R91" s="99"/>
      <c r="S91" s="99"/>
      <c r="T91" s="99"/>
      <c r="U91" s="99"/>
      <c r="V91" s="99"/>
      <c r="W91" s="99"/>
      <c r="X91" s="99"/>
      <c r="Y91" s="99"/>
      <c r="Z91" s="99"/>
      <c r="AA91" s="99"/>
      <c r="AB91" s="162" t="s">
        <v>203</v>
      </c>
      <c r="AC91" s="94">
        <f t="shared" si="19"/>
        <v>0</v>
      </c>
      <c r="AD91" s="564"/>
      <c r="AE91" s="163"/>
      <c r="AF91" s="173"/>
      <c r="AG91" s="174"/>
      <c r="AH91" s="174"/>
      <c r="AI91" s="174"/>
      <c r="AJ91" s="174"/>
      <c r="AK91" s="174"/>
      <c r="AL91" s="175">
        <f t="shared" si="20"/>
        <v>0</v>
      </c>
      <c r="AM91" s="110">
        <f t="shared" si="21"/>
        <v>0</v>
      </c>
    </row>
    <row r="92" spans="1:39" s="50" customFormat="1" ht="24.95" customHeight="1" thickBot="1" x14ac:dyDescent="0.3">
      <c r="A92" s="183" t="s">
        <v>223</v>
      </c>
      <c r="B92" s="171"/>
      <c r="C92" s="171"/>
      <c r="D92" s="172"/>
      <c r="E92" s="172"/>
      <c r="F92" s="99"/>
      <c r="G92" s="99"/>
      <c r="H92" s="99"/>
      <c r="I92" s="99"/>
      <c r="J92" s="99"/>
      <c r="K92" s="99"/>
      <c r="L92" s="99"/>
      <c r="M92" s="99"/>
      <c r="N92" s="99"/>
      <c r="O92" s="99"/>
      <c r="P92" s="99"/>
      <c r="Q92" s="99"/>
      <c r="R92" s="99"/>
      <c r="S92" s="99"/>
      <c r="T92" s="99"/>
      <c r="U92" s="99"/>
      <c r="V92" s="99"/>
      <c r="W92" s="99"/>
      <c r="X92" s="99"/>
      <c r="Y92" s="99"/>
      <c r="Z92" s="99"/>
      <c r="AA92" s="99"/>
      <c r="AB92" s="162" t="s">
        <v>203</v>
      </c>
      <c r="AC92" s="94">
        <f t="shared" si="19"/>
        <v>0</v>
      </c>
      <c r="AD92" s="564"/>
      <c r="AE92" s="163"/>
      <c r="AF92" s="173"/>
      <c r="AG92" s="174"/>
      <c r="AH92" s="174"/>
      <c r="AI92" s="174"/>
      <c r="AJ92" s="174"/>
      <c r="AK92" s="174"/>
      <c r="AL92" s="175">
        <f t="shared" si="20"/>
        <v>0</v>
      </c>
      <c r="AM92" s="110">
        <f t="shared" si="21"/>
        <v>0</v>
      </c>
    </row>
    <row r="93" spans="1:39" ht="24.95" customHeight="1" thickBot="1" x14ac:dyDescent="0.3">
      <c r="A93" s="865" t="s">
        <v>224</v>
      </c>
      <c r="B93" s="866"/>
      <c r="C93" s="866"/>
      <c r="D93" s="121">
        <f t="shared" ref="D93:AA93" si="22">SUMPRODUCT(D73:D92,$AL$73:$AL$92)</f>
        <v>0</v>
      </c>
      <c r="E93" s="121">
        <f t="shared" si="22"/>
        <v>0</v>
      </c>
      <c r="F93" s="121">
        <f t="shared" si="22"/>
        <v>0</v>
      </c>
      <c r="G93" s="121">
        <f t="shared" si="22"/>
        <v>0</v>
      </c>
      <c r="H93" s="121">
        <f t="shared" si="22"/>
        <v>0</v>
      </c>
      <c r="I93" s="121">
        <f t="shared" si="22"/>
        <v>0</v>
      </c>
      <c r="J93" s="121">
        <f t="shared" si="22"/>
        <v>0</v>
      </c>
      <c r="K93" s="121">
        <f t="shared" si="22"/>
        <v>0</v>
      </c>
      <c r="L93" s="121">
        <f t="shared" si="22"/>
        <v>0</v>
      </c>
      <c r="M93" s="121">
        <f t="shared" si="22"/>
        <v>0</v>
      </c>
      <c r="N93" s="121">
        <f t="shared" si="22"/>
        <v>0</v>
      </c>
      <c r="O93" s="121">
        <f t="shared" si="22"/>
        <v>0</v>
      </c>
      <c r="P93" s="121">
        <f t="shared" si="22"/>
        <v>0</v>
      </c>
      <c r="Q93" s="121">
        <f t="shared" si="22"/>
        <v>0</v>
      </c>
      <c r="R93" s="121">
        <f t="shared" si="22"/>
        <v>0</v>
      </c>
      <c r="S93" s="121">
        <f t="shared" si="22"/>
        <v>0</v>
      </c>
      <c r="T93" s="121">
        <f t="shared" si="22"/>
        <v>0</v>
      </c>
      <c r="U93" s="121">
        <f t="shared" si="22"/>
        <v>0</v>
      </c>
      <c r="V93" s="121">
        <f t="shared" si="22"/>
        <v>0</v>
      </c>
      <c r="W93" s="121">
        <f t="shared" si="22"/>
        <v>0</v>
      </c>
      <c r="X93" s="121">
        <f t="shared" si="22"/>
        <v>0</v>
      </c>
      <c r="Y93" s="121">
        <f t="shared" si="22"/>
        <v>0</v>
      </c>
      <c r="Z93" s="121">
        <f t="shared" si="22"/>
        <v>0</v>
      </c>
      <c r="AA93" s="121">
        <f t="shared" si="22"/>
        <v>0</v>
      </c>
      <c r="AB93" s="122">
        <f>SUM(D93:AA93)</f>
        <v>0</v>
      </c>
      <c r="AC93" s="123" t="s">
        <v>196</v>
      </c>
      <c r="AD93" s="124"/>
      <c r="AE93" s="125"/>
      <c r="AF93" s="125"/>
      <c r="AG93" s="125"/>
      <c r="AH93" s="125"/>
      <c r="AI93" s="125"/>
      <c r="AJ93" s="125"/>
      <c r="AK93" s="126"/>
      <c r="AL93" s="184"/>
      <c r="AM93" s="123">
        <f>SUBTOTAL(9,AM73:AM92)</f>
        <v>0</v>
      </c>
    </row>
    <row r="94" spans="1:39" ht="24.95" customHeight="1" thickBot="1" x14ac:dyDescent="0.3">
      <c r="A94" s="129"/>
      <c r="B94" s="130"/>
      <c r="C94" s="130"/>
      <c r="D94" s="185"/>
      <c r="E94" s="185"/>
      <c r="F94" s="185"/>
      <c r="G94" s="185"/>
      <c r="H94" s="185"/>
      <c r="I94" s="185"/>
      <c r="J94" s="185"/>
      <c r="K94" s="185"/>
      <c r="L94" s="185"/>
      <c r="M94" s="185"/>
      <c r="N94" s="185"/>
      <c r="O94" s="185"/>
      <c r="P94" s="185"/>
      <c r="Q94" s="185"/>
      <c r="R94" s="185"/>
      <c r="S94" s="185"/>
      <c r="T94" s="185"/>
      <c r="U94" s="185"/>
      <c r="V94" s="185"/>
      <c r="W94" s="185"/>
      <c r="X94" s="185"/>
      <c r="Y94" s="185"/>
      <c r="Z94" s="185"/>
      <c r="AA94" s="185"/>
      <c r="AB94" s="132"/>
      <c r="AC94" s="123" t="s">
        <v>197</v>
      </c>
      <c r="AD94" s="133"/>
      <c r="AE94" s="134"/>
      <c r="AF94" s="134"/>
      <c r="AG94" s="134"/>
      <c r="AH94" s="134"/>
      <c r="AI94" s="134"/>
      <c r="AJ94" s="134"/>
      <c r="AK94" s="135"/>
      <c r="AL94" s="186"/>
      <c r="AM94" s="123">
        <f>AM93*$AL$94</f>
        <v>0</v>
      </c>
    </row>
    <row r="95" spans="1:39" ht="24.95" customHeight="1" thickBot="1" x14ac:dyDescent="0.3">
      <c r="A95" s="137"/>
      <c r="B95" s="138"/>
      <c r="C95" s="138"/>
      <c r="D95" s="187"/>
      <c r="E95" s="187"/>
      <c r="F95" s="187"/>
      <c r="G95" s="187"/>
      <c r="H95" s="187"/>
      <c r="I95" s="187"/>
      <c r="J95" s="187"/>
      <c r="K95" s="187"/>
      <c r="L95" s="187"/>
      <c r="M95" s="187"/>
      <c r="N95" s="187"/>
      <c r="O95" s="187"/>
      <c r="P95" s="187"/>
      <c r="Q95" s="187"/>
      <c r="R95" s="187"/>
      <c r="S95" s="187"/>
      <c r="T95" s="187"/>
      <c r="U95" s="187"/>
      <c r="V95" s="187"/>
      <c r="W95" s="187"/>
      <c r="X95" s="187"/>
      <c r="Y95" s="187"/>
      <c r="Z95" s="187"/>
      <c r="AA95" s="187"/>
      <c r="AB95" s="140"/>
      <c r="AC95" s="123" t="s">
        <v>37</v>
      </c>
      <c r="AD95" s="141"/>
      <c r="AE95" s="142"/>
      <c r="AF95" s="142"/>
      <c r="AG95" s="142"/>
      <c r="AH95" s="142"/>
      <c r="AI95" s="142"/>
      <c r="AJ95" s="142"/>
      <c r="AK95" s="143"/>
      <c r="AL95" s="188"/>
      <c r="AM95" s="123">
        <f>SUBTOTAL(9,AM73:AM94)</f>
        <v>0</v>
      </c>
    </row>
    <row r="96" spans="1:39" ht="24.95" customHeight="1" thickBot="1" x14ac:dyDescent="0.3">
      <c r="A96" s="48"/>
      <c r="B96" s="48"/>
      <c r="C96" s="48"/>
      <c r="AA96" s="46"/>
      <c r="AB96" s="46"/>
      <c r="AC96" s="189"/>
    </row>
    <row r="97" spans="1:39" ht="24.95" customHeight="1" thickBot="1" x14ac:dyDescent="0.3">
      <c r="A97" s="867" t="s">
        <v>225</v>
      </c>
      <c r="B97" s="868"/>
      <c r="C97" s="868"/>
      <c r="D97" s="868"/>
      <c r="E97" s="868"/>
      <c r="F97" s="868"/>
      <c r="G97" s="868"/>
      <c r="H97" s="868"/>
      <c r="I97" s="868"/>
      <c r="J97" s="868"/>
      <c r="K97" s="868"/>
      <c r="L97" s="868"/>
      <c r="M97" s="868"/>
      <c r="N97" s="868"/>
      <c r="O97" s="868"/>
      <c r="P97" s="868"/>
      <c r="Q97" s="868"/>
      <c r="R97" s="868"/>
      <c r="S97" s="868"/>
      <c r="T97" s="868"/>
      <c r="U97" s="868"/>
      <c r="V97" s="868"/>
      <c r="W97" s="868"/>
      <c r="X97" s="868"/>
      <c r="Y97" s="868"/>
      <c r="Z97" s="868"/>
      <c r="AA97" s="868"/>
      <c r="AB97" s="869"/>
      <c r="AC97" s="123" t="s">
        <v>226</v>
      </c>
      <c r="AD97" s="124"/>
      <c r="AE97" s="125"/>
      <c r="AF97" s="125"/>
      <c r="AG97" s="125"/>
      <c r="AH97" s="125"/>
      <c r="AI97" s="125"/>
      <c r="AJ97" s="125"/>
      <c r="AK97" s="126"/>
      <c r="AL97" s="184"/>
      <c r="AM97" s="123">
        <f>AM67+AM93</f>
        <v>0</v>
      </c>
    </row>
    <row r="98" spans="1:39" ht="24.95" customHeight="1" thickBot="1" x14ac:dyDescent="0.3">
      <c r="A98" s="870"/>
      <c r="B98" s="871"/>
      <c r="C98" s="871"/>
      <c r="D98" s="871"/>
      <c r="E98" s="871"/>
      <c r="F98" s="871"/>
      <c r="G98" s="871"/>
      <c r="H98" s="871"/>
      <c r="I98" s="871"/>
      <c r="J98" s="871"/>
      <c r="K98" s="871"/>
      <c r="L98" s="871"/>
      <c r="M98" s="871"/>
      <c r="N98" s="871"/>
      <c r="O98" s="871"/>
      <c r="P98" s="871"/>
      <c r="Q98" s="871"/>
      <c r="R98" s="871"/>
      <c r="S98" s="871"/>
      <c r="T98" s="871"/>
      <c r="U98" s="871"/>
      <c r="V98" s="871"/>
      <c r="W98" s="871"/>
      <c r="X98" s="871"/>
      <c r="Y98" s="871"/>
      <c r="Z98" s="871"/>
      <c r="AA98" s="871"/>
      <c r="AB98" s="872"/>
      <c r="AC98" s="123" t="s">
        <v>197</v>
      </c>
      <c r="AD98" s="133"/>
      <c r="AE98" s="134"/>
      <c r="AF98" s="134"/>
      <c r="AG98" s="134"/>
      <c r="AH98" s="134"/>
      <c r="AI98" s="134"/>
      <c r="AJ98" s="134"/>
      <c r="AK98" s="135"/>
      <c r="AL98" s="186"/>
      <c r="AM98" s="123">
        <f>AM97*$AL$98</f>
        <v>0</v>
      </c>
    </row>
    <row r="99" spans="1:39" ht="24.95" customHeight="1" thickBot="1" x14ac:dyDescent="0.3">
      <c r="A99" s="873"/>
      <c r="B99" s="874"/>
      <c r="C99" s="874"/>
      <c r="D99" s="874"/>
      <c r="E99" s="874"/>
      <c r="F99" s="874"/>
      <c r="G99" s="874"/>
      <c r="H99" s="874"/>
      <c r="I99" s="874"/>
      <c r="J99" s="874"/>
      <c r="K99" s="874"/>
      <c r="L99" s="874"/>
      <c r="M99" s="874"/>
      <c r="N99" s="874"/>
      <c r="O99" s="874"/>
      <c r="P99" s="874"/>
      <c r="Q99" s="874"/>
      <c r="R99" s="874"/>
      <c r="S99" s="874"/>
      <c r="T99" s="874"/>
      <c r="U99" s="874"/>
      <c r="V99" s="874"/>
      <c r="W99" s="874"/>
      <c r="X99" s="874"/>
      <c r="Y99" s="874"/>
      <c r="Z99" s="874"/>
      <c r="AA99" s="874"/>
      <c r="AB99" s="875"/>
      <c r="AC99" s="123" t="s">
        <v>227</v>
      </c>
      <c r="AD99" s="141"/>
      <c r="AE99" s="142"/>
      <c r="AF99" s="142"/>
      <c r="AG99" s="142"/>
      <c r="AH99" s="142"/>
      <c r="AI99" s="142"/>
      <c r="AJ99" s="142"/>
      <c r="AK99" s="143"/>
      <c r="AL99" s="188"/>
      <c r="AM99" s="123">
        <f>SUBTOTAL(9,AM97:AM98)</f>
        <v>0</v>
      </c>
    </row>
    <row r="100" spans="1:39" ht="24.95" customHeight="1" x14ac:dyDescent="0.25">
      <c r="A100" s="48"/>
      <c r="B100" s="48"/>
      <c r="C100" s="48"/>
      <c r="AA100" s="46"/>
      <c r="AB100" s="46"/>
      <c r="AC100" s="189"/>
    </row>
    <row r="101" spans="1:39" ht="24.95" customHeight="1" x14ac:dyDescent="0.25">
      <c r="A101" s="48"/>
      <c r="B101" s="48"/>
      <c r="C101" s="48"/>
      <c r="AA101" s="46"/>
      <c r="AB101" s="46"/>
      <c r="AC101" s="189"/>
    </row>
    <row r="102" spans="1:39" ht="24.95" customHeight="1" x14ac:dyDescent="0.25">
      <c r="A102" s="48"/>
      <c r="B102" s="48"/>
      <c r="C102" s="48"/>
      <c r="AA102" s="46"/>
      <c r="AB102" s="46"/>
      <c r="AC102" s="189"/>
    </row>
    <row r="103" spans="1:39" ht="24.95" customHeight="1" x14ac:dyDescent="0.25">
      <c r="A103" s="48"/>
      <c r="B103" s="48"/>
      <c r="C103" s="48"/>
      <c r="Z103" s="46"/>
      <c r="AA103" s="46"/>
      <c r="AB103" s="46"/>
      <c r="AC103" s="189"/>
    </row>
    <row r="104" spans="1:39" ht="24.95" customHeight="1" x14ac:dyDescent="0.25">
      <c r="A104" s="48"/>
      <c r="B104" s="48"/>
      <c r="C104" s="48"/>
      <c r="E104" s="190"/>
      <c r="Z104" s="46"/>
      <c r="AA104" s="46"/>
      <c r="AB104" s="46"/>
      <c r="AC104" s="189"/>
    </row>
    <row r="105" spans="1:39" ht="24.95" customHeight="1" x14ac:dyDescent="0.25">
      <c r="A105" s="48"/>
      <c r="B105" s="48"/>
      <c r="C105" s="48"/>
      <c r="Z105" s="46"/>
      <c r="AA105" s="46"/>
      <c r="AB105" s="46"/>
      <c r="AC105" s="189"/>
    </row>
    <row r="106" spans="1:39" ht="24.95" customHeight="1" x14ac:dyDescent="0.25">
      <c r="A106" s="48"/>
      <c r="B106" s="48"/>
      <c r="C106" s="48"/>
      <c r="Z106" s="46"/>
      <c r="AA106" s="46"/>
      <c r="AB106" s="46"/>
      <c r="AC106" s="189"/>
    </row>
    <row r="107" spans="1:39" ht="24.95" customHeight="1" x14ac:dyDescent="0.25">
      <c r="A107" s="48"/>
      <c r="B107" s="48"/>
      <c r="C107" s="48"/>
      <c r="AA107" s="46"/>
      <c r="AB107" s="46"/>
      <c r="AC107" s="189"/>
    </row>
    <row r="108" spans="1:39" ht="24.95" customHeight="1" x14ac:dyDescent="0.25">
      <c r="A108" s="48"/>
      <c r="B108" s="48"/>
      <c r="C108" s="48"/>
      <c r="AB108" s="46"/>
      <c r="AC108" s="189"/>
    </row>
    <row r="109" spans="1:39" ht="24.95" customHeight="1" x14ac:dyDescent="0.25">
      <c r="A109" s="48"/>
      <c r="B109" s="48"/>
      <c r="C109" s="48"/>
      <c r="D109" s="191"/>
      <c r="E109" s="191"/>
      <c r="F109" s="191"/>
      <c r="G109" s="191"/>
      <c r="H109" s="191"/>
      <c r="I109" s="191"/>
      <c r="J109" s="191"/>
      <c r="K109" s="191"/>
      <c r="L109" s="191"/>
      <c r="M109" s="191"/>
      <c r="N109" s="191"/>
      <c r="O109" s="191"/>
      <c r="P109" s="191"/>
      <c r="Q109" s="191"/>
      <c r="R109" s="191"/>
      <c r="S109" s="191"/>
      <c r="T109" s="191"/>
      <c r="U109" s="191"/>
      <c r="V109" s="191"/>
      <c r="W109" s="191"/>
      <c r="X109" s="191"/>
      <c r="Y109" s="191"/>
      <c r="Z109" s="191"/>
      <c r="AA109" s="191"/>
      <c r="AB109" s="46"/>
      <c r="AC109" s="189"/>
    </row>
    <row r="110" spans="1:39" ht="24.95" customHeight="1" x14ac:dyDescent="0.25">
      <c r="A110" s="48"/>
      <c r="B110" s="48"/>
      <c r="C110" s="192"/>
      <c r="D110" s="192"/>
      <c r="E110" s="192"/>
      <c r="F110" s="192"/>
      <c r="G110" s="192"/>
      <c r="H110" s="192"/>
      <c r="I110" s="192"/>
      <c r="J110" s="192"/>
      <c r="K110" s="192"/>
      <c r="L110" s="192"/>
      <c r="M110" s="192"/>
      <c r="N110" s="192"/>
      <c r="O110" s="192"/>
      <c r="P110" s="192"/>
      <c r="Q110" s="192"/>
      <c r="R110" s="192"/>
      <c r="S110" s="192"/>
      <c r="T110" s="192"/>
      <c r="U110" s="192"/>
      <c r="V110" s="192"/>
      <c r="W110" s="192"/>
      <c r="X110" s="192"/>
      <c r="Y110" s="192"/>
      <c r="Z110" s="192"/>
      <c r="AA110" s="192"/>
      <c r="AB110" s="46"/>
      <c r="AC110" s="189"/>
    </row>
    <row r="111" spans="1:39" ht="24.95" customHeight="1" x14ac:dyDescent="0.25">
      <c r="A111" s="48"/>
      <c r="B111" s="48"/>
      <c r="C111" s="192"/>
      <c r="D111" s="192"/>
      <c r="E111" s="192"/>
      <c r="F111" s="192"/>
      <c r="G111" s="192"/>
      <c r="H111" s="192"/>
      <c r="I111" s="192"/>
      <c r="J111" s="192"/>
      <c r="K111" s="192"/>
      <c r="L111" s="192"/>
      <c r="M111" s="192"/>
      <c r="N111" s="192"/>
      <c r="O111" s="192"/>
      <c r="P111" s="192"/>
      <c r="Q111" s="192"/>
      <c r="R111" s="192"/>
      <c r="S111" s="192"/>
      <c r="T111" s="192"/>
      <c r="U111" s="192"/>
      <c r="V111" s="192"/>
      <c r="W111" s="192"/>
      <c r="X111" s="192"/>
      <c r="Y111" s="192"/>
      <c r="Z111" s="192"/>
      <c r="AA111" s="192"/>
      <c r="AB111" s="46"/>
      <c r="AC111" s="189"/>
    </row>
    <row r="112" spans="1:39" ht="24.95" customHeight="1" x14ac:dyDescent="0.25">
      <c r="A112" s="48"/>
      <c r="B112" s="48"/>
      <c r="C112" s="192"/>
      <c r="D112" s="192"/>
      <c r="E112" s="192"/>
      <c r="F112" s="192"/>
      <c r="G112" s="192"/>
      <c r="H112" s="192"/>
      <c r="I112" s="192"/>
      <c r="J112" s="192"/>
      <c r="K112" s="192"/>
      <c r="L112" s="192"/>
      <c r="M112" s="192"/>
      <c r="N112" s="192"/>
      <c r="O112" s="192"/>
      <c r="P112" s="192"/>
      <c r="Q112" s="192"/>
      <c r="R112" s="192"/>
      <c r="S112" s="192"/>
      <c r="T112" s="192"/>
      <c r="U112" s="192"/>
      <c r="V112" s="192"/>
      <c r="W112" s="192"/>
      <c r="X112" s="192"/>
      <c r="Y112" s="192"/>
      <c r="Z112" s="192"/>
      <c r="AA112" s="192"/>
      <c r="AB112" s="46"/>
      <c r="AC112" s="189"/>
    </row>
    <row r="113" spans="1:29" ht="24.95" customHeight="1" x14ac:dyDescent="0.25">
      <c r="A113" s="48"/>
      <c r="B113" s="48"/>
      <c r="C113" s="192"/>
      <c r="D113" s="192"/>
      <c r="E113" s="192"/>
      <c r="F113" s="192"/>
      <c r="G113" s="192"/>
      <c r="H113" s="192"/>
      <c r="I113" s="192"/>
      <c r="J113" s="192"/>
      <c r="K113" s="192"/>
      <c r="L113" s="192"/>
      <c r="M113" s="192"/>
      <c r="N113" s="192"/>
      <c r="O113" s="192"/>
      <c r="P113" s="192"/>
      <c r="Q113" s="192"/>
      <c r="R113" s="192"/>
      <c r="S113" s="192"/>
      <c r="T113" s="192"/>
      <c r="U113" s="192"/>
      <c r="V113" s="192"/>
      <c r="W113" s="192"/>
      <c r="X113" s="192"/>
      <c r="Y113" s="192"/>
      <c r="Z113" s="192"/>
      <c r="AA113" s="192"/>
      <c r="AB113" s="46"/>
      <c r="AC113" s="189"/>
    </row>
    <row r="114" spans="1:29" ht="24.95" customHeight="1" x14ac:dyDescent="0.25">
      <c r="A114" s="48"/>
      <c r="B114" s="48"/>
      <c r="C114" s="192"/>
      <c r="D114" s="192"/>
      <c r="E114" s="192"/>
      <c r="F114" s="192"/>
      <c r="G114" s="192"/>
      <c r="H114" s="192"/>
      <c r="I114" s="192"/>
      <c r="J114" s="192"/>
      <c r="K114" s="192"/>
      <c r="L114" s="192"/>
      <c r="M114" s="192"/>
      <c r="N114" s="192"/>
      <c r="O114" s="192"/>
      <c r="P114" s="192"/>
      <c r="Q114" s="192"/>
      <c r="R114" s="192"/>
      <c r="S114" s="192"/>
      <c r="T114" s="192"/>
      <c r="U114" s="192"/>
      <c r="V114" s="192"/>
      <c r="W114" s="192"/>
      <c r="X114" s="192"/>
      <c r="Y114" s="192"/>
      <c r="Z114" s="192"/>
      <c r="AA114" s="192"/>
      <c r="AB114" s="46"/>
      <c r="AC114" s="189"/>
    </row>
    <row r="115" spans="1:29" ht="24.95" customHeight="1" x14ac:dyDescent="0.25">
      <c r="A115" s="48"/>
      <c r="B115" s="48"/>
      <c r="C115" s="192"/>
      <c r="D115" s="192"/>
      <c r="E115" s="192"/>
      <c r="F115" s="192"/>
      <c r="G115" s="192"/>
      <c r="H115" s="192"/>
      <c r="I115" s="192"/>
      <c r="J115" s="192"/>
      <c r="K115" s="192"/>
      <c r="L115" s="192"/>
      <c r="M115" s="192"/>
      <c r="N115" s="192"/>
      <c r="O115" s="192"/>
      <c r="P115" s="192"/>
      <c r="Q115" s="192"/>
      <c r="R115" s="192"/>
      <c r="S115" s="192"/>
      <c r="T115" s="192"/>
      <c r="U115" s="192"/>
      <c r="V115" s="192"/>
      <c r="W115" s="192"/>
      <c r="X115" s="192"/>
      <c r="Y115" s="192"/>
      <c r="Z115" s="192"/>
      <c r="AA115" s="192"/>
      <c r="AB115" s="46"/>
      <c r="AC115" s="189"/>
    </row>
    <row r="116" spans="1:29" ht="24.95" customHeight="1" x14ac:dyDescent="0.25">
      <c r="A116" s="48"/>
      <c r="B116" s="48"/>
      <c r="C116" s="192"/>
      <c r="D116" s="192"/>
      <c r="E116" s="192"/>
      <c r="F116" s="192"/>
      <c r="G116" s="192"/>
      <c r="H116" s="192"/>
      <c r="I116" s="192"/>
      <c r="J116" s="192"/>
      <c r="K116" s="192"/>
      <c r="L116" s="192"/>
      <c r="M116" s="192"/>
      <c r="N116" s="192"/>
      <c r="O116" s="192"/>
      <c r="P116" s="192"/>
      <c r="Q116" s="192"/>
      <c r="R116" s="192"/>
      <c r="S116" s="192"/>
      <c r="T116" s="192"/>
      <c r="U116" s="192"/>
      <c r="V116" s="192"/>
      <c r="W116" s="192"/>
      <c r="X116" s="192"/>
      <c r="Y116" s="192"/>
      <c r="Z116" s="192"/>
      <c r="AA116" s="192"/>
      <c r="AB116" s="46"/>
      <c r="AC116" s="189"/>
    </row>
    <row r="117" spans="1:29" ht="24.95" customHeight="1" x14ac:dyDescent="0.25">
      <c r="A117" s="48"/>
      <c r="B117" s="48"/>
      <c r="C117" s="192"/>
      <c r="D117" s="192"/>
      <c r="E117" s="192"/>
      <c r="F117" s="192"/>
      <c r="G117" s="192"/>
      <c r="H117" s="192"/>
      <c r="I117" s="192"/>
      <c r="J117" s="192"/>
      <c r="K117" s="192"/>
      <c r="L117" s="192"/>
      <c r="M117" s="192"/>
      <c r="N117" s="192"/>
      <c r="O117" s="192"/>
      <c r="P117" s="192"/>
      <c r="Q117" s="192"/>
      <c r="R117" s="192"/>
      <c r="S117" s="192"/>
      <c r="T117" s="192"/>
      <c r="U117" s="192"/>
      <c r="V117" s="192"/>
      <c r="W117" s="192"/>
      <c r="X117" s="192"/>
      <c r="Y117" s="192"/>
      <c r="Z117" s="192"/>
      <c r="AA117" s="192"/>
      <c r="AB117" s="46"/>
      <c r="AC117" s="189"/>
    </row>
    <row r="118" spans="1:29" ht="24.95" customHeight="1" x14ac:dyDescent="0.25">
      <c r="A118" s="48"/>
      <c r="B118" s="48"/>
      <c r="C118" s="192"/>
      <c r="D118" s="192"/>
      <c r="E118" s="192"/>
      <c r="F118" s="192"/>
      <c r="G118" s="192"/>
      <c r="H118" s="192"/>
      <c r="I118" s="192"/>
      <c r="J118" s="192"/>
      <c r="K118" s="192"/>
      <c r="L118" s="192"/>
      <c r="M118" s="192"/>
      <c r="N118" s="192"/>
      <c r="O118" s="192"/>
      <c r="P118" s="192"/>
      <c r="Q118" s="192"/>
      <c r="R118" s="192"/>
      <c r="S118" s="192"/>
      <c r="T118" s="192"/>
      <c r="U118" s="192"/>
      <c r="V118" s="192"/>
      <c r="W118" s="192"/>
      <c r="X118" s="192"/>
      <c r="Y118" s="192"/>
      <c r="Z118" s="192"/>
      <c r="AA118" s="192"/>
      <c r="AB118" s="46"/>
      <c r="AC118" s="189"/>
    </row>
    <row r="119" spans="1:29" ht="24.95" customHeight="1" x14ac:dyDescent="0.25">
      <c r="A119" s="48"/>
      <c r="B119" s="48"/>
      <c r="C119" s="192"/>
      <c r="D119" s="192"/>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c r="AA119" s="192"/>
      <c r="AB119" s="46"/>
      <c r="AC119" s="189"/>
    </row>
    <row r="120" spans="1:29" ht="24.95" customHeight="1" x14ac:dyDescent="0.25">
      <c r="A120" s="48"/>
      <c r="B120" s="48"/>
      <c r="C120" s="192"/>
      <c r="D120" s="192"/>
      <c r="E120" s="192"/>
      <c r="F120" s="192"/>
      <c r="G120" s="192"/>
      <c r="H120" s="192"/>
      <c r="I120" s="192"/>
      <c r="J120" s="192"/>
      <c r="K120" s="192"/>
      <c r="L120" s="192"/>
      <c r="M120" s="192"/>
      <c r="N120" s="192"/>
      <c r="O120" s="192"/>
      <c r="P120" s="192"/>
      <c r="Q120" s="192"/>
      <c r="R120" s="192"/>
      <c r="S120" s="192"/>
      <c r="T120" s="192"/>
      <c r="U120" s="192"/>
      <c r="V120" s="192"/>
      <c r="W120" s="192"/>
      <c r="X120" s="192"/>
      <c r="Y120" s="192"/>
      <c r="Z120" s="192"/>
      <c r="AA120" s="192"/>
      <c r="AB120" s="46"/>
      <c r="AC120" s="189"/>
    </row>
    <row r="121" spans="1:29" ht="24.95" customHeight="1" x14ac:dyDescent="0.25">
      <c r="A121" s="48"/>
      <c r="B121" s="48"/>
      <c r="C121" s="192"/>
      <c r="D121" s="192"/>
      <c r="E121" s="192"/>
      <c r="F121" s="192"/>
      <c r="G121" s="192"/>
      <c r="H121" s="192"/>
      <c r="I121" s="192"/>
      <c r="J121" s="192"/>
      <c r="K121" s="192"/>
      <c r="L121" s="192"/>
      <c r="M121" s="192"/>
      <c r="N121" s="192"/>
      <c r="O121" s="192"/>
      <c r="P121" s="192"/>
      <c r="Q121" s="192"/>
      <c r="R121" s="192"/>
      <c r="S121" s="192"/>
      <c r="T121" s="192"/>
      <c r="U121" s="192"/>
      <c r="V121" s="192"/>
      <c r="W121" s="192"/>
      <c r="X121" s="192"/>
      <c r="Y121" s="192"/>
      <c r="Z121" s="192"/>
      <c r="AA121" s="192"/>
      <c r="AB121" s="46"/>
      <c r="AC121" s="189"/>
    </row>
    <row r="122" spans="1:29" ht="24.95" customHeight="1" x14ac:dyDescent="0.25">
      <c r="A122" s="48"/>
      <c r="B122" s="48"/>
      <c r="C122" s="192"/>
      <c r="D122" s="192"/>
      <c r="E122" s="192"/>
      <c r="F122" s="192"/>
      <c r="G122" s="192"/>
      <c r="H122" s="192"/>
      <c r="I122" s="192"/>
      <c r="J122" s="192"/>
      <c r="K122" s="192"/>
      <c r="L122" s="192"/>
      <c r="M122" s="192"/>
      <c r="N122" s="192"/>
      <c r="O122" s="192"/>
      <c r="P122" s="192"/>
      <c r="Q122" s="192"/>
      <c r="R122" s="192"/>
      <c r="S122" s="192"/>
      <c r="T122" s="192"/>
      <c r="U122" s="192"/>
      <c r="V122" s="192"/>
      <c r="W122" s="192"/>
      <c r="X122" s="192"/>
      <c r="Y122" s="192"/>
      <c r="Z122" s="192"/>
      <c r="AA122" s="192"/>
      <c r="AB122" s="46"/>
      <c r="AC122" s="189"/>
    </row>
    <row r="123" spans="1:29" ht="24.95" customHeight="1" x14ac:dyDescent="0.25">
      <c r="A123" s="48"/>
      <c r="B123" s="48"/>
      <c r="C123" s="192"/>
      <c r="D123" s="192"/>
      <c r="E123" s="192"/>
      <c r="F123" s="192"/>
      <c r="G123" s="192"/>
      <c r="H123" s="192"/>
      <c r="I123" s="192"/>
      <c r="J123" s="192"/>
      <c r="K123" s="192"/>
      <c r="L123" s="192"/>
      <c r="M123" s="192"/>
      <c r="N123" s="192"/>
      <c r="O123" s="192"/>
      <c r="P123" s="192"/>
      <c r="Q123" s="192"/>
      <c r="R123" s="192"/>
      <c r="S123" s="192"/>
      <c r="T123" s="192"/>
      <c r="U123" s="192"/>
      <c r="V123" s="192"/>
      <c r="W123" s="192"/>
      <c r="X123" s="192"/>
      <c r="Y123" s="192"/>
      <c r="Z123" s="192"/>
      <c r="AA123" s="192"/>
      <c r="AB123" s="46"/>
      <c r="AC123" s="189"/>
    </row>
    <row r="124" spans="1:29" ht="24.95" customHeight="1" x14ac:dyDescent="0.25">
      <c r="A124" s="48"/>
      <c r="B124" s="48"/>
      <c r="C124" s="192"/>
      <c r="D124" s="192"/>
      <c r="E124" s="192"/>
      <c r="F124" s="192"/>
      <c r="G124" s="192"/>
      <c r="H124" s="192"/>
      <c r="I124" s="192"/>
      <c r="J124" s="192"/>
      <c r="K124" s="192"/>
      <c r="L124" s="192"/>
      <c r="M124" s="192"/>
      <c r="N124" s="192"/>
      <c r="O124" s="192"/>
      <c r="P124" s="192"/>
      <c r="Q124" s="192"/>
      <c r="R124" s="192"/>
      <c r="S124" s="192"/>
      <c r="T124" s="192"/>
      <c r="U124" s="192"/>
      <c r="V124" s="192"/>
      <c r="W124" s="192"/>
      <c r="X124" s="192"/>
      <c r="Y124" s="192"/>
      <c r="Z124" s="192"/>
      <c r="AA124" s="192"/>
      <c r="AB124" s="46"/>
      <c r="AC124" s="189"/>
    </row>
    <row r="125" spans="1:29" x14ac:dyDescent="0.25">
      <c r="A125" s="48"/>
      <c r="B125" s="48"/>
      <c r="C125" s="192"/>
      <c r="D125" s="192"/>
      <c r="E125" s="192"/>
      <c r="F125" s="192"/>
      <c r="G125" s="192"/>
      <c r="H125" s="192"/>
      <c r="I125" s="192"/>
      <c r="J125" s="192"/>
      <c r="K125" s="192"/>
      <c r="L125" s="192"/>
      <c r="M125" s="192"/>
      <c r="N125" s="192"/>
      <c r="O125" s="192"/>
      <c r="P125" s="192"/>
      <c r="Q125" s="192"/>
      <c r="R125" s="192"/>
      <c r="S125" s="192"/>
      <c r="T125" s="192"/>
      <c r="U125" s="192"/>
      <c r="V125" s="192"/>
      <c r="W125" s="192"/>
      <c r="X125" s="192"/>
      <c r="Y125" s="192"/>
      <c r="Z125" s="192"/>
      <c r="AA125" s="192"/>
      <c r="AB125" s="46"/>
      <c r="AC125" s="189"/>
    </row>
    <row r="126" spans="1:29" x14ac:dyDescent="0.25">
      <c r="A126" s="48"/>
      <c r="B126" s="48"/>
      <c r="C126" s="192"/>
      <c r="D126" s="192"/>
      <c r="E126" s="192"/>
      <c r="F126" s="192"/>
      <c r="G126" s="192"/>
      <c r="H126" s="192"/>
      <c r="I126" s="192"/>
      <c r="J126" s="192"/>
      <c r="K126" s="192"/>
      <c r="L126" s="192"/>
      <c r="M126" s="192"/>
      <c r="N126" s="192"/>
      <c r="O126" s="192"/>
      <c r="P126" s="192"/>
      <c r="Q126" s="192"/>
      <c r="R126" s="192"/>
      <c r="S126" s="192"/>
      <c r="T126" s="192"/>
      <c r="U126" s="192"/>
      <c r="V126" s="192"/>
      <c r="W126" s="192"/>
      <c r="X126" s="192"/>
      <c r="Y126" s="192"/>
      <c r="Z126" s="192"/>
      <c r="AA126" s="192"/>
      <c r="AB126" s="46"/>
      <c r="AC126" s="189"/>
    </row>
    <row r="127" spans="1:29" x14ac:dyDescent="0.25">
      <c r="A127" s="48"/>
      <c r="B127" s="48"/>
      <c r="C127" s="192"/>
      <c r="D127" s="192"/>
      <c r="E127" s="192"/>
      <c r="F127" s="192"/>
      <c r="G127" s="192"/>
      <c r="H127" s="192"/>
      <c r="I127" s="192"/>
      <c r="J127" s="192"/>
      <c r="K127" s="192"/>
      <c r="L127" s="192"/>
      <c r="M127" s="192"/>
      <c r="N127" s="192"/>
      <c r="O127" s="192"/>
      <c r="P127" s="192"/>
      <c r="Q127" s="192"/>
      <c r="R127" s="192"/>
      <c r="S127" s="192"/>
      <c r="T127" s="192"/>
      <c r="U127" s="192"/>
      <c r="V127" s="192"/>
      <c r="W127" s="192"/>
      <c r="X127" s="192"/>
      <c r="Y127" s="192"/>
      <c r="Z127" s="192"/>
      <c r="AA127" s="192"/>
      <c r="AB127" s="46"/>
      <c r="AC127" s="189"/>
    </row>
    <row r="128" spans="1:29" x14ac:dyDescent="0.25">
      <c r="A128" s="48"/>
      <c r="B128" s="48"/>
      <c r="C128" s="192"/>
      <c r="D128" s="192"/>
      <c r="E128" s="192"/>
      <c r="F128" s="192"/>
      <c r="G128" s="192"/>
      <c r="H128" s="192"/>
      <c r="I128" s="192"/>
      <c r="J128" s="192"/>
      <c r="K128" s="192"/>
      <c r="L128" s="192"/>
      <c r="M128" s="192"/>
      <c r="N128" s="192"/>
      <c r="O128" s="192"/>
      <c r="P128" s="192"/>
      <c r="Q128" s="192"/>
      <c r="R128" s="192"/>
      <c r="S128" s="192"/>
      <c r="T128" s="192"/>
      <c r="U128" s="192"/>
      <c r="V128" s="192"/>
      <c r="W128" s="192"/>
      <c r="X128" s="192"/>
      <c r="Y128" s="192"/>
      <c r="Z128" s="192"/>
      <c r="AA128" s="192"/>
      <c r="AB128" s="46"/>
      <c r="AC128" s="189"/>
    </row>
    <row r="129" spans="1:29" x14ac:dyDescent="0.25">
      <c r="A129" s="48"/>
      <c r="B129" s="48"/>
      <c r="C129" s="192"/>
      <c r="D129" s="192"/>
      <c r="E129" s="192"/>
      <c r="F129" s="192"/>
      <c r="G129" s="192"/>
      <c r="H129" s="192"/>
      <c r="I129" s="192"/>
      <c r="J129" s="192"/>
      <c r="K129" s="192"/>
      <c r="L129" s="192"/>
      <c r="M129" s="192"/>
      <c r="N129" s="192"/>
      <c r="O129" s="192"/>
      <c r="P129" s="192"/>
      <c r="Q129" s="192"/>
      <c r="R129" s="192"/>
      <c r="S129" s="192"/>
      <c r="T129" s="192"/>
      <c r="U129" s="192"/>
      <c r="V129" s="192"/>
      <c r="W129" s="192"/>
      <c r="X129" s="192"/>
      <c r="Y129" s="192"/>
      <c r="Z129" s="192"/>
      <c r="AA129" s="192"/>
      <c r="AB129" s="46"/>
      <c r="AC129" s="189"/>
    </row>
    <row r="130" spans="1:29" x14ac:dyDescent="0.25">
      <c r="A130" s="48"/>
      <c r="B130" s="48"/>
      <c r="C130" s="192"/>
      <c r="D130" s="192"/>
      <c r="E130" s="192"/>
      <c r="F130" s="192"/>
      <c r="G130" s="192"/>
      <c r="H130" s="192"/>
      <c r="I130" s="192"/>
      <c r="J130" s="192"/>
      <c r="K130" s="192"/>
      <c r="L130" s="192"/>
      <c r="M130" s="192"/>
      <c r="N130" s="192"/>
      <c r="O130" s="192"/>
      <c r="P130" s="192"/>
      <c r="Q130" s="192"/>
      <c r="R130" s="192"/>
      <c r="S130" s="192"/>
      <c r="T130" s="192"/>
      <c r="U130" s="192"/>
      <c r="V130" s="192"/>
      <c r="W130" s="192"/>
      <c r="X130" s="192"/>
      <c r="Y130" s="192"/>
      <c r="Z130" s="192"/>
      <c r="AA130" s="192"/>
      <c r="AB130" s="46"/>
      <c r="AC130" s="189"/>
    </row>
    <row r="131" spans="1:29" x14ac:dyDescent="0.25">
      <c r="A131" s="48"/>
      <c r="B131" s="48"/>
      <c r="C131" s="192"/>
      <c r="D131" s="192"/>
      <c r="E131" s="192"/>
      <c r="F131" s="192"/>
      <c r="G131" s="192"/>
      <c r="H131" s="192"/>
      <c r="I131" s="192"/>
      <c r="J131" s="192"/>
      <c r="K131" s="192"/>
      <c r="L131" s="192"/>
      <c r="M131" s="192"/>
      <c r="N131" s="192"/>
      <c r="O131" s="192"/>
      <c r="P131" s="192"/>
      <c r="Q131" s="192"/>
      <c r="R131" s="192"/>
      <c r="S131" s="192"/>
      <c r="T131" s="192"/>
      <c r="U131" s="192"/>
      <c r="V131" s="192"/>
      <c r="W131" s="192"/>
      <c r="X131" s="192"/>
      <c r="Y131" s="192"/>
      <c r="Z131" s="192"/>
      <c r="AA131" s="192"/>
      <c r="AB131" s="46"/>
      <c r="AC131" s="189"/>
    </row>
    <row r="132" spans="1:29" x14ac:dyDescent="0.25">
      <c r="A132" s="48"/>
      <c r="B132" s="48"/>
      <c r="C132" s="192"/>
      <c r="D132" s="192"/>
      <c r="E132" s="192"/>
      <c r="F132" s="192"/>
      <c r="G132" s="192"/>
      <c r="H132" s="192"/>
      <c r="I132" s="192"/>
      <c r="J132" s="192"/>
      <c r="K132" s="192"/>
      <c r="L132" s="192"/>
      <c r="M132" s="192"/>
      <c r="N132" s="192"/>
      <c r="O132" s="192"/>
      <c r="P132" s="192"/>
      <c r="Q132" s="192"/>
      <c r="R132" s="192"/>
      <c r="S132" s="192"/>
      <c r="T132" s="192"/>
      <c r="U132" s="192"/>
      <c r="V132" s="192"/>
      <c r="W132" s="192"/>
      <c r="X132" s="192"/>
      <c r="Y132" s="192"/>
      <c r="Z132" s="192"/>
      <c r="AA132" s="192"/>
      <c r="AB132" s="46"/>
      <c r="AC132" s="189"/>
    </row>
    <row r="133" spans="1:29" x14ac:dyDescent="0.25">
      <c r="A133" s="48"/>
      <c r="B133" s="48"/>
      <c r="C133" s="192"/>
      <c r="D133" s="192"/>
      <c r="E133" s="192"/>
      <c r="F133" s="192"/>
      <c r="G133" s="192"/>
      <c r="H133" s="192"/>
      <c r="I133" s="192"/>
      <c r="J133" s="192"/>
      <c r="K133" s="192"/>
      <c r="L133" s="192"/>
      <c r="M133" s="192"/>
      <c r="N133" s="192"/>
      <c r="O133" s="192"/>
      <c r="P133" s="192"/>
      <c r="Q133" s="192"/>
      <c r="R133" s="192"/>
      <c r="S133" s="192"/>
      <c r="T133" s="192"/>
      <c r="U133" s="192"/>
      <c r="V133" s="192"/>
      <c r="W133" s="192"/>
      <c r="X133" s="192"/>
      <c r="Y133" s="192"/>
      <c r="Z133" s="192"/>
      <c r="AA133" s="192"/>
      <c r="AB133" s="46"/>
      <c r="AC133" s="189"/>
    </row>
    <row r="134" spans="1:29" x14ac:dyDescent="0.25">
      <c r="A134" s="48"/>
      <c r="B134" s="48"/>
      <c r="C134" s="192"/>
      <c r="D134" s="192"/>
      <c r="E134" s="192"/>
      <c r="F134" s="192"/>
      <c r="G134" s="192"/>
      <c r="H134" s="192"/>
      <c r="I134" s="192"/>
      <c r="J134" s="192"/>
      <c r="K134" s="192"/>
      <c r="L134" s="192"/>
      <c r="M134" s="192"/>
      <c r="N134" s="192"/>
      <c r="O134" s="192"/>
      <c r="P134" s="192"/>
      <c r="Q134" s="192"/>
      <c r="R134" s="192"/>
      <c r="S134" s="192"/>
      <c r="T134" s="192"/>
      <c r="U134" s="192"/>
      <c r="V134" s="192"/>
      <c r="W134" s="192"/>
      <c r="X134" s="192"/>
      <c r="Y134" s="192"/>
      <c r="Z134" s="192"/>
      <c r="AA134" s="192"/>
      <c r="AB134" s="46"/>
      <c r="AC134" s="189"/>
    </row>
    <row r="135" spans="1:29" x14ac:dyDescent="0.25">
      <c r="A135" s="48"/>
      <c r="C135" s="192"/>
      <c r="D135" s="192"/>
      <c r="E135" s="192"/>
      <c r="F135" s="192"/>
      <c r="G135" s="192"/>
      <c r="H135" s="192"/>
      <c r="I135" s="192"/>
      <c r="J135" s="192"/>
      <c r="K135" s="192"/>
      <c r="L135" s="192"/>
      <c r="M135" s="192"/>
      <c r="N135" s="192"/>
      <c r="O135" s="192"/>
      <c r="P135" s="192"/>
      <c r="Q135" s="192"/>
      <c r="R135" s="192"/>
      <c r="S135" s="192"/>
      <c r="T135" s="192"/>
      <c r="U135" s="192"/>
      <c r="V135" s="192"/>
      <c r="W135" s="192"/>
      <c r="X135" s="192"/>
      <c r="Y135" s="192"/>
      <c r="Z135" s="192"/>
      <c r="AA135" s="192"/>
      <c r="AC135" s="189"/>
    </row>
    <row r="136" spans="1:29" x14ac:dyDescent="0.25">
      <c r="A136" s="48"/>
      <c r="C136" s="192"/>
      <c r="D136" s="192"/>
      <c r="E136" s="192"/>
      <c r="F136" s="192"/>
      <c r="G136" s="192"/>
      <c r="H136" s="192"/>
      <c r="I136" s="192"/>
      <c r="J136" s="192"/>
      <c r="K136" s="192"/>
      <c r="L136" s="192"/>
      <c r="M136" s="192"/>
      <c r="N136" s="192"/>
      <c r="O136" s="192"/>
      <c r="P136" s="192"/>
      <c r="Q136" s="192"/>
      <c r="R136" s="192"/>
      <c r="S136" s="192"/>
      <c r="T136" s="192"/>
      <c r="U136" s="192"/>
      <c r="V136" s="192"/>
      <c r="W136" s="192"/>
      <c r="X136" s="192"/>
      <c r="Y136" s="192"/>
      <c r="Z136" s="192"/>
      <c r="AA136" s="192"/>
      <c r="AC136" s="189"/>
    </row>
    <row r="137" spans="1:29" x14ac:dyDescent="0.25">
      <c r="A137" s="48"/>
      <c r="C137" s="192"/>
      <c r="D137" s="192"/>
      <c r="E137" s="192"/>
      <c r="F137" s="192"/>
      <c r="G137" s="192"/>
      <c r="H137" s="192"/>
      <c r="I137" s="192"/>
      <c r="J137" s="192"/>
      <c r="K137" s="192"/>
      <c r="L137" s="192"/>
      <c r="M137" s="192"/>
      <c r="N137" s="192"/>
      <c r="O137" s="192"/>
      <c r="P137" s="192"/>
      <c r="Q137" s="192"/>
      <c r="R137" s="192"/>
      <c r="S137" s="192"/>
      <c r="T137" s="192"/>
      <c r="U137" s="192"/>
      <c r="V137" s="192"/>
      <c r="W137" s="192"/>
      <c r="X137" s="192"/>
      <c r="Y137" s="192"/>
      <c r="Z137" s="192"/>
      <c r="AA137" s="192"/>
      <c r="AC137" s="189"/>
    </row>
    <row r="138" spans="1:29" x14ac:dyDescent="0.25">
      <c r="A138" s="48"/>
      <c r="C138" s="192"/>
      <c r="D138" s="192"/>
      <c r="E138" s="192"/>
      <c r="F138" s="192"/>
      <c r="G138" s="192"/>
      <c r="H138" s="192"/>
      <c r="I138" s="192"/>
      <c r="J138" s="192"/>
      <c r="K138" s="192"/>
      <c r="L138" s="192"/>
      <c r="M138" s="192"/>
      <c r="N138" s="192"/>
      <c r="O138" s="192"/>
      <c r="P138" s="192"/>
      <c r="Q138" s="192"/>
      <c r="R138" s="192"/>
      <c r="S138" s="192"/>
      <c r="T138" s="192"/>
      <c r="U138" s="192"/>
      <c r="V138" s="192"/>
      <c r="W138" s="192"/>
      <c r="X138" s="192"/>
      <c r="Y138" s="192"/>
      <c r="Z138" s="192"/>
      <c r="AA138" s="192"/>
      <c r="AC138" s="189"/>
    </row>
    <row r="139" spans="1:29" x14ac:dyDescent="0.25">
      <c r="A139" s="48"/>
      <c r="C139" s="192"/>
      <c r="D139" s="192"/>
      <c r="E139" s="192"/>
      <c r="F139" s="192"/>
      <c r="G139" s="192"/>
      <c r="H139" s="192"/>
      <c r="I139" s="192"/>
      <c r="J139" s="192"/>
      <c r="K139" s="192"/>
      <c r="L139" s="192"/>
      <c r="M139" s="192"/>
      <c r="N139" s="192"/>
      <c r="O139" s="192"/>
      <c r="P139" s="192"/>
      <c r="Q139" s="192"/>
      <c r="R139" s="192"/>
      <c r="S139" s="192"/>
      <c r="T139" s="192"/>
      <c r="U139" s="192"/>
      <c r="V139" s="192"/>
      <c r="W139" s="192"/>
      <c r="X139" s="192"/>
      <c r="Y139" s="192"/>
      <c r="Z139" s="192"/>
      <c r="AA139" s="192"/>
      <c r="AC139" s="189"/>
    </row>
    <row r="140" spans="1:29" x14ac:dyDescent="0.25">
      <c r="A140" s="48"/>
      <c r="C140" s="192"/>
      <c r="D140" s="192"/>
      <c r="E140" s="192"/>
      <c r="F140" s="192"/>
      <c r="G140" s="192"/>
      <c r="H140" s="192"/>
      <c r="I140" s="192"/>
      <c r="J140" s="192"/>
      <c r="K140" s="192"/>
      <c r="L140" s="192"/>
      <c r="M140" s="192"/>
      <c r="N140" s="192"/>
      <c r="O140" s="192"/>
      <c r="P140" s="192"/>
      <c r="Q140" s="192"/>
      <c r="R140" s="192"/>
      <c r="S140" s="192"/>
      <c r="T140" s="192"/>
      <c r="U140" s="192"/>
      <c r="V140" s="192"/>
      <c r="W140" s="192"/>
      <c r="X140" s="192"/>
      <c r="Y140" s="192"/>
      <c r="Z140" s="192"/>
      <c r="AA140" s="192"/>
      <c r="AC140" s="189"/>
    </row>
    <row r="141" spans="1:29" x14ac:dyDescent="0.25">
      <c r="A141" s="48"/>
      <c r="C141" s="192"/>
      <c r="D141" s="192"/>
      <c r="E141" s="192"/>
      <c r="F141" s="192"/>
      <c r="G141" s="192"/>
      <c r="H141" s="192"/>
      <c r="I141" s="192"/>
      <c r="J141" s="192"/>
      <c r="K141" s="192"/>
      <c r="L141" s="192"/>
      <c r="M141" s="192"/>
      <c r="N141" s="192"/>
      <c r="O141" s="192"/>
      <c r="P141" s="192"/>
      <c r="Q141" s="192"/>
      <c r="R141" s="192"/>
      <c r="S141" s="192"/>
      <c r="T141" s="192"/>
      <c r="U141" s="192"/>
      <c r="V141" s="192"/>
      <c r="W141" s="192"/>
      <c r="X141" s="192"/>
      <c r="Y141" s="192"/>
      <c r="Z141" s="192"/>
      <c r="AA141" s="192"/>
      <c r="AC141" s="189"/>
    </row>
    <row r="142" spans="1:29" x14ac:dyDescent="0.25">
      <c r="A142" s="48"/>
      <c r="C142" s="192"/>
      <c r="D142" s="192"/>
      <c r="E142" s="192"/>
      <c r="F142" s="192"/>
      <c r="G142" s="192"/>
      <c r="H142" s="192"/>
      <c r="I142" s="192"/>
      <c r="J142" s="192"/>
      <c r="K142" s="192"/>
      <c r="L142" s="192"/>
      <c r="M142" s="192"/>
      <c r="N142" s="192"/>
      <c r="O142" s="192"/>
      <c r="P142" s="192"/>
      <c r="Q142" s="192"/>
      <c r="R142" s="192"/>
      <c r="S142" s="192"/>
      <c r="T142" s="192"/>
      <c r="U142" s="192"/>
      <c r="V142" s="192"/>
      <c r="W142" s="192"/>
      <c r="X142" s="192"/>
      <c r="Y142" s="192"/>
      <c r="Z142" s="192"/>
      <c r="AA142" s="192"/>
      <c r="AC142" s="189"/>
    </row>
    <row r="143" spans="1:29" x14ac:dyDescent="0.25">
      <c r="A143" s="48"/>
      <c r="C143" s="192"/>
      <c r="D143" s="192"/>
      <c r="E143" s="192"/>
      <c r="F143" s="192"/>
      <c r="G143" s="192"/>
      <c r="H143" s="192"/>
      <c r="I143" s="192"/>
      <c r="J143" s="192"/>
      <c r="K143" s="192"/>
      <c r="L143" s="192"/>
      <c r="M143" s="192"/>
      <c r="N143" s="192"/>
      <c r="O143" s="192"/>
      <c r="P143" s="192"/>
      <c r="Q143" s="192"/>
      <c r="R143" s="192"/>
      <c r="S143" s="192"/>
      <c r="T143" s="192"/>
      <c r="U143" s="192"/>
      <c r="V143" s="192"/>
      <c r="W143" s="192"/>
      <c r="X143" s="192"/>
      <c r="Y143" s="192"/>
      <c r="Z143" s="192"/>
      <c r="AA143" s="192"/>
    </row>
    <row r="144" spans="1:29" x14ac:dyDescent="0.25">
      <c r="A144" s="48"/>
      <c r="C144" s="192"/>
      <c r="D144" s="192"/>
      <c r="E144" s="192"/>
      <c r="F144" s="192"/>
      <c r="G144" s="192"/>
      <c r="H144" s="192"/>
      <c r="I144" s="192"/>
      <c r="J144" s="192"/>
      <c r="K144" s="192"/>
      <c r="L144" s="192"/>
      <c r="M144" s="192"/>
      <c r="N144" s="192"/>
      <c r="O144" s="192"/>
      <c r="P144" s="192"/>
      <c r="Q144" s="192"/>
      <c r="R144" s="192"/>
      <c r="S144" s="192"/>
      <c r="T144" s="192"/>
      <c r="U144" s="192"/>
      <c r="V144" s="192"/>
      <c r="W144" s="192"/>
      <c r="X144" s="192"/>
      <c r="Y144" s="192"/>
      <c r="Z144" s="192"/>
      <c r="AA144" s="192"/>
    </row>
    <row r="145" spans="1:27" x14ac:dyDescent="0.25">
      <c r="A145" s="48"/>
      <c r="C145" s="192"/>
      <c r="D145" s="192"/>
      <c r="E145" s="192"/>
      <c r="F145" s="192"/>
      <c r="G145" s="192"/>
      <c r="H145" s="192"/>
      <c r="I145" s="192"/>
      <c r="J145" s="192"/>
      <c r="K145" s="192"/>
      <c r="L145" s="192"/>
      <c r="M145" s="192"/>
      <c r="N145" s="192"/>
      <c r="O145" s="192"/>
      <c r="P145" s="192"/>
      <c r="Q145" s="192"/>
      <c r="R145" s="192"/>
      <c r="S145" s="192"/>
      <c r="T145" s="192"/>
      <c r="U145" s="192"/>
      <c r="V145" s="192"/>
      <c r="W145" s="192"/>
      <c r="X145" s="192"/>
      <c r="Y145" s="192"/>
      <c r="Z145" s="192"/>
      <c r="AA145" s="192"/>
    </row>
    <row r="146" spans="1:27" x14ac:dyDescent="0.25">
      <c r="A146" s="48"/>
      <c r="C146" s="192"/>
      <c r="D146" s="192"/>
      <c r="E146" s="192"/>
      <c r="F146" s="192"/>
      <c r="G146" s="192"/>
      <c r="H146" s="192"/>
      <c r="I146" s="192"/>
      <c r="J146" s="192"/>
      <c r="K146" s="192"/>
      <c r="L146" s="192"/>
      <c r="M146" s="192"/>
      <c r="N146" s="192"/>
      <c r="O146" s="192"/>
      <c r="P146" s="192"/>
      <c r="Q146" s="192"/>
      <c r="R146" s="192"/>
      <c r="S146" s="192"/>
      <c r="T146" s="192"/>
      <c r="U146" s="192"/>
      <c r="V146" s="192"/>
      <c r="W146" s="192"/>
      <c r="X146" s="192"/>
      <c r="Y146" s="192"/>
      <c r="Z146" s="192"/>
      <c r="AA146" s="192"/>
    </row>
    <row r="147" spans="1:27" x14ac:dyDescent="0.25">
      <c r="A147" s="48"/>
      <c r="C147" s="192"/>
      <c r="D147" s="192"/>
      <c r="E147" s="192"/>
      <c r="F147" s="192"/>
      <c r="G147" s="192"/>
      <c r="H147" s="192"/>
      <c r="I147" s="192"/>
      <c r="J147" s="192"/>
      <c r="K147" s="192"/>
      <c r="L147" s="192"/>
      <c r="M147" s="192"/>
      <c r="N147" s="192"/>
      <c r="O147" s="192"/>
      <c r="P147" s="192"/>
      <c r="Q147" s="192"/>
      <c r="R147" s="192"/>
      <c r="S147" s="192"/>
      <c r="T147" s="192"/>
      <c r="U147" s="192"/>
      <c r="V147" s="192"/>
      <c r="W147" s="192"/>
      <c r="X147" s="192"/>
      <c r="Y147" s="192"/>
      <c r="Z147" s="192"/>
      <c r="AA147" s="192"/>
    </row>
    <row r="148" spans="1:27" x14ac:dyDescent="0.25">
      <c r="A148" s="48"/>
      <c r="C148" s="192"/>
      <c r="D148" s="192"/>
      <c r="E148" s="192"/>
      <c r="F148" s="192"/>
      <c r="G148" s="192"/>
      <c r="H148" s="192"/>
      <c r="I148" s="192"/>
      <c r="J148" s="192"/>
      <c r="K148" s="192"/>
      <c r="L148" s="192"/>
      <c r="M148" s="192"/>
      <c r="N148" s="192"/>
      <c r="O148" s="192"/>
      <c r="P148" s="192"/>
      <c r="Q148" s="192"/>
      <c r="R148" s="192"/>
      <c r="S148" s="192"/>
      <c r="T148" s="192"/>
      <c r="U148" s="192"/>
      <c r="V148" s="192"/>
      <c r="W148" s="192"/>
      <c r="X148" s="192"/>
      <c r="Y148" s="192"/>
      <c r="Z148" s="192"/>
      <c r="AA148" s="192"/>
    </row>
    <row r="149" spans="1:27" x14ac:dyDescent="0.25">
      <c r="A149" s="48"/>
      <c r="C149" s="192"/>
      <c r="D149" s="192"/>
      <c r="E149" s="192"/>
      <c r="F149" s="192"/>
      <c r="G149" s="192"/>
      <c r="H149" s="192"/>
      <c r="I149" s="192"/>
      <c r="J149" s="192"/>
      <c r="K149" s="192"/>
      <c r="L149" s="192"/>
      <c r="M149" s="192"/>
      <c r="N149" s="192"/>
      <c r="O149" s="192"/>
      <c r="P149" s="192"/>
      <c r="Q149" s="192"/>
      <c r="R149" s="192"/>
      <c r="S149" s="192"/>
      <c r="T149" s="192"/>
      <c r="U149" s="192"/>
      <c r="V149" s="192"/>
      <c r="W149" s="192"/>
      <c r="X149" s="192"/>
      <c r="Y149" s="192"/>
      <c r="Z149" s="192"/>
      <c r="AA149" s="192"/>
    </row>
    <row r="150" spans="1:27" x14ac:dyDescent="0.25">
      <c r="A150" s="48"/>
      <c r="C150" s="192"/>
      <c r="D150" s="192"/>
      <c r="E150" s="192"/>
      <c r="F150" s="192"/>
      <c r="G150" s="192"/>
      <c r="H150" s="192"/>
      <c r="I150" s="192"/>
      <c r="J150" s="192"/>
      <c r="K150" s="192"/>
      <c r="L150" s="192"/>
      <c r="M150" s="192"/>
      <c r="N150" s="192"/>
      <c r="O150" s="192"/>
      <c r="P150" s="192"/>
      <c r="Q150" s="192"/>
      <c r="R150" s="192"/>
      <c r="S150" s="192"/>
      <c r="T150" s="192"/>
      <c r="U150" s="192"/>
      <c r="V150" s="192"/>
      <c r="W150" s="192"/>
      <c r="X150" s="192"/>
      <c r="Y150" s="192"/>
      <c r="Z150" s="192"/>
      <c r="AA150" s="192"/>
    </row>
    <row r="151" spans="1:27" x14ac:dyDescent="0.25">
      <c r="A151" s="48"/>
      <c r="C151" s="192"/>
      <c r="D151" s="192"/>
      <c r="E151" s="192"/>
      <c r="F151" s="192"/>
      <c r="G151" s="192"/>
      <c r="H151" s="192"/>
      <c r="I151" s="192"/>
      <c r="J151" s="192"/>
      <c r="K151" s="192"/>
      <c r="L151" s="192"/>
      <c r="M151" s="192"/>
      <c r="N151" s="192"/>
      <c r="O151" s="192"/>
      <c r="P151" s="192"/>
      <c r="Q151" s="192"/>
      <c r="R151" s="192"/>
      <c r="S151" s="192"/>
      <c r="T151" s="192"/>
      <c r="U151" s="192"/>
      <c r="V151" s="192"/>
      <c r="W151" s="192"/>
      <c r="X151" s="192"/>
      <c r="Y151" s="192"/>
      <c r="Z151" s="192"/>
      <c r="AA151" s="192"/>
    </row>
    <row r="152" spans="1:27" x14ac:dyDescent="0.25">
      <c r="A152" s="48"/>
      <c r="C152" s="192"/>
      <c r="D152" s="192"/>
      <c r="E152" s="192"/>
      <c r="F152" s="192"/>
      <c r="G152" s="192"/>
      <c r="H152" s="192"/>
      <c r="I152" s="192"/>
      <c r="J152" s="192"/>
      <c r="K152" s="192"/>
      <c r="L152" s="192"/>
      <c r="M152" s="192"/>
      <c r="N152" s="192"/>
      <c r="O152" s="192"/>
      <c r="P152" s="192"/>
      <c r="Q152" s="192"/>
      <c r="R152" s="192"/>
      <c r="S152" s="192"/>
      <c r="T152" s="192"/>
      <c r="U152" s="192"/>
      <c r="V152" s="192"/>
      <c r="W152" s="192"/>
      <c r="X152" s="192"/>
      <c r="Y152" s="192"/>
      <c r="Z152" s="192"/>
      <c r="AA152" s="192"/>
    </row>
    <row r="153" spans="1:27" x14ac:dyDescent="0.25">
      <c r="A153" s="48"/>
      <c r="C153" s="192"/>
      <c r="D153" s="192"/>
      <c r="E153" s="192"/>
      <c r="F153" s="192"/>
      <c r="G153" s="192"/>
      <c r="H153" s="192"/>
      <c r="I153" s="192"/>
      <c r="J153" s="192"/>
      <c r="K153" s="192"/>
      <c r="L153" s="192"/>
      <c r="M153" s="192"/>
      <c r="N153" s="192"/>
      <c r="O153" s="192"/>
      <c r="P153" s="192"/>
      <c r="Q153" s="192"/>
      <c r="R153" s="192"/>
      <c r="S153" s="192"/>
      <c r="T153" s="192"/>
      <c r="U153" s="192"/>
      <c r="V153" s="192"/>
      <c r="W153" s="192"/>
      <c r="X153" s="192"/>
      <c r="Y153" s="192"/>
      <c r="Z153" s="192"/>
      <c r="AA153" s="192"/>
    </row>
    <row r="154" spans="1:27" x14ac:dyDescent="0.25">
      <c r="A154" s="48"/>
      <c r="C154" s="192"/>
      <c r="D154" s="192"/>
      <c r="E154" s="192"/>
      <c r="F154" s="192"/>
      <c r="G154" s="192"/>
      <c r="H154" s="192"/>
      <c r="I154" s="192"/>
      <c r="J154" s="192"/>
      <c r="K154" s="192"/>
      <c r="L154" s="192"/>
      <c r="M154" s="192"/>
      <c r="N154" s="192"/>
      <c r="O154" s="192"/>
      <c r="P154" s="192"/>
      <c r="Q154" s="192"/>
      <c r="R154" s="192"/>
      <c r="S154" s="192"/>
      <c r="T154" s="192"/>
      <c r="U154" s="192"/>
      <c r="V154" s="192"/>
      <c r="W154" s="192"/>
      <c r="X154" s="192"/>
      <c r="Y154" s="192"/>
      <c r="Z154" s="192"/>
      <c r="AA154" s="192"/>
    </row>
    <row r="155" spans="1:27" x14ac:dyDescent="0.25">
      <c r="A155" s="48"/>
      <c r="C155" s="192"/>
      <c r="D155" s="192"/>
      <c r="E155" s="192"/>
      <c r="F155" s="192"/>
      <c r="G155" s="192"/>
      <c r="H155" s="192"/>
      <c r="I155" s="192"/>
      <c r="J155" s="192"/>
      <c r="K155" s="192"/>
      <c r="L155" s="192"/>
      <c r="M155" s="192"/>
      <c r="N155" s="192"/>
      <c r="O155" s="192"/>
      <c r="P155" s="192"/>
      <c r="Q155" s="192"/>
      <c r="R155" s="192"/>
      <c r="S155" s="192"/>
      <c r="T155" s="192"/>
      <c r="U155" s="192"/>
      <c r="V155" s="192"/>
      <c r="W155" s="192"/>
      <c r="X155" s="192"/>
      <c r="Y155" s="192"/>
      <c r="Z155" s="192"/>
      <c r="AA155" s="192"/>
    </row>
    <row r="156" spans="1:27" x14ac:dyDescent="0.25">
      <c r="A156" s="48"/>
      <c r="C156" s="192"/>
      <c r="D156" s="192"/>
      <c r="E156" s="192"/>
      <c r="F156" s="192"/>
      <c r="G156" s="192"/>
      <c r="H156" s="192"/>
      <c r="I156" s="192"/>
      <c r="J156" s="192"/>
      <c r="K156" s="192"/>
      <c r="L156" s="192"/>
      <c r="M156" s="192"/>
      <c r="N156" s="192"/>
      <c r="O156" s="192"/>
      <c r="P156" s="192"/>
      <c r="Q156" s="192"/>
      <c r="R156" s="192"/>
      <c r="S156" s="192"/>
      <c r="T156" s="192"/>
      <c r="U156" s="192"/>
      <c r="V156" s="192"/>
      <c r="W156" s="192"/>
      <c r="X156" s="192"/>
      <c r="Y156" s="192"/>
      <c r="Z156" s="192"/>
      <c r="AA156" s="192"/>
    </row>
    <row r="157" spans="1:27" x14ac:dyDescent="0.25">
      <c r="A157" s="48"/>
      <c r="C157" s="192"/>
      <c r="D157" s="192"/>
      <c r="E157" s="192"/>
      <c r="F157" s="192"/>
      <c r="G157" s="192"/>
      <c r="H157" s="192"/>
      <c r="I157" s="192"/>
      <c r="J157" s="192"/>
      <c r="K157" s="192"/>
      <c r="L157" s="192"/>
      <c r="M157" s="192"/>
      <c r="N157" s="192"/>
      <c r="O157" s="192"/>
      <c r="P157" s="192"/>
      <c r="Q157" s="192"/>
      <c r="R157" s="192"/>
      <c r="S157" s="192"/>
      <c r="T157" s="192"/>
      <c r="U157" s="192"/>
      <c r="V157" s="192"/>
      <c r="W157" s="192"/>
      <c r="X157" s="192"/>
      <c r="Y157" s="192"/>
      <c r="Z157" s="192"/>
      <c r="AA157" s="192"/>
    </row>
    <row r="158" spans="1:27" x14ac:dyDescent="0.25">
      <c r="A158" s="48"/>
      <c r="C158" s="192"/>
      <c r="D158" s="192"/>
      <c r="E158" s="192"/>
      <c r="F158" s="192"/>
      <c r="G158" s="192"/>
      <c r="H158" s="192"/>
      <c r="I158" s="192"/>
      <c r="J158" s="192"/>
      <c r="K158" s="192"/>
      <c r="L158" s="192"/>
      <c r="M158" s="192"/>
      <c r="N158" s="192"/>
      <c r="O158" s="192"/>
      <c r="P158" s="192"/>
      <c r="Q158" s="192"/>
      <c r="R158" s="192"/>
      <c r="S158" s="192"/>
      <c r="T158" s="192"/>
      <c r="U158" s="192"/>
      <c r="V158" s="192"/>
      <c r="W158" s="192"/>
      <c r="X158" s="192"/>
      <c r="Y158" s="192"/>
      <c r="Z158" s="192"/>
      <c r="AA158" s="192"/>
    </row>
    <row r="159" spans="1:27" x14ac:dyDescent="0.25">
      <c r="A159" s="48"/>
      <c r="C159" s="192"/>
      <c r="D159" s="192"/>
      <c r="E159" s="192"/>
      <c r="F159" s="192"/>
      <c r="G159" s="192"/>
      <c r="H159" s="192"/>
      <c r="I159" s="192"/>
      <c r="J159" s="192"/>
      <c r="K159" s="192"/>
      <c r="L159" s="192"/>
      <c r="M159" s="192"/>
      <c r="N159" s="192"/>
      <c r="O159" s="192"/>
      <c r="P159" s="192"/>
      <c r="Q159" s="192"/>
      <c r="R159" s="192"/>
      <c r="S159" s="192"/>
      <c r="T159" s="192"/>
      <c r="U159" s="192"/>
      <c r="V159" s="192"/>
      <c r="W159" s="192"/>
      <c r="X159" s="192"/>
      <c r="Y159" s="192"/>
      <c r="Z159" s="192"/>
      <c r="AA159" s="192"/>
    </row>
    <row r="160" spans="1:27" x14ac:dyDescent="0.25">
      <c r="A160" s="48"/>
      <c r="C160" s="192"/>
      <c r="D160" s="192"/>
      <c r="E160" s="192"/>
      <c r="F160" s="192"/>
      <c r="G160" s="192"/>
      <c r="H160" s="192"/>
      <c r="I160" s="192"/>
      <c r="J160" s="192"/>
      <c r="K160" s="192"/>
      <c r="L160" s="192"/>
      <c r="M160" s="192"/>
      <c r="N160" s="192"/>
      <c r="O160" s="192"/>
      <c r="P160" s="192"/>
      <c r="Q160" s="192"/>
      <c r="R160" s="192"/>
      <c r="S160" s="192"/>
      <c r="T160" s="192"/>
      <c r="U160" s="192"/>
      <c r="V160" s="192"/>
      <c r="W160" s="192"/>
      <c r="X160" s="192"/>
      <c r="Y160" s="192"/>
      <c r="Z160" s="192"/>
      <c r="AA160" s="192"/>
    </row>
    <row r="161" spans="1:27" x14ac:dyDescent="0.25">
      <c r="A161" s="48"/>
      <c r="C161" s="192"/>
      <c r="D161" s="192"/>
      <c r="E161" s="192"/>
      <c r="F161" s="192"/>
      <c r="G161" s="192"/>
      <c r="H161" s="192"/>
      <c r="I161" s="192"/>
      <c r="J161" s="192"/>
      <c r="K161" s="192"/>
      <c r="L161" s="192"/>
      <c r="M161" s="192"/>
      <c r="N161" s="192"/>
      <c r="O161" s="192"/>
      <c r="P161" s="192"/>
      <c r="Q161" s="192"/>
      <c r="R161" s="192"/>
      <c r="S161" s="192"/>
      <c r="T161" s="192"/>
      <c r="U161" s="192"/>
      <c r="V161" s="192"/>
      <c r="W161" s="192"/>
      <c r="X161" s="192"/>
      <c r="Y161" s="192"/>
      <c r="Z161" s="192"/>
      <c r="AA161" s="192"/>
    </row>
    <row r="162" spans="1:27" x14ac:dyDescent="0.25">
      <c r="A162" s="48"/>
      <c r="C162" s="192"/>
      <c r="D162" s="192"/>
      <c r="E162" s="192"/>
      <c r="F162" s="192"/>
      <c r="G162" s="192"/>
      <c r="H162" s="192"/>
      <c r="I162" s="192"/>
      <c r="J162" s="192"/>
      <c r="K162" s="192"/>
      <c r="L162" s="192"/>
      <c r="M162" s="192"/>
      <c r="N162" s="192"/>
      <c r="O162" s="192"/>
      <c r="P162" s="192"/>
      <c r="Q162" s="192"/>
      <c r="R162" s="192"/>
      <c r="S162" s="192"/>
      <c r="T162" s="192"/>
      <c r="U162" s="192"/>
      <c r="V162" s="192"/>
      <c r="W162" s="192"/>
      <c r="X162" s="192"/>
      <c r="Y162" s="192"/>
      <c r="Z162" s="192"/>
      <c r="AA162" s="192"/>
    </row>
    <row r="163" spans="1:27" x14ac:dyDescent="0.25">
      <c r="A163" s="48"/>
      <c r="C163" s="192"/>
      <c r="D163" s="192"/>
      <c r="E163" s="192"/>
      <c r="F163" s="192"/>
      <c r="G163" s="192"/>
      <c r="H163" s="192"/>
      <c r="I163" s="192"/>
      <c r="J163" s="192"/>
      <c r="K163" s="192"/>
      <c r="L163" s="192"/>
      <c r="M163" s="192"/>
      <c r="N163" s="192"/>
      <c r="O163" s="192"/>
      <c r="P163" s="192"/>
      <c r="Q163" s="192"/>
      <c r="R163" s="192"/>
      <c r="S163" s="192"/>
      <c r="T163" s="192"/>
      <c r="U163" s="192"/>
      <c r="V163" s="192"/>
      <c r="W163" s="192"/>
      <c r="X163" s="192"/>
      <c r="Y163" s="192"/>
      <c r="Z163" s="192"/>
      <c r="AA163" s="192"/>
    </row>
    <row r="164" spans="1:27" x14ac:dyDescent="0.25">
      <c r="A164" s="48"/>
      <c r="C164" s="192"/>
      <c r="D164" s="192"/>
      <c r="E164" s="192"/>
      <c r="F164" s="192"/>
      <c r="G164" s="192"/>
      <c r="H164" s="192"/>
      <c r="I164" s="192"/>
      <c r="J164" s="192"/>
      <c r="K164" s="192"/>
      <c r="L164" s="192"/>
      <c r="M164" s="192"/>
      <c r="N164" s="192"/>
      <c r="O164" s="192"/>
      <c r="P164" s="192"/>
      <c r="Q164" s="192"/>
      <c r="R164" s="192"/>
      <c r="S164" s="192"/>
      <c r="T164" s="192"/>
      <c r="U164" s="192"/>
      <c r="V164" s="192"/>
      <c r="W164" s="192"/>
      <c r="X164" s="192"/>
      <c r="Y164" s="192"/>
      <c r="Z164" s="192"/>
      <c r="AA164" s="192"/>
    </row>
    <row r="165" spans="1:27" x14ac:dyDescent="0.25">
      <c r="A165" s="48"/>
      <c r="C165" s="192"/>
      <c r="D165" s="192"/>
      <c r="E165" s="192"/>
      <c r="F165" s="192"/>
      <c r="G165" s="192"/>
      <c r="H165" s="192"/>
      <c r="I165" s="192"/>
      <c r="J165" s="192"/>
      <c r="K165" s="192"/>
      <c r="L165" s="192"/>
      <c r="M165" s="192"/>
      <c r="N165" s="192"/>
      <c r="O165" s="192"/>
      <c r="P165" s="192"/>
      <c r="Q165" s="192"/>
      <c r="R165" s="192"/>
      <c r="S165" s="192"/>
      <c r="T165" s="192"/>
      <c r="U165" s="192"/>
      <c r="V165" s="192"/>
      <c r="W165" s="192"/>
      <c r="X165" s="192"/>
      <c r="Y165" s="192"/>
      <c r="Z165" s="192"/>
      <c r="AA165" s="192"/>
    </row>
    <row r="166" spans="1:27" x14ac:dyDescent="0.25">
      <c r="A166" s="48"/>
      <c r="C166" s="192"/>
      <c r="D166" s="192"/>
      <c r="E166" s="192"/>
      <c r="F166" s="192"/>
      <c r="G166" s="192"/>
      <c r="H166" s="192"/>
      <c r="I166" s="192"/>
      <c r="J166" s="192"/>
      <c r="K166" s="192"/>
      <c r="L166" s="192"/>
      <c r="M166" s="192"/>
      <c r="N166" s="192"/>
      <c r="O166" s="192"/>
      <c r="P166" s="192"/>
      <c r="Q166" s="192"/>
      <c r="R166" s="192"/>
      <c r="S166" s="192"/>
      <c r="T166" s="192"/>
      <c r="U166" s="192"/>
      <c r="V166" s="192"/>
      <c r="W166" s="192"/>
      <c r="X166" s="192"/>
      <c r="Y166" s="192"/>
      <c r="Z166" s="192"/>
      <c r="AA166" s="192"/>
    </row>
    <row r="167" spans="1:27" x14ac:dyDescent="0.25">
      <c r="A167" s="48"/>
      <c r="C167" s="192"/>
      <c r="D167" s="192"/>
      <c r="E167" s="192"/>
      <c r="F167" s="192"/>
      <c r="G167" s="192"/>
      <c r="H167" s="192"/>
      <c r="I167" s="192"/>
      <c r="J167" s="192"/>
      <c r="K167" s="192"/>
      <c r="L167" s="192"/>
      <c r="M167" s="192"/>
      <c r="N167" s="192"/>
      <c r="O167" s="192"/>
      <c r="P167" s="192"/>
      <c r="Q167" s="192"/>
      <c r="R167" s="192"/>
      <c r="S167" s="192"/>
      <c r="T167" s="192"/>
      <c r="U167" s="192"/>
      <c r="V167" s="192"/>
      <c r="W167" s="192"/>
      <c r="X167" s="192"/>
      <c r="Y167" s="192"/>
      <c r="Z167" s="192"/>
      <c r="AA167" s="192"/>
    </row>
    <row r="168" spans="1:27" x14ac:dyDescent="0.25">
      <c r="C168" s="192"/>
    </row>
    <row r="169" spans="1:27" x14ac:dyDescent="0.25">
      <c r="C169" s="192"/>
    </row>
    <row r="170" spans="1:27" x14ac:dyDescent="0.25">
      <c r="C170" s="192"/>
    </row>
    <row r="171" spans="1:27" x14ac:dyDescent="0.25">
      <c r="C171" s="192"/>
    </row>
    <row r="172" spans="1:27" x14ac:dyDescent="0.25">
      <c r="C172" s="192"/>
    </row>
    <row r="173" spans="1:27" x14ac:dyDescent="0.25">
      <c r="C173" s="192"/>
    </row>
    <row r="174" spans="1:27" x14ac:dyDescent="0.25">
      <c r="C174" s="192"/>
    </row>
    <row r="175" spans="1:27" x14ac:dyDescent="0.25">
      <c r="C175" s="192"/>
    </row>
    <row r="176" spans="1:27" x14ac:dyDescent="0.25">
      <c r="C176" s="192"/>
    </row>
    <row r="177" spans="3:3" x14ac:dyDescent="0.25">
      <c r="C177" s="192"/>
    </row>
    <row r="178" spans="3:3" x14ac:dyDescent="0.25">
      <c r="C178" s="192"/>
    </row>
    <row r="179" spans="3:3" x14ac:dyDescent="0.25">
      <c r="C179" s="192"/>
    </row>
    <row r="180" spans="3:3" x14ac:dyDescent="0.25">
      <c r="C180" s="192"/>
    </row>
    <row r="181" spans="3:3" x14ac:dyDescent="0.25">
      <c r="C181" s="192"/>
    </row>
    <row r="182" spans="3:3" x14ac:dyDescent="0.25">
      <c r="C182" s="192"/>
    </row>
    <row r="183" spans="3:3" x14ac:dyDescent="0.25">
      <c r="C183" s="192"/>
    </row>
    <row r="184" spans="3:3" x14ac:dyDescent="0.25">
      <c r="C184" s="192"/>
    </row>
    <row r="185" spans="3:3" x14ac:dyDescent="0.25">
      <c r="C185" s="192"/>
    </row>
    <row r="186" spans="3:3" x14ac:dyDescent="0.25">
      <c r="C186" s="192"/>
    </row>
    <row r="187" spans="3:3" x14ac:dyDescent="0.25">
      <c r="C187" s="192"/>
    </row>
    <row r="188" spans="3:3" x14ac:dyDescent="0.25">
      <c r="C188" s="192"/>
    </row>
    <row r="189" spans="3:3" x14ac:dyDescent="0.25">
      <c r="C189" s="192"/>
    </row>
    <row r="190" spans="3:3" x14ac:dyDescent="0.25">
      <c r="C190" s="192"/>
    </row>
    <row r="191" spans="3:3" x14ac:dyDescent="0.25">
      <c r="C191" s="192"/>
    </row>
    <row r="192" spans="3:3" x14ac:dyDescent="0.25">
      <c r="C192" s="192"/>
    </row>
    <row r="193" spans="3:3" x14ac:dyDescent="0.25">
      <c r="C193" s="192"/>
    </row>
    <row r="194" spans="3:3" x14ac:dyDescent="0.25">
      <c r="C194" s="192"/>
    </row>
    <row r="195" spans="3:3" x14ac:dyDescent="0.25">
      <c r="C195" s="192"/>
    </row>
    <row r="196" spans="3:3" x14ac:dyDescent="0.25">
      <c r="C196" s="192"/>
    </row>
  </sheetData>
  <sheetProtection insertRows="0"/>
  <autoFilter ref="A10:AM130" xr:uid="{00000000-0009-0000-0000-000003000000}"/>
  <mergeCells count="57">
    <mergeCell ref="AM71:AM72"/>
    <mergeCell ref="A93:C93"/>
    <mergeCell ref="A97:AB99"/>
    <mergeCell ref="A71:C72"/>
    <mergeCell ref="D71:AA72"/>
    <mergeCell ref="AB71:AB72"/>
    <mergeCell ref="AC71:AC72"/>
    <mergeCell ref="AD71:AE71"/>
    <mergeCell ref="AL71:AL72"/>
    <mergeCell ref="A39:C39"/>
    <mergeCell ref="A48:C48"/>
    <mergeCell ref="A51:C51"/>
    <mergeCell ref="A56:C56"/>
    <mergeCell ref="A64:C64"/>
    <mergeCell ref="A67:C67"/>
    <mergeCell ref="AL8:AL9"/>
    <mergeCell ref="AM8:AM9"/>
    <mergeCell ref="A11:C11"/>
    <mergeCell ref="A16:C16"/>
    <mergeCell ref="A22:C22"/>
    <mergeCell ref="A25:C25"/>
    <mergeCell ref="AA8:AA9"/>
    <mergeCell ref="AB8:AB9"/>
    <mergeCell ref="AC8:AC9"/>
    <mergeCell ref="AD8:AD9"/>
    <mergeCell ref="AE8:AE9"/>
    <mergeCell ref="AF8:AK8"/>
    <mergeCell ref="U8:U9"/>
    <mergeCell ref="V8:V9"/>
    <mergeCell ref="W8:W9"/>
    <mergeCell ref="X8:X9"/>
    <mergeCell ref="Y8:Y9"/>
    <mergeCell ref="Z8:Z9"/>
    <mergeCell ref="O8:O9"/>
    <mergeCell ref="P8:P9"/>
    <mergeCell ref="Q8:Q9"/>
    <mergeCell ref="R8:R9"/>
    <mergeCell ref="S8:S9"/>
    <mergeCell ref="T8:T9"/>
    <mergeCell ref="N8:N9"/>
    <mergeCell ref="A8:C9"/>
    <mergeCell ref="D8:D9"/>
    <mergeCell ref="E8:E9"/>
    <mergeCell ref="F8:F9"/>
    <mergeCell ref="G8:G9"/>
    <mergeCell ref="H8:H9"/>
    <mergeCell ref="I8:I9"/>
    <mergeCell ref="J8:J9"/>
    <mergeCell ref="K8:K9"/>
    <mergeCell ref="L8:L9"/>
    <mergeCell ref="M8:M9"/>
    <mergeCell ref="A7:B7"/>
    <mergeCell ref="A1:AM1"/>
    <mergeCell ref="A3:C3"/>
    <mergeCell ref="A4:B4"/>
    <mergeCell ref="A5:B5"/>
    <mergeCell ref="A6:B6"/>
  </mergeCells>
  <conditionalFormatting sqref="D4:AA7">
    <cfRule type="cellIs" dxfId="1" priority="1" operator="equal">
      <formula>0</formula>
    </cfRule>
    <cfRule type="cellIs" dxfId="0" priority="2" operator="notEqual">
      <formula>0</formula>
    </cfRule>
  </conditionalFormatting>
  <pageMargins left="0.51181102362204722" right="0.51181102362204722" top="0.78740157480314965" bottom="0.78740157480314965" header="0.31496062992125984" footer="0.31496062992125984"/>
  <pageSetup paperSize="9" scale="36" fitToHeight="2" orientation="landscape" horizontalDpi="200" verticalDpi="200" r:id="rId1"/>
  <rowBreaks count="1" manualBreakCount="1">
    <brk id="71" max="3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5BBCC-4BAC-4012-A252-1802EB12B385}">
  <sheetPr>
    <pageSetUpPr fitToPage="1"/>
  </sheetPr>
  <dimension ref="A1:Y108"/>
  <sheetViews>
    <sheetView showGridLines="0" zoomScale="55" zoomScaleNormal="55" workbookViewId="0">
      <selection activeCell="B2" sqref="B2:G2"/>
    </sheetView>
  </sheetViews>
  <sheetFormatPr defaultColWidth="9.140625" defaultRowHeight="15" x14ac:dyDescent="0.25"/>
  <cols>
    <col min="1" max="1" width="46.85546875" style="193" customWidth="1"/>
    <col min="2" max="2" width="15" style="193" bestFit="1" customWidth="1"/>
    <col min="3" max="13" width="3.5703125" style="193" customWidth="1"/>
    <col min="14" max="14" width="1.5703125" style="193" customWidth="1"/>
    <col min="15" max="19" width="15.5703125" style="193" customWidth="1"/>
    <col min="20" max="21" width="15.5703125" style="311" customWidth="1"/>
    <col min="22" max="22" width="1.5703125" style="193" customWidth="1"/>
    <col min="23" max="24" width="15.5703125" style="193" customWidth="1"/>
    <col min="25" max="25" width="11.42578125" style="193" bestFit="1" customWidth="1"/>
    <col min="26" max="16384" width="9.140625" style="193"/>
  </cols>
  <sheetData>
    <row r="1" spans="1:25" ht="33" customHeight="1" thickBot="1" x14ac:dyDescent="0.3">
      <c r="A1" s="896" t="s">
        <v>228</v>
      </c>
      <c r="B1" s="897"/>
      <c r="C1" s="897"/>
      <c r="D1" s="897"/>
      <c r="E1" s="897"/>
      <c r="F1" s="897"/>
      <c r="G1" s="897"/>
      <c r="H1" s="897"/>
      <c r="I1" s="897"/>
      <c r="J1" s="897"/>
      <c r="K1" s="897"/>
      <c r="L1" s="897"/>
      <c r="M1" s="897"/>
      <c r="N1" s="897"/>
      <c r="O1" s="897"/>
      <c r="P1" s="897"/>
      <c r="Q1" s="897"/>
      <c r="R1" s="897"/>
      <c r="S1" s="897"/>
      <c r="T1" s="897"/>
      <c r="U1" s="897"/>
      <c r="V1" s="897"/>
      <c r="W1" s="897"/>
      <c r="X1" s="898"/>
    </row>
    <row r="2" spans="1:25" ht="10.5" customHeight="1" thickBot="1" x14ac:dyDescent="0.3">
      <c r="A2" s="194"/>
      <c r="B2" s="195"/>
      <c r="C2" s="195"/>
      <c r="D2" s="195"/>
      <c r="E2" s="195"/>
      <c r="F2" s="195"/>
      <c r="G2" s="195"/>
      <c r="H2" s="195"/>
      <c r="I2" s="195"/>
      <c r="J2" s="195"/>
      <c r="K2" s="195"/>
      <c r="L2" s="195"/>
      <c r="M2" s="195"/>
      <c r="N2" s="195"/>
      <c r="O2" s="195"/>
      <c r="P2" s="195"/>
      <c r="Q2" s="195"/>
      <c r="R2" s="195"/>
      <c r="S2" s="195"/>
      <c r="T2" s="196"/>
      <c r="U2" s="196"/>
      <c r="V2" s="195"/>
      <c r="W2" s="195"/>
      <c r="X2" s="197"/>
    </row>
    <row r="3" spans="1:25" ht="32.25" customHeight="1" thickBot="1" x14ac:dyDescent="0.3">
      <c r="A3" s="899" t="s">
        <v>229</v>
      </c>
      <c r="B3" s="900"/>
      <c r="C3" s="903" t="s">
        <v>230</v>
      </c>
      <c r="D3" s="904"/>
      <c r="E3" s="904"/>
      <c r="F3" s="904"/>
      <c r="G3" s="904"/>
      <c r="H3" s="904"/>
      <c r="I3" s="904"/>
      <c r="J3" s="904"/>
      <c r="K3" s="904"/>
      <c r="L3" s="904"/>
      <c r="M3" s="905"/>
      <c r="N3" s="198"/>
      <c r="O3" s="909" t="s">
        <v>231</v>
      </c>
      <c r="P3" s="910"/>
      <c r="Q3" s="910"/>
      <c r="R3" s="910"/>
      <c r="S3" s="910"/>
      <c r="T3" s="910"/>
      <c r="U3" s="911"/>
      <c r="V3" s="198"/>
      <c r="W3" s="909" t="s">
        <v>232</v>
      </c>
      <c r="X3" s="911"/>
    </row>
    <row r="4" spans="1:25" s="200" customFormat="1" ht="30" customHeight="1" thickBot="1" x14ac:dyDescent="0.3">
      <c r="A4" s="901"/>
      <c r="B4" s="902"/>
      <c r="C4" s="906"/>
      <c r="D4" s="907"/>
      <c r="E4" s="907"/>
      <c r="F4" s="907"/>
      <c r="G4" s="907"/>
      <c r="H4" s="907"/>
      <c r="I4" s="907"/>
      <c r="J4" s="907"/>
      <c r="K4" s="907"/>
      <c r="L4" s="907"/>
      <c r="M4" s="908"/>
      <c r="N4" s="199"/>
      <c r="O4" s="892" t="s">
        <v>233</v>
      </c>
      <c r="P4" s="912" t="s">
        <v>234</v>
      </c>
      <c r="Q4" s="914" t="s">
        <v>235</v>
      </c>
      <c r="R4" s="914"/>
      <c r="S4" s="915" t="s">
        <v>236</v>
      </c>
      <c r="T4" s="914" t="s">
        <v>131</v>
      </c>
      <c r="U4" s="890" t="s">
        <v>237</v>
      </c>
      <c r="V4" s="199"/>
      <c r="W4" s="892" t="s">
        <v>238</v>
      </c>
      <c r="X4" s="894" t="s">
        <v>237</v>
      </c>
    </row>
    <row r="5" spans="1:25" ht="57" customHeight="1" thickBot="1" x14ac:dyDescent="0.3">
      <c r="A5" s="201" t="s">
        <v>125</v>
      </c>
      <c r="B5" s="202" t="s">
        <v>239</v>
      </c>
      <c r="C5" s="203">
        <v>1</v>
      </c>
      <c r="D5" s="204">
        <v>2</v>
      </c>
      <c r="E5" s="204">
        <v>3</v>
      </c>
      <c r="F5" s="204">
        <v>4</v>
      </c>
      <c r="G5" s="204">
        <v>5</v>
      </c>
      <c r="H5" s="204">
        <v>6</v>
      </c>
      <c r="I5" s="204">
        <v>7</v>
      </c>
      <c r="J5" s="204">
        <v>8</v>
      </c>
      <c r="K5" s="204">
        <v>9</v>
      </c>
      <c r="L5" s="204">
        <v>10</v>
      </c>
      <c r="M5" s="205">
        <v>11</v>
      </c>
      <c r="N5" s="206"/>
      <c r="O5" s="893"/>
      <c r="P5" s="913"/>
      <c r="Q5" s="207" t="s">
        <v>240</v>
      </c>
      <c r="R5" s="207" t="s">
        <v>241</v>
      </c>
      <c r="S5" s="916"/>
      <c r="T5" s="917"/>
      <c r="U5" s="891"/>
      <c r="V5" s="206"/>
      <c r="W5" s="893"/>
      <c r="X5" s="895"/>
    </row>
    <row r="6" spans="1:25" ht="24.95" customHeight="1" thickBot="1" x14ac:dyDescent="0.3">
      <c r="A6" s="208" t="s">
        <v>139</v>
      </c>
      <c r="B6" s="209"/>
      <c r="C6" s="210"/>
      <c r="D6" s="210"/>
      <c r="E6" s="210"/>
      <c r="F6" s="210"/>
      <c r="G6" s="210"/>
      <c r="H6" s="210"/>
      <c r="I6" s="210"/>
      <c r="J6" s="210"/>
      <c r="K6" s="210"/>
      <c r="L6" s="210"/>
      <c r="M6" s="211"/>
      <c r="N6" s="198"/>
      <c r="O6" s="212"/>
      <c r="P6" s="213"/>
      <c r="Q6" s="214"/>
      <c r="R6" s="210"/>
      <c r="S6" s="213"/>
      <c r="T6" s="215"/>
      <c r="U6" s="216"/>
      <c r="V6" s="198"/>
      <c r="W6" s="212"/>
      <c r="X6" s="217"/>
    </row>
    <row r="7" spans="1:25" ht="24.95" customHeight="1" x14ac:dyDescent="0.25">
      <c r="A7" s="218" t="s">
        <v>242</v>
      </c>
      <c r="B7" s="219"/>
      <c r="C7" s="220"/>
      <c r="D7" s="221"/>
      <c r="E7" s="221"/>
      <c r="F7" s="221"/>
      <c r="G7" s="221"/>
      <c r="H7" s="221"/>
      <c r="I7" s="221"/>
      <c r="J7" s="221"/>
      <c r="K7" s="221"/>
      <c r="L7" s="221"/>
      <c r="M7" s="222"/>
      <c r="N7" s="223"/>
      <c r="O7" s="224"/>
      <c r="P7" s="225"/>
      <c r="Q7" s="226"/>
      <c r="R7" s="226"/>
      <c r="S7" s="227"/>
      <c r="T7" s="228">
        <f>SUM(O7:S7)</f>
        <v>0</v>
      </c>
      <c r="U7" s="229">
        <f>IFERROR(B7*T7,0)</f>
        <v>0</v>
      </c>
      <c r="V7" s="223"/>
      <c r="W7" s="230"/>
      <c r="X7" s="231">
        <f>IFERROR(B7*W7,0)</f>
        <v>0</v>
      </c>
      <c r="Y7" s="232"/>
    </row>
    <row r="8" spans="1:25" ht="24.95" customHeight="1" x14ac:dyDescent="0.25">
      <c r="A8" s="218" t="s">
        <v>243</v>
      </c>
      <c r="B8" s="233"/>
      <c r="C8" s="234"/>
      <c r="D8" s="235"/>
      <c r="E8" s="235"/>
      <c r="F8" s="235"/>
      <c r="G8" s="235"/>
      <c r="H8" s="235"/>
      <c r="I8" s="235"/>
      <c r="J8" s="235"/>
      <c r="K8" s="235"/>
      <c r="L8" s="235"/>
      <c r="M8" s="236"/>
      <c r="N8" s="223"/>
      <c r="O8" s="224"/>
      <c r="P8" s="225"/>
      <c r="Q8" s="226"/>
      <c r="R8" s="226"/>
      <c r="S8" s="227"/>
      <c r="T8" s="237">
        <f>SUM(O8:S8)</f>
        <v>0</v>
      </c>
      <c r="U8" s="238">
        <f t="shared" ref="U8:U10" si="0">IFERROR(B8*T8,0)</f>
        <v>0</v>
      </c>
      <c r="V8" s="223"/>
      <c r="W8" s="230"/>
      <c r="X8" s="239">
        <f>IFERROR(B8*W8,0)</f>
        <v>0</v>
      </c>
      <c r="Y8" s="232"/>
    </row>
    <row r="9" spans="1:25" ht="24.95" customHeight="1" x14ac:dyDescent="0.25">
      <c r="A9" s="218" t="s">
        <v>244</v>
      </c>
      <c r="B9" s="233"/>
      <c r="C9" s="234"/>
      <c r="D9" s="235"/>
      <c r="E9" s="235"/>
      <c r="F9" s="235"/>
      <c r="G9" s="235"/>
      <c r="H9" s="235"/>
      <c r="I9" s="235"/>
      <c r="J9" s="235"/>
      <c r="K9" s="235"/>
      <c r="L9" s="235"/>
      <c r="M9" s="236"/>
      <c r="N9" s="223"/>
      <c r="O9" s="224"/>
      <c r="P9" s="225"/>
      <c r="Q9" s="226"/>
      <c r="R9" s="226"/>
      <c r="S9" s="227"/>
      <c r="T9" s="237">
        <f>SUM(O9:S9)</f>
        <v>0</v>
      </c>
      <c r="U9" s="238">
        <f t="shared" si="0"/>
        <v>0</v>
      </c>
      <c r="V9" s="223"/>
      <c r="W9" s="230"/>
      <c r="X9" s="239">
        <f>IFERROR(B9*W9,0)</f>
        <v>0</v>
      </c>
      <c r="Y9" s="232"/>
    </row>
    <row r="10" spans="1:25" ht="24.95" customHeight="1" thickBot="1" x14ac:dyDescent="0.3">
      <c r="A10" s="218" t="s">
        <v>245</v>
      </c>
      <c r="B10" s="233"/>
      <c r="C10" s="234"/>
      <c r="D10" s="235"/>
      <c r="E10" s="235"/>
      <c r="F10" s="235"/>
      <c r="G10" s="235"/>
      <c r="H10" s="235"/>
      <c r="I10" s="235"/>
      <c r="J10" s="235"/>
      <c r="K10" s="235"/>
      <c r="L10" s="235"/>
      <c r="M10" s="236"/>
      <c r="N10" s="223"/>
      <c r="O10" s="224"/>
      <c r="P10" s="225"/>
      <c r="Q10" s="226"/>
      <c r="R10" s="226"/>
      <c r="S10" s="227"/>
      <c r="T10" s="237">
        <f>SUM(O10:S10)</f>
        <v>0</v>
      </c>
      <c r="U10" s="238">
        <f t="shared" si="0"/>
        <v>0</v>
      </c>
      <c r="V10" s="223"/>
      <c r="W10" s="230"/>
      <c r="X10" s="239">
        <f>IFERROR(B10*W10,0)</f>
        <v>0</v>
      </c>
      <c r="Y10" s="232"/>
    </row>
    <row r="11" spans="1:25" ht="24.95" customHeight="1" thickBot="1" x14ac:dyDescent="0.3">
      <c r="A11" s="208" t="s">
        <v>145</v>
      </c>
      <c r="B11" s="209"/>
      <c r="C11" s="210"/>
      <c r="D11" s="210"/>
      <c r="E11" s="210"/>
      <c r="F11" s="210"/>
      <c r="G11" s="210"/>
      <c r="H11" s="210"/>
      <c r="I11" s="210"/>
      <c r="J11" s="210"/>
      <c r="K11" s="210"/>
      <c r="L11" s="210"/>
      <c r="M11" s="211"/>
      <c r="N11" s="198"/>
      <c r="O11" s="240"/>
      <c r="P11" s="241"/>
      <c r="Q11" s="242"/>
      <c r="R11" s="242"/>
      <c r="S11" s="241"/>
      <c r="T11" s="215"/>
      <c r="U11" s="216"/>
      <c r="V11" s="198"/>
      <c r="W11" s="212"/>
      <c r="X11" s="217"/>
      <c r="Y11" s="232"/>
    </row>
    <row r="12" spans="1:25" ht="24.95" customHeight="1" x14ac:dyDescent="0.25">
      <c r="A12" s="218" t="s">
        <v>246</v>
      </c>
      <c r="B12" s="219"/>
      <c r="C12" s="243"/>
      <c r="D12" s="244"/>
      <c r="E12" s="244"/>
      <c r="F12" s="244"/>
      <c r="G12" s="244"/>
      <c r="H12" s="244"/>
      <c r="I12" s="244"/>
      <c r="J12" s="244"/>
      <c r="K12" s="244"/>
      <c r="L12" s="244"/>
      <c r="M12" s="245"/>
      <c r="N12" s="223"/>
      <c r="O12" s="224"/>
      <c r="P12" s="225"/>
      <c r="Q12" s="226"/>
      <c r="R12" s="226"/>
      <c r="S12" s="227"/>
      <c r="T12" s="228">
        <f t="shared" ref="T12:T16" si="1">SUM(O12:S12)</f>
        <v>0</v>
      </c>
      <c r="U12" s="246">
        <f t="shared" ref="U12:U16" si="2">IFERROR(B12*T12,0)</f>
        <v>0</v>
      </c>
      <c r="V12" s="223"/>
      <c r="W12" s="230"/>
      <c r="X12" s="239">
        <f t="shared" ref="X12:X16" si="3">IFERROR(B12*W12,0)</f>
        <v>0</v>
      </c>
      <c r="Y12" s="232"/>
    </row>
    <row r="13" spans="1:25" ht="24.95" customHeight="1" x14ac:dyDescent="0.25">
      <c r="A13" s="218" t="s">
        <v>247</v>
      </c>
      <c r="B13" s="233"/>
      <c r="C13" s="234"/>
      <c r="D13" s="235"/>
      <c r="E13" s="235"/>
      <c r="F13" s="235"/>
      <c r="G13" s="235"/>
      <c r="H13" s="235"/>
      <c r="I13" s="235"/>
      <c r="J13" s="235"/>
      <c r="K13" s="235"/>
      <c r="L13" s="235"/>
      <c r="M13" s="236"/>
      <c r="N13" s="223"/>
      <c r="O13" s="224"/>
      <c r="P13" s="225"/>
      <c r="Q13" s="226"/>
      <c r="R13" s="226"/>
      <c r="S13" s="227"/>
      <c r="T13" s="237">
        <f t="shared" si="1"/>
        <v>0</v>
      </c>
      <c r="U13" s="238">
        <f t="shared" si="2"/>
        <v>0</v>
      </c>
      <c r="V13" s="223"/>
      <c r="W13" s="230"/>
      <c r="X13" s="239">
        <f t="shared" si="3"/>
        <v>0</v>
      </c>
      <c r="Y13" s="232"/>
    </row>
    <row r="14" spans="1:25" ht="24.95" customHeight="1" x14ac:dyDescent="0.25">
      <c r="A14" s="218" t="s">
        <v>248</v>
      </c>
      <c r="B14" s="233"/>
      <c r="C14" s="234"/>
      <c r="D14" s="235"/>
      <c r="E14" s="235"/>
      <c r="F14" s="235"/>
      <c r="G14" s="235"/>
      <c r="H14" s="235"/>
      <c r="I14" s="235"/>
      <c r="J14" s="235"/>
      <c r="K14" s="235"/>
      <c r="L14" s="235"/>
      <c r="M14" s="236"/>
      <c r="N14" s="223"/>
      <c r="O14" s="224"/>
      <c r="P14" s="225"/>
      <c r="Q14" s="226"/>
      <c r="R14" s="226"/>
      <c r="S14" s="227"/>
      <c r="T14" s="237">
        <f t="shared" si="1"/>
        <v>0</v>
      </c>
      <c r="U14" s="238">
        <f t="shared" si="2"/>
        <v>0</v>
      </c>
      <c r="V14" s="223"/>
      <c r="W14" s="230"/>
      <c r="X14" s="239">
        <f t="shared" si="3"/>
        <v>0</v>
      </c>
      <c r="Y14" s="232"/>
    </row>
    <row r="15" spans="1:25" ht="24.95" customHeight="1" x14ac:dyDescent="0.25">
      <c r="A15" s="218" t="s">
        <v>249</v>
      </c>
      <c r="B15" s="233"/>
      <c r="C15" s="234"/>
      <c r="D15" s="235"/>
      <c r="E15" s="235"/>
      <c r="F15" s="235"/>
      <c r="G15" s="235"/>
      <c r="H15" s="235"/>
      <c r="I15" s="235"/>
      <c r="J15" s="235"/>
      <c r="K15" s="235"/>
      <c r="L15" s="235"/>
      <c r="M15" s="236"/>
      <c r="N15" s="223"/>
      <c r="O15" s="224"/>
      <c r="P15" s="225"/>
      <c r="Q15" s="226"/>
      <c r="R15" s="226"/>
      <c r="S15" s="227"/>
      <c r="T15" s="237">
        <f t="shared" si="1"/>
        <v>0</v>
      </c>
      <c r="U15" s="238">
        <f t="shared" si="2"/>
        <v>0</v>
      </c>
      <c r="V15" s="223"/>
      <c r="W15" s="230"/>
      <c r="X15" s="239">
        <f t="shared" si="3"/>
        <v>0</v>
      </c>
      <c r="Y15" s="232"/>
    </row>
    <row r="16" spans="1:25" ht="24.95" customHeight="1" thickBot="1" x14ac:dyDescent="0.3">
      <c r="A16" s="218" t="s">
        <v>250</v>
      </c>
      <c r="B16" s="233"/>
      <c r="C16" s="234"/>
      <c r="D16" s="235"/>
      <c r="E16" s="235"/>
      <c r="F16" s="235"/>
      <c r="G16" s="235"/>
      <c r="H16" s="235"/>
      <c r="I16" s="235"/>
      <c r="J16" s="235"/>
      <c r="K16" s="235"/>
      <c r="L16" s="235"/>
      <c r="M16" s="236"/>
      <c r="N16" s="223"/>
      <c r="O16" s="224"/>
      <c r="P16" s="225"/>
      <c r="Q16" s="226"/>
      <c r="R16" s="226"/>
      <c r="S16" s="227"/>
      <c r="T16" s="237">
        <f t="shared" si="1"/>
        <v>0</v>
      </c>
      <c r="U16" s="238">
        <f t="shared" si="2"/>
        <v>0</v>
      </c>
      <c r="V16" s="223"/>
      <c r="W16" s="230"/>
      <c r="X16" s="239">
        <f t="shared" si="3"/>
        <v>0</v>
      </c>
      <c r="Y16" s="232"/>
    </row>
    <row r="17" spans="1:25" ht="24.95" customHeight="1" thickBot="1" x14ac:dyDescent="0.3">
      <c r="A17" s="208" t="s">
        <v>151</v>
      </c>
      <c r="B17" s="209"/>
      <c r="C17" s="210"/>
      <c r="D17" s="210"/>
      <c r="E17" s="210"/>
      <c r="F17" s="210"/>
      <c r="G17" s="210"/>
      <c r="H17" s="210"/>
      <c r="I17" s="210"/>
      <c r="J17" s="210"/>
      <c r="K17" s="210"/>
      <c r="L17" s="210"/>
      <c r="M17" s="211"/>
      <c r="N17" s="198"/>
      <c r="O17" s="240"/>
      <c r="P17" s="241"/>
      <c r="Q17" s="242"/>
      <c r="R17" s="242"/>
      <c r="S17" s="241"/>
      <c r="T17" s="215"/>
      <c r="U17" s="216"/>
      <c r="V17" s="198"/>
      <c r="W17" s="212"/>
      <c r="X17" s="217"/>
      <c r="Y17" s="232"/>
    </row>
    <row r="18" spans="1:25" ht="24.95" customHeight="1" x14ac:dyDescent="0.25">
      <c r="A18" s="218" t="s">
        <v>152</v>
      </c>
      <c r="B18" s="233"/>
      <c r="C18" s="234"/>
      <c r="D18" s="235"/>
      <c r="E18" s="235"/>
      <c r="F18" s="235"/>
      <c r="G18" s="235"/>
      <c r="H18" s="235"/>
      <c r="I18" s="235"/>
      <c r="J18" s="235"/>
      <c r="K18" s="235"/>
      <c r="L18" s="235"/>
      <c r="M18" s="236"/>
      <c r="N18" s="223"/>
      <c r="O18" s="224"/>
      <c r="P18" s="225"/>
      <c r="Q18" s="226"/>
      <c r="R18" s="226"/>
      <c r="S18" s="227"/>
      <c r="T18" s="237">
        <f t="shared" ref="T18:T19" si="4">SUM(O18:S18)</f>
        <v>0</v>
      </c>
      <c r="U18" s="238">
        <f t="shared" ref="U18:U19" si="5">IFERROR(B18*T18,0)</f>
        <v>0</v>
      </c>
      <c r="V18" s="223"/>
      <c r="W18" s="230"/>
      <c r="X18" s="239">
        <f t="shared" ref="X18:X19" si="6">IFERROR(B18*W18,0)</f>
        <v>0</v>
      </c>
      <c r="Y18" s="232"/>
    </row>
    <row r="19" spans="1:25" ht="24.95" customHeight="1" thickBot="1" x14ac:dyDescent="0.3">
      <c r="A19" s="218" t="s">
        <v>153</v>
      </c>
      <c r="B19" s="233"/>
      <c r="C19" s="234"/>
      <c r="D19" s="235"/>
      <c r="E19" s="235"/>
      <c r="F19" s="235"/>
      <c r="G19" s="235"/>
      <c r="H19" s="235"/>
      <c r="I19" s="235"/>
      <c r="J19" s="235"/>
      <c r="K19" s="235"/>
      <c r="L19" s="235"/>
      <c r="M19" s="236"/>
      <c r="N19" s="223"/>
      <c r="O19" s="224"/>
      <c r="P19" s="225"/>
      <c r="Q19" s="226"/>
      <c r="R19" s="226"/>
      <c r="S19" s="227"/>
      <c r="T19" s="237">
        <f t="shared" si="4"/>
        <v>0</v>
      </c>
      <c r="U19" s="238">
        <f t="shared" si="5"/>
        <v>0</v>
      </c>
      <c r="V19" s="223"/>
      <c r="W19" s="230"/>
      <c r="X19" s="239">
        <f t="shared" si="6"/>
        <v>0</v>
      </c>
      <c r="Y19" s="232"/>
    </row>
    <row r="20" spans="1:25" ht="24.95" customHeight="1" thickBot="1" x14ac:dyDescent="0.3">
      <c r="A20" s="208" t="s">
        <v>154</v>
      </c>
      <c r="B20" s="209"/>
      <c r="C20" s="210"/>
      <c r="D20" s="210"/>
      <c r="E20" s="210"/>
      <c r="F20" s="210"/>
      <c r="G20" s="210"/>
      <c r="H20" s="210"/>
      <c r="I20" s="210"/>
      <c r="J20" s="210"/>
      <c r="K20" s="210"/>
      <c r="L20" s="210"/>
      <c r="M20" s="211"/>
      <c r="N20" s="198"/>
      <c r="O20" s="240"/>
      <c r="P20" s="241"/>
      <c r="Q20" s="242"/>
      <c r="R20" s="242"/>
      <c r="S20" s="241"/>
      <c r="T20" s="215"/>
      <c r="U20" s="216"/>
      <c r="V20" s="198"/>
      <c r="W20" s="212"/>
      <c r="X20" s="217"/>
      <c r="Y20" s="232"/>
    </row>
    <row r="21" spans="1:25" ht="24.95" customHeight="1" x14ac:dyDescent="0.25">
      <c r="A21" s="218" t="s">
        <v>251</v>
      </c>
      <c r="B21" s="233"/>
      <c r="C21" s="234"/>
      <c r="D21" s="235"/>
      <c r="E21" s="235"/>
      <c r="F21" s="235"/>
      <c r="G21" s="235"/>
      <c r="H21" s="235"/>
      <c r="I21" s="235"/>
      <c r="J21" s="235"/>
      <c r="K21" s="235"/>
      <c r="L21" s="235"/>
      <c r="M21" s="236"/>
      <c r="N21" s="223"/>
      <c r="O21" s="224"/>
      <c r="P21" s="225"/>
      <c r="Q21" s="226"/>
      <c r="R21" s="226"/>
      <c r="S21" s="227"/>
      <c r="T21" s="237">
        <f t="shared" ref="T21:T33" si="7">SUM(O21:S21)</f>
        <v>0</v>
      </c>
      <c r="U21" s="238">
        <f t="shared" ref="U21:U33" si="8">IFERROR(B21*T21,0)</f>
        <v>0</v>
      </c>
      <c r="V21" s="223"/>
      <c r="W21" s="230"/>
      <c r="X21" s="239">
        <f t="shared" ref="X21:X33" si="9">IFERROR(B21*W21,0)</f>
        <v>0</v>
      </c>
      <c r="Y21" s="232"/>
    </row>
    <row r="22" spans="1:25" ht="24.95" customHeight="1" x14ac:dyDescent="0.25">
      <c r="A22" s="218" t="s">
        <v>252</v>
      </c>
      <c r="B22" s="233"/>
      <c r="C22" s="234"/>
      <c r="D22" s="235"/>
      <c r="E22" s="235"/>
      <c r="F22" s="235"/>
      <c r="G22" s="235"/>
      <c r="H22" s="235"/>
      <c r="I22" s="235"/>
      <c r="J22" s="235"/>
      <c r="K22" s="235"/>
      <c r="L22" s="235"/>
      <c r="M22" s="236"/>
      <c r="N22" s="223"/>
      <c r="O22" s="224"/>
      <c r="P22" s="225"/>
      <c r="Q22" s="226"/>
      <c r="R22" s="226"/>
      <c r="S22" s="227"/>
      <c r="T22" s="237">
        <f t="shared" si="7"/>
        <v>0</v>
      </c>
      <c r="U22" s="238">
        <f t="shared" si="8"/>
        <v>0</v>
      </c>
      <c r="V22" s="223"/>
      <c r="W22" s="230"/>
      <c r="X22" s="239">
        <f t="shared" si="9"/>
        <v>0</v>
      </c>
      <c r="Y22" s="232"/>
    </row>
    <row r="23" spans="1:25" ht="24.95" customHeight="1" x14ac:dyDescent="0.25">
      <c r="A23" s="218" t="s">
        <v>253</v>
      </c>
      <c r="B23" s="233"/>
      <c r="C23" s="234"/>
      <c r="D23" s="235"/>
      <c r="E23" s="235"/>
      <c r="F23" s="235"/>
      <c r="G23" s="235"/>
      <c r="H23" s="235"/>
      <c r="I23" s="235"/>
      <c r="J23" s="235"/>
      <c r="K23" s="235"/>
      <c r="L23" s="235"/>
      <c r="M23" s="236"/>
      <c r="N23" s="223"/>
      <c r="O23" s="224"/>
      <c r="P23" s="225"/>
      <c r="Q23" s="226"/>
      <c r="R23" s="226"/>
      <c r="S23" s="227"/>
      <c r="T23" s="237">
        <f t="shared" si="7"/>
        <v>0</v>
      </c>
      <c r="U23" s="238">
        <f t="shared" si="8"/>
        <v>0</v>
      </c>
      <c r="V23" s="223"/>
      <c r="W23" s="230"/>
      <c r="X23" s="239">
        <f t="shared" si="9"/>
        <v>0</v>
      </c>
      <c r="Y23" s="232"/>
    </row>
    <row r="24" spans="1:25" ht="24.95" customHeight="1" x14ac:dyDescent="0.25">
      <c r="A24" s="218" t="s">
        <v>254</v>
      </c>
      <c r="B24" s="233"/>
      <c r="C24" s="234"/>
      <c r="D24" s="235"/>
      <c r="E24" s="235"/>
      <c r="F24" s="235"/>
      <c r="G24" s="235"/>
      <c r="H24" s="235"/>
      <c r="I24" s="235"/>
      <c r="J24" s="235"/>
      <c r="K24" s="235"/>
      <c r="L24" s="235"/>
      <c r="M24" s="236"/>
      <c r="N24" s="223"/>
      <c r="O24" s="224"/>
      <c r="P24" s="225"/>
      <c r="Q24" s="226"/>
      <c r="R24" s="226"/>
      <c r="S24" s="227"/>
      <c r="T24" s="237">
        <f t="shared" si="7"/>
        <v>0</v>
      </c>
      <c r="U24" s="238">
        <f t="shared" si="8"/>
        <v>0</v>
      </c>
      <c r="V24" s="223"/>
      <c r="W24" s="230"/>
      <c r="X24" s="239">
        <f t="shared" si="9"/>
        <v>0</v>
      </c>
      <c r="Y24" s="232"/>
    </row>
    <row r="25" spans="1:25" ht="24.95" customHeight="1" x14ac:dyDescent="0.25">
      <c r="A25" s="218" t="s">
        <v>255</v>
      </c>
      <c r="B25" s="233"/>
      <c r="C25" s="234"/>
      <c r="D25" s="235"/>
      <c r="E25" s="235"/>
      <c r="F25" s="235"/>
      <c r="G25" s="235"/>
      <c r="H25" s="235"/>
      <c r="I25" s="235"/>
      <c r="J25" s="235"/>
      <c r="K25" s="235"/>
      <c r="L25" s="235"/>
      <c r="M25" s="236"/>
      <c r="N25" s="223"/>
      <c r="O25" s="224"/>
      <c r="P25" s="225"/>
      <c r="Q25" s="226"/>
      <c r="R25" s="226"/>
      <c r="S25" s="227"/>
      <c r="T25" s="237">
        <f t="shared" si="7"/>
        <v>0</v>
      </c>
      <c r="U25" s="238">
        <f t="shared" si="8"/>
        <v>0</v>
      </c>
      <c r="V25" s="223"/>
      <c r="W25" s="230"/>
      <c r="X25" s="239">
        <f t="shared" si="9"/>
        <v>0</v>
      </c>
      <c r="Y25" s="232"/>
    </row>
    <row r="26" spans="1:25" ht="24.95" customHeight="1" x14ac:dyDescent="0.25">
      <c r="A26" s="218" t="s">
        <v>256</v>
      </c>
      <c r="B26" s="233"/>
      <c r="C26" s="234"/>
      <c r="D26" s="235"/>
      <c r="E26" s="235"/>
      <c r="F26" s="235"/>
      <c r="G26" s="235"/>
      <c r="H26" s="235"/>
      <c r="I26" s="235"/>
      <c r="J26" s="235"/>
      <c r="K26" s="235"/>
      <c r="L26" s="235"/>
      <c r="M26" s="236"/>
      <c r="N26" s="223"/>
      <c r="O26" s="224"/>
      <c r="P26" s="225"/>
      <c r="Q26" s="226"/>
      <c r="R26" s="226"/>
      <c r="S26" s="227"/>
      <c r="T26" s="237">
        <f t="shared" si="7"/>
        <v>0</v>
      </c>
      <c r="U26" s="238">
        <f t="shared" si="8"/>
        <v>0</v>
      </c>
      <c r="V26" s="223"/>
      <c r="W26" s="230"/>
      <c r="X26" s="239">
        <f t="shared" si="9"/>
        <v>0</v>
      </c>
      <c r="Y26" s="232"/>
    </row>
    <row r="27" spans="1:25" ht="24.95" customHeight="1" x14ac:dyDescent="0.25">
      <c r="A27" s="218" t="s">
        <v>257</v>
      </c>
      <c r="B27" s="233"/>
      <c r="C27" s="234"/>
      <c r="D27" s="235"/>
      <c r="E27" s="235"/>
      <c r="F27" s="235"/>
      <c r="G27" s="235"/>
      <c r="H27" s="235"/>
      <c r="I27" s="235"/>
      <c r="J27" s="235"/>
      <c r="K27" s="235"/>
      <c r="L27" s="235"/>
      <c r="M27" s="236"/>
      <c r="N27" s="223"/>
      <c r="O27" s="224"/>
      <c r="P27" s="225"/>
      <c r="Q27" s="226"/>
      <c r="R27" s="226"/>
      <c r="S27" s="227"/>
      <c r="T27" s="237">
        <f t="shared" si="7"/>
        <v>0</v>
      </c>
      <c r="U27" s="238">
        <f t="shared" si="8"/>
        <v>0</v>
      </c>
      <c r="V27" s="223"/>
      <c r="W27" s="230"/>
      <c r="X27" s="239">
        <f t="shared" si="9"/>
        <v>0</v>
      </c>
      <c r="Y27" s="232"/>
    </row>
    <row r="28" spans="1:25" ht="24.95" customHeight="1" x14ac:dyDescent="0.25">
      <c r="A28" s="218" t="s">
        <v>258</v>
      </c>
      <c r="B28" s="233"/>
      <c r="C28" s="234"/>
      <c r="D28" s="235"/>
      <c r="E28" s="235"/>
      <c r="F28" s="235"/>
      <c r="G28" s="235"/>
      <c r="H28" s="235"/>
      <c r="I28" s="235"/>
      <c r="J28" s="235"/>
      <c r="K28" s="235"/>
      <c r="L28" s="235"/>
      <c r="M28" s="236"/>
      <c r="N28" s="223"/>
      <c r="O28" s="224"/>
      <c r="P28" s="225"/>
      <c r="Q28" s="226"/>
      <c r="R28" s="226"/>
      <c r="S28" s="227"/>
      <c r="T28" s="237">
        <f t="shared" si="7"/>
        <v>0</v>
      </c>
      <c r="U28" s="238">
        <f t="shared" si="8"/>
        <v>0</v>
      </c>
      <c r="V28" s="223"/>
      <c r="W28" s="230"/>
      <c r="X28" s="239">
        <f t="shared" si="9"/>
        <v>0</v>
      </c>
      <c r="Y28" s="232"/>
    </row>
    <row r="29" spans="1:25" ht="24.95" customHeight="1" x14ac:dyDescent="0.25">
      <c r="A29" s="218" t="s">
        <v>259</v>
      </c>
      <c r="B29" s="233"/>
      <c r="C29" s="234"/>
      <c r="D29" s="235"/>
      <c r="E29" s="235"/>
      <c r="F29" s="235"/>
      <c r="G29" s="235"/>
      <c r="H29" s="235"/>
      <c r="I29" s="235"/>
      <c r="J29" s="235"/>
      <c r="K29" s="235"/>
      <c r="L29" s="235"/>
      <c r="M29" s="236"/>
      <c r="N29" s="223"/>
      <c r="O29" s="224"/>
      <c r="P29" s="225"/>
      <c r="Q29" s="226"/>
      <c r="R29" s="226"/>
      <c r="S29" s="227"/>
      <c r="T29" s="237">
        <f t="shared" si="7"/>
        <v>0</v>
      </c>
      <c r="U29" s="238">
        <f t="shared" si="8"/>
        <v>0</v>
      </c>
      <c r="V29" s="223"/>
      <c r="W29" s="230"/>
      <c r="X29" s="239">
        <f t="shared" si="9"/>
        <v>0</v>
      </c>
      <c r="Y29" s="232"/>
    </row>
    <row r="30" spans="1:25" ht="24.95" customHeight="1" x14ac:dyDescent="0.25">
      <c r="A30" s="218" t="s">
        <v>164</v>
      </c>
      <c r="B30" s="233"/>
      <c r="C30" s="234"/>
      <c r="D30" s="235"/>
      <c r="E30" s="235"/>
      <c r="F30" s="235"/>
      <c r="G30" s="235"/>
      <c r="H30" s="235"/>
      <c r="I30" s="235"/>
      <c r="J30" s="235"/>
      <c r="K30" s="235"/>
      <c r="L30" s="235"/>
      <c r="M30" s="236"/>
      <c r="N30" s="223"/>
      <c r="O30" s="224"/>
      <c r="P30" s="225"/>
      <c r="Q30" s="226"/>
      <c r="R30" s="226"/>
      <c r="S30" s="227"/>
      <c r="T30" s="237">
        <f t="shared" si="7"/>
        <v>0</v>
      </c>
      <c r="U30" s="238">
        <f t="shared" si="8"/>
        <v>0</v>
      </c>
      <c r="V30" s="223"/>
      <c r="W30" s="230"/>
      <c r="X30" s="239">
        <f t="shared" si="9"/>
        <v>0</v>
      </c>
      <c r="Y30" s="232"/>
    </row>
    <row r="31" spans="1:25" ht="24.95" customHeight="1" x14ac:dyDescent="0.25">
      <c r="A31" s="218" t="s">
        <v>165</v>
      </c>
      <c r="B31" s="233"/>
      <c r="C31" s="234"/>
      <c r="D31" s="235"/>
      <c r="E31" s="235"/>
      <c r="F31" s="235"/>
      <c r="G31" s="235"/>
      <c r="H31" s="235"/>
      <c r="I31" s="235"/>
      <c r="J31" s="235"/>
      <c r="K31" s="235"/>
      <c r="L31" s="235"/>
      <c r="M31" s="236"/>
      <c r="N31" s="223"/>
      <c r="O31" s="224"/>
      <c r="P31" s="225"/>
      <c r="Q31" s="226"/>
      <c r="R31" s="226"/>
      <c r="S31" s="227"/>
      <c r="T31" s="237">
        <f t="shared" si="7"/>
        <v>0</v>
      </c>
      <c r="U31" s="238">
        <f t="shared" si="8"/>
        <v>0</v>
      </c>
      <c r="V31" s="223"/>
      <c r="W31" s="230"/>
      <c r="X31" s="239">
        <f t="shared" si="9"/>
        <v>0</v>
      </c>
      <c r="Y31" s="232"/>
    </row>
    <row r="32" spans="1:25" ht="24.95" customHeight="1" x14ac:dyDescent="0.25">
      <c r="A32" s="218" t="s">
        <v>260</v>
      </c>
      <c r="B32" s="233"/>
      <c r="C32" s="234"/>
      <c r="D32" s="235"/>
      <c r="E32" s="235"/>
      <c r="F32" s="235"/>
      <c r="G32" s="235"/>
      <c r="H32" s="235"/>
      <c r="I32" s="235"/>
      <c r="J32" s="235"/>
      <c r="K32" s="235"/>
      <c r="L32" s="235"/>
      <c r="M32" s="236"/>
      <c r="N32" s="223"/>
      <c r="O32" s="224"/>
      <c r="P32" s="225"/>
      <c r="Q32" s="226"/>
      <c r="R32" s="226"/>
      <c r="S32" s="227"/>
      <c r="T32" s="237">
        <f t="shared" si="7"/>
        <v>0</v>
      </c>
      <c r="U32" s="238">
        <f t="shared" si="8"/>
        <v>0</v>
      </c>
      <c r="V32" s="223"/>
      <c r="W32" s="230"/>
      <c r="X32" s="239">
        <f t="shared" si="9"/>
        <v>0</v>
      </c>
      <c r="Y32" s="232"/>
    </row>
    <row r="33" spans="1:25" ht="24.95" customHeight="1" thickBot="1" x14ac:dyDescent="0.3">
      <c r="A33" s="218" t="s">
        <v>167</v>
      </c>
      <c r="B33" s="233"/>
      <c r="C33" s="234"/>
      <c r="D33" s="235"/>
      <c r="E33" s="235"/>
      <c r="F33" s="235"/>
      <c r="G33" s="235"/>
      <c r="H33" s="235"/>
      <c r="I33" s="235"/>
      <c r="J33" s="235"/>
      <c r="K33" s="235"/>
      <c r="L33" s="235"/>
      <c r="M33" s="236"/>
      <c r="N33" s="223"/>
      <c r="O33" s="224"/>
      <c r="P33" s="225"/>
      <c r="Q33" s="226"/>
      <c r="R33" s="226"/>
      <c r="S33" s="227"/>
      <c r="T33" s="237">
        <f t="shared" si="7"/>
        <v>0</v>
      </c>
      <c r="U33" s="238">
        <f t="shared" si="8"/>
        <v>0</v>
      </c>
      <c r="V33" s="223"/>
      <c r="W33" s="230"/>
      <c r="X33" s="239">
        <f t="shared" si="9"/>
        <v>0</v>
      </c>
      <c r="Y33" s="232"/>
    </row>
    <row r="34" spans="1:25" ht="24.95" customHeight="1" thickBot="1" x14ac:dyDescent="0.3">
      <c r="A34" s="208" t="s">
        <v>168</v>
      </c>
      <c r="B34" s="209"/>
      <c r="C34" s="210"/>
      <c r="D34" s="210"/>
      <c r="E34" s="210"/>
      <c r="F34" s="210"/>
      <c r="G34" s="210"/>
      <c r="H34" s="210"/>
      <c r="I34" s="210"/>
      <c r="J34" s="210"/>
      <c r="K34" s="210"/>
      <c r="L34" s="210"/>
      <c r="M34" s="211"/>
      <c r="N34" s="198"/>
      <c r="O34" s="240"/>
      <c r="P34" s="241"/>
      <c r="Q34" s="242"/>
      <c r="R34" s="242"/>
      <c r="S34" s="241"/>
      <c r="T34" s="215"/>
      <c r="U34" s="216"/>
      <c r="V34" s="198"/>
      <c r="W34" s="212"/>
      <c r="X34" s="217"/>
      <c r="Y34" s="232"/>
    </row>
    <row r="35" spans="1:25" ht="24.95" customHeight="1" x14ac:dyDescent="0.25">
      <c r="A35" s="218" t="s">
        <v>261</v>
      </c>
      <c r="B35" s="233"/>
      <c r="C35" s="234"/>
      <c r="D35" s="235"/>
      <c r="E35" s="235"/>
      <c r="F35" s="235"/>
      <c r="G35" s="235"/>
      <c r="H35" s="235"/>
      <c r="I35" s="235"/>
      <c r="J35" s="235"/>
      <c r="K35" s="235"/>
      <c r="L35" s="235"/>
      <c r="M35" s="236"/>
      <c r="N35" s="223"/>
      <c r="O35" s="224"/>
      <c r="P35" s="225"/>
      <c r="Q35" s="226"/>
      <c r="R35" s="226"/>
      <c r="S35" s="227"/>
      <c r="T35" s="237">
        <f t="shared" ref="T35:T42" si="10">SUM(O35:S35)</f>
        <v>0</v>
      </c>
      <c r="U35" s="238">
        <f t="shared" ref="U35:U42" si="11">IFERROR(B35*T35,0)</f>
        <v>0</v>
      </c>
      <c r="V35" s="223"/>
      <c r="W35" s="230"/>
      <c r="X35" s="239">
        <f t="shared" ref="X35:X42" si="12">IFERROR(B35*W35,0)</f>
        <v>0</v>
      </c>
      <c r="Y35" s="232"/>
    </row>
    <row r="36" spans="1:25" ht="24.95" customHeight="1" x14ac:dyDescent="0.25">
      <c r="A36" s="218" t="s">
        <v>262</v>
      </c>
      <c r="B36" s="233"/>
      <c r="C36" s="234"/>
      <c r="D36" s="235"/>
      <c r="E36" s="235"/>
      <c r="F36" s="235"/>
      <c r="G36" s="235"/>
      <c r="H36" s="235"/>
      <c r="I36" s="235"/>
      <c r="J36" s="235"/>
      <c r="K36" s="235"/>
      <c r="L36" s="235"/>
      <c r="M36" s="236"/>
      <c r="N36" s="223"/>
      <c r="O36" s="224"/>
      <c r="P36" s="225"/>
      <c r="Q36" s="226"/>
      <c r="R36" s="226"/>
      <c r="S36" s="227"/>
      <c r="T36" s="237">
        <f t="shared" si="10"/>
        <v>0</v>
      </c>
      <c r="U36" s="238">
        <f t="shared" si="11"/>
        <v>0</v>
      </c>
      <c r="V36" s="223"/>
      <c r="W36" s="230"/>
      <c r="X36" s="239">
        <f t="shared" si="12"/>
        <v>0</v>
      </c>
      <c r="Y36" s="232"/>
    </row>
    <row r="37" spans="1:25" ht="24.95" customHeight="1" x14ac:dyDescent="0.25">
      <c r="A37" s="218" t="s">
        <v>263</v>
      </c>
      <c r="B37" s="233"/>
      <c r="C37" s="234"/>
      <c r="D37" s="235"/>
      <c r="E37" s="235"/>
      <c r="F37" s="235"/>
      <c r="G37" s="235"/>
      <c r="H37" s="235"/>
      <c r="I37" s="235"/>
      <c r="J37" s="235"/>
      <c r="K37" s="235"/>
      <c r="L37" s="235"/>
      <c r="M37" s="236"/>
      <c r="N37" s="223"/>
      <c r="O37" s="224"/>
      <c r="P37" s="225"/>
      <c r="Q37" s="226"/>
      <c r="R37" s="226"/>
      <c r="S37" s="227"/>
      <c r="T37" s="237">
        <f t="shared" si="10"/>
        <v>0</v>
      </c>
      <c r="U37" s="238">
        <f t="shared" si="11"/>
        <v>0</v>
      </c>
      <c r="V37" s="223"/>
      <c r="W37" s="230"/>
      <c r="X37" s="239">
        <f t="shared" si="12"/>
        <v>0</v>
      </c>
      <c r="Y37" s="232"/>
    </row>
    <row r="38" spans="1:25" ht="24.95" customHeight="1" x14ac:dyDescent="0.25">
      <c r="A38" s="218" t="s">
        <v>264</v>
      </c>
      <c r="B38" s="233"/>
      <c r="C38" s="234"/>
      <c r="D38" s="235"/>
      <c r="E38" s="235"/>
      <c r="F38" s="235"/>
      <c r="G38" s="235"/>
      <c r="H38" s="235"/>
      <c r="I38" s="235"/>
      <c r="J38" s="235"/>
      <c r="K38" s="235"/>
      <c r="L38" s="235"/>
      <c r="M38" s="236"/>
      <c r="N38" s="223"/>
      <c r="O38" s="224"/>
      <c r="P38" s="225"/>
      <c r="Q38" s="226"/>
      <c r="R38" s="226"/>
      <c r="S38" s="227"/>
      <c r="T38" s="237">
        <f t="shared" si="10"/>
        <v>0</v>
      </c>
      <c r="U38" s="238">
        <f t="shared" si="11"/>
        <v>0</v>
      </c>
      <c r="V38" s="223"/>
      <c r="W38" s="230"/>
      <c r="X38" s="239">
        <f t="shared" si="12"/>
        <v>0</v>
      </c>
      <c r="Y38" s="232"/>
    </row>
    <row r="39" spans="1:25" ht="24.95" customHeight="1" x14ac:dyDescent="0.25">
      <c r="A39" s="218" t="s">
        <v>173</v>
      </c>
      <c r="B39" s="233"/>
      <c r="C39" s="234"/>
      <c r="D39" s="235"/>
      <c r="E39" s="235"/>
      <c r="F39" s="235"/>
      <c r="G39" s="235"/>
      <c r="H39" s="235"/>
      <c r="I39" s="235"/>
      <c r="J39" s="235"/>
      <c r="K39" s="235"/>
      <c r="L39" s="235"/>
      <c r="M39" s="236"/>
      <c r="N39" s="223"/>
      <c r="O39" s="224"/>
      <c r="P39" s="225"/>
      <c r="Q39" s="226"/>
      <c r="R39" s="226"/>
      <c r="S39" s="227"/>
      <c r="T39" s="237">
        <f t="shared" si="10"/>
        <v>0</v>
      </c>
      <c r="U39" s="238">
        <f t="shared" si="11"/>
        <v>0</v>
      </c>
      <c r="V39" s="223"/>
      <c r="W39" s="230"/>
      <c r="X39" s="239">
        <f t="shared" si="12"/>
        <v>0</v>
      </c>
      <c r="Y39" s="232"/>
    </row>
    <row r="40" spans="1:25" ht="24.95" customHeight="1" x14ac:dyDescent="0.25">
      <c r="A40" s="218" t="s">
        <v>174</v>
      </c>
      <c r="B40" s="233"/>
      <c r="C40" s="234"/>
      <c r="D40" s="235"/>
      <c r="E40" s="235"/>
      <c r="F40" s="235"/>
      <c r="G40" s="235"/>
      <c r="H40" s="235"/>
      <c r="I40" s="235"/>
      <c r="J40" s="235"/>
      <c r="K40" s="235"/>
      <c r="L40" s="235"/>
      <c r="M40" s="236"/>
      <c r="N40" s="223"/>
      <c r="O40" s="224"/>
      <c r="P40" s="225"/>
      <c r="Q40" s="226"/>
      <c r="R40" s="226"/>
      <c r="S40" s="227"/>
      <c r="T40" s="237">
        <f t="shared" si="10"/>
        <v>0</v>
      </c>
      <c r="U40" s="238">
        <f t="shared" si="11"/>
        <v>0</v>
      </c>
      <c r="V40" s="223"/>
      <c r="W40" s="230"/>
      <c r="X40" s="239">
        <f t="shared" si="12"/>
        <v>0</v>
      </c>
      <c r="Y40" s="232"/>
    </row>
    <row r="41" spans="1:25" ht="24.95" customHeight="1" x14ac:dyDescent="0.25">
      <c r="A41" s="218" t="s">
        <v>175</v>
      </c>
      <c r="B41" s="233"/>
      <c r="C41" s="234"/>
      <c r="D41" s="235"/>
      <c r="E41" s="235"/>
      <c r="F41" s="235"/>
      <c r="G41" s="235"/>
      <c r="H41" s="235"/>
      <c r="I41" s="235"/>
      <c r="J41" s="235"/>
      <c r="K41" s="235"/>
      <c r="L41" s="235"/>
      <c r="M41" s="236"/>
      <c r="N41" s="223"/>
      <c r="O41" s="224"/>
      <c r="P41" s="225"/>
      <c r="Q41" s="226"/>
      <c r="R41" s="226"/>
      <c r="S41" s="227"/>
      <c r="T41" s="237">
        <f t="shared" si="10"/>
        <v>0</v>
      </c>
      <c r="U41" s="238">
        <f t="shared" si="11"/>
        <v>0</v>
      </c>
      <c r="V41" s="223"/>
      <c r="W41" s="230"/>
      <c r="X41" s="239">
        <f t="shared" si="12"/>
        <v>0</v>
      </c>
      <c r="Y41" s="232"/>
    </row>
    <row r="42" spans="1:25" ht="24.95" customHeight="1" thickBot="1" x14ac:dyDescent="0.3">
      <c r="A42" s="218" t="s">
        <v>176</v>
      </c>
      <c r="B42" s="233"/>
      <c r="C42" s="234"/>
      <c r="D42" s="235"/>
      <c r="E42" s="235"/>
      <c r="F42" s="235"/>
      <c r="G42" s="235"/>
      <c r="H42" s="235"/>
      <c r="I42" s="235"/>
      <c r="J42" s="235"/>
      <c r="K42" s="235"/>
      <c r="L42" s="235"/>
      <c r="M42" s="236"/>
      <c r="N42" s="223"/>
      <c r="O42" s="224"/>
      <c r="P42" s="225"/>
      <c r="Q42" s="226"/>
      <c r="R42" s="226"/>
      <c r="S42" s="227"/>
      <c r="T42" s="237">
        <f t="shared" si="10"/>
        <v>0</v>
      </c>
      <c r="U42" s="238">
        <f t="shared" si="11"/>
        <v>0</v>
      </c>
      <c r="V42" s="223"/>
      <c r="W42" s="230"/>
      <c r="X42" s="239">
        <f t="shared" si="12"/>
        <v>0</v>
      </c>
      <c r="Y42" s="232"/>
    </row>
    <row r="43" spans="1:25" ht="24.95" customHeight="1" thickBot="1" x14ac:dyDescent="0.3">
      <c r="A43" s="208" t="s">
        <v>177</v>
      </c>
      <c r="B43" s="209"/>
      <c r="C43" s="210"/>
      <c r="D43" s="210"/>
      <c r="E43" s="210"/>
      <c r="F43" s="210"/>
      <c r="G43" s="210"/>
      <c r="H43" s="210"/>
      <c r="I43" s="210"/>
      <c r="J43" s="210"/>
      <c r="K43" s="210"/>
      <c r="L43" s="210"/>
      <c r="M43" s="211"/>
      <c r="N43" s="198"/>
      <c r="O43" s="240"/>
      <c r="P43" s="241"/>
      <c r="Q43" s="242"/>
      <c r="R43" s="242"/>
      <c r="S43" s="241"/>
      <c r="T43" s="215"/>
      <c r="U43" s="216"/>
      <c r="V43" s="198"/>
      <c r="W43" s="212"/>
      <c r="X43" s="217"/>
      <c r="Y43" s="232"/>
    </row>
    <row r="44" spans="1:25" ht="24.95" customHeight="1" x14ac:dyDescent="0.25">
      <c r="A44" s="218" t="s">
        <v>178</v>
      </c>
      <c r="B44" s="233"/>
      <c r="C44" s="234"/>
      <c r="D44" s="235"/>
      <c r="E44" s="235"/>
      <c r="F44" s="235"/>
      <c r="G44" s="235"/>
      <c r="H44" s="235"/>
      <c r="I44" s="235"/>
      <c r="J44" s="235"/>
      <c r="K44" s="235"/>
      <c r="L44" s="235"/>
      <c r="M44" s="236"/>
      <c r="N44" s="223"/>
      <c r="O44" s="224"/>
      <c r="P44" s="225"/>
      <c r="Q44" s="226"/>
      <c r="R44" s="226"/>
      <c r="S44" s="227"/>
      <c r="T44" s="237">
        <f>SUM(O44:S44)</f>
        <v>0</v>
      </c>
      <c r="U44" s="238">
        <f t="shared" ref="U44:U45" si="13">IFERROR(B44*T44,0)</f>
        <v>0</v>
      </c>
      <c r="V44" s="223"/>
      <c r="W44" s="230"/>
      <c r="X44" s="239">
        <f t="shared" ref="X44:X45" si="14">IFERROR(B44*W44,0)</f>
        <v>0</v>
      </c>
      <c r="Y44" s="232"/>
    </row>
    <row r="45" spans="1:25" ht="24.95" customHeight="1" thickBot="1" x14ac:dyDescent="0.3">
      <c r="A45" s="218" t="s">
        <v>179</v>
      </c>
      <c r="B45" s="233"/>
      <c r="C45" s="234"/>
      <c r="D45" s="235"/>
      <c r="E45" s="235"/>
      <c r="F45" s="235"/>
      <c r="G45" s="235"/>
      <c r="H45" s="235"/>
      <c r="I45" s="235"/>
      <c r="J45" s="235"/>
      <c r="K45" s="235"/>
      <c r="L45" s="235"/>
      <c r="M45" s="236"/>
      <c r="N45" s="223"/>
      <c r="O45" s="224"/>
      <c r="P45" s="225"/>
      <c r="Q45" s="226"/>
      <c r="R45" s="226"/>
      <c r="S45" s="227"/>
      <c r="T45" s="237">
        <f t="shared" ref="T45" si="15">SUM(O45:S45)</f>
        <v>0</v>
      </c>
      <c r="U45" s="238">
        <f t="shared" si="13"/>
        <v>0</v>
      </c>
      <c r="V45" s="223"/>
      <c r="W45" s="230"/>
      <c r="X45" s="239">
        <f t="shared" si="14"/>
        <v>0</v>
      </c>
      <c r="Y45" s="232"/>
    </row>
    <row r="46" spans="1:25" ht="24.95" customHeight="1" thickBot="1" x14ac:dyDescent="0.3">
      <c r="A46" s="208" t="s">
        <v>180</v>
      </c>
      <c r="B46" s="209"/>
      <c r="C46" s="210"/>
      <c r="D46" s="210"/>
      <c r="E46" s="210"/>
      <c r="F46" s="210"/>
      <c r="G46" s="210"/>
      <c r="H46" s="210"/>
      <c r="I46" s="210"/>
      <c r="J46" s="210"/>
      <c r="K46" s="210"/>
      <c r="L46" s="210"/>
      <c r="M46" s="211"/>
      <c r="N46" s="198"/>
      <c r="O46" s="240"/>
      <c r="P46" s="241"/>
      <c r="Q46" s="242"/>
      <c r="R46" s="242"/>
      <c r="S46" s="241"/>
      <c r="T46" s="215"/>
      <c r="U46" s="216"/>
      <c r="V46" s="198"/>
      <c r="W46" s="212"/>
      <c r="X46" s="217"/>
      <c r="Y46" s="232"/>
    </row>
    <row r="47" spans="1:25" ht="24.95" customHeight="1" x14ac:dyDescent="0.25">
      <c r="A47" s="218" t="s">
        <v>265</v>
      </c>
      <c r="B47" s="233"/>
      <c r="C47" s="234"/>
      <c r="D47" s="235"/>
      <c r="E47" s="235"/>
      <c r="F47" s="235"/>
      <c r="G47" s="235"/>
      <c r="H47" s="235"/>
      <c r="I47" s="235"/>
      <c r="J47" s="235"/>
      <c r="K47" s="235"/>
      <c r="L47" s="235"/>
      <c r="M47" s="236"/>
      <c r="N47" s="223"/>
      <c r="O47" s="224"/>
      <c r="P47" s="225"/>
      <c r="Q47" s="226"/>
      <c r="R47" s="226"/>
      <c r="S47" s="227"/>
      <c r="T47" s="237">
        <f t="shared" ref="T47:T50" si="16">SUM(O47:S47)</f>
        <v>0</v>
      </c>
      <c r="U47" s="238">
        <f t="shared" ref="U47:U50" si="17">IFERROR(B47*T47,0)</f>
        <v>0</v>
      </c>
      <c r="V47" s="223"/>
      <c r="W47" s="230"/>
      <c r="X47" s="239">
        <f t="shared" ref="X47:X50" si="18">IFERROR(B47*W47,0)</f>
        <v>0</v>
      </c>
      <c r="Y47" s="232"/>
    </row>
    <row r="48" spans="1:25" ht="24.95" customHeight="1" x14ac:dyDescent="0.25">
      <c r="A48" s="218" t="s">
        <v>266</v>
      </c>
      <c r="B48" s="233"/>
      <c r="C48" s="234"/>
      <c r="D48" s="235"/>
      <c r="E48" s="235"/>
      <c r="F48" s="235"/>
      <c r="G48" s="235"/>
      <c r="H48" s="235"/>
      <c r="I48" s="235"/>
      <c r="J48" s="235"/>
      <c r="K48" s="235"/>
      <c r="L48" s="235"/>
      <c r="M48" s="236"/>
      <c r="N48" s="223"/>
      <c r="O48" s="224"/>
      <c r="P48" s="225"/>
      <c r="Q48" s="226"/>
      <c r="R48" s="226"/>
      <c r="S48" s="227"/>
      <c r="T48" s="237">
        <f t="shared" si="16"/>
        <v>0</v>
      </c>
      <c r="U48" s="238">
        <f t="shared" si="17"/>
        <v>0</v>
      </c>
      <c r="V48" s="223"/>
      <c r="W48" s="230"/>
      <c r="X48" s="239">
        <f t="shared" si="18"/>
        <v>0</v>
      </c>
      <c r="Y48" s="232"/>
    </row>
    <row r="49" spans="1:25" ht="24.95" customHeight="1" x14ac:dyDescent="0.25">
      <c r="A49" s="218" t="s">
        <v>267</v>
      </c>
      <c r="B49" s="233"/>
      <c r="C49" s="234"/>
      <c r="D49" s="235"/>
      <c r="E49" s="235"/>
      <c r="F49" s="235"/>
      <c r="G49" s="235"/>
      <c r="H49" s="235"/>
      <c r="I49" s="235"/>
      <c r="J49" s="235"/>
      <c r="K49" s="235"/>
      <c r="L49" s="235"/>
      <c r="M49" s="236"/>
      <c r="N49" s="223"/>
      <c r="O49" s="224"/>
      <c r="P49" s="225"/>
      <c r="Q49" s="226"/>
      <c r="R49" s="226"/>
      <c r="S49" s="227"/>
      <c r="T49" s="237">
        <f t="shared" si="16"/>
        <v>0</v>
      </c>
      <c r="U49" s="238">
        <f t="shared" si="17"/>
        <v>0</v>
      </c>
      <c r="V49" s="223"/>
      <c r="W49" s="230"/>
      <c r="X49" s="239">
        <f t="shared" si="18"/>
        <v>0</v>
      </c>
      <c r="Y49" s="232"/>
    </row>
    <row r="50" spans="1:25" ht="24.95" customHeight="1" thickBot="1" x14ac:dyDescent="0.3">
      <c r="A50" s="218" t="s">
        <v>184</v>
      </c>
      <c r="B50" s="233"/>
      <c r="C50" s="234"/>
      <c r="D50" s="235"/>
      <c r="E50" s="235"/>
      <c r="F50" s="235"/>
      <c r="G50" s="235"/>
      <c r="H50" s="235"/>
      <c r="I50" s="235"/>
      <c r="J50" s="235"/>
      <c r="K50" s="235"/>
      <c r="L50" s="235"/>
      <c r="M50" s="236"/>
      <c r="N50" s="223"/>
      <c r="O50" s="224"/>
      <c r="P50" s="225"/>
      <c r="Q50" s="226"/>
      <c r="R50" s="226"/>
      <c r="S50" s="227"/>
      <c r="T50" s="237">
        <f t="shared" si="16"/>
        <v>0</v>
      </c>
      <c r="U50" s="238">
        <f t="shared" si="17"/>
        <v>0</v>
      </c>
      <c r="V50" s="223"/>
      <c r="W50" s="230"/>
      <c r="X50" s="239">
        <f t="shared" si="18"/>
        <v>0</v>
      </c>
      <c r="Y50" s="232"/>
    </row>
    <row r="51" spans="1:25" ht="24.95" customHeight="1" thickBot="1" x14ac:dyDescent="0.3">
      <c r="A51" s="208" t="s">
        <v>185</v>
      </c>
      <c r="B51" s="209"/>
      <c r="C51" s="210"/>
      <c r="D51" s="210"/>
      <c r="E51" s="210"/>
      <c r="F51" s="210"/>
      <c r="G51" s="210"/>
      <c r="H51" s="210"/>
      <c r="I51" s="210"/>
      <c r="J51" s="210"/>
      <c r="K51" s="210"/>
      <c r="L51" s="210"/>
      <c r="M51" s="211"/>
      <c r="N51" s="198"/>
      <c r="O51" s="240"/>
      <c r="P51" s="241"/>
      <c r="Q51" s="242"/>
      <c r="R51" s="242"/>
      <c r="S51" s="241"/>
      <c r="T51" s="215"/>
      <c r="U51" s="216"/>
      <c r="V51" s="198"/>
      <c r="W51" s="212"/>
      <c r="X51" s="217"/>
      <c r="Y51" s="232"/>
    </row>
    <row r="52" spans="1:25" ht="24.95" customHeight="1" thickBot="1" x14ac:dyDescent="0.3">
      <c r="A52" s="218" t="s">
        <v>268</v>
      </c>
      <c r="B52" s="233"/>
      <c r="C52" s="234"/>
      <c r="D52" s="235"/>
      <c r="E52" s="235"/>
      <c r="F52" s="235"/>
      <c r="G52" s="235"/>
      <c r="H52" s="235"/>
      <c r="I52" s="235"/>
      <c r="J52" s="235"/>
      <c r="K52" s="235"/>
      <c r="L52" s="235"/>
      <c r="M52" s="236"/>
      <c r="N52" s="223"/>
      <c r="O52" s="224"/>
      <c r="P52" s="225"/>
      <c r="Q52" s="226"/>
      <c r="R52" s="226"/>
      <c r="S52" s="227"/>
      <c r="T52" s="237">
        <f>SUM(O52:S52)</f>
        <v>0</v>
      </c>
      <c r="U52" s="238">
        <f>IFERROR(B52*T52,0)</f>
        <v>0</v>
      </c>
      <c r="V52" s="223"/>
      <c r="W52" s="230"/>
      <c r="X52" s="239">
        <f>IFERROR(B52*W52,0)</f>
        <v>0</v>
      </c>
      <c r="Y52" s="232"/>
    </row>
    <row r="53" spans="1:25" ht="24.95" customHeight="1" thickBot="1" x14ac:dyDescent="0.3">
      <c r="A53" s="208" t="s">
        <v>192</v>
      </c>
      <c r="B53" s="209"/>
      <c r="C53" s="210"/>
      <c r="D53" s="210"/>
      <c r="E53" s="210"/>
      <c r="F53" s="210"/>
      <c r="G53" s="210"/>
      <c r="H53" s="210"/>
      <c r="I53" s="210"/>
      <c r="J53" s="210"/>
      <c r="K53" s="210"/>
      <c r="L53" s="210"/>
      <c r="M53" s="211"/>
      <c r="N53" s="198"/>
      <c r="O53" s="240"/>
      <c r="P53" s="241"/>
      <c r="Q53" s="242"/>
      <c r="R53" s="242"/>
      <c r="S53" s="241"/>
      <c r="T53" s="215"/>
      <c r="U53" s="216"/>
      <c r="V53" s="198"/>
      <c r="W53" s="212"/>
      <c r="X53" s="217"/>
      <c r="Y53" s="232"/>
    </row>
    <row r="54" spans="1:25" ht="24.95" customHeight="1" x14ac:dyDescent="0.25">
      <c r="A54" s="218" t="s">
        <v>269</v>
      </c>
      <c r="B54" s="233"/>
      <c r="C54" s="234"/>
      <c r="D54" s="235"/>
      <c r="E54" s="235"/>
      <c r="F54" s="235"/>
      <c r="G54" s="235"/>
      <c r="H54" s="235"/>
      <c r="I54" s="235"/>
      <c r="J54" s="235"/>
      <c r="K54" s="235"/>
      <c r="L54" s="235"/>
      <c r="M54" s="236"/>
      <c r="N54" s="223"/>
      <c r="O54" s="224"/>
      <c r="P54" s="225"/>
      <c r="Q54" s="226"/>
      <c r="R54" s="226"/>
      <c r="S54" s="227"/>
      <c r="T54" s="247">
        <f t="shared" ref="T54:T55" si="19">SUM(O54:S54)</f>
        <v>0</v>
      </c>
      <c r="U54" s="248">
        <f t="shared" ref="U54:U55" si="20">IFERROR(B54*T54,0)</f>
        <v>0</v>
      </c>
      <c r="V54" s="223"/>
      <c r="W54" s="230"/>
      <c r="X54" s="239">
        <f t="shared" ref="X54:X55" si="21">IFERROR(B54*W54,0)</f>
        <v>0</v>
      </c>
      <c r="Y54" s="232"/>
    </row>
    <row r="55" spans="1:25" ht="24.95" customHeight="1" thickBot="1" x14ac:dyDescent="0.3">
      <c r="A55" s="218" t="s">
        <v>270</v>
      </c>
      <c r="B55" s="249"/>
      <c r="C55" s="250"/>
      <c r="D55" s="251"/>
      <c r="E55" s="251"/>
      <c r="F55" s="251"/>
      <c r="G55" s="251"/>
      <c r="H55" s="251"/>
      <c r="I55" s="251"/>
      <c r="J55" s="251"/>
      <c r="K55" s="251"/>
      <c r="L55" s="251"/>
      <c r="M55" s="252"/>
      <c r="N55" s="223"/>
      <c r="O55" s="253"/>
      <c r="P55" s="254"/>
      <c r="Q55" s="255"/>
      <c r="R55" s="255"/>
      <c r="S55" s="256"/>
      <c r="T55" s="257">
        <f t="shared" si="19"/>
        <v>0</v>
      </c>
      <c r="U55" s="258">
        <f t="shared" si="20"/>
        <v>0</v>
      </c>
      <c r="V55" s="223"/>
      <c r="W55" s="259"/>
      <c r="X55" s="260">
        <f t="shared" si="21"/>
        <v>0</v>
      </c>
      <c r="Y55" s="232"/>
    </row>
    <row r="56" spans="1:25" ht="24.95" customHeight="1" thickBot="1" x14ac:dyDescent="0.3">
      <c r="A56" s="261"/>
      <c r="B56" s="123" t="s">
        <v>196</v>
      </c>
      <c r="C56" s="262"/>
      <c r="D56" s="263"/>
      <c r="E56" s="263"/>
      <c r="F56" s="263"/>
      <c r="G56" s="263"/>
      <c r="H56" s="263"/>
      <c r="I56" s="263"/>
      <c r="J56" s="263"/>
      <c r="K56" s="263"/>
      <c r="L56" s="263"/>
      <c r="M56" s="264"/>
      <c r="N56" s="223"/>
      <c r="O56" s="265"/>
      <c r="P56" s="266"/>
      <c r="Q56" s="267"/>
      <c r="R56" s="267"/>
      <c r="S56" s="266"/>
      <c r="T56" s="268"/>
      <c r="U56" s="269">
        <f>SUBTOTAL(9,U7:U55)</f>
        <v>0</v>
      </c>
      <c r="V56" s="223"/>
      <c r="W56" s="270"/>
      <c r="X56" s="269">
        <f>SUBTOTAL(9,X7:X55)</f>
        <v>0</v>
      </c>
      <c r="Y56" s="232"/>
    </row>
    <row r="57" spans="1:25" ht="24.95" customHeight="1" thickBot="1" x14ac:dyDescent="0.3">
      <c r="A57" s="271"/>
      <c r="B57" s="123" t="s">
        <v>197</v>
      </c>
      <c r="C57" s="272"/>
      <c r="D57" s="273"/>
      <c r="E57" s="273"/>
      <c r="F57" s="273"/>
      <c r="G57" s="273"/>
      <c r="H57" s="273"/>
      <c r="I57" s="273"/>
      <c r="J57" s="273"/>
      <c r="K57" s="273"/>
      <c r="L57" s="273"/>
      <c r="M57" s="274"/>
      <c r="N57" s="223"/>
      <c r="O57" s="275"/>
      <c r="P57" s="276"/>
      <c r="Q57" s="277"/>
      <c r="R57" s="277"/>
      <c r="S57" s="276"/>
      <c r="T57" s="278">
        <f>BDI!$F$31</f>
        <v>0</v>
      </c>
      <c r="U57" s="269">
        <f>U56*$T$57</f>
        <v>0</v>
      </c>
      <c r="V57" s="223"/>
      <c r="W57" s="279"/>
      <c r="X57" s="269">
        <f>X56*$T$57</f>
        <v>0</v>
      </c>
      <c r="Y57" s="232"/>
    </row>
    <row r="58" spans="1:25" ht="24.95" customHeight="1" thickBot="1" x14ac:dyDescent="0.3">
      <c r="A58" s="280"/>
      <c r="B58" s="123" t="s">
        <v>37</v>
      </c>
      <c r="C58" s="281"/>
      <c r="D58" s="282"/>
      <c r="E58" s="282"/>
      <c r="F58" s="283"/>
      <c r="G58" s="283"/>
      <c r="H58" s="283"/>
      <c r="I58" s="283"/>
      <c r="J58" s="283"/>
      <c r="K58" s="283"/>
      <c r="L58" s="283"/>
      <c r="M58" s="284"/>
      <c r="N58" s="223"/>
      <c r="O58" s="285"/>
      <c r="P58" s="286"/>
      <c r="Q58" s="287"/>
      <c r="R58" s="287"/>
      <c r="S58" s="286"/>
      <c r="T58" s="288"/>
      <c r="U58" s="269">
        <f>SUBTOTAL(9,U7:U57)</f>
        <v>0</v>
      </c>
      <c r="V58" s="223"/>
      <c r="W58" s="289"/>
      <c r="X58" s="269">
        <f>SUBTOTAL(9,X7:X57)</f>
        <v>0</v>
      </c>
      <c r="Y58" s="232"/>
    </row>
    <row r="59" spans="1:25" ht="5.0999999999999996" customHeight="1" thickBot="1" x14ac:dyDescent="0.3">
      <c r="A59" s="290"/>
      <c r="B59" s="291"/>
      <c r="C59" s="291"/>
      <c r="D59" s="291"/>
      <c r="E59" s="291"/>
      <c r="F59" s="291"/>
      <c r="G59" s="291"/>
      <c r="H59" s="291"/>
      <c r="I59" s="291"/>
      <c r="J59" s="291"/>
      <c r="K59" s="291"/>
      <c r="L59" s="291"/>
      <c r="M59" s="292"/>
      <c r="N59" s="293"/>
      <c r="O59" s="294"/>
      <c r="P59" s="295"/>
      <c r="Q59" s="296"/>
      <c r="R59" s="297"/>
      <c r="S59" s="297"/>
      <c r="T59" s="297"/>
      <c r="U59" s="298"/>
      <c r="V59" s="293"/>
      <c r="W59" s="294"/>
      <c r="X59" s="298"/>
    </row>
    <row r="60" spans="1:25" ht="24.95" customHeight="1" thickBot="1" x14ac:dyDescent="0.3">
      <c r="A60" s="299" t="s">
        <v>271</v>
      </c>
      <c r="B60" s="213"/>
      <c r="C60" s="300"/>
      <c r="D60" s="300"/>
      <c r="E60" s="300"/>
      <c r="F60" s="300"/>
      <c r="G60" s="300"/>
      <c r="H60" s="300"/>
      <c r="I60" s="300"/>
      <c r="J60" s="300"/>
      <c r="K60" s="300"/>
      <c r="L60" s="300"/>
      <c r="M60" s="301"/>
      <c r="N60" s="302"/>
      <c r="O60" s="212"/>
      <c r="P60" s="213"/>
      <c r="Q60" s="210"/>
      <c r="R60" s="210"/>
      <c r="S60" s="213"/>
      <c r="T60" s="215"/>
      <c r="U60" s="216"/>
      <c r="V60" s="302"/>
      <c r="W60" s="212"/>
      <c r="X60" s="217"/>
    </row>
    <row r="61" spans="1:25" ht="24.95" customHeight="1" x14ac:dyDescent="0.25">
      <c r="A61" s="303" t="s">
        <v>272</v>
      </c>
      <c r="B61" s="219"/>
      <c r="C61" s="243"/>
      <c r="D61" s="244"/>
      <c r="E61" s="244"/>
      <c r="F61" s="244"/>
      <c r="G61" s="244"/>
      <c r="H61" s="244"/>
      <c r="I61" s="244"/>
      <c r="J61" s="244"/>
      <c r="K61" s="244"/>
      <c r="L61" s="244"/>
      <c r="M61" s="245"/>
      <c r="N61" s="223"/>
      <c r="O61" s="230"/>
      <c r="P61" s="304"/>
      <c r="Q61" s="305"/>
      <c r="R61" s="305"/>
      <c r="S61" s="304"/>
      <c r="T61" s="228">
        <f>SUM(O61:S61)</f>
        <v>0</v>
      </c>
      <c r="U61" s="246">
        <f>IFERROR(B61*T61,0)</f>
        <v>0</v>
      </c>
      <c r="V61" s="223"/>
      <c r="W61" s="230"/>
      <c r="X61" s="306">
        <f>IFERROR(B61*W61,0)</f>
        <v>0</v>
      </c>
    </row>
    <row r="62" spans="1:25" ht="24.95" customHeight="1" x14ac:dyDescent="0.25">
      <c r="A62" s="303" t="s">
        <v>273</v>
      </c>
      <c r="B62" s="233"/>
      <c r="C62" s="234"/>
      <c r="D62" s="235"/>
      <c r="E62" s="235"/>
      <c r="F62" s="235"/>
      <c r="G62" s="235"/>
      <c r="H62" s="235"/>
      <c r="I62" s="235"/>
      <c r="J62" s="235"/>
      <c r="K62" s="235"/>
      <c r="L62" s="235"/>
      <c r="M62" s="236"/>
      <c r="N62" s="223"/>
      <c r="O62" s="230"/>
      <c r="P62" s="304"/>
      <c r="Q62" s="305"/>
      <c r="R62" s="305"/>
      <c r="S62" s="304"/>
      <c r="T62" s="237">
        <f t="shared" ref="T62:T92" si="22">SUM(O62:S62)</f>
        <v>0</v>
      </c>
      <c r="U62" s="238">
        <f t="shared" ref="U62:U92" si="23">IFERROR(B62*T62,0)</f>
        <v>0</v>
      </c>
      <c r="V62" s="223"/>
      <c r="W62" s="230"/>
      <c r="X62" s="239">
        <f t="shared" ref="X62:X92" si="24">IFERROR(B62*W62,0)</f>
        <v>0</v>
      </c>
    </row>
    <row r="63" spans="1:25" ht="24.95" customHeight="1" x14ac:dyDescent="0.25">
      <c r="A63" s="303" t="s">
        <v>274</v>
      </c>
      <c r="B63" s="233"/>
      <c r="C63" s="234"/>
      <c r="D63" s="235"/>
      <c r="E63" s="235"/>
      <c r="F63" s="235"/>
      <c r="G63" s="235"/>
      <c r="H63" s="235"/>
      <c r="I63" s="235"/>
      <c r="J63" s="235"/>
      <c r="K63" s="235"/>
      <c r="L63" s="235"/>
      <c r="M63" s="236"/>
      <c r="N63" s="223"/>
      <c r="O63" s="230"/>
      <c r="P63" s="304"/>
      <c r="Q63" s="305"/>
      <c r="R63" s="305"/>
      <c r="S63" s="304"/>
      <c r="T63" s="237">
        <f t="shared" si="22"/>
        <v>0</v>
      </c>
      <c r="U63" s="238">
        <f t="shared" si="23"/>
        <v>0</v>
      </c>
      <c r="V63" s="223"/>
      <c r="W63" s="230"/>
      <c r="X63" s="239">
        <f t="shared" si="24"/>
        <v>0</v>
      </c>
    </row>
    <row r="64" spans="1:25" ht="24.95" customHeight="1" x14ac:dyDescent="0.25">
      <c r="A64" s="303" t="s">
        <v>275</v>
      </c>
      <c r="B64" s="233"/>
      <c r="C64" s="234"/>
      <c r="D64" s="235"/>
      <c r="E64" s="235"/>
      <c r="F64" s="235"/>
      <c r="G64" s="235"/>
      <c r="H64" s="235"/>
      <c r="I64" s="235"/>
      <c r="J64" s="235"/>
      <c r="K64" s="235"/>
      <c r="L64" s="235"/>
      <c r="M64" s="236"/>
      <c r="N64" s="223"/>
      <c r="O64" s="230"/>
      <c r="P64" s="304"/>
      <c r="Q64" s="305"/>
      <c r="R64" s="305"/>
      <c r="S64" s="304"/>
      <c r="T64" s="237">
        <f t="shared" si="22"/>
        <v>0</v>
      </c>
      <c r="U64" s="238">
        <f t="shared" si="23"/>
        <v>0</v>
      </c>
      <c r="V64" s="223"/>
      <c r="W64" s="230"/>
      <c r="X64" s="239">
        <f t="shared" si="24"/>
        <v>0</v>
      </c>
    </row>
    <row r="65" spans="1:24" ht="24.95" customHeight="1" x14ac:dyDescent="0.25">
      <c r="A65" s="303" t="s">
        <v>276</v>
      </c>
      <c r="B65" s="233"/>
      <c r="C65" s="234"/>
      <c r="D65" s="235"/>
      <c r="E65" s="235"/>
      <c r="F65" s="235"/>
      <c r="G65" s="235"/>
      <c r="H65" s="235"/>
      <c r="I65" s="235"/>
      <c r="J65" s="235"/>
      <c r="K65" s="235"/>
      <c r="L65" s="235"/>
      <c r="M65" s="236"/>
      <c r="N65" s="223"/>
      <c r="O65" s="230"/>
      <c r="P65" s="304"/>
      <c r="Q65" s="305"/>
      <c r="R65" s="305"/>
      <c r="S65" s="304"/>
      <c r="T65" s="237">
        <f t="shared" si="22"/>
        <v>0</v>
      </c>
      <c r="U65" s="238">
        <f t="shared" si="23"/>
        <v>0</v>
      </c>
      <c r="V65" s="223"/>
      <c r="W65" s="230"/>
      <c r="X65" s="239">
        <f t="shared" si="24"/>
        <v>0</v>
      </c>
    </row>
    <row r="66" spans="1:24" ht="24.95" customHeight="1" x14ac:dyDescent="0.25">
      <c r="A66" s="303" t="s">
        <v>277</v>
      </c>
      <c r="B66" s="233"/>
      <c r="C66" s="234"/>
      <c r="D66" s="235"/>
      <c r="E66" s="235"/>
      <c r="F66" s="235"/>
      <c r="G66" s="235"/>
      <c r="H66" s="235"/>
      <c r="I66" s="235"/>
      <c r="J66" s="235"/>
      <c r="K66" s="235"/>
      <c r="L66" s="235"/>
      <c r="M66" s="236"/>
      <c r="N66" s="223"/>
      <c r="O66" s="230"/>
      <c r="P66" s="304"/>
      <c r="Q66" s="305"/>
      <c r="R66" s="305"/>
      <c r="S66" s="304"/>
      <c r="T66" s="237">
        <f t="shared" si="22"/>
        <v>0</v>
      </c>
      <c r="U66" s="238">
        <f t="shared" si="23"/>
        <v>0</v>
      </c>
      <c r="V66" s="223"/>
      <c r="W66" s="230"/>
      <c r="X66" s="239">
        <f t="shared" si="24"/>
        <v>0</v>
      </c>
    </row>
    <row r="67" spans="1:24" ht="24.95" customHeight="1" x14ac:dyDescent="0.25">
      <c r="A67" s="303" t="s">
        <v>278</v>
      </c>
      <c r="B67" s="233"/>
      <c r="C67" s="234"/>
      <c r="D67" s="235"/>
      <c r="E67" s="235"/>
      <c r="F67" s="235"/>
      <c r="G67" s="235"/>
      <c r="H67" s="235"/>
      <c r="I67" s="235"/>
      <c r="J67" s="235"/>
      <c r="K67" s="235"/>
      <c r="L67" s="235"/>
      <c r="M67" s="236"/>
      <c r="N67" s="223"/>
      <c r="O67" s="230"/>
      <c r="P67" s="304"/>
      <c r="Q67" s="305"/>
      <c r="R67" s="305"/>
      <c r="S67" s="304"/>
      <c r="T67" s="237">
        <f t="shared" si="22"/>
        <v>0</v>
      </c>
      <c r="U67" s="238">
        <f t="shared" si="23"/>
        <v>0</v>
      </c>
      <c r="V67" s="223"/>
      <c r="W67" s="230"/>
      <c r="X67" s="239">
        <f t="shared" si="24"/>
        <v>0</v>
      </c>
    </row>
    <row r="68" spans="1:24" ht="24.95" customHeight="1" x14ac:dyDescent="0.25">
      <c r="A68" s="303" t="s">
        <v>279</v>
      </c>
      <c r="B68" s="233"/>
      <c r="C68" s="234"/>
      <c r="D68" s="235"/>
      <c r="E68" s="235"/>
      <c r="F68" s="235"/>
      <c r="G68" s="235"/>
      <c r="H68" s="235"/>
      <c r="I68" s="235"/>
      <c r="J68" s="235"/>
      <c r="K68" s="235"/>
      <c r="L68" s="235"/>
      <c r="M68" s="236"/>
      <c r="N68" s="223"/>
      <c r="O68" s="230"/>
      <c r="P68" s="304"/>
      <c r="Q68" s="305"/>
      <c r="R68" s="305"/>
      <c r="S68" s="304"/>
      <c r="T68" s="237">
        <f t="shared" si="22"/>
        <v>0</v>
      </c>
      <c r="U68" s="238">
        <f t="shared" si="23"/>
        <v>0</v>
      </c>
      <c r="V68" s="223"/>
      <c r="W68" s="230"/>
      <c r="X68" s="239">
        <f t="shared" si="24"/>
        <v>0</v>
      </c>
    </row>
    <row r="69" spans="1:24" ht="24.95" customHeight="1" x14ac:dyDescent="0.25">
      <c r="A69" s="303" t="s">
        <v>280</v>
      </c>
      <c r="B69" s="233"/>
      <c r="C69" s="234"/>
      <c r="D69" s="235"/>
      <c r="E69" s="235"/>
      <c r="F69" s="235"/>
      <c r="G69" s="235"/>
      <c r="H69" s="235"/>
      <c r="I69" s="235"/>
      <c r="J69" s="235"/>
      <c r="K69" s="235"/>
      <c r="L69" s="235"/>
      <c r="M69" s="236"/>
      <c r="N69" s="223"/>
      <c r="O69" s="230"/>
      <c r="P69" s="304"/>
      <c r="Q69" s="305"/>
      <c r="R69" s="305"/>
      <c r="S69" s="304"/>
      <c r="T69" s="237">
        <f t="shared" si="22"/>
        <v>0</v>
      </c>
      <c r="U69" s="238">
        <f t="shared" si="23"/>
        <v>0</v>
      </c>
      <c r="V69" s="223"/>
      <c r="W69" s="230"/>
      <c r="X69" s="239">
        <f t="shared" si="24"/>
        <v>0</v>
      </c>
    </row>
    <row r="70" spans="1:24" ht="24.95" customHeight="1" x14ac:dyDescent="0.25">
      <c r="A70" s="303" t="s">
        <v>281</v>
      </c>
      <c r="B70" s="233"/>
      <c r="C70" s="234"/>
      <c r="D70" s="235"/>
      <c r="E70" s="235"/>
      <c r="F70" s="235"/>
      <c r="G70" s="235"/>
      <c r="H70" s="235"/>
      <c r="I70" s="235"/>
      <c r="J70" s="235"/>
      <c r="K70" s="235"/>
      <c r="L70" s="235"/>
      <c r="M70" s="236"/>
      <c r="N70" s="223"/>
      <c r="O70" s="230"/>
      <c r="P70" s="304"/>
      <c r="Q70" s="305"/>
      <c r="R70" s="305"/>
      <c r="S70" s="304"/>
      <c r="T70" s="237">
        <f t="shared" si="22"/>
        <v>0</v>
      </c>
      <c r="U70" s="238">
        <f t="shared" si="23"/>
        <v>0</v>
      </c>
      <c r="V70" s="223"/>
      <c r="W70" s="230"/>
      <c r="X70" s="239">
        <f t="shared" si="24"/>
        <v>0</v>
      </c>
    </row>
    <row r="71" spans="1:24" ht="24.95" customHeight="1" x14ac:dyDescent="0.25">
      <c r="A71" s="303" t="s">
        <v>282</v>
      </c>
      <c r="B71" s="233"/>
      <c r="C71" s="234"/>
      <c r="D71" s="235"/>
      <c r="E71" s="235"/>
      <c r="F71" s="235"/>
      <c r="G71" s="235"/>
      <c r="H71" s="235"/>
      <c r="I71" s="235"/>
      <c r="J71" s="235"/>
      <c r="K71" s="235"/>
      <c r="L71" s="235"/>
      <c r="M71" s="236"/>
      <c r="N71" s="223"/>
      <c r="O71" s="230"/>
      <c r="P71" s="304"/>
      <c r="Q71" s="305"/>
      <c r="R71" s="305"/>
      <c r="S71" s="304"/>
      <c r="T71" s="237">
        <f t="shared" si="22"/>
        <v>0</v>
      </c>
      <c r="U71" s="238">
        <f t="shared" si="23"/>
        <v>0</v>
      </c>
      <c r="V71" s="223"/>
      <c r="W71" s="230"/>
      <c r="X71" s="239">
        <f t="shared" si="24"/>
        <v>0</v>
      </c>
    </row>
    <row r="72" spans="1:24" ht="24.95" customHeight="1" x14ac:dyDescent="0.25">
      <c r="A72" s="303" t="s">
        <v>283</v>
      </c>
      <c r="B72" s="233"/>
      <c r="C72" s="234"/>
      <c r="D72" s="235"/>
      <c r="E72" s="235"/>
      <c r="F72" s="235"/>
      <c r="G72" s="235"/>
      <c r="H72" s="235"/>
      <c r="I72" s="235"/>
      <c r="J72" s="235"/>
      <c r="K72" s="235"/>
      <c r="L72" s="235"/>
      <c r="M72" s="236"/>
      <c r="N72" s="223"/>
      <c r="O72" s="230"/>
      <c r="P72" s="304"/>
      <c r="Q72" s="305"/>
      <c r="R72" s="305"/>
      <c r="S72" s="304"/>
      <c r="T72" s="237">
        <f t="shared" si="22"/>
        <v>0</v>
      </c>
      <c r="U72" s="238">
        <f t="shared" si="23"/>
        <v>0</v>
      </c>
      <c r="V72" s="223"/>
      <c r="W72" s="230"/>
      <c r="X72" s="239">
        <f t="shared" si="24"/>
        <v>0</v>
      </c>
    </row>
    <row r="73" spans="1:24" ht="24.95" customHeight="1" x14ac:dyDescent="0.25">
      <c r="A73" s="303" t="s">
        <v>284</v>
      </c>
      <c r="B73" s="233"/>
      <c r="C73" s="234"/>
      <c r="D73" s="235"/>
      <c r="E73" s="235"/>
      <c r="F73" s="235"/>
      <c r="G73" s="235"/>
      <c r="H73" s="235"/>
      <c r="I73" s="235"/>
      <c r="J73" s="235"/>
      <c r="K73" s="235"/>
      <c r="L73" s="235"/>
      <c r="M73" s="236"/>
      <c r="N73" s="223"/>
      <c r="O73" s="230"/>
      <c r="P73" s="304"/>
      <c r="Q73" s="305"/>
      <c r="R73" s="305"/>
      <c r="S73" s="304"/>
      <c r="T73" s="237">
        <f t="shared" si="22"/>
        <v>0</v>
      </c>
      <c r="U73" s="238">
        <f t="shared" si="23"/>
        <v>0</v>
      </c>
      <c r="V73" s="223"/>
      <c r="W73" s="230"/>
      <c r="X73" s="239">
        <f t="shared" si="24"/>
        <v>0</v>
      </c>
    </row>
    <row r="74" spans="1:24" ht="24.95" customHeight="1" x14ac:dyDescent="0.25">
      <c r="A74" s="303" t="s">
        <v>285</v>
      </c>
      <c r="B74" s="233"/>
      <c r="C74" s="234"/>
      <c r="D74" s="235"/>
      <c r="E74" s="235"/>
      <c r="F74" s="235"/>
      <c r="G74" s="235"/>
      <c r="H74" s="235"/>
      <c r="I74" s="235"/>
      <c r="J74" s="235"/>
      <c r="K74" s="235"/>
      <c r="L74" s="235"/>
      <c r="M74" s="236"/>
      <c r="N74" s="223"/>
      <c r="O74" s="230"/>
      <c r="P74" s="304"/>
      <c r="Q74" s="305"/>
      <c r="R74" s="305"/>
      <c r="S74" s="304"/>
      <c r="T74" s="237">
        <f t="shared" si="22"/>
        <v>0</v>
      </c>
      <c r="U74" s="238">
        <f t="shared" si="23"/>
        <v>0</v>
      </c>
      <c r="V74" s="223"/>
      <c r="W74" s="230"/>
      <c r="X74" s="239">
        <f t="shared" si="24"/>
        <v>0</v>
      </c>
    </row>
    <row r="75" spans="1:24" ht="24.95" customHeight="1" x14ac:dyDescent="0.25">
      <c r="A75" s="303" t="s">
        <v>286</v>
      </c>
      <c r="B75" s="233"/>
      <c r="C75" s="234"/>
      <c r="D75" s="235"/>
      <c r="E75" s="235"/>
      <c r="F75" s="235"/>
      <c r="G75" s="235"/>
      <c r="H75" s="235"/>
      <c r="I75" s="235"/>
      <c r="J75" s="235"/>
      <c r="K75" s="235"/>
      <c r="L75" s="235"/>
      <c r="M75" s="236"/>
      <c r="N75" s="223"/>
      <c r="O75" s="230"/>
      <c r="P75" s="304"/>
      <c r="Q75" s="305"/>
      <c r="R75" s="305"/>
      <c r="S75" s="304"/>
      <c r="T75" s="237">
        <f t="shared" si="22"/>
        <v>0</v>
      </c>
      <c r="U75" s="238">
        <f t="shared" si="23"/>
        <v>0</v>
      </c>
      <c r="V75" s="223"/>
      <c r="W75" s="230"/>
      <c r="X75" s="239">
        <f t="shared" si="24"/>
        <v>0</v>
      </c>
    </row>
    <row r="76" spans="1:24" ht="24.95" customHeight="1" x14ac:dyDescent="0.25">
      <c r="A76" s="303" t="s">
        <v>287</v>
      </c>
      <c r="B76" s="233"/>
      <c r="C76" s="234"/>
      <c r="D76" s="235"/>
      <c r="E76" s="235"/>
      <c r="F76" s="235"/>
      <c r="G76" s="235"/>
      <c r="H76" s="235"/>
      <c r="I76" s="235"/>
      <c r="J76" s="235"/>
      <c r="K76" s="235"/>
      <c r="L76" s="235"/>
      <c r="M76" s="236"/>
      <c r="N76" s="223"/>
      <c r="O76" s="230"/>
      <c r="P76" s="304"/>
      <c r="Q76" s="305"/>
      <c r="R76" s="305"/>
      <c r="S76" s="304"/>
      <c r="T76" s="237">
        <f t="shared" si="22"/>
        <v>0</v>
      </c>
      <c r="U76" s="238">
        <f t="shared" si="23"/>
        <v>0</v>
      </c>
      <c r="V76" s="223"/>
      <c r="W76" s="230"/>
      <c r="X76" s="239">
        <f t="shared" si="24"/>
        <v>0</v>
      </c>
    </row>
    <row r="77" spans="1:24" ht="24.95" customHeight="1" x14ac:dyDescent="0.25">
      <c r="A77" s="303" t="s">
        <v>288</v>
      </c>
      <c r="B77" s="233"/>
      <c r="C77" s="234"/>
      <c r="D77" s="235"/>
      <c r="E77" s="235"/>
      <c r="F77" s="235"/>
      <c r="G77" s="235"/>
      <c r="H77" s="235"/>
      <c r="I77" s="235"/>
      <c r="J77" s="235"/>
      <c r="K77" s="235"/>
      <c r="L77" s="235"/>
      <c r="M77" s="236"/>
      <c r="N77" s="223"/>
      <c r="O77" s="230"/>
      <c r="P77" s="304"/>
      <c r="Q77" s="305"/>
      <c r="R77" s="305"/>
      <c r="S77" s="304"/>
      <c r="T77" s="237">
        <f t="shared" si="22"/>
        <v>0</v>
      </c>
      <c r="U77" s="238">
        <f t="shared" si="23"/>
        <v>0</v>
      </c>
      <c r="V77" s="223"/>
      <c r="W77" s="230"/>
      <c r="X77" s="239">
        <f t="shared" si="24"/>
        <v>0</v>
      </c>
    </row>
    <row r="78" spans="1:24" ht="24.95" customHeight="1" x14ac:dyDescent="0.25">
      <c r="A78" s="303" t="s">
        <v>289</v>
      </c>
      <c r="B78" s="233"/>
      <c r="C78" s="234"/>
      <c r="D78" s="235"/>
      <c r="E78" s="235"/>
      <c r="F78" s="235"/>
      <c r="G78" s="235"/>
      <c r="H78" s="235"/>
      <c r="I78" s="235"/>
      <c r="J78" s="235"/>
      <c r="K78" s="235"/>
      <c r="L78" s="235"/>
      <c r="M78" s="236"/>
      <c r="N78" s="223"/>
      <c r="O78" s="230"/>
      <c r="P78" s="304"/>
      <c r="Q78" s="305"/>
      <c r="R78" s="305"/>
      <c r="S78" s="304"/>
      <c r="T78" s="237">
        <f t="shared" si="22"/>
        <v>0</v>
      </c>
      <c r="U78" s="238">
        <f t="shared" si="23"/>
        <v>0</v>
      </c>
      <c r="V78" s="223"/>
      <c r="W78" s="230"/>
      <c r="X78" s="239">
        <f t="shared" si="24"/>
        <v>0</v>
      </c>
    </row>
    <row r="79" spans="1:24" ht="24.95" customHeight="1" x14ac:dyDescent="0.25">
      <c r="A79" s="303" t="s">
        <v>290</v>
      </c>
      <c r="B79" s="233"/>
      <c r="C79" s="234"/>
      <c r="D79" s="235"/>
      <c r="E79" s="235"/>
      <c r="F79" s="235"/>
      <c r="G79" s="235"/>
      <c r="H79" s="235"/>
      <c r="I79" s="235"/>
      <c r="J79" s="235"/>
      <c r="K79" s="235"/>
      <c r="L79" s="235"/>
      <c r="M79" s="236"/>
      <c r="N79" s="223"/>
      <c r="O79" s="230"/>
      <c r="P79" s="304"/>
      <c r="Q79" s="305"/>
      <c r="R79" s="305"/>
      <c r="S79" s="304"/>
      <c r="T79" s="237">
        <f t="shared" si="22"/>
        <v>0</v>
      </c>
      <c r="U79" s="238">
        <f t="shared" si="23"/>
        <v>0</v>
      </c>
      <c r="V79" s="223"/>
      <c r="W79" s="230"/>
      <c r="X79" s="239">
        <f t="shared" si="24"/>
        <v>0</v>
      </c>
    </row>
    <row r="80" spans="1:24" ht="24.95" customHeight="1" x14ac:dyDescent="0.25">
      <c r="A80" s="303" t="s">
        <v>291</v>
      </c>
      <c r="B80" s="233"/>
      <c r="C80" s="234"/>
      <c r="D80" s="235"/>
      <c r="E80" s="235"/>
      <c r="F80" s="235"/>
      <c r="G80" s="235"/>
      <c r="H80" s="235"/>
      <c r="I80" s="235"/>
      <c r="J80" s="235"/>
      <c r="K80" s="235"/>
      <c r="L80" s="235"/>
      <c r="M80" s="236"/>
      <c r="N80" s="223"/>
      <c r="O80" s="230"/>
      <c r="P80" s="304"/>
      <c r="Q80" s="305"/>
      <c r="R80" s="305"/>
      <c r="S80" s="304"/>
      <c r="T80" s="237">
        <f t="shared" si="22"/>
        <v>0</v>
      </c>
      <c r="U80" s="238">
        <f t="shared" si="23"/>
        <v>0</v>
      </c>
      <c r="V80" s="223"/>
      <c r="W80" s="230"/>
      <c r="X80" s="239">
        <f t="shared" si="24"/>
        <v>0</v>
      </c>
    </row>
    <row r="81" spans="1:24" ht="24.95" customHeight="1" x14ac:dyDescent="0.25">
      <c r="A81" s="303" t="s">
        <v>292</v>
      </c>
      <c r="B81" s="233"/>
      <c r="C81" s="234"/>
      <c r="D81" s="235"/>
      <c r="E81" s="235"/>
      <c r="F81" s="235"/>
      <c r="G81" s="235"/>
      <c r="H81" s="235"/>
      <c r="I81" s="235"/>
      <c r="J81" s="235"/>
      <c r="K81" s="235"/>
      <c r="L81" s="235"/>
      <c r="M81" s="236"/>
      <c r="N81" s="223"/>
      <c r="O81" s="230"/>
      <c r="P81" s="304"/>
      <c r="Q81" s="305"/>
      <c r="R81" s="305"/>
      <c r="S81" s="304"/>
      <c r="T81" s="237">
        <f t="shared" si="22"/>
        <v>0</v>
      </c>
      <c r="U81" s="238">
        <f t="shared" si="23"/>
        <v>0</v>
      </c>
      <c r="V81" s="223"/>
      <c r="W81" s="230"/>
      <c r="X81" s="239">
        <f t="shared" si="24"/>
        <v>0</v>
      </c>
    </row>
    <row r="82" spans="1:24" ht="24.95" customHeight="1" x14ac:dyDescent="0.25">
      <c r="A82" s="303" t="s">
        <v>293</v>
      </c>
      <c r="B82" s="233"/>
      <c r="C82" s="234"/>
      <c r="D82" s="235"/>
      <c r="E82" s="235"/>
      <c r="F82" s="235"/>
      <c r="G82" s="235"/>
      <c r="H82" s="235"/>
      <c r="I82" s="235"/>
      <c r="J82" s="235"/>
      <c r="K82" s="235"/>
      <c r="L82" s="235"/>
      <c r="M82" s="236"/>
      <c r="N82" s="223"/>
      <c r="O82" s="230"/>
      <c r="P82" s="304"/>
      <c r="Q82" s="305"/>
      <c r="R82" s="305"/>
      <c r="S82" s="304"/>
      <c r="T82" s="237">
        <f t="shared" si="22"/>
        <v>0</v>
      </c>
      <c r="U82" s="238">
        <f t="shared" si="23"/>
        <v>0</v>
      </c>
      <c r="V82" s="223"/>
      <c r="W82" s="230"/>
      <c r="X82" s="239">
        <f t="shared" si="24"/>
        <v>0</v>
      </c>
    </row>
    <row r="83" spans="1:24" ht="24.95" customHeight="1" x14ac:dyDescent="0.25">
      <c r="A83" s="303" t="s">
        <v>251</v>
      </c>
      <c r="B83" s="233"/>
      <c r="C83" s="234"/>
      <c r="D83" s="235"/>
      <c r="E83" s="235"/>
      <c r="F83" s="235"/>
      <c r="G83" s="235"/>
      <c r="H83" s="235"/>
      <c r="I83" s="235"/>
      <c r="J83" s="235"/>
      <c r="K83" s="235"/>
      <c r="L83" s="235"/>
      <c r="M83" s="236"/>
      <c r="N83" s="223"/>
      <c r="O83" s="230"/>
      <c r="P83" s="304"/>
      <c r="Q83" s="305"/>
      <c r="R83" s="305"/>
      <c r="S83" s="304"/>
      <c r="T83" s="237">
        <f t="shared" si="22"/>
        <v>0</v>
      </c>
      <c r="U83" s="238">
        <f t="shared" si="23"/>
        <v>0</v>
      </c>
      <c r="V83" s="223"/>
      <c r="W83" s="230"/>
      <c r="X83" s="239">
        <f t="shared" si="24"/>
        <v>0</v>
      </c>
    </row>
    <row r="84" spans="1:24" ht="24.95" customHeight="1" x14ac:dyDescent="0.25">
      <c r="A84" s="303" t="s">
        <v>294</v>
      </c>
      <c r="B84" s="233"/>
      <c r="C84" s="234"/>
      <c r="D84" s="235"/>
      <c r="E84" s="235"/>
      <c r="F84" s="235"/>
      <c r="G84" s="235"/>
      <c r="H84" s="235"/>
      <c r="I84" s="235"/>
      <c r="J84" s="235"/>
      <c r="K84" s="235"/>
      <c r="L84" s="235"/>
      <c r="M84" s="236"/>
      <c r="N84" s="223"/>
      <c r="O84" s="230"/>
      <c r="P84" s="304"/>
      <c r="Q84" s="305"/>
      <c r="R84" s="305"/>
      <c r="S84" s="304"/>
      <c r="T84" s="237">
        <f t="shared" si="22"/>
        <v>0</v>
      </c>
      <c r="U84" s="238">
        <f t="shared" si="23"/>
        <v>0</v>
      </c>
      <c r="V84" s="223"/>
      <c r="W84" s="230"/>
      <c r="X84" s="239">
        <f t="shared" si="24"/>
        <v>0</v>
      </c>
    </row>
    <row r="85" spans="1:24" ht="24.95" customHeight="1" x14ac:dyDescent="0.25">
      <c r="A85" s="303" t="s">
        <v>295</v>
      </c>
      <c r="B85" s="233"/>
      <c r="C85" s="234"/>
      <c r="D85" s="235"/>
      <c r="E85" s="235"/>
      <c r="F85" s="235"/>
      <c r="G85" s="235"/>
      <c r="H85" s="235"/>
      <c r="I85" s="235"/>
      <c r="J85" s="235"/>
      <c r="K85" s="235"/>
      <c r="L85" s="235"/>
      <c r="M85" s="236"/>
      <c r="N85" s="223"/>
      <c r="O85" s="230"/>
      <c r="P85" s="304"/>
      <c r="Q85" s="305"/>
      <c r="R85" s="305"/>
      <c r="S85" s="304"/>
      <c r="T85" s="237">
        <f t="shared" si="22"/>
        <v>0</v>
      </c>
      <c r="U85" s="238">
        <f t="shared" si="23"/>
        <v>0</v>
      </c>
      <c r="V85" s="223"/>
      <c r="W85" s="230"/>
      <c r="X85" s="239">
        <f t="shared" si="24"/>
        <v>0</v>
      </c>
    </row>
    <row r="86" spans="1:24" ht="24.95" customHeight="1" x14ac:dyDescent="0.25">
      <c r="A86" s="303" t="s">
        <v>296</v>
      </c>
      <c r="B86" s="233"/>
      <c r="C86" s="234"/>
      <c r="D86" s="235"/>
      <c r="E86" s="235"/>
      <c r="F86" s="235"/>
      <c r="G86" s="235"/>
      <c r="H86" s="235"/>
      <c r="I86" s="235"/>
      <c r="J86" s="235"/>
      <c r="K86" s="235"/>
      <c r="L86" s="235"/>
      <c r="M86" s="236"/>
      <c r="N86" s="223"/>
      <c r="O86" s="230"/>
      <c r="P86" s="304"/>
      <c r="Q86" s="305"/>
      <c r="R86" s="305"/>
      <c r="S86" s="304"/>
      <c r="T86" s="237">
        <f t="shared" si="22"/>
        <v>0</v>
      </c>
      <c r="U86" s="238">
        <f t="shared" si="23"/>
        <v>0</v>
      </c>
      <c r="V86" s="223"/>
      <c r="W86" s="230"/>
      <c r="X86" s="239">
        <f t="shared" si="24"/>
        <v>0</v>
      </c>
    </row>
    <row r="87" spans="1:24" ht="24.95" customHeight="1" x14ac:dyDescent="0.25">
      <c r="A87" s="303" t="s">
        <v>297</v>
      </c>
      <c r="B87" s="233"/>
      <c r="C87" s="234"/>
      <c r="D87" s="235"/>
      <c r="E87" s="235"/>
      <c r="F87" s="235"/>
      <c r="G87" s="235"/>
      <c r="H87" s="235"/>
      <c r="I87" s="235"/>
      <c r="J87" s="235"/>
      <c r="K87" s="235"/>
      <c r="L87" s="235"/>
      <c r="M87" s="236"/>
      <c r="N87" s="223"/>
      <c r="O87" s="230"/>
      <c r="P87" s="304"/>
      <c r="Q87" s="305"/>
      <c r="R87" s="305"/>
      <c r="S87" s="304"/>
      <c r="T87" s="237">
        <f t="shared" si="22"/>
        <v>0</v>
      </c>
      <c r="U87" s="238">
        <f t="shared" si="23"/>
        <v>0</v>
      </c>
      <c r="V87" s="223"/>
      <c r="W87" s="230"/>
      <c r="X87" s="239">
        <f t="shared" si="24"/>
        <v>0</v>
      </c>
    </row>
    <row r="88" spans="1:24" ht="24.95" customHeight="1" x14ac:dyDescent="0.25">
      <c r="A88" s="303" t="s">
        <v>298</v>
      </c>
      <c r="B88" s="233"/>
      <c r="C88" s="234"/>
      <c r="D88" s="235"/>
      <c r="E88" s="235"/>
      <c r="F88" s="235"/>
      <c r="G88" s="235"/>
      <c r="H88" s="235"/>
      <c r="I88" s="235"/>
      <c r="J88" s="235"/>
      <c r="K88" s="235"/>
      <c r="L88" s="235"/>
      <c r="M88" s="236"/>
      <c r="N88" s="223"/>
      <c r="O88" s="230"/>
      <c r="P88" s="304"/>
      <c r="Q88" s="305"/>
      <c r="R88" s="305"/>
      <c r="S88" s="304"/>
      <c r="T88" s="237">
        <f t="shared" si="22"/>
        <v>0</v>
      </c>
      <c r="U88" s="238">
        <f t="shared" si="23"/>
        <v>0</v>
      </c>
      <c r="V88" s="223"/>
      <c r="W88" s="230"/>
      <c r="X88" s="239">
        <f t="shared" si="24"/>
        <v>0</v>
      </c>
    </row>
    <row r="89" spans="1:24" ht="24.95" customHeight="1" x14ac:dyDescent="0.25">
      <c r="A89" s="303" t="s">
        <v>299</v>
      </c>
      <c r="B89" s="233"/>
      <c r="C89" s="234"/>
      <c r="D89" s="235"/>
      <c r="E89" s="235"/>
      <c r="F89" s="235"/>
      <c r="G89" s="235"/>
      <c r="H89" s="235"/>
      <c r="I89" s="235"/>
      <c r="J89" s="235"/>
      <c r="K89" s="235"/>
      <c r="L89" s="235"/>
      <c r="M89" s="236"/>
      <c r="N89" s="223"/>
      <c r="O89" s="230"/>
      <c r="P89" s="304"/>
      <c r="Q89" s="305"/>
      <c r="R89" s="305"/>
      <c r="S89" s="304"/>
      <c r="T89" s="237">
        <f t="shared" si="22"/>
        <v>0</v>
      </c>
      <c r="U89" s="238">
        <f t="shared" si="23"/>
        <v>0</v>
      </c>
      <c r="V89" s="223"/>
      <c r="W89" s="230"/>
      <c r="X89" s="239">
        <f t="shared" si="24"/>
        <v>0</v>
      </c>
    </row>
    <row r="90" spans="1:24" ht="24.95" customHeight="1" x14ac:dyDescent="0.25">
      <c r="A90" s="303" t="s">
        <v>269</v>
      </c>
      <c r="B90" s="233"/>
      <c r="C90" s="234"/>
      <c r="D90" s="235"/>
      <c r="E90" s="235"/>
      <c r="F90" s="235"/>
      <c r="G90" s="235"/>
      <c r="H90" s="235"/>
      <c r="I90" s="235"/>
      <c r="J90" s="235"/>
      <c r="K90" s="235"/>
      <c r="L90" s="235"/>
      <c r="M90" s="236"/>
      <c r="N90" s="223"/>
      <c r="O90" s="230"/>
      <c r="P90" s="304"/>
      <c r="Q90" s="305"/>
      <c r="R90" s="305"/>
      <c r="S90" s="304"/>
      <c r="T90" s="237">
        <f t="shared" si="22"/>
        <v>0</v>
      </c>
      <c r="U90" s="238">
        <f t="shared" si="23"/>
        <v>0</v>
      </c>
      <c r="V90" s="223"/>
      <c r="W90" s="230"/>
      <c r="X90" s="239">
        <f t="shared" si="24"/>
        <v>0</v>
      </c>
    </row>
    <row r="91" spans="1:24" ht="24.95" customHeight="1" x14ac:dyDescent="0.25">
      <c r="A91" s="303" t="s">
        <v>270</v>
      </c>
      <c r="B91" s="233"/>
      <c r="C91" s="234"/>
      <c r="D91" s="235"/>
      <c r="E91" s="235"/>
      <c r="F91" s="235"/>
      <c r="G91" s="235"/>
      <c r="H91" s="235"/>
      <c r="I91" s="235"/>
      <c r="J91" s="235"/>
      <c r="K91" s="235"/>
      <c r="L91" s="235"/>
      <c r="M91" s="236"/>
      <c r="N91" s="223"/>
      <c r="O91" s="230"/>
      <c r="P91" s="304"/>
      <c r="Q91" s="305"/>
      <c r="R91" s="305"/>
      <c r="S91" s="304"/>
      <c r="T91" s="237">
        <f t="shared" si="22"/>
        <v>0</v>
      </c>
      <c r="U91" s="238">
        <f t="shared" si="23"/>
        <v>0</v>
      </c>
      <c r="V91" s="223"/>
      <c r="W91" s="230"/>
      <c r="X91" s="239">
        <f t="shared" si="24"/>
        <v>0</v>
      </c>
    </row>
    <row r="92" spans="1:24" ht="24.95" customHeight="1" thickBot="1" x14ac:dyDescent="0.3">
      <c r="A92" s="307" t="s">
        <v>300</v>
      </c>
      <c r="B92" s="233"/>
      <c r="C92" s="234"/>
      <c r="D92" s="235"/>
      <c r="E92" s="235"/>
      <c r="F92" s="235"/>
      <c r="G92" s="235"/>
      <c r="H92" s="235"/>
      <c r="I92" s="235"/>
      <c r="J92" s="235"/>
      <c r="K92" s="235"/>
      <c r="L92" s="235"/>
      <c r="M92" s="236"/>
      <c r="N92" s="223"/>
      <c r="O92" s="230"/>
      <c r="P92" s="304"/>
      <c r="Q92" s="305"/>
      <c r="R92" s="305"/>
      <c r="S92" s="304"/>
      <c r="T92" s="237">
        <f t="shared" si="22"/>
        <v>0</v>
      </c>
      <c r="U92" s="238">
        <f t="shared" si="23"/>
        <v>0</v>
      </c>
      <c r="V92" s="223"/>
      <c r="W92" s="230"/>
      <c r="X92" s="239">
        <f t="shared" si="24"/>
        <v>0</v>
      </c>
    </row>
    <row r="93" spans="1:24" ht="24.95" customHeight="1" thickBot="1" x14ac:dyDescent="0.3">
      <c r="A93" s="308"/>
      <c r="B93" s="123" t="s">
        <v>196</v>
      </c>
      <c r="C93" s="262"/>
      <c r="D93" s="263"/>
      <c r="E93" s="263"/>
      <c r="F93" s="263"/>
      <c r="G93" s="263"/>
      <c r="H93" s="263"/>
      <c r="I93" s="263"/>
      <c r="J93" s="263"/>
      <c r="K93" s="263"/>
      <c r="L93" s="263"/>
      <c r="M93" s="264"/>
      <c r="N93" s="223"/>
      <c r="O93" s="265"/>
      <c r="P93" s="266"/>
      <c r="Q93" s="267"/>
      <c r="R93" s="267"/>
      <c r="S93" s="266"/>
      <c r="T93" s="268"/>
      <c r="U93" s="269">
        <f>SUBTOTAL(9,U61:U92)</f>
        <v>0</v>
      </c>
      <c r="V93" s="223"/>
      <c r="W93" s="270"/>
      <c r="X93" s="269">
        <f>SUBTOTAL(9,X61:X92)</f>
        <v>0</v>
      </c>
    </row>
    <row r="94" spans="1:24" ht="24.95" customHeight="1" thickBot="1" x14ac:dyDescent="0.3">
      <c r="A94" s="309"/>
      <c r="B94" s="123" t="s">
        <v>197</v>
      </c>
      <c r="C94" s="272"/>
      <c r="D94" s="273"/>
      <c r="E94" s="273"/>
      <c r="F94" s="273"/>
      <c r="G94" s="273"/>
      <c r="H94" s="273"/>
      <c r="I94" s="273"/>
      <c r="J94" s="273"/>
      <c r="K94" s="273"/>
      <c r="L94" s="273"/>
      <c r="M94" s="274"/>
      <c r="N94" s="223"/>
      <c r="O94" s="275"/>
      <c r="P94" s="276"/>
      <c r="Q94" s="277"/>
      <c r="R94" s="277"/>
      <c r="S94" s="276"/>
      <c r="T94" s="278">
        <f>BDI!$F$31</f>
        <v>0</v>
      </c>
      <c r="U94" s="269">
        <f>U93*$T$94</f>
        <v>0</v>
      </c>
      <c r="V94" s="223"/>
      <c r="W94" s="279"/>
      <c r="X94" s="269">
        <f>X93*$T$94</f>
        <v>0</v>
      </c>
    </row>
    <row r="95" spans="1:24" ht="24.95" customHeight="1" thickBot="1" x14ac:dyDescent="0.3">
      <c r="A95" s="310"/>
      <c r="B95" s="123" t="s">
        <v>37</v>
      </c>
      <c r="C95" s="281"/>
      <c r="D95" s="282"/>
      <c r="E95" s="282"/>
      <c r="F95" s="283"/>
      <c r="G95" s="283"/>
      <c r="H95" s="283"/>
      <c r="I95" s="283"/>
      <c r="J95" s="283"/>
      <c r="K95" s="283"/>
      <c r="L95" s="283"/>
      <c r="M95" s="284"/>
      <c r="N95" s="223"/>
      <c r="O95" s="285"/>
      <c r="P95" s="286"/>
      <c r="Q95" s="287"/>
      <c r="R95" s="287"/>
      <c r="S95" s="286"/>
      <c r="T95" s="288"/>
      <c r="U95" s="269">
        <f>SUBTOTAL(9,U61:U94)</f>
        <v>0</v>
      </c>
      <c r="V95" s="223"/>
      <c r="W95" s="289"/>
      <c r="X95" s="269">
        <f>SUBTOTAL(9,X61:X94)</f>
        <v>0</v>
      </c>
    </row>
    <row r="96" spans="1:24" ht="18" customHeight="1" x14ac:dyDescent="0.25"/>
    <row r="97" ht="18" customHeight="1" x14ac:dyDescent="0.25"/>
    <row r="98" ht="18" customHeight="1" x14ac:dyDescent="0.25"/>
    <row r="99" ht="18" customHeight="1" x14ac:dyDescent="0.25"/>
    <row r="100" ht="18" customHeight="1" x14ac:dyDescent="0.25"/>
    <row r="101" ht="18" customHeight="1" x14ac:dyDescent="0.25"/>
    <row r="102" ht="18" customHeight="1" x14ac:dyDescent="0.25"/>
    <row r="103" ht="18" customHeight="1" x14ac:dyDescent="0.25"/>
    <row r="104" ht="18" customHeight="1" x14ac:dyDescent="0.25"/>
    <row r="105" ht="18" customHeight="1" x14ac:dyDescent="0.25"/>
    <row r="106" ht="18" customHeight="1" x14ac:dyDescent="0.25"/>
    <row r="107" ht="18" customHeight="1" x14ac:dyDescent="0.25"/>
    <row r="108" ht="18" customHeight="1" x14ac:dyDescent="0.25"/>
  </sheetData>
  <autoFilter ref="A2:X95" xr:uid="{00000000-0009-0000-0000-000004000000}"/>
  <mergeCells count="13">
    <mergeCell ref="U4:U5"/>
    <mergeCell ref="W4:W5"/>
    <mergeCell ref="X4:X5"/>
    <mergeCell ref="A1:X1"/>
    <mergeCell ref="A3:B4"/>
    <mergeCell ref="C3:M4"/>
    <mergeCell ref="O3:U3"/>
    <mergeCell ref="W3:X3"/>
    <mergeCell ref="O4:O5"/>
    <mergeCell ref="P4:P5"/>
    <mergeCell ref="Q4:R4"/>
    <mergeCell ref="S4:S5"/>
    <mergeCell ref="T4:T5"/>
  </mergeCells>
  <pageMargins left="0.39370078740157483" right="0.39370078740157483" top="0.59055118110236227" bottom="0.19685039370078741" header="0.31496062992125984" footer="0.31496062992125984"/>
  <pageSetup paperSize="9" scale="57" fitToHeight="0" orientation="landscape" r:id="rId1"/>
  <rowBreaks count="1" manualBreakCount="1">
    <brk id="59" max="2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F9CB6-9973-4F73-9A88-B65DEDFF79A1}">
  <sheetPr>
    <pageSetUpPr fitToPage="1"/>
  </sheetPr>
  <dimension ref="A1:P263"/>
  <sheetViews>
    <sheetView showGridLines="0" topLeftCell="A19" zoomScale="55" zoomScaleNormal="55" workbookViewId="0">
      <selection activeCell="F28" sqref="F28"/>
    </sheetView>
  </sheetViews>
  <sheetFormatPr defaultColWidth="9.140625" defaultRowHeight="15" x14ac:dyDescent="0.25"/>
  <cols>
    <col min="1" max="1" width="61.140625" style="312" customWidth="1"/>
    <col min="2" max="2" width="15.42578125" style="312" customWidth="1"/>
    <col min="3" max="3" width="1.5703125" style="312" customWidth="1"/>
    <col min="4" max="4" width="21.5703125" style="312" customWidth="1"/>
    <col min="5" max="7" width="15.5703125" style="312" customWidth="1"/>
    <col min="8" max="8" width="1.5703125" style="312" customWidth="1"/>
    <col min="9" max="9" width="31.42578125" style="312" customWidth="1"/>
    <col min="10" max="12" width="15.5703125" style="312" customWidth="1"/>
    <col min="13" max="13" width="1.5703125" style="312" customWidth="1"/>
    <col min="14" max="15" width="20.5703125" style="312" customWidth="1"/>
    <col min="16" max="16384" width="9.140625" style="312"/>
  </cols>
  <sheetData>
    <row r="1" spans="1:15" ht="33" customHeight="1" thickBot="1" x14ac:dyDescent="0.3">
      <c r="A1" s="918" t="s">
        <v>301</v>
      </c>
      <c r="B1" s="919"/>
      <c r="C1" s="919"/>
      <c r="D1" s="919"/>
      <c r="E1" s="919"/>
      <c r="F1" s="919"/>
      <c r="G1" s="919"/>
      <c r="H1" s="919"/>
      <c r="I1" s="919"/>
      <c r="J1" s="919"/>
      <c r="K1" s="919"/>
      <c r="L1" s="919"/>
      <c r="M1" s="919"/>
      <c r="N1" s="919"/>
      <c r="O1" s="920"/>
    </row>
    <row r="2" spans="1:15" ht="10.5" customHeight="1" thickBot="1" x14ac:dyDescent="0.3">
      <c r="A2" s="313"/>
      <c r="B2" s="314"/>
      <c r="C2" s="315"/>
      <c r="D2" s="314"/>
      <c r="E2" s="314"/>
      <c r="F2" s="314"/>
      <c r="G2" s="314"/>
      <c r="H2" s="315"/>
      <c r="I2" s="314"/>
      <c r="J2" s="314"/>
      <c r="K2" s="314"/>
      <c r="L2" s="314"/>
      <c r="M2" s="315"/>
      <c r="N2" s="314"/>
      <c r="O2" s="316"/>
    </row>
    <row r="3" spans="1:15" s="200" customFormat="1" ht="27.75" customHeight="1" thickBot="1" x14ac:dyDescent="0.3">
      <c r="A3" s="921" t="s">
        <v>302</v>
      </c>
      <c r="B3" s="923" t="s">
        <v>239</v>
      </c>
      <c r="C3" s="317"/>
      <c r="D3" s="909" t="s">
        <v>303</v>
      </c>
      <c r="E3" s="910"/>
      <c r="F3" s="910"/>
      <c r="G3" s="911"/>
      <c r="H3" s="317"/>
      <c r="I3" s="909" t="s">
        <v>304</v>
      </c>
      <c r="J3" s="910"/>
      <c r="K3" s="910"/>
      <c r="L3" s="911"/>
      <c r="M3" s="317"/>
      <c r="N3" s="925" t="s">
        <v>305</v>
      </c>
      <c r="O3" s="926"/>
    </row>
    <row r="4" spans="1:15" s="193" customFormat="1" ht="60.75" thickBot="1" x14ac:dyDescent="0.3">
      <c r="A4" s="922"/>
      <c r="B4" s="924"/>
      <c r="C4" s="318"/>
      <c r="D4" s="319" t="s">
        <v>306</v>
      </c>
      <c r="E4" s="320" t="s">
        <v>307</v>
      </c>
      <c r="F4" s="320" t="s">
        <v>218</v>
      </c>
      <c r="G4" s="321" t="s">
        <v>37</v>
      </c>
      <c r="H4" s="318"/>
      <c r="I4" s="319" t="s">
        <v>306</v>
      </c>
      <c r="J4" s="320" t="s">
        <v>307</v>
      </c>
      <c r="K4" s="320" t="s">
        <v>218</v>
      </c>
      <c r="L4" s="321" t="s">
        <v>37</v>
      </c>
      <c r="M4" s="318"/>
      <c r="N4" s="322" t="s">
        <v>131</v>
      </c>
      <c r="O4" s="322" t="s">
        <v>308</v>
      </c>
    </row>
    <row r="5" spans="1:15" ht="24.95" customHeight="1" thickBot="1" x14ac:dyDescent="0.3">
      <c r="A5" s="323" t="s">
        <v>309</v>
      </c>
      <c r="B5" s="324"/>
      <c r="C5" s="325"/>
      <c r="D5" s="326"/>
      <c r="E5" s="327"/>
      <c r="F5" s="327"/>
      <c r="G5" s="328"/>
      <c r="H5" s="325"/>
      <c r="I5" s="326"/>
      <c r="J5" s="327"/>
      <c r="K5" s="327"/>
      <c r="L5" s="328"/>
      <c r="M5" s="325"/>
      <c r="N5" s="329"/>
      <c r="O5" s="330"/>
    </row>
    <row r="6" spans="1:15" ht="24.95" customHeight="1" x14ac:dyDescent="0.25">
      <c r="A6" s="331" t="s">
        <v>219</v>
      </c>
      <c r="B6" s="332"/>
      <c r="C6" s="333"/>
      <c r="D6" s="334"/>
      <c r="E6" s="335"/>
      <c r="F6" s="335"/>
      <c r="G6" s="336">
        <f>SUM(D6:F6)</f>
        <v>0</v>
      </c>
      <c r="H6" s="333"/>
      <c r="I6" s="337"/>
      <c r="J6" s="338"/>
      <c r="K6" s="338"/>
      <c r="L6" s="336">
        <f>SUM(I6:K6)</f>
        <v>0</v>
      </c>
      <c r="M6" s="333"/>
      <c r="N6" s="339">
        <f>L6+G6</f>
        <v>0</v>
      </c>
      <c r="O6" s="340">
        <f>ROUND(B6*N6,2)</f>
        <v>0</v>
      </c>
    </row>
    <row r="7" spans="1:15" ht="24.95" customHeight="1" x14ac:dyDescent="0.25">
      <c r="A7" s="341" t="s">
        <v>310</v>
      </c>
      <c r="B7" s="342"/>
      <c r="C7" s="333"/>
      <c r="D7" s="343"/>
      <c r="E7" s="344"/>
      <c r="F7" s="344"/>
      <c r="G7" s="336">
        <f t="shared" ref="G7:G26" si="0">SUM(D7:F7)</f>
        <v>0</v>
      </c>
      <c r="H7" s="333"/>
      <c r="I7" s="337"/>
      <c r="J7" s="338"/>
      <c r="K7" s="338"/>
      <c r="L7" s="336">
        <f t="shared" ref="L7:L26" si="1">SUM(I7:K7)</f>
        <v>0</v>
      </c>
      <c r="M7" s="333"/>
      <c r="N7" s="339">
        <f t="shared" ref="N7:N14" si="2">L7+G7</f>
        <v>0</v>
      </c>
      <c r="O7" s="340">
        <f t="shared" ref="O7:O14" si="3">ROUND(B7*N7,2)</f>
        <v>0</v>
      </c>
    </row>
    <row r="8" spans="1:15" ht="24.95" customHeight="1" x14ac:dyDescent="0.25">
      <c r="A8" s="341" t="s">
        <v>311</v>
      </c>
      <c r="B8" s="342"/>
      <c r="C8" s="333"/>
      <c r="D8" s="343"/>
      <c r="E8" s="344"/>
      <c r="F8" s="344"/>
      <c r="G8" s="336">
        <f t="shared" si="0"/>
        <v>0</v>
      </c>
      <c r="H8" s="333"/>
      <c r="I8" s="337"/>
      <c r="J8" s="338"/>
      <c r="K8" s="338"/>
      <c r="L8" s="336">
        <f t="shared" si="1"/>
        <v>0</v>
      </c>
      <c r="M8" s="333"/>
      <c r="N8" s="339">
        <f t="shared" si="2"/>
        <v>0</v>
      </c>
      <c r="O8" s="340">
        <f t="shared" si="3"/>
        <v>0</v>
      </c>
    </row>
    <row r="9" spans="1:15" ht="24.95" customHeight="1" x14ac:dyDescent="0.25">
      <c r="A9" s="341" t="s">
        <v>312</v>
      </c>
      <c r="B9" s="342"/>
      <c r="C9" s="333"/>
      <c r="D9" s="343"/>
      <c r="E9" s="344"/>
      <c r="F9" s="344"/>
      <c r="G9" s="336">
        <f t="shared" si="0"/>
        <v>0</v>
      </c>
      <c r="H9" s="333"/>
      <c r="I9" s="337"/>
      <c r="J9" s="338"/>
      <c r="K9" s="338"/>
      <c r="L9" s="336">
        <f t="shared" si="1"/>
        <v>0</v>
      </c>
      <c r="M9" s="333"/>
      <c r="N9" s="339">
        <f t="shared" si="2"/>
        <v>0</v>
      </c>
      <c r="O9" s="340">
        <f t="shared" si="3"/>
        <v>0</v>
      </c>
    </row>
    <row r="10" spans="1:15" ht="24.95" customHeight="1" x14ac:dyDescent="0.25">
      <c r="A10" s="341" t="s">
        <v>313</v>
      </c>
      <c r="B10" s="342"/>
      <c r="C10" s="333"/>
      <c r="D10" s="343"/>
      <c r="E10" s="344"/>
      <c r="F10" s="344"/>
      <c r="G10" s="336">
        <f t="shared" si="0"/>
        <v>0</v>
      </c>
      <c r="H10" s="333"/>
      <c r="I10" s="337"/>
      <c r="J10" s="338"/>
      <c r="K10" s="338"/>
      <c r="L10" s="336">
        <f t="shared" si="1"/>
        <v>0</v>
      </c>
      <c r="M10" s="333"/>
      <c r="N10" s="339">
        <f t="shared" si="2"/>
        <v>0</v>
      </c>
      <c r="O10" s="340">
        <f t="shared" si="3"/>
        <v>0</v>
      </c>
    </row>
    <row r="11" spans="1:15" ht="24.95" customHeight="1" x14ac:dyDescent="0.25">
      <c r="A11" s="341" t="s">
        <v>314</v>
      </c>
      <c r="B11" s="342"/>
      <c r="C11" s="333"/>
      <c r="D11" s="343"/>
      <c r="E11" s="344"/>
      <c r="F11" s="344"/>
      <c r="G11" s="336">
        <f t="shared" si="0"/>
        <v>0</v>
      </c>
      <c r="H11" s="333"/>
      <c r="I11" s="337"/>
      <c r="J11" s="338"/>
      <c r="K11" s="338"/>
      <c r="L11" s="336">
        <f t="shared" si="1"/>
        <v>0</v>
      </c>
      <c r="M11" s="333"/>
      <c r="N11" s="339">
        <f t="shared" si="2"/>
        <v>0</v>
      </c>
      <c r="O11" s="340">
        <f t="shared" si="3"/>
        <v>0</v>
      </c>
    </row>
    <row r="12" spans="1:15" ht="24.95" customHeight="1" x14ac:dyDescent="0.25">
      <c r="A12" s="341" t="s">
        <v>315</v>
      </c>
      <c r="B12" s="342"/>
      <c r="C12" s="333"/>
      <c r="D12" s="343"/>
      <c r="E12" s="344"/>
      <c r="F12" s="344"/>
      <c r="G12" s="336">
        <f t="shared" si="0"/>
        <v>0</v>
      </c>
      <c r="H12" s="333"/>
      <c r="I12" s="337"/>
      <c r="J12" s="338"/>
      <c r="K12" s="338"/>
      <c r="L12" s="336">
        <f t="shared" si="1"/>
        <v>0</v>
      </c>
      <c r="M12" s="333"/>
      <c r="N12" s="339">
        <f t="shared" si="2"/>
        <v>0</v>
      </c>
      <c r="O12" s="340">
        <f t="shared" si="3"/>
        <v>0</v>
      </c>
    </row>
    <row r="13" spans="1:15" ht="24.95" customHeight="1" x14ac:dyDescent="0.25">
      <c r="A13" s="331" t="s">
        <v>316</v>
      </c>
      <c r="B13" s="342"/>
      <c r="C13" s="333"/>
      <c r="D13" s="343"/>
      <c r="E13" s="344"/>
      <c r="F13" s="344"/>
      <c r="G13" s="336">
        <f t="shared" si="0"/>
        <v>0</v>
      </c>
      <c r="H13" s="333"/>
      <c r="I13" s="337"/>
      <c r="J13" s="338"/>
      <c r="K13" s="338"/>
      <c r="L13" s="336">
        <f t="shared" si="1"/>
        <v>0</v>
      </c>
      <c r="M13" s="333"/>
      <c r="N13" s="339">
        <f t="shared" si="2"/>
        <v>0</v>
      </c>
      <c r="O13" s="340">
        <f t="shared" si="3"/>
        <v>0</v>
      </c>
    </row>
    <row r="14" spans="1:15" ht="24.95" customHeight="1" thickBot="1" x14ac:dyDescent="0.3">
      <c r="A14" s="331" t="s">
        <v>317</v>
      </c>
      <c r="B14" s="342"/>
      <c r="C14" s="333"/>
      <c r="D14" s="343"/>
      <c r="E14" s="344"/>
      <c r="F14" s="344"/>
      <c r="G14" s="336">
        <f t="shared" si="0"/>
        <v>0</v>
      </c>
      <c r="H14" s="333"/>
      <c r="I14" s="337"/>
      <c r="J14" s="338"/>
      <c r="K14" s="338"/>
      <c r="L14" s="336">
        <f t="shared" si="1"/>
        <v>0</v>
      </c>
      <c r="M14" s="333"/>
      <c r="N14" s="339">
        <f t="shared" si="2"/>
        <v>0</v>
      </c>
      <c r="O14" s="340">
        <f t="shared" si="3"/>
        <v>0</v>
      </c>
    </row>
    <row r="15" spans="1:15" ht="24.95" customHeight="1" thickBot="1" x14ac:dyDescent="0.3">
      <c r="A15" s="323" t="s">
        <v>318</v>
      </c>
      <c r="B15" s="345"/>
      <c r="C15" s="325"/>
      <c r="D15" s="346"/>
      <c r="E15" s="168"/>
      <c r="F15" s="168"/>
      <c r="G15" s="169"/>
      <c r="H15" s="325"/>
      <c r="I15" s="346"/>
      <c r="J15" s="168"/>
      <c r="K15" s="168"/>
      <c r="L15" s="169"/>
      <c r="M15" s="325"/>
      <c r="N15" s="347"/>
      <c r="O15" s="348"/>
    </row>
    <row r="16" spans="1:15" ht="24.95" customHeight="1" x14ac:dyDescent="0.25">
      <c r="A16" s="341" t="s">
        <v>319</v>
      </c>
      <c r="B16" s="342"/>
      <c r="C16" s="333"/>
      <c r="D16" s="343"/>
      <c r="E16" s="344"/>
      <c r="F16" s="344"/>
      <c r="G16" s="349">
        <f t="shared" si="0"/>
        <v>0</v>
      </c>
      <c r="H16" s="333"/>
      <c r="I16" s="337"/>
      <c r="J16" s="338"/>
      <c r="K16" s="338"/>
      <c r="L16" s="336">
        <f t="shared" si="1"/>
        <v>0</v>
      </c>
      <c r="M16" s="333"/>
      <c r="N16" s="339">
        <f t="shared" ref="N16:N23" si="4">L16+G16</f>
        <v>0</v>
      </c>
      <c r="O16" s="340">
        <f t="shared" ref="O16:O23" si="5">ROUND(B16*N16,2)</f>
        <v>0</v>
      </c>
    </row>
    <row r="17" spans="1:16" ht="24.95" customHeight="1" x14ac:dyDescent="0.25">
      <c r="A17" s="341" t="s">
        <v>320</v>
      </c>
      <c r="B17" s="342"/>
      <c r="C17" s="333"/>
      <c r="D17" s="343"/>
      <c r="E17" s="344"/>
      <c r="F17" s="344"/>
      <c r="G17" s="349">
        <f t="shared" si="0"/>
        <v>0</v>
      </c>
      <c r="H17" s="333"/>
      <c r="I17" s="337"/>
      <c r="J17" s="338"/>
      <c r="K17" s="338"/>
      <c r="L17" s="336">
        <f t="shared" si="1"/>
        <v>0</v>
      </c>
      <c r="M17" s="333"/>
      <c r="N17" s="339">
        <f t="shared" si="4"/>
        <v>0</v>
      </c>
      <c r="O17" s="340">
        <f t="shared" si="5"/>
        <v>0</v>
      </c>
    </row>
    <row r="18" spans="1:16" ht="24.95" customHeight="1" x14ac:dyDescent="0.25">
      <c r="A18" s="341" t="s">
        <v>321</v>
      </c>
      <c r="B18" s="342"/>
      <c r="C18" s="333"/>
      <c r="D18" s="343"/>
      <c r="E18" s="344"/>
      <c r="F18" s="344"/>
      <c r="G18" s="349">
        <f t="shared" si="0"/>
        <v>0</v>
      </c>
      <c r="H18" s="333"/>
      <c r="I18" s="337"/>
      <c r="J18" s="338"/>
      <c r="K18" s="338"/>
      <c r="L18" s="336">
        <f t="shared" si="1"/>
        <v>0</v>
      </c>
      <c r="M18" s="333"/>
      <c r="N18" s="339">
        <f t="shared" si="4"/>
        <v>0</v>
      </c>
      <c r="O18" s="340">
        <f t="shared" si="5"/>
        <v>0</v>
      </c>
    </row>
    <row r="19" spans="1:16" ht="24.95" customHeight="1" x14ac:dyDescent="0.25">
      <c r="A19" s="341" t="s">
        <v>322</v>
      </c>
      <c r="B19" s="342"/>
      <c r="C19" s="333"/>
      <c r="D19" s="343"/>
      <c r="E19" s="344"/>
      <c r="F19" s="344"/>
      <c r="G19" s="349">
        <f t="shared" si="0"/>
        <v>0</v>
      </c>
      <c r="H19" s="333"/>
      <c r="I19" s="337"/>
      <c r="J19" s="338"/>
      <c r="K19" s="338"/>
      <c r="L19" s="336">
        <f>SUM(I19:K19)</f>
        <v>0</v>
      </c>
      <c r="M19" s="333"/>
      <c r="N19" s="339">
        <f t="shared" si="4"/>
        <v>0</v>
      </c>
      <c r="O19" s="340">
        <f t="shared" si="5"/>
        <v>0</v>
      </c>
    </row>
    <row r="20" spans="1:16" ht="24.95" customHeight="1" x14ac:dyDescent="0.25">
      <c r="A20" s="341" t="s">
        <v>323</v>
      </c>
      <c r="B20" s="342"/>
      <c r="C20" s="333"/>
      <c r="D20" s="343"/>
      <c r="E20" s="344"/>
      <c r="F20" s="344"/>
      <c r="G20" s="349">
        <f t="shared" si="0"/>
        <v>0</v>
      </c>
      <c r="H20" s="333"/>
      <c r="I20" s="337"/>
      <c r="J20" s="338"/>
      <c r="K20" s="338"/>
      <c r="L20" s="336">
        <f t="shared" si="1"/>
        <v>0</v>
      </c>
      <c r="M20" s="333"/>
      <c r="N20" s="339">
        <f t="shared" si="4"/>
        <v>0</v>
      </c>
      <c r="O20" s="340">
        <f t="shared" si="5"/>
        <v>0</v>
      </c>
    </row>
    <row r="21" spans="1:16" ht="24.95" customHeight="1" x14ac:dyDescent="0.25">
      <c r="A21" s="341" t="s">
        <v>324</v>
      </c>
      <c r="B21" s="342"/>
      <c r="C21" s="333"/>
      <c r="D21" s="343"/>
      <c r="E21" s="344"/>
      <c r="F21" s="344"/>
      <c r="G21" s="349">
        <f t="shared" si="0"/>
        <v>0</v>
      </c>
      <c r="H21" s="333"/>
      <c r="I21" s="337"/>
      <c r="J21" s="338"/>
      <c r="K21" s="338"/>
      <c r="L21" s="336">
        <f t="shared" si="1"/>
        <v>0</v>
      </c>
      <c r="M21" s="333"/>
      <c r="N21" s="339">
        <f t="shared" si="4"/>
        <v>0</v>
      </c>
      <c r="O21" s="340">
        <f t="shared" si="5"/>
        <v>0</v>
      </c>
    </row>
    <row r="22" spans="1:16" ht="24.95" customHeight="1" x14ac:dyDescent="0.25">
      <c r="A22" s="341" t="s">
        <v>325</v>
      </c>
      <c r="B22" s="342"/>
      <c r="C22" s="333"/>
      <c r="D22" s="343"/>
      <c r="E22" s="344"/>
      <c r="F22" s="344"/>
      <c r="G22" s="349">
        <f t="shared" si="0"/>
        <v>0</v>
      </c>
      <c r="H22" s="333"/>
      <c r="I22" s="337"/>
      <c r="J22" s="338"/>
      <c r="K22" s="338"/>
      <c r="L22" s="336">
        <f t="shared" si="1"/>
        <v>0</v>
      </c>
      <c r="M22" s="333"/>
      <c r="N22" s="339">
        <f t="shared" si="4"/>
        <v>0</v>
      </c>
      <c r="O22" s="340">
        <f t="shared" si="5"/>
        <v>0</v>
      </c>
    </row>
    <row r="23" spans="1:16" ht="24.95" customHeight="1" thickBot="1" x14ac:dyDescent="0.3">
      <c r="A23" s="341" t="s">
        <v>326</v>
      </c>
      <c r="B23" s="342"/>
      <c r="C23" s="333"/>
      <c r="D23" s="343"/>
      <c r="E23" s="344"/>
      <c r="F23" s="344"/>
      <c r="G23" s="349">
        <f t="shared" si="0"/>
        <v>0</v>
      </c>
      <c r="H23" s="333"/>
      <c r="I23" s="337"/>
      <c r="J23" s="338"/>
      <c r="K23" s="338"/>
      <c r="L23" s="336">
        <f t="shared" si="1"/>
        <v>0</v>
      </c>
      <c r="M23" s="333"/>
      <c r="N23" s="339">
        <f t="shared" si="4"/>
        <v>0</v>
      </c>
      <c r="O23" s="340">
        <f t="shared" si="5"/>
        <v>0</v>
      </c>
    </row>
    <row r="24" spans="1:16" ht="24.95" customHeight="1" thickBot="1" x14ac:dyDescent="0.3">
      <c r="A24" s="323" t="s">
        <v>327</v>
      </c>
      <c r="B24" s="345"/>
      <c r="C24" s="325"/>
      <c r="D24" s="346"/>
      <c r="E24" s="168"/>
      <c r="F24" s="168"/>
      <c r="G24" s="169"/>
      <c r="H24" s="325"/>
      <c r="I24" s="346"/>
      <c r="J24" s="168"/>
      <c r="K24" s="168"/>
      <c r="L24" s="169"/>
      <c r="M24" s="325"/>
      <c r="N24" s="347"/>
      <c r="O24" s="348"/>
    </row>
    <row r="25" spans="1:16" ht="24.95" customHeight="1" x14ac:dyDescent="0.25">
      <c r="A25" s="350" t="s">
        <v>269</v>
      </c>
      <c r="B25" s="342"/>
      <c r="C25" s="333"/>
      <c r="D25" s="343"/>
      <c r="E25" s="344"/>
      <c r="F25" s="344"/>
      <c r="G25" s="349">
        <f t="shared" si="0"/>
        <v>0</v>
      </c>
      <c r="H25" s="333"/>
      <c r="I25" s="337"/>
      <c r="J25" s="338"/>
      <c r="K25" s="338"/>
      <c r="L25" s="336">
        <f t="shared" si="1"/>
        <v>0</v>
      </c>
      <c r="M25" s="333"/>
      <c r="N25" s="339">
        <f t="shared" ref="N25:N26" si="6">L25+G25</f>
        <v>0</v>
      </c>
      <c r="O25" s="340">
        <f t="shared" ref="O25:O26" si="7">ROUND(B25*N25,2)</f>
        <v>0</v>
      </c>
    </row>
    <row r="26" spans="1:16" ht="24.95" customHeight="1" thickBot="1" x14ac:dyDescent="0.3">
      <c r="A26" s="351" t="s">
        <v>270</v>
      </c>
      <c r="B26" s="352"/>
      <c r="C26" s="333"/>
      <c r="D26" s="353"/>
      <c r="E26" s="354"/>
      <c r="F26" s="354"/>
      <c r="G26" s="355">
        <f t="shared" si="0"/>
        <v>0</v>
      </c>
      <c r="H26" s="333"/>
      <c r="I26" s="356"/>
      <c r="J26" s="357"/>
      <c r="K26" s="357"/>
      <c r="L26" s="358">
        <f t="shared" si="1"/>
        <v>0</v>
      </c>
      <c r="M26" s="333"/>
      <c r="N26" s="359">
        <f t="shared" si="6"/>
        <v>0</v>
      </c>
      <c r="O26" s="360">
        <f t="shared" si="7"/>
        <v>0</v>
      </c>
    </row>
    <row r="27" spans="1:16" s="193" customFormat="1" ht="24.95" customHeight="1" thickBot="1" x14ac:dyDescent="0.3">
      <c r="A27" s="361"/>
      <c r="B27" s="123" t="s">
        <v>196</v>
      </c>
      <c r="C27" s="362"/>
      <c r="D27" s="363"/>
      <c r="E27" s="364"/>
      <c r="F27" s="364"/>
      <c r="G27" s="365">
        <f>SUMPRODUCT(G6:G26,$B$6:$B$26)</f>
        <v>0</v>
      </c>
      <c r="H27" s="362"/>
      <c r="I27" s="363"/>
      <c r="J27" s="364"/>
      <c r="K27" s="364"/>
      <c r="L27" s="365">
        <f>SUMPRODUCT(L6:L26,$B$6:$B$26)</f>
        <v>0</v>
      </c>
      <c r="M27" s="362"/>
      <c r="N27" s="363"/>
      <c r="O27" s="365">
        <f>SUBTOTAL(9,O6:O26)</f>
        <v>0</v>
      </c>
      <c r="P27" s="366"/>
    </row>
    <row r="28" spans="1:16" s="193" customFormat="1" ht="24.95" customHeight="1" thickBot="1" x14ac:dyDescent="0.3">
      <c r="A28" s="367"/>
      <c r="B28" s="123" t="s">
        <v>197</v>
      </c>
      <c r="C28" s="368"/>
      <c r="D28" s="369"/>
      <c r="E28" s="370"/>
      <c r="F28" s="371"/>
      <c r="G28" s="372">
        <f>G27*$F$28</f>
        <v>0</v>
      </c>
      <c r="H28" s="368"/>
      <c r="I28" s="369"/>
      <c r="J28" s="370"/>
      <c r="K28" s="370"/>
      <c r="L28" s="372">
        <f>L27*$F$28</f>
        <v>0</v>
      </c>
      <c r="M28" s="368"/>
      <c r="N28" s="369"/>
      <c r="O28" s="372">
        <f>O27*$F$28</f>
        <v>0</v>
      </c>
      <c r="P28" s="373"/>
    </row>
    <row r="29" spans="1:16" ht="24.95" customHeight="1" thickBot="1" x14ac:dyDescent="0.3">
      <c r="A29" s="374"/>
      <c r="B29" s="123" t="s">
        <v>37</v>
      </c>
      <c r="C29" s="375"/>
      <c r="D29" s="376"/>
      <c r="E29" s="377"/>
      <c r="F29" s="377"/>
      <c r="G29" s="378">
        <f>SUM(G27:G28)</f>
        <v>0</v>
      </c>
      <c r="H29" s="375"/>
      <c r="I29" s="376"/>
      <c r="J29" s="377"/>
      <c r="K29" s="377"/>
      <c r="L29" s="378">
        <f>SUM(L27:L28)</f>
        <v>0</v>
      </c>
      <c r="M29" s="375"/>
      <c r="N29" s="376"/>
      <c r="O29" s="378">
        <f>SUM(O27:O28)</f>
        <v>0</v>
      </c>
    </row>
    <row r="30" spans="1:16" ht="24.95" customHeight="1" x14ac:dyDescent="0.25">
      <c r="D30" s="379"/>
      <c r="E30" s="379"/>
      <c r="F30" s="379"/>
      <c r="G30" s="379"/>
      <c r="H30" s="380"/>
      <c r="I30" s="379"/>
      <c r="J30" s="379"/>
      <c r="K30" s="379"/>
      <c r="L30" s="379"/>
      <c r="M30" s="380"/>
      <c r="N30" s="379"/>
      <c r="O30" s="381"/>
    </row>
    <row r="31" spans="1:16" ht="24.95" customHeight="1" x14ac:dyDescent="0.25">
      <c r="D31" s="379"/>
      <c r="E31" s="379"/>
      <c r="F31" s="379"/>
      <c r="G31" s="379"/>
      <c r="H31" s="380"/>
      <c r="I31" s="379"/>
      <c r="J31" s="379"/>
      <c r="K31" s="379"/>
      <c r="L31" s="379"/>
      <c r="M31" s="380"/>
      <c r="N31" s="379"/>
      <c r="O31" s="381"/>
    </row>
    <row r="32" spans="1:16" ht="24.95" customHeight="1" x14ac:dyDescent="0.25">
      <c r="D32" s="379"/>
      <c r="E32" s="379"/>
      <c r="F32" s="379"/>
      <c r="G32" s="379"/>
      <c r="H32" s="380"/>
      <c r="I32" s="379"/>
      <c r="J32" s="379"/>
      <c r="K32" s="379"/>
      <c r="L32" s="379"/>
      <c r="M32" s="380"/>
      <c r="N32" s="379"/>
      <c r="O32" s="381"/>
    </row>
    <row r="33" spans="4:15" ht="24.95" customHeight="1" x14ac:dyDescent="0.25">
      <c r="D33" s="379"/>
      <c r="E33" s="379"/>
      <c r="F33" s="379"/>
      <c r="G33" s="379"/>
      <c r="H33" s="380"/>
      <c r="I33" s="379"/>
      <c r="J33" s="379"/>
      <c r="K33" s="379"/>
      <c r="L33" s="379"/>
      <c r="M33" s="380"/>
      <c r="N33" s="379"/>
      <c r="O33" s="381"/>
    </row>
    <row r="34" spans="4:15" ht="24.95" customHeight="1" x14ac:dyDescent="0.25">
      <c r="D34" s="379"/>
      <c r="E34" s="379"/>
      <c r="F34" s="379"/>
      <c r="G34" s="379"/>
      <c r="H34" s="380"/>
      <c r="I34" s="379"/>
      <c r="J34" s="379"/>
      <c r="K34" s="379"/>
      <c r="L34" s="379"/>
      <c r="M34" s="380"/>
      <c r="N34" s="379"/>
      <c r="O34" s="381"/>
    </row>
    <row r="35" spans="4:15" ht="24.95" customHeight="1" x14ac:dyDescent="0.25">
      <c r="D35" s="379"/>
      <c r="E35" s="379"/>
      <c r="F35" s="379"/>
      <c r="G35" s="379"/>
      <c r="H35" s="380"/>
      <c r="I35" s="379"/>
      <c r="J35" s="379"/>
      <c r="K35" s="379"/>
      <c r="L35" s="379"/>
      <c r="M35" s="380"/>
      <c r="N35" s="379"/>
      <c r="O35" s="381"/>
    </row>
    <row r="36" spans="4:15" ht="24.95" customHeight="1" x14ac:dyDescent="0.25">
      <c r="D36" s="379"/>
      <c r="E36" s="379"/>
      <c r="F36" s="379"/>
      <c r="G36" s="379"/>
      <c r="H36" s="380"/>
      <c r="I36" s="379"/>
      <c r="J36" s="379"/>
      <c r="K36" s="379"/>
      <c r="L36" s="379"/>
      <c r="M36" s="380"/>
      <c r="N36" s="379"/>
      <c r="O36" s="381"/>
    </row>
    <row r="37" spans="4:15" ht="24.95" customHeight="1" x14ac:dyDescent="0.25">
      <c r="D37" s="379"/>
      <c r="E37" s="379"/>
      <c r="F37" s="379"/>
      <c r="G37" s="379"/>
      <c r="H37" s="380"/>
      <c r="I37" s="379"/>
      <c r="J37" s="379"/>
      <c r="K37" s="379"/>
      <c r="L37" s="379"/>
      <c r="M37" s="380"/>
      <c r="N37" s="379"/>
      <c r="O37" s="381"/>
    </row>
    <row r="38" spans="4:15" ht="24.95" customHeight="1" x14ac:dyDescent="0.25">
      <c r="D38" s="379"/>
      <c r="E38" s="379"/>
      <c r="F38" s="379"/>
      <c r="G38" s="379"/>
      <c r="H38" s="380"/>
      <c r="I38" s="379"/>
      <c r="J38" s="379"/>
      <c r="K38" s="379"/>
      <c r="L38" s="379"/>
      <c r="M38" s="380"/>
      <c r="N38" s="379"/>
      <c r="O38" s="381"/>
    </row>
    <row r="39" spans="4:15" ht="24.95" customHeight="1" x14ac:dyDescent="0.25">
      <c r="D39" s="379"/>
      <c r="E39" s="379"/>
      <c r="F39" s="379"/>
      <c r="G39" s="379"/>
      <c r="H39" s="380"/>
      <c r="I39" s="379"/>
      <c r="J39" s="379"/>
      <c r="K39" s="379"/>
      <c r="L39" s="379"/>
      <c r="M39" s="380"/>
      <c r="N39" s="379"/>
      <c r="O39" s="381"/>
    </row>
    <row r="40" spans="4:15" ht="24.95" customHeight="1" x14ac:dyDescent="0.25">
      <c r="D40" s="379"/>
      <c r="E40" s="379"/>
      <c r="F40" s="379"/>
      <c r="G40" s="379"/>
      <c r="H40" s="380"/>
      <c r="I40" s="379"/>
      <c r="J40" s="379"/>
      <c r="K40" s="379"/>
      <c r="L40" s="379"/>
      <c r="M40" s="380"/>
      <c r="N40" s="379"/>
      <c r="O40" s="381"/>
    </row>
    <row r="41" spans="4:15" ht="24.95" customHeight="1" x14ac:dyDescent="0.25">
      <c r="D41" s="379"/>
      <c r="E41" s="379"/>
      <c r="F41" s="379"/>
      <c r="G41" s="379"/>
      <c r="H41" s="380"/>
      <c r="I41" s="379"/>
      <c r="J41" s="379"/>
      <c r="K41" s="379"/>
      <c r="L41" s="379"/>
      <c r="M41" s="380"/>
      <c r="N41" s="379"/>
      <c r="O41" s="381"/>
    </row>
    <row r="42" spans="4:15" ht="24.95" customHeight="1" x14ac:dyDescent="0.25">
      <c r="D42" s="382"/>
      <c r="E42" s="382"/>
      <c r="F42" s="382"/>
      <c r="G42" s="382"/>
      <c r="H42" s="380"/>
      <c r="I42" s="382"/>
      <c r="J42" s="382"/>
      <c r="K42" s="382"/>
      <c r="L42" s="382"/>
      <c r="M42" s="380"/>
      <c r="N42" s="382"/>
      <c r="O42" s="383"/>
    </row>
    <row r="43" spans="4:15" ht="24.95" customHeight="1" x14ac:dyDescent="0.25">
      <c r="D43" s="382"/>
      <c r="E43" s="382"/>
      <c r="F43" s="382"/>
      <c r="G43" s="382"/>
      <c r="H43" s="380"/>
      <c r="I43" s="382"/>
      <c r="J43" s="382"/>
      <c r="K43" s="382"/>
      <c r="L43" s="382"/>
      <c r="M43" s="380"/>
      <c r="N43" s="382"/>
      <c r="O43" s="383"/>
    </row>
    <row r="44" spans="4:15" ht="24.95" customHeight="1" x14ac:dyDescent="0.25">
      <c r="D44" s="382"/>
      <c r="E44" s="382"/>
      <c r="F44" s="382"/>
      <c r="G44" s="382"/>
      <c r="H44" s="380"/>
      <c r="I44" s="382"/>
      <c r="J44" s="382"/>
      <c r="K44" s="382"/>
      <c r="L44" s="382"/>
      <c r="M44" s="380"/>
      <c r="N44" s="382"/>
      <c r="O44" s="383"/>
    </row>
    <row r="45" spans="4:15" ht="24.95" customHeight="1" x14ac:dyDescent="0.25">
      <c r="D45" s="382"/>
      <c r="E45" s="382"/>
      <c r="F45" s="382"/>
      <c r="G45" s="382"/>
      <c r="H45" s="380"/>
      <c r="I45" s="382"/>
      <c r="J45" s="382"/>
      <c r="K45" s="382"/>
      <c r="L45" s="382"/>
      <c r="M45" s="380"/>
      <c r="N45" s="382"/>
      <c r="O45" s="383"/>
    </row>
    <row r="46" spans="4:15" ht="24.95" customHeight="1" x14ac:dyDescent="0.25">
      <c r="D46" s="382"/>
      <c r="E46" s="382"/>
      <c r="F46" s="382"/>
      <c r="G46" s="382"/>
      <c r="H46" s="380"/>
      <c r="I46" s="382"/>
      <c r="J46" s="382"/>
      <c r="K46" s="382"/>
      <c r="L46" s="382"/>
      <c r="M46" s="380"/>
      <c r="N46" s="382"/>
      <c r="O46" s="383"/>
    </row>
    <row r="47" spans="4:15" ht="24.95" customHeight="1" x14ac:dyDescent="0.25">
      <c r="D47" s="382"/>
      <c r="E47" s="382"/>
      <c r="F47" s="382"/>
      <c r="G47" s="382"/>
      <c r="H47" s="380"/>
      <c r="I47" s="382"/>
      <c r="J47" s="382"/>
      <c r="K47" s="382"/>
      <c r="L47" s="382"/>
      <c r="M47" s="380"/>
      <c r="N47" s="382"/>
      <c r="O47" s="383"/>
    </row>
    <row r="48" spans="4:15" ht="24.95" customHeight="1" x14ac:dyDescent="0.25">
      <c r="D48" s="382"/>
      <c r="E48" s="382"/>
      <c r="F48" s="382"/>
      <c r="G48" s="382"/>
      <c r="H48" s="380"/>
      <c r="I48" s="382"/>
      <c r="J48" s="382"/>
      <c r="K48" s="382"/>
      <c r="L48" s="382"/>
      <c r="M48" s="380"/>
      <c r="N48" s="382"/>
      <c r="O48" s="383"/>
    </row>
    <row r="49" spans="4:15" ht="24.95" customHeight="1" x14ac:dyDescent="0.25">
      <c r="D49" s="382"/>
      <c r="E49" s="382"/>
      <c r="F49" s="382"/>
      <c r="G49" s="382"/>
      <c r="H49" s="380"/>
      <c r="I49" s="382"/>
      <c r="J49" s="382"/>
      <c r="K49" s="382"/>
      <c r="L49" s="382"/>
      <c r="M49" s="380"/>
      <c r="N49" s="382"/>
      <c r="O49" s="383"/>
    </row>
    <row r="50" spans="4:15" ht="24.95" customHeight="1" x14ac:dyDescent="0.25">
      <c r="D50" s="382"/>
      <c r="E50" s="382"/>
      <c r="F50" s="382"/>
      <c r="G50" s="382"/>
      <c r="H50" s="380"/>
      <c r="I50" s="382"/>
      <c r="J50" s="382"/>
      <c r="K50" s="382"/>
      <c r="L50" s="382"/>
      <c r="M50" s="380"/>
      <c r="N50" s="382"/>
      <c r="O50" s="383"/>
    </row>
    <row r="51" spans="4:15" ht="24.95" customHeight="1" x14ac:dyDescent="0.25">
      <c r="D51" s="382"/>
      <c r="E51" s="382"/>
      <c r="F51" s="382"/>
      <c r="G51" s="382"/>
      <c r="H51" s="380"/>
      <c r="I51" s="382"/>
      <c r="J51" s="382"/>
      <c r="K51" s="382"/>
      <c r="L51" s="382"/>
      <c r="M51" s="380"/>
      <c r="N51" s="382"/>
      <c r="O51" s="383"/>
    </row>
    <row r="52" spans="4:15" ht="24.95" customHeight="1" x14ac:dyDescent="0.25">
      <c r="D52" s="382"/>
      <c r="E52" s="382"/>
      <c r="F52" s="382"/>
      <c r="G52" s="382"/>
      <c r="H52" s="380"/>
      <c r="I52" s="382"/>
      <c r="J52" s="382"/>
      <c r="K52" s="382"/>
      <c r="L52" s="382"/>
      <c r="M52" s="380"/>
      <c r="N52" s="382"/>
      <c r="O52" s="383"/>
    </row>
    <row r="53" spans="4:15" ht="24.95" customHeight="1" x14ac:dyDescent="0.25">
      <c r="D53" s="382"/>
      <c r="E53" s="382"/>
      <c r="F53" s="382"/>
      <c r="G53" s="382"/>
      <c r="H53" s="380"/>
      <c r="I53" s="382"/>
      <c r="J53" s="382"/>
      <c r="K53" s="382"/>
      <c r="L53" s="382"/>
      <c r="M53" s="380"/>
      <c r="N53" s="382"/>
      <c r="O53" s="383"/>
    </row>
    <row r="54" spans="4:15" ht="24.95" customHeight="1" x14ac:dyDescent="0.25">
      <c r="D54" s="382"/>
      <c r="E54" s="382"/>
      <c r="F54" s="382"/>
      <c r="G54" s="382"/>
      <c r="H54" s="380"/>
      <c r="I54" s="382"/>
      <c r="J54" s="382"/>
      <c r="K54" s="382"/>
      <c r="L54" s="382"/>
      <c r="M54" s="380"/>
      <c r="N54" s="382"/>
      <c r="O54" s="383"/>
    </row>
    <row r="55" spans="4:15" ht="24.95" customHeight="1" x14ac:dyDescent="0.25">
      <c r="D55" s="382"/>
      <c r="E55" s="382"/>
      <c r="F55" s="382"/>
      <c r="G55" s="382"/>
      <c r="H55" s="380"/>
      <c r="I55" s="382"/>
      <c r="J55" s="382"/>
      <c r="K55" s="382"/>
      <c r="L55" s="382"/>
      <c r="M55" s="380"/>
      <c r="N55" s="382"/>
      <c r="O55" s="383"/>
    </row>
    <row r="56" spans="4:15" ht="24.95" customHeight="1" x14ac:dyDescent="0.25">
      <c r="O56" s="384"/>
    </row>
    <row r="57" spans="4:15" ht="24.95" customHeight="1" x14ac:dyDescent="0.25">
      <c r="O57" s="384"/>
    </row>
    <row r="58" spans="4:15" ht="24.95" customHeight="1" x14ac:dyDescent="0.25">
      <c r="O58" s="384"/>
    </row>
    <row r="59" spans="4:15" ht="24.95" customHeight="1" x14ac:dyDescent="0.25">
      <c r="O59" s="384"/>
    </row>
    <row r="60" spans="4:15" ht="24.95" customHeight="1" x14ac:dyDescent="0.25">
      <c r="O60" s="384"/>
    </row>
    <row r="61" spans="4:15" ht="24.95" customHeight="1" x14ac:dyDescent="0.25">
      <c r="O61" s="384"/>
    </row>
    <row r="62" spans="4:15" ht="24.95" customHeight="1" x14ac:dyDescent="0.25">
      <c r="O62" s="384"/>
    </row>
    <row r="63" spans="4:15" ht="24.95" customHeight="1" x14ac:dyDescent="0.25">
      <c r="O63" s="384"/>
    </row>
    <row r="64" spans="4:15" ht="24.95" customHeight="1" x14ac:dyDescent="0.25">
      <c r="O64" s="384"/>
    </row>
    <row r="65" spans="15:15" ht="24.95" customHeight="1" x14ac:dyDescent="0.25">
      <c r="O65" s="384"/>
    </row>
    <row r="66" spans="15:15" ht="24.95" customHeight="1" x14ac:dyDescent="0.25">
      <c r="O66" s="384"/>
    </row>
    <row r="67" spans="15:15" ht="24.95" customHeight="1" x14ac:dyDescent="0.25">
      <c r="O67" s="384"/>
    </row>
    <row r="68" spans="15:15" ht="24.95" customHeight="1" x14ac:dyDescent="0.25">
      <c r="O68" s="384"/>
    </row>
    <row r="69" spans="15:15" ht="24.95" customHeight="1" x14ac:dyDescent="0.25">
      <c r="O69" s="384"/>
    </row>
    <row r="70" spans="15:15" ht="24.95" customHeight="1" x14ac:dyDescent="0.25">
      <c r="O70" s="384"/>
    </row>
    <row r="71" spans="15:15" ht="24.95" customHeight="1" x14ac:dyDescent="0.25">
      <c r="O71" s="384"/>
    </row>
    <row r="72" spans="15:15" ht="24.95" customHeight="1" x14ac:dyDescent="0.25">
      <c r="O72" s="384"/>
    </row>
    <row r="73" spans="15:15" ht="24.95" customHeight="1" x14ac:dyDescent="0.25">
      <c r="O73" s="384"/>
    </row>
    <row r="74" spans="15:15" ht="24.95" customHeight="1" x14ac:dyDescent="0.25">
      <c r="O74" s="384"/>
    </row>
    <row r="75" spans="15:15" ht="24.95" customHeight="1" x14ac:dyDescent="0.25">
      <c r="O75" s="384"/>
    </row>
    <row r="76" spans="15:15" ht="24.95" customHeight="1" x14ac:dyDescent="0.25">
      <c r="O76" s="384"/>
    </row>
    <row r="77" spans="15:15" ht="24.95" customHeight="1" x14ac:dyDescent="0.25">
      <c r="O77" s="384"/>
    </row>
    <row r="78" spans="15:15" ht="24.95" customHeight="1" x14ac:dyDescent="0.25">
      <c r="O78" s="384"/>
    </row>
    <row r="79" spans="15:15" ht="24.95" customHeight="1" x14ac:dyDescent="0.25">
      <c r="O79" s="384"/>
    </row>
    <row r="80" spans="15:15" ht="24.95" customHeight="1" x14ac:dyDescent="0.25">
      <c r="O80" s="384"/>
    </row>
    <row r="81" spans="15:15" ht="24.95" customHeight="1" x14ac:dyDescent="0.25">
      <c r="O81" s="384"/>
    </row>
    <row r="82" spans="15:15" ht="24.95" customHeight="1" x14ac:dyDescent="0.25">
      <c r="O82" s="384"/>
    </row>
    <row r="83" spans="15:15" ht="24.95" customHeight="1" x14ac:dyDescent="0.25">
      <c r="O83" s="384"/>
    </row>
    <row r="84" spans="15:15" ht="24.95" customHeight="1" x14ac:dyDescent="0.25">
      <c r="O84" s="384"/>
    </row>
    <row r="85" spans="15:15" ht="24.95" customHeight="1" x14ac:dyDescent="0.25">
      <c r="O85" s="384"/>
    </row>
    <row r="86" spans="15:15" ht="24.95" customHeight="1" x14ac:dyDescent="0.25">
      <c r="O86" s="384"/>
    </row>
    <row r="87" spans="15:15" ht="24.95" customHeight="1" x14ac:dyDescent="0.25">
      <c r="O87" s="384"/>
    </row>
    <row r="88" spans="15:15" ht="24.95" customHeight="1" x14ac:dyDescent="0.25">
      <c r="O88" s="384"/>
    </row>
    <row r="89" spans="15:15" ht="24.95" customHeight="1" x14ac:dyDescent="0.25">
      <c r="O89" s="384"/>
    </row>
    <row r="90" spans="15:15" ht="24.95" customHeight="1" x14ac:dyDescent="0.25">
      <c r="O90" s="384"/>
    </row>
    <row r="91" spans="15:15" ht="24.95" customHeight="1" x14ac:dyDescent="0.25">
      <c r="O91" s="384"/>
    </row>
    <row r="92" spans="15:15" ht="24.95" customHeight="1" x14ac:dyDescent="0.25">
      <c r="O92" s="384"/>
    </row>
    <row r="93" spans="15:15" ht="24.95" customHeight="1" x14ac:dyDescent="0.25">
      <c r="O93" s="384"/>
    </row>
    <row r="94" spans="15:15" ht="24.95" customHeight="1" x14ac:dyDescent="0.25">
      <c r="O94" s="384"/>
    </row>
    <row r="95" spans="15:15" ht="24.95" customHeight="1" x14ac:dyDescent="0.25">
      <c r="O95" s="384"/>
    </row>
    <row r="96" spans="15:15" ht="24.95" customHeight="1" x14ac:dyDescent="0.25">
      <c r="O96" s="384"/>
    </row>
    <row r="97" spans="15:15" ht="24.95" customHeight="1" x14ac:dyDescent="0.25">
      <c r="O97" s="384"/>
    </row>
    <row r="98" spans="15:15" ht="24.95" customHeight="1" x14ac:dyDescent="0.25">
      <c r="O98" s="384"/>
    </row>
    <row r="99" spans="15:15" ht="24.95" customHeight="1" x14ac:dyDescent="0.25">
      <c r="O99" s="384"/>
    </row>
    <row r="100" spans="15:15" ht="24.95" customHeight="1" x14ac:dyDescent="0.25">
      <c r="O100" s="384"/>
    </row>
    <row r="101" spans="15:15" ht="24.95" customHeight="1" x14ac:dyDescent="0.25">
      <c r="O101" s="384"/>
    </row>
    <row r="102" spans="15:15" ht="24.95" customHeight="1" x14ac:dyDescent="0.25">
      <c r="O102" s="384"/>
    </row>
    <row r="103" spans="15:15" ht="24.95" customHeight="1" x14ac:dyDescent="0.25">
      <c r="O103" s="384"/>
    </row>
    <row r="104" spans="15:15" ht="24.95" customHeight="1" x14ac:dyDescent="0.25">
      <c r="O104" s="384"/>
    </row>
    <row r="105" spans="15:15" ht="24.95" customHeight="1" x14ac:dyDescent="0.25">
      <c r="O105" s="384"/>
    </row>
    <row r="106" spans="15:15" ht="24.95" customHeight="1" x14ac:dyDescent="0.25">
      <c r="O106" s="384"/>
    </row>
    <row r="107" spans="15:15" ht="24.95" customHeight="1" x14ac:dyDescent="0.25">
      <c r="O107" s="384"/>
    </row>
    <row r="108" spans="15:15" ht="24.95" customHeight="1" x14ac:dyDescent="0.25">
      <c r="O108" s="384"/>
    </row>
    <row r="109" spans="15:15" ht="24.95" customHeight="1" x14ac:dyDescent="0.25">
      <c r="O109" s="384"/>
    </row>
    <row r="110" spans="15:15" ht="24.95" customHeight="1" x14ac:dyDescent="0.25">
      <c r="O110" s="384"/>
    </row>
    <row r="111" spans="15:15" ht="24.95" customHeight="1" x14ac:dyDescent="0.25">
      <c r="O111" s="384"/>
    </row>
    <row r="112" spans="15:15" ht="24.95" customHeight="1" x14ac:dyDescent="0.25">
      <c r="O112" s="384"/>
    </row>
    <row r="113" spans="15:15" ht="24.95" customHeight="1" x14ac:dyDescent="0.25">
      <c r="O113" s="384"/>
    </row>
    <row r="114" spans="15:15" ht="24.95" customHeight="1" x14ac:dyDescent="0.25">
      <c r="O114" s="384"/>
    </row>
    <row r="115" spans="15:15" ht="24.95" customHeight="1" x14ac:dyDescent="0.25">
      <c r="O115" s="384"/>
    </row>
    <row r="116" spans="15:15" ht="24.95" customHeight="1" x14ac:dyDescent="0.25">
      <c r="O116" s="384"/>
    </row>
    <row r="117" spans="15:15" ht="24.95" customHeight="1" x14ac:dyDescent="0.25">
      <c r="O117" s="384"/>
    </row>
    <row r="118" spans="15:15" ht="24.95" customHeight="1" x14ac:dyDescent="0.25">
      <c r="O118" s="384"/>
    </row>
    <row r="119" spans="15:15" ht="24.95" customHeight="1" x14ac:dyDescent="0.25">
      <c r="O119" s="384"/>
    </row>
    <row r="120" spans="15:15" ht="24.95" customHeight="1" x14ac:dyDescent="0.25">
      <c r="O120" s="384"/>
    </row>
    <row r="121" spans="15:15" ht="24.95" customHeight="1" x14ac:dyDescent="0.25">
      <c r="O121" s="384"/>
    </row>
    <row r="122" spans="15:15" ht="24.95" customHeight="1" x14ac:dyDescent="0.25">
      <c r="O122" s="384"/>
    </row>
    <row r="123" spans="15:15" ht="24.95" customHeight="1" x14ac:dyDescent="0.25">
      <c r="O123" s="384"/>
    </row>
    <row r="124" spans="15:15" ht="24.95" customHeight="1" x14ac:dyDescent="0.25">
      <c r="O124" s="384"/>
    </row>
    <row r="125" spans="15:15" ht="24.95" customHeight="1" x14ac:dyDescent="0.25">
      <c r="O125" s="384"/>
    </row>
    <row r="126" spans="15:15" ht="24.95" customHeight="1" x14ac:dyDescent="0.25">
      <c r="O126" s="384"/>
    </row>
    <row r="127" spans="15:15" ht="24.95" customHeight="1" x14ac:dyDescent="0.25">
      <c r="O127" s="384"/>
    </row>
    <row r="128" spans="15:15" ht="24.95" customHeight="1" x14ac:dyDescent="0.25">
      <c r="O128" s="384"/>
    </row>
    <row r="129" spans="15:15" ht="24.95" customHeight="1" x14ac:dyDescent="0.25">
      <c r="O129" s="384"/>
    </row>
    <row r="130" spans="15:15" ht="24.95" customHeight="1" x14ac:dyDescent="0.25">
      <c r="O130" s="384"/>
    </row>
    <row r="131" spans="15:15" ht="24.95" customHeight="1" x14ac:dyDescent="0.25">
      <c r="O131" s="384"/>
    </row>
    <row r="132" spans="15:15" ht="24.95" customHeight="1" x14ac:dyDescent="0.25">
      <c r="O132" s="384"/>
    </row>
    <row r="133" spans="15:15" ht="24.95" customHeight="1" x14ac:dyDescent="0.25">
      <c r="O133" s="384"/>
    </row>
    <row r="134" spans="15:15" ht="24.95" customHeight="1" x14ac:dyDescent="0.25">
      <c r="O134" s="384"/>
    </row>
    <row r="135" spans="15:15" ht="24.95" customHeight="1" x14ac:dyDescent="0.25">
      <c r="O135" s="384"/>
    </row>
    <row r="136" spans="15:15" ht="24.95" customHeight="1" x14ac:dyDescent="0.25">
      <c r="O136" s="384"/>
    </row>
    <row r="137" spans="15:15" ht="24.95" customHeight="1" x14ac:dyDescent="0.25">
      <c r="O137" s="384"/>
    </row>
    <row r="138" spans="15:15" ht="24.95" customHeight="1" x14ac:dyDescent="0.25">
      <c r="O138" s="384"/>
    </row>
    <row r="139" spans="15:15" x14ac:dyDescent="0.25">
      <c r="O139" s="384"/>
    </row>
    <row r="140" spans="15:15" x14ac:dyDescent="0.25">
      <c r="O140" s="384"/>
    </row>
    <row r="141" spans="15:15" x14ac:dyDescent="0.25">
      <c r="O141" s="384"/>
    </row>
    <row r="142" spans="15:15" x14ac:dyDescent="0.25">
      <c r="O142" s="384"/>
    </row>
    <row r="143" spans="15:15" x14ac:dyDescent="0.25">
      <c r="O143" s="384"/>
    </row>
    <row r="144" spans="15:15" x14ac:dyDescent="0.25">
      <c r="O144" s="384"/>
    </row>
    <row r="145" spans="15:15" x14ac:dyDescent="0.25">
      <c r="O145" s="384"/>
    </row>
    <row r="146" spans="15:15" x14ac:dyDescent="0.25">
      <c r="O146" s="384"/>
    </row>
    <row r="147" spans="15:15" x14ac:dyDescent="0.25">
      <c r="O147" s="384"/>
    </row>
    <row r="148" spans="15:15" x14ac:dyDescent="0.25">
      <c r="O148" s="384"/>
    </row>
    <row r="149" spans="15:15" x14ac:dyDescent="0.25">
      <c r="O149" s="384"/>
    </row>
    <row r="150" spans="15:15" x14ac:dyDescent="0.25">
      <c r="O150" s="384"/>
    </row>
    <row r="151" spans="15:15" x14ac:dyDescent="0.25">
      <c r="O151" s="384"/>
    </row>
    <row r="152" spans="15:15" x14ac:dyDescent="0.25">
      <c r="O152" s="384"/>
    </row>
    <row r="153" spans="15:15" x14ac:dyDescent="0.25">
      <c r="O153" s="384"/>
    </row>
    <row r="154" spans="15:15" x14ac:dyDescent="0.25">
      <c r="O154" s="384"/>
    </row>
    <row r="155" spans="15:15" x14ac:dyDescent="0.25">
      <c r="O155" s="384"/>
    </row>
    <row r="156" spans="15:15" x14ac:dyDescent="0.25">
      <c r="O156" s="384"/>
    </row>
    <row r="157" spans="15:15" x14ac:dyDescent="0.25">
      <c r="O157" s="384"/>
    </row>
    <row r="158" spans="15:15" x14ac:dyDescent="0.25">
      <c r="O158" s="384"/>
    </row>
    <row r="159" spans="15:15" x14ac:dyDescent="0.25">
      <c r="O159" s="384"/>
    </row>
    <row r="160" spans="15:15" x14ac:dyDescent="0.25">
      <c r="O160" s="384"/>
    </row>
    <row r="161" spans="15:15" x14ac:dyDescent="0.25">
      <c r="O161" s="384"/>
    </row>
    <row r="162" spans="15:15" x14ac:dyDescent="0.25">
      <c r="O162" s="384"/>
    </row>
    <row r="163" spans="15:15" x14ac:dyDescent="0.25">
      <c r="O163" s="384"/>
    </row>
    <row r="164" spans="15:15" x14ac:dyDescent="0.25">
      <c r="O164" s="384"/>
    </row>
    <row r="165" spans="15:15" x14ac:dyDescent="0.25">
      <c r="O165" s="384"/>
    </row>
    <row r="166" spans="15:15" x14ac:dyDescent="0.25">
      <c r="O166" s="384"/>
    </row>
    <row r="167" spans="15:15" x14ac:dyDescent="0.25">
      <c r="O167" s="384"/>
    </row>
    <row r="168" spans="15:15" x14ac:dyDescent="0.25">
      <c r="O168" s="384"/>
    </row>
    <row r="169" spans="15:15" x14ac:dyDescent="0.25">
      <c r="O169" s="384"/>
    </row>
    <row r="170" spans="15:15" x14ac:dyDescent="0.25">
      <c r="O170" s="384"/>
    </row>
    <row r="171" spans="15:15" x14ac:dyDescent="0.25">
      <c r="O171" s="384"/>
    </row>
    <row r="172" spans="15:15" x14ac:dyDescent="0.25">
      <c r="O172" s="384"/>
    </row>
    <row r="173" spans="15:15" x14ac:dyDescent="0.25">
      <c r="O173" s="384"/>
    </row>
    <row r="174" spans="15:15" x14ac:dyDescent="0.25">
      <c r="O174" s="384"/>
    </row>
    <row r="175" spans="15:15" x14ac:dyDescent="0.25">
      <c r="O175" s="384"/>
    </row>
    <row r="176" spans="15:15" x14ac:dyDescent="0.25">
      <c r="O176" s="384"/>
    </row>
    <row r="177" spans="15:15" x14ac:dyDescent="0.25">
      <c r="O177" s="384"/>
    </row>
    <row r="178" spans="15:15" x14ac:dyDescent="0.25">
      <c r="O178" s="384"/>
    </row>
    <row r="179" spans="15:15" x14ac:dyDescent="0.25">
      <c r="O179" s="384"/>
    </row>
    <row r="180" spans="15:15" x14ac:dyDescent="0.25">
      <c r="O180" s="384"/>
    </row>
    <row r="181" spans="15:15" x14ac:dyDescent="0.25">
      <c r="O181" s="384"/>
    </row>
    <row r="182" spans="15:15" x14ac:dyDescent="0.25">
      <c r="O182" s="384"/>
    </row>
    <row r="183" spans="15:15" x14ac:dyDescent="0.25">
      <c r="O183" s="384"/>
    </row>
    <row r="184" spans="15:15" x14ac:dyDescent="0.25">
      <c r="O184" s="384"/>
    </row>
    <row r="185" spans="15:15" x14ac:dyDescent="0.25">
      <c r="O185" s="384"/>
    </row>
    <row r="186" spans="15:15" x14ac:dyDescent="0.25">
      <c r="O186" s="384"/>
    </row>
    <row r="187" spans="15:15" x14ac:dyDescent="0.25">
      <c r="O187" s="384"/>
    </row>
    <row r="188" spans="15:15" x14ac:dyDescent="0.25">
      <c r="O188" s="384"/>
    </row>
    <row r="189" spans="15:15" x14ac:dyDescent="0.25">
      <c r="O189" s="384"/>
    </row>
    <row r="190" spans="15:15" x14ac:dyDescent="0.25">
      <c r="O190" s="384"/>
    </row>
    <row r="191" spans="15:15" x14ac:dyDescent="0.25">
      <c r="O191" s="384"/>
    </row>
    <row r="192" spans="15:15" x14ac:dyDescent="0.25">
      <c r="O192" s="384"/>
    </row>
    <row r="193" spans="15:15" x14ac:dyDescent="0.25">
      <c r="O193" s="384"/>
    </row>
    <row r="194" spans="15:15" x14ac:dyDescent="0.25">
      <c r="O194" s="384"/>
    </row>
    <row r="195" spans="15:15" x14ac:dyDescent="0.25">
      <c r="O195" s="384"/>
    </row>
    <row r="196" spans="15:15" x14ac:dyDescent="0.25">
      <c r="O196" s="384"/>
    </row>
    <row r="197" spans="15:15" x14ac:dyDescent="0.25">
      <c r="O197" s="384"/>
    </row>
    <row r="198" spans="15:15" x14ac:dyDescent="0.25">
      <c r="O198" s="384"/>
    </row>
    <row r="199" spans="15:15" x14ac:dyDescent="0.25">
      <c r="O199" s="384"/>
    </row>
    <row r="200" spans="15:15" x14ac:dyDescent="0.25">
      <c r="O200" s="384"/>
    </row>
    <row r="201" spans="15:15" x14ac:dyDescent="0.25">
      <c r="O201" s="384"/>
    </row>
    <row r="202" spans="15:15" x14ac:dyDescent="0.25">
      <c r="O202" s="384"/>
    </row>
    <row r="203" spans="15:15" x14ac:dyDescent="0.25">
      <c r="O203" s="384"/>
    </row>
    <row r="204" spans="15:15" x14ac:dyDescent="0.25">
      <c r="O204" s="384"/>
    </row>
    <row r="205" spans="15:15" x14ac:dyDescent="0.25">
      <c r="O205" s="384"/>
    </row>
    <row r="206" spans="15:15" x14ac:dyDescent="0.25">
      <c r="O206" s="384"/>
    </row>
    <row r="207" spans="15:15" x14ac:dyDescent="0.25">
      <c r="O207" s="384"/>
    </row>
    <row r="208" spans="15:15" x14ac:dyDescent="0.25">
      <c r="O208" s="384"/>
    </row>
    <row r="209" spans="15:15" x14ac:dyDescent="0.25">
      <c r="O209" s="384"/>
    </row>
    <row r="210" spans="15:15" x14ac:dyDescent="0.25">
      <c r="O210" s="384"/>
    </row>
    <row r="211" spans="15:15" x14ac:dyDescent="0.25">
      <c r="O211" s="384"/>
    </row>
    <row r="212" spans="15:15" x14ac:dyDescent="0.25">
      <c r="O212" s="384"/>
    </row>
    <row r="213" spans="15:15" x14ac:dyDescent="0.25">
      <c r="O213" s="384"/>
    </row>
    <row r="214" spans="15:15" x14ac:dyDescent="0.25">
      <c r="O214" s="384"/>
    </row>
    <row r="215" spans="15:15" x14ac:dyDescent="0.25">
      <c r="O215" s="384"/>
    </row>
    <row r="216" spans="15:15" x14ac:dyDescent="0.25">
      <c r="O216" s="384"/>
    </row>
    <row r="217" spans="15:15" x14ac:dyDescent="0.25">
      <c r="O217" s="384"/>
    </row>
    <row r="218" spans="15:15" x14ac:dyDescent="0.25">
      <c r="O218" s="384"/>
    </row>
    <row r="219" spans="15:15" x14ac:dyDescent="0.25">
      <c r="O219" s="384"/>
    </row>
    <row r="220" spans="15:15" x14ac:dyDescent="0.25">
      <c r="O220" s="384"/>
    </row>
    <row r="221" spans="15:15" x14ac:dyDescent="0.25">
      <c r="O221" s="384"/>
    </row>
    <row r="222" spans="15:15" x14ac:dyDescent="0.25">
      <c r="O222" s="384"/>
    </row>
    <row r="223" spans="15:15" x14ac:dyDescent="0.25">
      <c r="O223" s="384"/>
    </row>
    <row r="224" spans="15:15" x14ac:dyDescent="0.25">
      <c r="O224" s="384"/>
    </row>
    <row r="225" spans="15:15" x14ac:dyDescent="0.25">
      <c r="O225" s="384"/>
    </row>
    <row r="226" spans="15:15" x14ac:dyDescent="0.25">
      <c r="O226" s="384"/>
    </row>
    <row r="227" spans="15:15" x14ac:dyDescent="0.25">
      <c r="O227" s="384"/>
    </row>
    <row r="228" spans="15:15" x14ac:dyDescent="0.25">
      <c r="O228" s="384"/>
    </row>
    <row r="229" spans="15:15" x14ac:dyDescent="0.25">
      <c r="O229" s="384"/>
    </row>
    <row r="230" spans="15:15" x14ac:dyDescent="0.25">
      <c r="O230" s="384"/>
    </row>
    <row r="231" spans="15:15" x14ac:dyDescent="0.25">
      <c r="O231" s="384"/>
    </row>
    <row r="232" spans="15:15" x14ac:dyDescent="0.25">
      <c r="O232" s="384"/>
    </row>
    <row r="233" spans="15:15" x14ac:dyDescent="0.25">
      <c r="O233" s="384"/>
    </row>
    <row r="234" spans="15:15" x14ac:dyDescent="0.25">
      <c r="O234" s="384"/>
    </row>
    <row r="235" spans="15:15" x14ac:dyDescent="0.25">
      <c r="O235" s="384"/>
    </row>
    <row r="236" spans="15:15" x14ac:dyDescent="0.25">
      <c r="O236" s="384"/>
    </row>
    <row r="237" spans="15:15" x14ac:dyDescent="0.25">
      <c r="O237" s="384"/>
    </row>
    <row r="238" spans="15:15" x14ac:dyDescent="0.25">
      <c r="O238" s="384"/>
    </row>
    <row r="239" spans="15:15" x14ac:dyDescent="0.25">
      <c r="O239" s="384"/>
    </row>
    <row r="240" spans="15:15" x14ac:dyDescent="0.25">
      <c r="O240" s="384"/>
    </row>
    <row r="241" spans="15:15" x14ac:dyDescent="0.25">
      <c r="O241" s="384"/>
    </row>
    <row r="242" spans="15:15" x14ac:dyDescent="0.25">
      <c r="O242" s="384"/>
    </row>
    <row r="243" spans="15:15" x14ac:dyDescent="0.25">
      <c r="O243" s="384"/>
    </row>
    <row r="244" spans="15:15" x14ac:dyDescent="0.25">
      <c r="O244" s="384"/>
    </row>
    <row r="245" spans="15:15" x14ac:dyDescent="0.25">
      <c r="O245" s="384"/>
    </row>
    <row r="246" spans="15:15" x14ac:dyDescent="0.25">
      <c r="O246" s="384"/>
    </row>
    <row r="247" spans="15:15" x14ac:dyDescent="0.25">
      <c r="O247" s="384"/>
    </row>
    <row r="248" spans="15:15" x14ac:dyDescent="0.25">
      <c r="O248" s="384"/>
    </row>
    <row r="249" spans="15:15" x14ac:dyDescent="0.25">
      <c r="O249" s="384"/>
    </row>
    <row r="250" spans="15:15" x14ac:dyDescent="0.25">
      <c r="O250" s="384"/>
    </row>
    <row r="251" spans="15:15" x14ac:dyDescent="0.25">
      <c r="O251" s="384"/>
    </row>
    <row r="252" spans="15:15" x14ac:dyDescent="0.25">
      <c r="O252" s="384"/>
    </row>
    <row r="253" spans="15:15" x14ac:dyDescent="0.25">
      <c r="O253" s="384"/>
    </row>
    <row r="254" spans="15:15" x14ac:dyDescent="0.25">
      <c r="O254" s="384"/>
    </row>
    <row r="255" spans="15:15" x14ac:dyDescent="0.25">
      <c r="O255" s="384"/>
    </row>
    <row r="256" spans="15:15" x14ac:dyDescent="0.25">
      <c r="O256" s="384"/>
    </row>
    <row r="257" spans="15:15" x14ac:dyDescent="0.25">
      <c r="O257" s="384"/>
    </row>
    <row r="258" spans="15:15" x14ac:dyDescent="0.25">
      <c r="O258" s="384"/>
    </row>
    <row r="259" spans="15:15" x14ac:dyDescent="0.25">
      <c r="O259" s="384"/>
    </row>
    <row r="260" spans="15:15" x14ac:dyDescent="0.25">
      <c r="O260" s="384"/>
    </row>
    <row r="261" spans="15:15" x14ac:dyDescent="0.25">
      <c r="O261" s="384"/>
    </row>
    <row r="262" spans="15:15" x14ac:dyDescent="0.25">
      <c r="O262" s="384"/>
    </row>
    <row r="263" spans="15:15" x14ac:dyDescent="0.25">
      <c r="O263" s="384"/>
    </row>
  </sheetData>
  <mergeCells count="6">
    <mergeCell ref="A1:O1"/>
    <mergeCell ref="A3:A4"/>
    <mergeCell ref="B3:B4"/>
    <mergeCell ref="D3:G3"/>
    <mergeCell ref="I3:L3"/>
    <mergeCell ref="N3:O3"/>
  </mergeCells>
  <pageMargins left="0.39370078740157483" right="0.39370078740157483" top="0.59055118110236227" bottom="0.39370078740157483" header="0.31496062992125984" footer="0.31496062992125984"/>
  <pageSetup paperSize="9" scale="50"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2CB7-9836-49BF-8D3A-BD3478A3D21B}">
  <dimension ref="B1:S134"/>
  <sheetViews>
    <sheetView showGridLines="0" zoomScale="85" zoomScaleNormal="85" workbookViewId="0">
      <selection activeCell="R12" sqref="R12"/>
    </sheetView>
  </sheetViews>
  <sheetFormatPr defaultColWidth="9.140625" defaultRowHeight="12" x14ac:dyDescent="0.25"/>
  <cols>
    <col min="1" max="1" width="1.5703125" style="566" customWidth="1"/>
    <col min="2" max="2" width="5.140625" style="566" customWidth="1"/>
    <col min="3" max="3" width="43.42578125" style="566" customWidth="1"/>
    <col min="4" max="4" width="11.42578125" style="566" customWidth="1"/>
    <col min="5" max="15" width="9.5703125" style="566" customWidth="1"/>
    <col min="16" max="16" width="3.85546875" style="567" customWidth="1"/>
    <col min="17" max="17" width="9.140625" style="568"/>
    <col min="18" max="256" width="9.140625" style="566"/>
    <col min="257" max="257" width="1.5703125" style="566" customWidth="1"/>
    <col min="258" max="258" width="5.140625" style="566" customWidth="1"/>
    <col min="259" max="259" width="43.42578125" style="566" customWidth="1"/>
    <col min="260" max="260" width="11.42578125" style="566" customWidth="1"/>
    <col min="261" max="271" width="9.5703125" style="566" customWidth="1"/>
    <col min="272" max="272" width="3.85546875" style="566" customWidth="1"/>
    <col min="273" max="512" width="9.140625" style="566"/>
    <col min="513" max="513" width="1.5703125" style="566" customWidth="1"/>
    <col min="514" max="514" width="5.140625" style="566" customWidth="1"/>
    <col min="515" max="515" width="43.42578125" style="566" customWidth="1"/>
    <col min="516" max="516" width="11.42578125" style="566" customWidth="1"/>
    <col min="517" max="527" width="9.5703125" style="566" customWidth="1"/>
    <col min="528" max="528" width="3.85546875" style="566" customWidth="1"/>
    <col min="529" max="768" width="9.140625" style="566"/>
    <col min="769" max="769" width="1.5703125" style="566" customWidth="1"/>
    <col min="770" max="770" width="5.140625" style="566" customWidth="1"/>
    <col min="771" max="771" width="43.42578125" style="566" customWidth="1"/>
    <col min="772" max="772" width="11.42578125" style="566" customWidth="1"/>
    <col min="773" max="783" width="9.5703125" style="566" customWidth="1"/>
    <col min="784" max="784" width="3.85546875" style="566" customWidth="1"/>
    <col min="785" max="1024" width="9.140625" style="566"/>
    <col min="1025" max="1025" width="1.5703125" style="566" customWidth="1"/>
    <col min="1026" max="1026" width="5.140625" style="566" customWidth="1"/>
    <col min="1027" max="1027" width="43.42578125" style="566" customWidth="1"/>
    <col min="1028" max="1028" width="11.42578125" style="566" customWidth="1"/>
    <col min="1029" max="1039" width="9.5703125" style="566" customWidth="1"/>
    <col min="1040" max="1040" width="3.85546875" style="566" customWidth="1"/>
    <col min="1041" max="1280" width="9.140625" style="566"/>
    <col min="1281" max="1281" width="1.5703125" style="566" customWidth="1"/>
    <col min="1282" max="1282" width="5.140625" style="566" customWidth="1"/>
    <col min="1283" max="1283" width="43.42578125" style="566" customWidth="1"/>
    <col min="1284" max="1284" width="11.42578125" style="566" customWidth="1"/>
    <col min="1285" max="1295" width="9.5703125" style="566" customWidth="1"/>
    <col min="1296" max="1296" width="3.85546875" style="566" customWidth="1"/>
    <col min="1297" max="1536" width="9.140625" style="566"/>
    <col min="1537" max="1537" width="1.5703125" style="566" customWidth="1"/>
    <col min="1538" max="1538" width="5.140625" style="566" customWidth="1"/>
    <col min="1539" max="1539" width="43.42578125" style="566" customWidth="1"/>
    <col min="1540" max="1540" width="11.42578125" style="566" customWidth="1"/>
    <col min="1541" max="1551" width="9.5703125" style="566" customWidth="1"/>
    <col min="1552" max="1552" width="3.85546875" style="566" customWidth="1"/>
    <col min="1553" max="1792" width="9.140625" style="566"/>
    <col min="1793" max="1793" width="1.5703125" style="566" customWidth="1"/>
    <col min="1794" max="1794" width="5.140625" style="566" customWidth="1"/>
    <col min="1795" max="1795" width="43.42578125" style="566" customWidth="1"/>
    <col min="1796" max="1796" width="11.42578125" style="566" customWidth="1"/>
    <col min="1797" max="1807" width="9.5703125" style="566" customWidth="1"/>
    <col min="1808" max="1808" width="3.85546875" style="566" customWidth="1"/>
    <col min="1809" max="2048" width="9.140625" style="566"/>
    <col min="2049" max="2049" width="1.5703125" style="566" customWidth="1"/>
    <col min="2050" max="2050" width="5.140625" style="566" customWidth="1"/>
    <col min="2051" max="2051" width="43.42578125" style="566" customWidth="1"/>
    <col min="2052" max="2052" width="11.42578125" style="566" customWidth="1"/>
    <col min="2053" max="2063" width="9.5703125" style="566" customWidth="1"/>
    <col min="2064" max="2064" width="3.85546875" style="566" customWidth="1"/>
    <col min="2065" max="2304" width="9.140625" style="566"/>
    <col min="2305" max="2305" width="1.5703125" style="566" customWidth="1"/>
    <col min="2306" max="2306" width="5.140625" style="566" customWidth="1"/>
    <col min="2307" max="2307" width="43.42578125" style="566" customWidth="1"/>
    <col min="2308" max="2308" width="11.42578125" style="566" customWidth="1"/>
    <col min="2309" max="2319" width="9.5703125" style="566" customWidth="1"/>
    <col min="2320" max="2320" width="3.85546875" style="566" customWidth="1"/>
    <col min="2321" max="2560" width="9.140625" style="566"/>
    <col min="2561" max="2561" width="1.5703125" style="566" customWidth="1"/>
    <col min="2562" max="2562" width="5.140625" style="566" customWidth="1"/>
    <col min="2563" max="2563" width="43.42578125" style="566" customWidth="1"/>
    <col min="2564" max="2564" width="11.42578125" style="566" customWidth="1"/>
    <col min="2565" max="2575" width="9.5703125" style="566" customWidth="1"/>
    <col min="2576" max="2576" width="3.85546875" style="566" customWidth="1"/>
    <col min="2577" max="2816" width="9.140625" style="566"/>
    <col min="2817" max="2817" width="1.5703125" style="566" customWidth="1"/>
    <col min="2818" max="2818" width="5.140625" style="566" customWidth="1"/>
    <col min="2819" max="2819" width="43.42578125" style="566" customWidth="1"/>
    <col min="2820" max="2820" width="11.42578125" style="566" customWidth="1"/>
    <col min="2821" max="2831" width="9.5703125" style="566" customWidth="1"/>
    <col min="2832" max="2832" width="3.85546875" style="566" customWidth="1"/>
    <col min="2833" max="3072" width="9.140625" style="566"/>
    <col min="3073" max="3073" width="1.5703125" style="566" customWidth="1"/>
    <col min="3074" max="3074" width="5.140625" style="566" customWidth="1"/>
    <col min="3075" max="3075" width="43.42578125" style="566" customWidth="1"/>
    <col min="3076" max="3076" width="11.42578125" style="566" customWidth="1"/>
    <col min="3077" max="3087" width="9.5703125" style="566" customWidth="1"/>
    <col min="3088" max="3088" width="3.85546875" style="566" customWidth="1"/>
    <col min="3089" max="3328" width="9.140625" style="566"/>
    <col min="3329" max="3329" width="1.5703125" style="566" customWidth="1"/>
    <col min="3330" max="3330" width="5.140625" style="566" customWidth="1"/>
    <col min="3331" max="3331" width="43.42578125" style="566" customWidth="1"/>
    <col min="3332" max="3332" width="11.42578125" style="566" customWidth="1"/>
    <col min="3333" max="3343" width="9.5703125" style="566" customWidth="1"/>
    <col min="3344" max="3344" width="3.85546875" style="566" customWidth="1"/>
    <col min="3345" max="3584" width="9.140625" style="566"/>
    <col min="3585" max="3585" width="1.5703125" style="566" customWidth="1"/>
    <col min="3586" max="3586" width="5.140625" style="566" customWidth="1"/>
    <col min="3587" max="3587" width="43.42578125" style="566" customWidth="1"/>
    <col min="3588" max="3588" width="11.42578125" style="566" customWidth="1"/>
    <col min="3589" max="3599" width="9.5703125" style="566" customWidth="1"/>
    <col min="3600" max="3600" width="3.85546875" style="566" customWidth="1"/>
    <col min="3601" max="3840" width="9.140625" style="566"/>
    <col min="3841" max="3841" width="1.5703125" style="566" customWidth="1"/>
    <col min="3842" max="3842" width="5.140625" style="566" customWidth="1"/>
    <col min="3843" max="3843" width="43.42578125" style="566" customWidth="1"/>
    <col min="3844" max="3844" width="11.42578125" style="566" customWidth="1"/>
    <col min="3845" max="3855" width="9.5703125" style="566" customWidth="1"/>
    <col min="3856" max="3856" width="3.85546875" style="566" customWidth="1"/>
    <col min="3857" max="4096" width="9.140625" style="566"/>
    <col min="4097" max="4097" width="1.5703125" style="566" customWidth="1"/>
    <col min="4098" max="4098" width="5.140625" style="566" customWidth="1"/>
    <col min="4099" max="4099" width="43.42578125" style="566" customWidth="1"/>
    <col min="4100" max="4100" width="11.42578125" style="566" customWidth="1"/>
    <col min="4101" max="4111" width="9.5703125" style="566" customWidth="1"/>
    <col min="4112" max="4112" width="3.85546875" style="566" customWidth="1"/>
    <col min="4113" max="4352" width="9.140625" style="566"/>
    <col min="4353" max="4353" width="1.5703125" style="566" customWidth="1"/>
    <col min="4354" max="4354" width="5.140625" style="566" customWidth="1"/>
    <col min="4355" max="4355" width="43.42578125" style="566" customWidth="1"/>
    <col min="4356" max="4356" width="11.42578125" style="566" customWidth="1"/>
    <col min="4357" max="4367" width="9.5703125" style="566" customWidth="1"/>
    <col min="4368" max="4368" width="3.85546875" style="566" customWidth="1"/>
    <col min="4369" max="4608" width="9.140625" style="566"/>
    <col min="4609" max="4609" width="1.5703125" style="566" customWidth="1"/>
    <col min="4610" max="4610" width="5.140625" style="566" customWidth="1"/>
    <col min="4611" max="4611" width="43.42578125" style="566" customWidth="1"/>
    <col min="4612" max="4612" width="11.42578125" style="566" customWidth="1"/>
    <col min="4613" max="4623" width="9.5703125" style="566" customWidth="1"/>
    <col min="4624" max="4624" width="3.85546875" style="566" customWidth="1"/>
    <col min="4625" max="4864" width="9.140625" style="566"/>
    <col min="4865" max="4865" width="1.5703125" style="566" customWidth="1"/>
    <col min="4866" max="4866" width="5.140625" style="566" customWidth="1"/>
    <col min="4867" max="4867" width="43.42578125" style="566" customWidth="1"/>
    <col min="4868" max="4868" width="11.42578125" style="566" customWidth="1"/>
    <col min="4869" max="4879" width="9.5703125" style="566" customWidth="1"/>
    <col min="4880" max="4880" width="3.85546875" style="566" customWidth="1"/>
    <col min="4881" max="5120" width="9.140625" style="566"/>
    <col min="5121" max="5121" width="1.5703125" style="566" customWidth="1"/>
    <col min="5122" max="5122" width="5.140625" style="566" customWidth="1"/>
    <col min="5123" max="5123" width="43.42578125" style="566" customWidth="1"/>
    <col min="5124" max="5124" width="11.42578125" style="566" customWidth="1"/>
    <col min="5125" max="5135" width="9.5703125" style="566" customWidth="1"/>
    <col min="5136" max="5136" width="3.85546875" style="566" customWidth="1"/>
    <col min="5137" max="5376" width="9.140625" style="566"/>
    <col min="5377" max="5377" width="1.5703125" style="566" customWidth="1"/>
    <col min="5378" max="5378" width="5.140625" style="566" customWidth="1"/>
    <col min="5379" max="5379" width="43.42578125" style="566" customWidth="1"/>
    <col min="5380" max="5380" width="11.42578125" style="566" customWidth="1"/>
    <col min="5381" max="5391" width="9.5703125" style="566" customWidth="1"/>
    <col min="5392" max="5392" width="3.85546875" style="566" customWidth="1"/>
    <col min="5393" max="5632" width="9.140625" style="566"/>
    <col min="5633" max="5633" width="1.5703125" style="566" customWidth="1"/>
    <col min="5634" max="5634" width="5.140625" style="566" customWidth="1"/>
    <col min="5635" max="5635" width="43.42578125" style="566" customWidth="1"/>
    <col min="5636" max="5636" width="11.42578125" style="566" customWidth="1"/>
    <col min="5637" max="5647" width="9.5703125" style="566" customWidth="1"/>
    <col min="5648" max="5648" width="3.85546875" style="566" customWidth="1"/>
    <col min="5649" max="5888" width="9.140625" style="566"/>
    <col min="5889" max="5889" width="1.5703125" style="566" customWidth="1"/>
    <col min="5890" max="5890" width="5.140625" style="566" customWidth="1"/>
    <col min="5891" max="5891" width="43.42578125" style="566" customWidth="1"/>
    <col min="5892" max="5892" width="11.42578125" style="566" customWidth="1"/>
    <col min="5893" max="5903" width="9.5703125" style="566" customWidth="1"/>
    <col min="5904" max="5904" width="3.85546875" style="566" customWidth="1"/>
    <col min="5905" max="6144" width="9.140625" style="566"/>
    <col min="6145" max="6145" width="1.5703125" style="566" customWidth="1"/>
    <col min="6146" max="6146" width="5.140625" style="566" customWidth="1"/>
    <col min="6147" max="6147" width="43.42578125" style="566" customWidth="1"/>
    <col min="6148" max="6148" width="11.42578125" style="566" customWidth="1"/>
    <col min="6149" max="6159" width="9.5703125" style="566" customWidth="1"/>
    <col min="6160" max="6160" width="3.85546875" style="566" customWidth="1"/>
    <col min="6161" max="6400" width="9.140625" style="566"/>
    <col min="6401" max="6401" width="1.5703125" style="566" customWidth="1"/>
    <col min="6402" max="6402" width="5.140625" style="566" customWidth="1"/>
    <col min="6403" max="6403" width="43.42578125" style="566" customWidth="1"/>
    <col min="6404" max="6404" width="11.42578125" style="566" customWidth="1"/>
    <col min="6405" max="6415" width="9.5703125" style="566" customWidth="1"/>
    <col min="6416" max="6416" width="3.85546875" style="566" customWidth="1"/>
    <col min="6417" max="6656" width="9.140625" style="566"/>
    <col min="6657" max="6657" width="1.5703125" style="566" customWidth="1"/>
    <col min="6658" max="6658" width="5.140625" style="566" customWidth="1"/>
    <col min="6659" max="6659" width="43.42578125" style="566" customWidth="1"/>
    <col min="6660" max="6660" width="11.42578125" style="566" customWidth="1"/>
    <col min="6661" max="6671" width="9.5703125" style="566" customWidth="1"/>
    <col min="6672" max="6672" width="3.85546875" style="566" customWidth="1"/>
    <col min="6673" max="6912" width="9.140625" style="566"/>
    <col min="6913" max="6913" width="1.5703125" style="566" customWidth="1"/>
    <col min="6914" max="6914" width="5.140625" style="566" customWidth="1"/>
    <col min="6915" max="6915" width="43.42578125" style="566" customWidth="1"/>
    <col min="6916" max="6916" width="11.42578125" style="566" customWidth="1"/>
    <col min="6917" max="6927" width="9.5703125" style="566" customWidth="1"/>
    <col min="6928" max="6928" width="3.85546875" style="566" customWidth="1"/>
    <col min="6929" max="7168" width="9.140625" style="566"/>
    <col min="7169" max="7169" width="1.5703125" style="566" customWidth="1"/>
    <col min="7170" max="7170" width="5.140625" style="566" customWidth="1"/>
    <col min="7171" max="7171" width="43.42578125" style="566" customWidth="1"/>
    <col min="7172" max="7172" width="11.42578125" style="566" customWidth="1"/>
    <col min="7173" max="7183" width="9.5703125" style="566" customWidth="1"/>
    <col min="7184" max="7184" width="3.85546875" style="566" customWidth="1"/>
    <col min="7185" max="7424" width="9.140625" style="566"/>
    <col min="7425" max="7425" width="1.5703125" style="566" customWidth="1"/>
    <col min="7426" max="7426" width="5.140625" style="566" customWidth="1"/>
    <col min="7427" max="7427" width="43.42578125" style="566" customWidth="1"/>
    <col min="7428" max="7428" width="11.42578125" style="566" customWidth="1"/>
    <col min="7429" max="7439" width="9.5703125" style="566" customWidth="1"/>
    <col min="7440" max="7440" width="3.85546875" style="566" customWidth="1"/>
    <col min="7441" max="7680" width="9.140625" style="566"/>
    <col min="7681" max="7681" width="1.5703125" style="566" customWidth="1"/>
    <col min="7682" max="7682" width="5.140625" style="566" customWidth="1"/>
    <col min="7683" max="7683" width="43.42578125" style="566" customWidth="1"/>
    <col min="7684" max="7684" width="11.42578125" style="566" customWidth="1"/>
    <col min="7685" max="7695" width="9.5703125" style="566" customWidth="1"/>
    <col min="7696" max="7696" width="3.85546875" style="566" customWidth="1"/>
    <col min="7697" max="7936" width="9.140625" style="566"/>
    <col min="7937" max="7937" width="1.5703125" style="566" customWidth="1"/>
    <col min="7938" max="7938" width="5.140625" style="566" customWidth="1"/>
    <col min="7939" max="7939" width="43.42578125" style="566" customWidth="1"/>
    <col min="7940" max="7940" width="11.42578125" style="566" customWidth="1"/>
    <col min="7941" max="7951" width="9.5703125" style="566" customWidth="1"/>
    <col min="7952" max="7952" width="3.85546875" style="566" customWidth="1"/>
    <col min="7953" max="8192" width="9.140625" style="566"/>
    <col min="8193" max="8193" width="1.5703125" style="566" customWidth="1"/>
    <col min="8194" max="8194" width="5.140625" style="566" customWidth="1"/>
    <col min="8195" max="8195" width="43.42578125" style="566" customWidth="1"/>
    <col min="8196" max="8196" width="11.42578125" style="566" customWidth="1"/>
    <col min="8197" max="8207" width="9.5703125" style="566" customWidth="1"/>
    <col min="8208" max="8208" width="3.85546875" style="566" customWidth="1"/>
    <col min="8209" max="8448" width="9.140625" style="566"/>
    <col min="8449" max="8449" width="1.5703125" style="566" customWidth="1"/>
    <col min="8450" max="8450" width="5.140625" style="566" customWidth="1"/>
    <col min="8451" max="8451" width="43.42578125" style="566" customWidth="1"/>
    <col min="8452" max="8452" width="11.42578125" style="566" customWidth="1"/>
    <col min="8453" max="8463" width="9.5703125" style="566" customWidth="1"/>
    <col min="8464" max="8464" width="3.85546875" style="566" customWidth="1"/>
    <col min="8465" max="8704" width="9.140625" style="566"/>
    <col min="8705" max="8705" width="1.5703125" style="566" customWidth="1"/>
    <col min="8706" max="8706" width="5.140625" style="566" customWidth="1"/>
    <col min="8707" max="8707" width="43.42578125" style="566" customWidth="1"/>
    <col min="8708" max="8708" width="11.42578125" style="566" customWidth="1"/>
    <col min="8709" max="8719" width="9.5703125" style="566" customWidth="1"/>
    <col min="8720" max="8720" width="3.85546875" style="566" customWidth="1"/>
    <col min="8721" max="8960" width="9.140625" style="566"/>
    <col min="8961" max="8961" width="1.5703125" style="566" customWidth="1"/>
    <col min="8962" max="8962" width="5.140625" style="566" customWidth="1"/>
    <col min="8963" max="8963" width="43.42578125" style="566" customWidth="1"/>
    <col min="8964" max="8964" width="11.42578125" style="566" customWidth="1"/>
    <col min="8965" max="8975" width="9.5703125" style="566" customWidth="1"/>
    <col min="8976" max="8976" width="3.85546875" style="566" customWidth="1"/>
    <col min="8977" max="9216" width="9.140625" style="566"/>
    <col min="9217" max="9217" width="1.5703125" style="566" customWidth="1"/>
    <col min="9218" max="9218" width="5.140625" style="566" customWidth="1"/>
    <col min="9219" max="9219" width="43.42578125" style="566" customWidth="1"/>
    <col min="9220" max="9220" width="11.42578125" style="566" customWidth="1"/>
    <col min="9221" max="9231" width="9.5703125" style="566" customWidth="1"/>
    <col min="9232" max="9232" width="3.85546875" style="566" customWidth="1"/>
    <col min="9233" max="9472" width="9.140625" style="566"/>
    <col min="9473" max="9473" width="1.5703125" style="566" customWidth="1"/>
    <col min="9474" max="9474" width="5.140625" style="566" customWidth="1"/>
    <col min="9475" max="9475" width="43.42578125" style="566" customWidth="1"/>
    <col min="9476" max="9476" width="11.42578125" style="566" customWidth="1"/>
    <col min="9477" max="9487" width="9.5703125" style="566" customWidth="1"/>
    <col min="9488" max="9488" width="3.85546875" style="566" customWidth="1"/>
    <col min="9489" max="9728" width="9.140625" style="566"/>
    <col min="9729" max="9729" width="1.5703125" style="566" customWidth="1"/>
    <col min="9730" max="9730" width="5.140625" style="566" customWidth="1"/>
    <col min="9731" max="9731" width="43.42578125" style="566" customWidth="1"/>
    <col min="9732" max="9732" width="11.42578125" style="566" customWidth="1"/>
    <col min="9733" max="9743" width="9.5703125" style="566" customWidth="1"/>
    <col min="9744" max="9744" width="3.85546875" style="566" customWidth="1"/>
    <col min="9745" max="9984" width="9.140625" style="566"/>
    <col min="9985" max="9985" width="1.5703125" style="566" customWidth="1"/>
    <col min="9986" max="9986" width="5.140625" style="566" customWidth="1"/>
    <col min="9987" max="9987" width="43.42578125" style="566" customWidth="1"/>
    <col min="9988" max="9988" width="11.42578125" style="566" customWidth="1"/>
    <col min="9989" max="9999" width="9.5703125" style="566" customWidth="1"/>
    <col min="10000" max="10000" width="3.85546875" style="566" customWidth="1"/>
    <col min="10001" max="10240" width="9.140625" style="566"/>
    <col min="10241" max="10241" width="1.5703125" style="566" customWidth="1"/>
    <col min="10242" max="10242" width="5.140625" style="566" customWidth="1"/>
    <col min="10243" max="10243" width="43.42578125" style="566" customWidth="1"/>
    <col min="10244" max="10244" width="11.42578125" style="566" customWidth="1"/>
    <col min="10245" max="10255" width="9.5703125" style="566" customWidth="1"/>
    <col min="10256" max="10256" width="3.85546875" style="566" customWidth="1"/>
    <col min="10257" max="10496" width="9.140625" style="566"/>
    <col min="10497" max="10497" width="1.5703125" style="566" customWidth="1"/>
    <col min="10498" max="10498" width="5.140625" style="566" customWidth="1"/>
    <col min="10499" max="10499" width="43.42578125" style="566" customWidth="1"/>
    <col min="10500" max="10500" width="11.42578125" style="566" customWidth="1"/>
    <col min="10501" max="10511" width="9.5703125" style="566" customWidth="1"/>
    <col min="10512" max="10512" width="3.85546875" style="566" customWidth="1"/>
    <col min="10513" max="10752" width="9.140625" style="566"/>
    <col min="10753" max="10753" width="1.5703125" style="566" customWidth="1"/>
    <col min="10754" max="10754" width="5.140625" style="566" customWidth="1"/>
    <col min="10755" max="10755" width="43.42578125" style="566" customWidth="1"/>
    <col min="10756" max="10756" width="11.42578125" style="566" customWidth="1"/>
    <col min="10757" max="10767" width="9.5703125" style="566" customWidth="1"/>
    <col min="10768" max="10768" width="3.85546875" style="566" customWidth="1"/>
    <col min="10769" max="11008" width="9.140625" style="566"/>
    <col min="11009" max="11009" width="1.5703125" style="566" customWidth="1"/>
    <col min="11010" max="11010" width="5.140625" style="566" customWidth="1"/>
    <col min="11011" max="11011" width="43.42578125" style="566" customWidth="1"/>
    <col min="11012" max="11012" width="11.42578125" style="566" customWidth="1"/>
    <col min="11013" max="11023" width="9.5703125" style="566" customWidth="1"/>
    <col min="11024" max="11024" width="3.85546875" style="566" customWidth="1"/>
    <col min="11025" max="11264" width="9.140625" style="566"/>
    <col min="11265" max="11265" width="1.5703125" style="566" customWidth="1"/>
    <col min="11266" max="11266" width="5.140625" style="566" customWidth="1"/>
    <col min="11267" max="11267" width="43.42578125" style="566" customWidth="1"/>
    <col min="11268" max="11268" width="11.42578125" style="566" customWidth="1"/>
    <col min="11269" max="11279" width="9.5703125" style="566" customWidth="1"/>
    <col min="11280" max="11280" width="3.85546875" style="566" customWidth="1"/>
    <col min="11281" max="11520" width="9.140625" style="566"/>
    <col min="11521" max="11521" width="1.5703125" style="566" customWidth="1"/>
    <col min="11522" max="11522" width="5.140625" style="566" customWidth="1"/>
    <col min="11523" max="11523" width="43.42578125" style="566" customWidth="1"/>
    <col min="11524" max="11524" width="11.42578125" style="566" customWidth="1"/>
    <col min="11525" max="11535" width="9.5703125" style="566" customWidth="1"/>
    <col min="11536" max="11536" width="3.85546875" style="566" customWidth="1"/>
    <col min="11537" max="11776" width="9.140625" style="566"/>
    <col min="11777" max="11777" width="1.5703125" style="566" customWidth="1"/>
    <col min="11778" max="11778" width="5.140625" style="566" customWidth="1"/>
    <col min="11779" max="11779" width="43.42578125" style="566" customWidth="1"/>
    <col min="11780" max="11780" width="11.42578125" style="566" customWidth="1"/>
    <col min="11781" max="11791" width="9.5703125" style="566" customWidth="1"/>
    <col min="11792" max="11792" width="3.85546875" style="566" customWidth="1"/>
    <col min="11793" max="12032" width="9.140625" style="566"/>
    <col min="12033" max="12033" width="1.5703125" style="566" customWidth="1"/>
    <col min="12034" max="12034" width="5.140625" style="566" customWidth="1"/>
    <col min="12035" max="12035" width="43.42578125" style="566" customWidth="1"/>
    <col min="12036" max="12036" width="11.42578125" style="566" customWidth="1"/>
    <col min="12037" max="12047" width="9.5703125" style="566" customWidth="1"/>
    <col min="12048" max="12048" width="3.85546875" style="566" customWidth="1"/>
    <col min="12049" max="12288" width="9.140625" style="566"/>
    <col min="12289" max="12289" width="1.5703125" style="566" customWidth="1"/>
    <col min="12290" max="12290" width="5.140625" style="566" customWidth="1"/>
    <col min="12291" max="12291" width="43.42578125" style="566" customWidth="1"/>
    <col min="12292" max="12292" width="11.42578125" style="566" customWidth="1"/>
    <col min="12293" max="12303" width="9.5703125" style="566" customWidth="1"/>
    <col min="12304" max="12304" width="3.85546875" style="566" customWidth="1"/>
    <col min="12305" max="12544" width="9.140625" style="566"/>
    <col min="12545" max="12545" width="1.5703125" style="566" customWidth="1"/>
    <col min="12546" max="12546" width="5.140625" style="566" customWidth="1"/>
    <col min="12547" max="12547" width="43.42578125" style="566" customWidth="1"/>
    <col min="12548" max="12548" width="11.42578125" style="566" customWidth="1"/>
    <col min="12549" max="12559" width="9.5703125" style="566" customWidth="1"/>
    <col min="12560" max="12560" width="3.85546875" style="566" customWidth="1"/>
    <col min="12561" max="12800" width="9.140625" style="566"/>
    <col min="12801" max="12801" width="1.5703125" style="566" customWidth="1"/>
    <col min="12802" max="12802" width="5.140625" style="566" customWidth="1"/>
    <col min="12803" max="12803" width="43.42578125" style="566" customWidth="1"/>
    <col min="12804" max="12804" width="11.42578125" style="566" customWidth="1"/>
    <col min="12805" max="12815" width="9.5703125" style="566" customWidth="1"/>
    <col min="12816" max="12816" width="3.85546875" style="566" customWidth="1"/>
    <col min="12817" max="13056" width="9.140625" style="566"/>
    <col min="13057" max="13057" width="1.5703125" style="566" customWidth="1"/>
    <col min="13058" max="13058" width="5.140625" style="566" customWidth="1"/>
    <col min="13059" max="13059" width="43.42578125" style="566" customWidth="1"/>
    <col min="13060" max="13060" width="11.42578125" style="566" customWidth="1"/>
    <col min="13061" max="13071" width="9.5703125" style="566" customWidth="1"/>
    <col min="13072" max="13072" width="3.85546875" style="566" customWidth="1"/>
    <col min="13073" max="13312" width="9.140625" style="566"/>
    <col min="13313" max="13313" width="1.5703125" style="566" customWidth="1"/>
    <col min="13314" max="13314" width="5.140625" style="566" customWidth="1"/>
    <col min="13315" max="13315" width="43.42578125" style="566" customWidth="1"/>
    <col min="13316" max="13316" width="11.42578125" style="566" customWidth="1"/>
    <col min="13317" max="13327" width="9.5703125" style="566" customWidth="1"/>
    <col min="13328" max="13328" width="3.85546875" style="566" customWidth="1"/>
    <col min="13329" max="13568" width="9.140625" style="566"/>
    <col min="13569" max="13569" width="1.5703125" style="566" customWidth="1"/>
    <col min="13570" max="13570" width="5.140625" style="566" customWidth="1"/>
    <col min="13571" max="13571" width="43.42578125" style="566" customWidth="1"/>
    <col min="13572" max="13572" width="11.42578125" style="566" customWidth="1"/>
    <col min="13573" max="13583" width="9.5703125" style="566" customWidth="1"/>
    <col min="13584" max="13584" width="3.85546875" style="566" customWidth="1"/>
    <col min="13585" max="13824" width="9.140625" style="566"/>
    <col min="13825" max="13825" width="1.5703125" style="566" customWidth="1"/>
    <col min="13826" max="13826" width="5.140625" style="566" customWidth="1"/>
    <col min="13827" max="13827" width="43.42578125" style="566" customWidth="1"/>
    <col min="13828" max="13828" width="11.42578125" style="566" customWidth="1"/>
    <col min="13829" max="13839" width="9.5703125" style="566" customWidth="1"/>
    <col min="13840" max="13840" width="3.85546875" style="566" customWidth="1"/>
    <col min="13841" max="14080" width="9.140625" style="566"/>
    <col min="14081" max="14081" width="1.5703125" style="566" customWidth="1"/>
    <col min="14082" max="14082" width="5.140625" style="566" customWidth="1"/>
    <col min="14083" max="14083" width="43.42578125" style="566" customWidth="1"/>
    <col min="14084" max="14084" width="11.42578125" style="566" customWidth="1"/>
    <col min="14085" max="14095" width="9.5703125" style="566" customWidth="1"/>
    <col min="14096" max="14096" width="3.85546875" style="566" customWidth="1"/>
    <col min="14097" max="14336" width="9.140625" style="566"/>
    <col min="14337" max="14337" width="1.5703125" style="566" customWidth="1"/>
    <col min="14338" max="14338" width="5.140625" style="566" customWidth="1"/>
    <col min="14339" max="14339" width="43.42578125" style="566" customWidth="1"/>
    <col min="14340" max="14340" width="11.42578125" style="566" customWidth="1"/>
    <col min="14341" max="14351" width="9.5703125" style="566" customWidth="1"/>
    <col min="14352" max="14352" width="3.85546875" style="566" customWidth="1"/>
    <col min="14353" max="14592" width="9.140625" style="566"/>
    <col min="14593" max="14593" width="1.5703125" style="566" customWidth="1"/>
    <col min="14594" max="14594" width="5.140625" style="566" customWidth="1"/>
    <col min="14595" max="14595" width="43.42578125" style="566" customWidth="1"/>
    <col min="14596" max="14596" width="11.42578125" style="566" customWidth="1"/>
    <col min="14597" max="14607" width="9.5703125" style="566" customWidth="1"/>
    <col min="14608" max="14608" width="3.85546875" style="566" customWidth="1"/>
    <col min="14609" max="14848" width="9.140625" style="566"/>
    <col min="14849" max="14849" width="1.5703125" style="566" customWidth="1"/>
    <col min="14850" max="14850" width="5.140625" style="566" customWidth="1"/>
    <col min="14851" max="14851" width="43.42578125" style="566" customWidth="1"/>
    <col min="14852" max="14852" width="11.42578125" style="566" customWidth="1"/>
    <col min="14853" max="14863" width="9.5703125" style="566" customWidth="1"/>
    <col min="14864" max="14864" width="3.85546875" style="566" customWidth="1"/>
    <col min="14865" max="15104" width="9.140625" style="566"/>
    <col min="15105" max="15105" width="1.5703125" style="566" customWidth="1"/>
    <col min="15106" max="15106" width="5.140625" style="566" customWidth="1"/>
    <col min="15107" max="15107" width="43.42578125" style="566" customWidth="1"/>
    <col min="15108" max="15108" width="11.42578125" style="566" customWidth="1"/>
    <col min="15109" max="15119" width="9.5703125" style="566" customWidth="1"/>
    <col min="15120" max="15120" width="3.85546875" style="566" customWidth="1"/>
    <col min="15121" max="15360" width="9.140625" style="566"/>
    <col min="15361" max="15361" width="1.5703125" style="566" customWidth="1"/>
    <col min="15362" max="15362" width="5.140625" style="566" customWidth="1"/>
    <col min="15363" max="15363" width="43.42578125" style="566" customWidth="1"/>
    <col min="15364" max="15364" width="11.42578125" style="566" customWidth="1"/>
    <col min="15365" max="15375" width="9.5703125" style="566" customWidth="1"/>
    <col min="15376" max="15376" width="3.85546875" style="566" customWidth="1"/>
    <col min="15377" max="15616" width="9.140625" style="566"/>
    <col min="15617" max="15617" width="1.5703125" style="566" customWidth="1"/>
    <col min="15618" max="15618" width="5.140625" style="566" customWidth="1"/>
    <col min="15619" max="15619" width="43.42578125" style="566" customWidth="1"/>
    <col min="15620" max="15620" width="11.42578125" style="566" customWidth="1"/>
    <col min="15621" max="15631" width="9.5703125" style="566" customWidth="1"/>
    <col min="15632" max="15632" width="3.85546875" style="566" customWidth="1"/>
    <col min="15633" max="15872" width="9.140625" style="566"/>
    <col min="15873" max="15873" width="1.5703125" style="566" customWidth="1"/>
    <col min="15874" max="15874" width="5.140625" style="566" customWidth="1"/>
    <col min="15875" max="15875" width="43.42578125" style="566" customWidth="1"/>
    <col min="15876" max="15876" width="11.42578125" style="566" customWidth="1"/>
    <col min="15877" max="15887" width="9.5703125" style="566" customWidth="1"/>
    <col min="15888" max="15888" width="3.85546875" style="566" customWidth="1"/>
    <col min="15889" max="16128" width="9.140625" style="566"/>
    <col min="16129" max="16129" width="1.5703125" style="566" customWidth="1"/>
    <col min="16130" max="16130" width="5.140625" style="566" customWidth="1"/>
    <col min="16131" max="16131" width="43.42578125" style="566" customWidth="1"/>
    <col min="16132" max="16132" width="11.42578125" style="566" customWidth="1"/>
    <col min="16133" max="16143" width="9.5703125" style="566" customWidth="1"/>
    <col min="16144" max="16144" width="3.85546875" style="566" customWidth="1"/>
    <col min="16145" max="16384" width="9.140625" style="566"/>
  </cols>
  <sheetData>
    <row r="1" spans="2:19" ht="12.75" thickBot="1" x14ac:dyDescent="0.3"/>
    <row r="2" spans="2:19" s="570" customFormat="1" ht="27.75" customHeight="1" x14ac:dyDescent="0.25">
      <c r="B2" s="929" t="s">
        <v>1729</v>
      </c>
      <c r="C2" s="930"/>
      <c r="D2" s="930"/>
      <c r="E2" s="930"/>
      <c r="F2" s="930"/>
      <c r="G2" s="930"/>
      <c r="H2" s="930"/>
      <c r="I2" s="930"/>
      <c r="J2" s="930"/>
      <c r="K2" s="930"/>
      <c r="L2" s="931" t="s">
        <v>1794</v>
      </c>
      <c r="M2" s="931"/>
      <c r="N2" s="931"/>
      <c r="O2" s="931"/>
      <c r="P2" s="932"/>
      <c r="Q2" s="569"/>
    </row>
    <row r="3" spans="2:19" s="570" customFormat="1" ht="24.75" customHeight="1" x14ac:dyDescent="0.25">
      <c r="B3" s="937" t="s">
        <v>29</v>
      </c>
      <c r="C3" s="938"/>
      <c r="D3" s="938"/>
      <c r="E3" s="938"/>
      <c r="F3" s="938"/>
      <c r="G3" s="938"/>
      <c r="H3" s="938"/>
      <c r="I3" s="938"/>
      <c r="J3" s="938"/>
      <c r="K3" s="939"/>
      <c r="L3" s="933"/>
      <c r="M3" s="933"/>
      <c r="N3" s="933"/>
      <c r="O3" s="933"/>
      <c r="P3" s="934"/>
      <c r="Q3" s="569"/>
    </row>
    <row r="4" spans="2:19" s="570" customFormat="1" ht="66.75" customHeight="1" thickBot="1" x14ac:dyDescent="0.3">
      <c r="B4" s="940" t="s">
        <v>1795</v>
      </c>
      <c r="C4" s="941"/>
      <c r="D4" s="941"/>
      <c r="E4" s="941"/>
      <c r="F4" s="941"/>
      <c r="G4" s="941"/>
      <c r="H4" s="941"/>
      <c r="I4" s="941"/>
      <c r="J4" s="941"/>
      <c r="K4" s="942"/>
      <c r="L4" s="935"/>
      <c r="M4" s="935"/>
      <c r="N4" s="935"/>
      <c r="O4" s="935"/>
      <c r="P4" s="936"/>
      <c r="Q4" s="569"/>
      <c r="S4" s="650" t="s">
        <v>1797</v>
      </c>
    </row>
    <row r="5" spans="2:19" s="570" customFormat="1" ht="9.75" customHeight="1" x14ac:dyDescent="0.25">
      <c r="B5" s="571"/>
      <c r="C5" s="572"/>
      <c r="D5" s="572"/>
      <c r="E5" s="572"/>
      <c r="F5" s="572"/>
      <c r="G5" s="572"/>
      <c r="H5" s="572"/>
      <c r="I5" s="572"/>
      <c r="J5" s="572"/>
      <c r="K5" s="572"/>
      <c r="L5" s="573"/>
      <c r="M5" s="573"/>
      <c r="N5" s="573"/>
      <c r="O5" s="573"/>
      <c r="P5" s="574"/>
      <c r="Q5" s="569"/>
    </row>
    <row r="6" spans="2:19" s="580" customFormat="1" x14ac:dyDescent="0.25">
      <c r="B6" s="575"/>
      <c r="C6" s="576"/>
      <c r="D6" s="928" t="s">
        <v>1730</v>
      </c>
      <c r="E6" s="928"/>
      <c r="F6" s="928"/>
      <c r="G6" s="928"/>
      <c r="H6" s="928"/>
      <c r="I6" s="928"/>
      <c r="J6" s="928"/>
      <c r="K6" s="928"/>
      <c r="L6" s="928"/>
      <c r="M6" s="928"/>
      <c r="N6" s="928"/>
      <c r="O6" s="928"/>
      <c r="P6" s="578"/>
      <c r="Q6" s="579"/>
    </row>
    <row r="7" spans="2:19" s="579" customFormat="1" x14ac:dyDescent="0.25">
      <c r="B7" s="575"/>
      <c r="C7" s="577" t="s">
        <v>1731</v>
      </c>
      <c r="D7" s="581">
        <v>44927</v>
      </c>
      <c r="E7" s="581">
        <v>44958</v>
      </c>
      <c r="F7" s="581">
        <v>44986</v>
      </c>
      <c r="G7" s="581">
        <v>45017</v>
      </c>
      <c r="H7" s="581">
        <v>45047</v>
      </c>
      <c r="I7" s="581">
        <v>45078</v>
      </c>
      <c r="J7" s="581">
        <v>45108</v>
      </c>
      <c r="K7" s="581">
        <v>45139</v>
      </c>
      <c r="L7" s="581">
        <v>45170</v>
      </c>
      <c r="M7" s="581">
        <v>45200</v>
      </c>
      <c r="N7" s="581">
        <v>45231</v>
      </c>
      <c r="O7" s="581">
        <v>45261</v>
      </c>
      <c r="P7" s="578"/>
    </row>
    <row r="8" spans="2:19" x14ac:dyDescent="0.25">
      <c r="B8" s="582"/>
      <c r="C8" s="577" t="s">
        <v>1732</v>
      </c>
      <c r="D8" s="583" t="s">
        <v>1733</v>
      </c>
      <c r="E8" s="583" t="s">
        <v>1734</v>
      </c>
      <c r="F8" s="583" t="s">
        <v>1735</v>
      </c>
      <c r="G8" s="583" t="s">
        <v>1736</v>
      </c>
      <c r="H8" s="583" t="s">
        <v>1737</v>
      </c>
      <c r="I8" s="583" t="s">
        <v>1738</v>
      </c>
      <c r="J8" s="583" t="s">
        <v>1739</v>
      </c>
      <c r="K8" s="583" t="s">
        <v>1740</v>
      </c>
      <c r="L8" s="583" t="s">
        <v>1741</v>
      </c>
      <c r="M8" s="583" t="s">
        <v>1742</v>
      </c>
      <c r="N8" s="583" t="s">
        <v>1743</v>
      </c>
      <c r="O8" s="583" t="s">
        <v>1744</v>
      </c>
      <c r="P8" s="578"/>
    </row>
    <row r="9" spans="2:19" x14ac:dyDescent="0.25">
      <c r="B9" s="582"/>
      <c r="C9" s="584" t="s">
        <v>1745</v>
      </c>
      <c r="D9" s="585">
        <v>31</v>
      </c>
      <c r="E9" s="585">
        <v>28</v>
      </c>
      <c r="F9" s="585">
        <v>31</v>
      </c>
      <c r="G9" s="585">
        <v>30</v>
      </c>
      <c r="H9" s="585">
        <v>31</v>
      </c>
      <c r="I9" s="585">
        <v>30</v>
      </c>
      <c r="J9" s="585">
        <v>31</v>
      </c>
      <c r="K9" s="585">
        <v>31</v>
      </c>
      <c r="L9" s="585">
        <v>30</v>
      </c>
      <c r="M9" s="585">
        <v>31</v>
      </c>
      <c r="N9" s="585">
        <v>30</v>
      </c>
      <c r="O9" s="585">
        <v>31</v>
      </c>
      <c r="P9" s="578"/>
    </row>
    <row r="10" spans="2:19" x14ac:dyDescent="0.25">
      <c r="B10" s="582"/>
      <c r="C10" s="584" t="s">
        <v>1746</v>
      </c>
      <c r="D10" s="585">
        <v>5</v>
      </c>
      <c r="E10" s="585">
        <v>4</v>
      </c>
      <c r="F10" s="585">
        <v>4</v>
      </c>
      <c r="G10" s="585">
        <v>5</v>
      </c>
      <c r="H10" s="585">
        <v>4</v>
      </c>
      <c r="I10" s="585">
        <v>4</v>
      </c>
      <c r="J10" s="585">
        <v>5</v>
      </c>
      <c r="K10" s="585">
        <v>4</v>
      </c>
      <c r="L10" s="585">
        <v>4</v>
      </c>
      <c r="M10" s="585">
        <v>5</v>
      </c>
      <c r="N10" s="585">
        <v>4</v>
      </c>
      <c r="O10" s="585">
        <v>5</v>
      </c>
      <c r="P10" s="578"/>
      <c r="R10" s="586"/>
    </row>
    <row r="11" spans="2:19" x14ac:dyDescent="0.25">
      <c r="B11" s="582"/>
      <c r="C11" s="584" t="s">
        <v>1747</v>
      </c>
      <c r="D11" s="585">
        <v>5</v>
      </c>
      <c r="E11" s="585">
        <v>4</v>
      </c>
      <c r="F11" s="585">
        <v>4</v>
      </c>
      <c r="G11" s="585">
        <v>4</v>
      </c>
      <c r="H11" s="585">
        <v>5</v>
      </c>
      <c r="I11" s="585">
        <v>4</v>
      </c>
      <c r="J11" s="585">
        <v>5</v>
      </c>
      <c r="K11" s="585">
        <v>4</v>
      </c>
      <c r="L11" s="585">
        <v>4</v>
      </c>
      <c r="M11" s="585">
        <v>5</v>
      </c>
      <c r="N11" s="585">
        <v>4</v>
      </c>
      <c r="O11" s="585">
        <v>4</v>
      </c>
      <c r="P11" s="578"/>
    </row>
    <row r="12" spans="2:19" x14ac:dyDescent="0.25">
      <c r="B12" s="582"/>
      <c r="C12" s="584" t="s">
        <v>1748</v>
      </c>
      <c r="D12" s="585">
        <v>0</v>
      </c>
      <c r="E12" s="585">
        <v>0</v>
      </c>
      <c r="F12" s="585">
        <v>0</v>
      </c>
      <c r="G12" s="585">
        <v>3</v>
      </c>
      <c r="H12" s="585">
        <v>0</v>
      </c>
      <c r="I12" s="585">
        <v>0</v>
      </c>
      <c r="J12" s="585">
        <v>0</v>
      </c>
      <c r="K12" s="585">
        <v>0</v>
      </c>
      <c r="L12" s="585">
        <v>2</v>
      </c>
      <c r="M12" s="585">
        <v>1</v>
      </c>
      <c r="N12" s="585">
        <v>2</v>
      </c>
      <c r="O12" s="585">
        <v>0</v>
      </c>
      <c r="P12" s="578"/>
    </row>
    <row r="13" spans="2:19" x14ac:dyDescent="0.25">
      <c r="B13" s="582"/>
      <c r="C13" s="584" t="s">
        <v>1749</v>
      </c>
      <c r="D13" s="585"/>
      <c r="E13" s="585"/>
      <c r="F13" s="585"/>
      <c r="G13" s="585"/>
      <c r="H13" s="585"/>
      <c r="I13" s="585"/>
      <c r="J13" s="585"/>
      <c r="K13" s="585"/>
      <c r="L13" s="585"/>
      <c r="M13" s="585"/>
      <c r="N13" s="585"/>
      <c r="O13" s="585"/>
      <c r="P13" s="578"/>
    </row>
    <row r="14" spans="2:19" x14ac:dyDescent="0.25">
      <c r="B14" s="582"/>
      <c r="C14" s="587" t="s">
        <v>1750</v>
      </c>
      <c r="D14" s="585"/>
      <c r="E14" s="585"/>
      <c r="F14" s="585"/>
      <c r="G14" s="585"/>
      <c r="H14" s="585"/>
      <c r="I14" s="585"/>
      <c r="J14" s="585"/>
      <c r="K14" s="585"/>
      <c r="L14" s="585"/>
      <c r="M14" s="585"/>
      <c r="N14" s="585"/>
      <c r="O14" s="585"/>
      <c r="P14" s="578"/>
    </row>
    <row r="15" spans="2:19" x14ac:dyDescent="0.25">
      <c r="B15" s="582"/>
      <c r="C15" s="587" t="s">
        <v>1751</v>
      </c>
      <c r="D15" s="585"/>
      <c r="E15" s="585"/>
      <c r="F15" s="585"/>
      <c r="G15" s="585"/>
      <c r="H15" s="585"/>
      <c r="I15" s="585"/>
      <c r="J15" s="585"/>
      <c r="K15" s="585"/>
      <c r="L15" s="585"/>
      <c r="M15" s="585"/>
      <c r="N15" s="585"/>
      <c r="O15" s="585"/>
      <c r="P15" s="578"/>
    </row>
    <row r="16" spans="2:19" x14ac:dyDescent="0.25">
      <c r="B16" s="582"/>
      <c r="C16" s="587" t="s">
        <v>1752</v>
      </c>
      <c r="D16" s="585"/>
      <c r="E16" s="585"/>
      <c r="F16" s="585"/>
      <c r="G16" s="585"/>
      <c r="H16" s="585"/>
      <c r="I16" s="585"/>
      <c r="J16" s="585"/>
      <c r="K16" s="585"/>
      <c r="L16" s="585"/>
      <c r="M16" s="585"/>
      <c r="N16" s="585"/>
      <c r="O16" s="585"/>
      <c r="P16" s="578"/>
    </row>
    <row r="17" spans="2:17" x14ac:dyDescent="0.25">
      <c r="B17" s="582"/>
      <c r="C17" s="584" t="s">
        <v>1753</v>
      </c>
      <c r="D17" s="588">
        <v>8.8095238095238102</v>
      </c>
      <c r="E17" s="588">
        <v>8.8000000000000007</v>
      </c>
      <c r="F17" s="588">
        <v>8.8260869565217384</v>
      </c>
      <c r="G17" s="588">
        <v>8.7777777777777786</v>
      </c>
      <c r="H17" s="588">
        <v>8.8181818181818183</v>
      </c>
      <c r="I17" s="588">
        <v>8.8181818181818183</v>
      </c>
      <c r="J17" s="588">
        <v>8.7619047619047628</v>
      </c>
      <c r="K17" s="588">
        <v>8.8260869565217384</v>
      </c>
      <c r="L17" s="588">
        <v>8.75</v>
      </c>
      <c r="M17" s="588">
        <v>8.8000000000000007</v>
      </c>
      <c r="N17" s="588">
        <v>8.8000000000000007</v>
      </c>
      <c r="O17" s="588">
        <v>8.7727272727272734</v>
      </c>
      <c r="P17" s="578"/>
    </row>
    <row r="18" spans="2:17" s="593" customFormat="1" ht="12.75" customHeight="1" x14ac:dyDescent="0.25">
      <c r="B18" s="589"/>
      <c r="C18" s="590" t="s">
        <v>1754</v>
      </c>
      <c r="D18" s="591">
        <f>D9-(SUM(D10:D16))</f>
        <v>21</v>
      </c>
      <c r="E18" s="591">
        <f t="shared" ref="E18:O18" si="0">E9-(SUM(E10:E16))</f>
        <v>20</v>
      </c>
      <c r="F18" s="591">
        <f t="shared" si="0"/>
        <v>23</v>
      </c>
      <c r="G18" s="591">
        <f t="shared" si="0"/>
        <v>18</v>
      </c>
      <c r="H18" s="591">
        <f t="shared" si="0"/>
        <v>22</v>
      </c>
      <c r="I18" s="591">
        <f t="shared" si="0"/>
        <v>22</v>
      </c>
      <c r="J18" s="591">
        <f t="shared" si="0"/>
        <v>21</v>
      </c>
      <c r="K18" s="591">
        <f t="shared" si="0"/>
        <v>23</v>
      </c>
      <c r="L18" s="591">
        <f t="shared" si="0"/>
        <v>20</v>
      </c>
      <c r="M18" s="591">
        <f t="shared" si="0"/>
        <v>20</v>
      </c>
      <c r="N18" s="591">
        <f t="shared" si="0"/>
        <v>20</v>
      </c>
      <c r="O18" s="591">
        <f t="shared" si="0"/>
        <v>22</v>
      </c>
      <c r="P18" s="578"/>
      <c r="Q18" s="592"/>
    </row>
    <row r="19" spans="2:17" s="595" customFormat="1" ht="6" customHeight="1" x14ac:dyDescent="0.25">
      <c r="B19" s="594"/>
      <c r="E19" s="596"/>
      <c r="F19" s="596"/>
      <c r="G19" s="596"/>
      <c r="H19" s="596"/>
      <c r="I19" s="596"/>
      <c r="J19" s="596"/>
      <c r="K19" s="596"/>
      <c r="L19" s="596"/>
      <c r="M19" s="596"/>
      <c r="N19" s="596"/>
      <c r="O19" s="596"/>
      <c r="P19" s="597"/>
      <c r="Q19" s="576"/>
    </row>
    <row r="20" spans="2:17" x14ac:dyDescent="0.25">
      <c r="B20" s="582"/>
      <c r="C20" s="927" t="s">
        <v>1755</v>
      </c>
      <c r="D20" s="928" t="s">
        <v>1756</v>
      </c>
      <c r="E20" s="928"/>
      <c r="F20" s="928"/>
      <c r="G20" s="928"/>
      <c r="H20" s="928"/>
      <c r="I20" s="928"/>
      <c r="J20" s="928"/>
      <c r="K20" s="928"/>
      <c r="L20" s="928"/>
      <c r="M20" s="928"/>
      <c r="N20" s="928"/>
      <c r="O20" s="928"/>
      <c r="P20" s="597"/>
    </row>
    <row r="21" spans="2:17" s="580" customFormat="1" ht="14.45" customHeight="1" x14ac:dyDescent="0.25">
      <c r="B21" s="582"/>
      <c r="C21" s="927"/>
      <c r="D21" s="599">
        <v>8</v>
      </c>
      <c r="E21" s="599">
        <v>3</v>
      </c>
      <c r="F21" s="599">
        <v>9</v>
      </c>
      <c r="G21" s="599">
        <v>7</v>
      </c>
      <c r="H21" s="599">
        <v>7</v>
      </c>
      <c r="I21" s="599">
        <v>2</v>
      </c>
      <c r="J21" s="599">
        <v>2</v>
      </c>
      <c r="K21" s="599">
        <v>2</v>
      </c>
      <c r="L21" s="599">
        <v>1</v>
      </c>
      <c r="M21" s="599">
        <v>3</v>
      </c>
      <c r="N21" s="599">
        <v>4</v>
      </c>
      <c r="O21" s="599">
        <v>8</v>
      </c>
      <c r="P21" s="597"/>
      <c r="Q21" s="579"/>
    </row>
    <row r="22" spans="2:17" s="580" customFormat="1" ht="12" customHeight="1" x14ac:dyDescent="0.25">
      <c r="B22" s="582"/>
      <c r="C22" s="598" t="s">
        <v>1757</v>
      </c>
      <c r="D22" s="600">
        <v>0.5</v>
      </c>
      <c r="E22" s="600">
        <v>0.85</v>
      </c>
      <c r="F22" s="600">
        <v>0.85</v>
      </c>
      <c r="G22" s="600">
        <v>0.85</v>
      </c>
      <c r="H22" s="600">
        <v>0.85</v>
      </c>
      <c r="I22" s="600">
        <v>0.85</v>
      </c>
      <c r="J22" s="600">
        <v>0.85</v>
      </c>
      <c r="K22" s="600">
        <v>0.85</v>
      </c>
      <c r="L22" s="600">
        <v>0.85</v>
      </c>
      <c r="M22" s="600">
        <v>0.5</v>
      </c>
      <c r="N22" s="600">
        <v>0.5</v>
      </c>
      <c r="O22" s="600">
        <v>0.5</v>
      </c>
      <c r="P22" s="597"/>
      <c r="Q22" s="579"/>
    </row>
    <row r="23" spans="2:17" s="580" customFormat="1" ht="14.45" customHeight="1" x14ac:dyDescent="0.25">
      <c r="B23" s="601"/>
      <c r="C23" s="598" t="s">
        <v>1758</v>
      </c>
      <c r="D23" s="602">
        <f>D21*(1-D22)</f>
        <v>4</v>
      </c>
      <c r="E23" s="602">
        <f t="shared" ref="E23:O23" si="1">E21*(1-E22)</f>
        <v>0.45000000000000007</v>
      </c>
      <c r="F23" s="602">
        <f t="shared" si="1"/>
        <v>1.35</v>
      </c>
      <c r="G23" s="602">
        <f t="shared" si="1"/>
        <v>1.0500000000000003</v>
      </c>
      <c r="H23" s="602">
        <f t="shared" si="1"/>
        <v>1.0500000000000003</v>
      </c>
      <c r="I23" s="602">
        <f t="shared" si="1"/>
        <v>0.30000000000000004</v>
      </c>
      <c r="J23" s="602">
        <f t="shared" si="1"/>
        <v>0.30000000000000004</v>
      </c>
      <c r="K23" s="602">
        <f t="shared" si="1"/>
        <v>0.30000000000000004</v>
      </c>
      <c r="L23" s="602">
        <f t="shared" si="1"/>
        <v>0.15000000000000002</v>
      </c>
      <c r="M23" s="602">
        <f t="shared" si="1"/>
        <v>1.5</v>
      </c>
      <c r="N23" s="602">
        <f t="shared" si="1"/>
        <v>2</v>
      </c>
      <c r="O23" s="602">
        <f t="shared" si="1"/>
        <v>4</v>
      </c>
      <c r="P23" s="597"/>
      <c r="Q23" s="579"/>
    </row>
    <row r="24" spans="2:17" s="595" customFormat="1" ht="6" customHeight="1" x14ac:dyDescent="0.25">
      <c r="B24" s="594"/>
      <c r="D24" s="603"/>
      <c r="E24" s="603"/>
      <c r="F24" s="603"/>
      <c r="G24" s="603"/>
      <c r="H24" s="603"/>
      <c r="I24" s="603"/>
      <c r="J24" s="603"/>
      <c r="K24" s="603"/>
      <c r="L24" s="603"/>
      <c r="M24" s="603"/>
      <c r="N24" s="603"/>
      <c r="O24" s="603"/>
      <c r="P24" s="597"/>
      <c r="Q24" s="576"/>
    </row>
    <row r="25" spans="2:17" s="595" customFormat="1" ht="6" customHeight="1" x14ac:dyDescent="0.25">
      <c r="B25" s="594"/>
      <c r="D25" s="603"/>
      <c r="E25" s="603"/>
      <c r="F25" s="603"/>
      <c r="G25" s="603"/>
      <c r="H25" s="603"/>
      <c r="I25" s="603"/>
      <c r="J25" s="603"/>
      <c r="K25" s="603"/>
      <c r="L25" s="603"/>
      <c r="M25" s="603"/>
      <c r="N25" s="603"/>
      <c r="O25" s="603"/>
      <c r="P25" s="597"/>
      <c r="Q25" s="576"/>
    </row>
    <row r="26" spans="2:17" s="595" customFormat="1" ht="13.5" customHeight="1" x14ac:dyDescent="0.25">
      <c r="B26" s="594"/>
      <c r="D26" s="603"/>
      <c r="E26" s="603"/>
      <c r="F26" s="603"/>
      <c r="G26" s="603"/>
      <c r="H26" s="603"/>
      <c r="I26" s="603"/>
      <c r="J26" s="603"/>
      <c r="K26" s="603"/>
      <c r="L26" s="603"/>
      <c r="M26" s="603"/>
      <c r="N26" s="603"/>
      <c r="O26" s="603"/>
      <c r="P26" s="597"/>
      <c r="Q26" s="576"/>
    </row>
    <row r="27" spans="2:17" s="568" customFormat="1" x14ac:dyDescent="0.25">
      <c r="B27" s="604"/>
      <c r="C27" s="605" t="s">
        <v>1759</v>
      </c>
      <c r="D27" s="606">
        <v>5.0000000000000001E-4</v>
      </c>
      <c r="E27" s="606">
        <v>5.0000000000000001E-4</v>
      </c>
      <c r="F27" s="606">
        <v>5.0000000000000001E-4</v>
      </c>
      <c r="G27" s="606">
        <v>5.0000000000000001E-4</v>
      </c>
      <c r="H27" s="606">
        <v>5.0000000000000001E-4</v>
      </c>
      <c r="I27" s="606">
        <v>5.0000000000000001E-4</v>
      </c>
      <c r="J27" s="606">
        <v>5.0000000000000001E-4</v>
      </c>
      <c r="K27" s="606">
        <v>5.0000000000000001E-4</v>
      </c>
      <c r="L27" s="606">
        <v>5.0000000000000001E-4</v>
      </c>
      <c r="M27" s="606">
        <v>5.0000000000000001E-4</v>
      </c>
      <c r="N27" s="606">
        <v>5.0000000000000001E-4</v>
      </c>
      <c r="O27" s="606">
        <v>5.0000000000000001E-4</v>
      </c>
      <c r="P27" s="597"/>
    </row>
    <row r="28" spans="2:17" s="595" customFormat="1" ht="6" customHeight="1" x14ac:dyDescent="0.25">
      <c r="B28" s="594"/>
      <c r="D28" s="607"/>
      <c r="E28" s="607"/>
      <c r="F28" s="607"/>
      <c r="G28" s="607"/>
      <c r="H28" s="607"/>
      <c r="I28" s="607"/>
      <c r="J28" s="607"/>
      <c r="K28" s="607"/>
      <c r="L28" s="607"/>
      <c r="M28" s="607"/>
      <c r="N28" s="607"/>
      <c r="O28" s="607"/>
      <c r="P28" s="597"/>
      <c r="Q28" s="576"/>
    </row>
    <row r="29" spans="2:17" s="568" customFormat="1" x14ac:dyDescent="0.25">
      <c r="B29" s="604"/>
      <c r="C29" s="605" t="s">
        <v>1760</v>
      </c>
      <c r="D29" s="608">
        <v>0.01</v>
      </c>
      <c r="E29" s="608">
        <v>0.01</v>
      </c>
      <c r="F29" s="608">
        <v>0.01</v>
      </c>
      <c r="G29" s="608">
        <v>0.01</v>
      </c>
      <c r="H29" s="608">
        <v>0.01</v>
      </c>
      <c r="I29" s="608">
        <v>0.01</v>
      </c>
      <c r="J29" s="608">
        <v>0.01</v>
      </c>
      <c r="K29" s="608">
        <v>0.01</v>
      </c>
      <c r="L29" s="608">
        <v>0.01</v>
      </c>
      <c r="M29" s="608">
        <v>0.01</v>
      </c>
      <c r="N29" s="608">
        <v>0.01</v>
      </c>
      <c r="O29" s="608">
        <v>0.01</v>
      </c>
      <c r="P29" s="597"/>
    </row>
    <row r="30" spans="2:17" s="595" customFormat="1" ht="6" customHeight="1" x14ac:dyDescent="0.25">
      <c r="B30" s="594"/>
      <c r="D30" s="603"/>
      <c r="E30" s="603"/>
      <c r="F30" s="603"/>
      <c r="G30" s="603"/>
      <c r="H30" s="603"/>
      <c r="I30" s="603"/>
      <c r="J30" s="603"/>
      <c r="K30" s="603"/>
      <c r="L30" s="603"/>
      <c r="M30" s="603"/>
      <c r="N30" s="603"/>
      <c r="O30" s="603"/>
      <c r="P30" s="597"/>
      <c r="Q30" s="576"/>
    </row>
    <row r="31" spans="2:17" s="610" customFormat="1" x14ac:dyDescent="0.25">
      <c r="B31" s="609"/>
      <c r="C31" s="605" t="s">
        <v>1761</v>
      </c>
      <c r="D31" s="606">
        <v>0</v>
      </c>
      <c r="E31" s="606">
        <v>0</v>
      </c>
      <c r="F31" s="606">
        <v>0</v>
      </c>
      <c r="G31" s="606">
        <v>0</v>
      </c>
      <c r="H31" s="606">
        <v>0</v>
      </c>
      <c r="I31" s="606">
        <v>0</v>
      </c>
      <c r="J31" s="606">
        <v>0</v>
      </c>
      <c r="K31" s="606">
        <v>0</v>
      </c>
      <c r="L31" s="606">
        <v>0</v>
      </c>
      <c r="M31" s="606">
        <v>0</v>
      </c>
      <c r="N31" s="606">
        <v>0</v>
      </c>
      <c r="O31" s="606">
        <v>0</v>
      </c>
      <c r="P31" s="597"/>
    </row>
    <row r="32" spans="2:17" s="595" customFormat="1" ht="6" customHeight="1" x14ac:dyDescent="0.25">
      <c r="B32" s="594"/>
      <c r="D32" s="603"/>
      <c r="E32" s="603"/>
      <c r="F32" s="603"/>
      <c r="G32" s="603"/>
      <c r="H32" s="603"/>
      <c r="I32" s="603"/>
      <c r="J32" s="603"/>
      <c r="K32" s="603"/>
      <c r="L32" s="603"/>
      <c r="M32" s="603"/>
      <c r="N32" s="603"/>
      <c r="O32" s="603"/>
      <c r="P32" s="597"/>
      <c r="Q32" s="576"/>
    </row>
    <row r="33" spans="2:19" s="611" customFormat="1" x14ac:dyDescent="0.25">
      <c r="B33" s="609"/>
      <c r="C33" s="605" t="s">
        <v>1762</v>
      </c>
      <c r="D33" s="606">
        <v>3.80952380952381E-3</v>
      </c>
      <c r="E33" s="606">
        <v>3.80952380952381E-3</v>
      </c>
      <c r="F33" s="606">
        <v>3.80952380952381E-3</v>
      </c>
      <c r="G33" s="606">
        <v>3.80952380952381E-3</v>
      </c>
      <c r="H33" s="606">
        <v>3.80952380952381E-3</v>
      </c>
      <c r="I33" s="606">
        <v>3.80952380952381E-3</v>
      </c>
      <c r="J33" s="606">
        <v>3.80952380952381E-3</v>
      </c>
      <c r="K33" s="606">
        <v>3.80952380952381E-3</v>
      </c>
      <c r="L33" s="606">
        <v>3.80952380952381E-3</v>
      </c>
      <c r="M33" s="606">
        <v>3.80952380952381E-3</v>
      </c>
      <c r="N33" s="606">
        <v>3.80952380952381E-3</v>
      </c>
      <c r="O33" s="606">
        <v>3.80952380952381E-3</v>
      </c>
      <c r="P33" s="597"/>
      <c r="Q33" s="610"/>
      <c r="R33" s="610"/>
      <c r="S33" s="610"/>
    </row>
    <row r="34" spans="2:19" s="595" customFormat="1" ht="6" customHeight="1" x14ac:dyDescent="0.25">
      <c r="B34" s="604"/>
      <c r="D34" s="576"/>
      <c r="E34" s="576"/>
      <c r="F34" s="576"/>
      <c r="G34" s="576"/>
      <c r="H34" s="576"/>
      <c r="I34" s="576"/>
      <c r="J34" s="576"/>
      <c r="K34" s="576"/>
      <c r="L34" s="576"/>
      <c r="M34" s="576"/>
      <c r="N34" s="576"/>
      <c r="O34" s="576"/>
      <c r="P34" s="597"/>
      <c r="Q34" s="576"/>
    </row>
    <row r="35" spans="2:19" x14ac:dyDescent="0.25">
      <c r="B35" s="604"/>
      <c r="C35" s="605" t="s">
        <v>1763</v>
      </c>
      <c r="D35" s="612">
        <v>1.25E-3</v>
      </c>
      <c r="E35" s="612">
        <v>1.25E-3</v>
      </c>
      <c r="F35" s="612">
        <v>1.25E-3</v>
      </c>
      <c r="G35" s="612">
        <v>1.25E-3</v>
      </c>
      <c r="H35" s="612">
        <v>1.25E-3</v>
      </c>
      <c r="I35" s="612">
        <v>1.25E-3</v>
      </c>
      <c r="J35" s="612">
        <v>1.25E-3</v>
      </c>
      <c r="K35" s="612">
        <v>1.25E-3</v>
      </c>
      <c r="L35" s="612">
        <v>1.25E-3</v>
      </c>
      <c r="M35" s="612">
        <v>1.25E-3</v>
      </c>
      <c r="N35" s="612">
        <v>1.25E-3</v>
      </c>
      <c r="O35" s="612">
        <v>1.25E-3</v>
      </c>
      <c r="P35" s="597"/>
      <c r="R35" s="568"/>
      <c r="S35" s="568"/>
    </row>
    <row r="36" spans="2:19" s="595" customFormat="1" ht="6" customHeight="1" x14ac:dyDescent="0.25">
      <c r="B36" s="604"/>
      <c r="D36" s="576"/>
      <c r="E36" s="576"/>
      <c r="F36" s="576"/>
      <c r="G36" s="576"/>
      <c r="H36" s="576"/>
      <c r="I36" s="576"/>
      <c r="J36" s="576"/>
      <c r="K36" s="576"/>
      <c r="L36" s="576"/>
      <c r="M36" s="576"/>
      <c r="N36" s="576"/>
      <c r="O36" s="576"/>
      <c r="P36" s="597"/>
      <c r="Q36" s="576"/>
    </row>
    <row r="37" spans="2:19" x14ac:dyDescent="0.25">
      <c r="B37" s="604"/>
      <c r="C37" s="605" t="s">
        <v>1764</v>
      </c>
      <c r="D37" s="612">
        <v>6.2500000000000001E-4</v>
      </c>
      <c r="E37" s="612">
        <v>6.2500000000000001E-4</v>
      </c>
      <c r="F37" s="612">
        <v>6.2500000000000001E-4</v>
      </c>
      <c r="G37" s="612">
        <v>6.2500000000000001E-4</v>
      </c>
      <c r="H37" s="612">
        <v>6.2500000000000001E-4</v>
      </c>
      <c r="I37" s="612">
        <v>6.2500000000000001E-4</v>
      </c>
      <c r="J37" s="612">
        <v>6.2500000000000001E-4</v>
      </c>
      <c r="K37" s="612">
        <v>6.2500000000000001E-4</v>
      </c>
      <c r="L37" s="612">
        <v>6.2500000000000001E-4</v>
      </c>
      <c r="M37" s="612">
        <v>6.2500000000000001E-4</v>
      </c>
      <c r="N37" s="612">
        <v>6.2500000000000001E-4</v>
      </c>
      <c r="O37" s="612">
        <v>6.2500000000000001E-4</v>
      </c>
      <c r="P37" s="597"/>
      <c r="R37" s="568"/>
      <c r="S37" s="568"/>
    </row>
    <row r="38" spans="2:19" s="595" customFormat="1" ht="6" customHeight="1" x14ac:dyDescent="0.25">
      <c r="B38" s="604"/>
      <c r="D38" s="576"/>
      <c r="E38" s="576"/>
      <c r="F38" s="576"/>
      <c r="G38" s="576"/>
      <c r="H38" s="576"/>
      <c r="I38" s="576"/>
      <c r="J38" s="576"/>
      <c r="K38" s="576"/>
      <c r="L38" s="576"/>
      <c r="M38" s="576"/>
      <c r="N38" s="576"/>
      <c r="O38" s="576"/>
      <c r="P38" s="597"/>
      <c r="Q38" s="576"/>
    </row>
    <row r="39" spans="2:19" s="595" customFormat="1" ht="12.75" customHeight="1" x14ac:dyDescent="0.25">
      <c r="B39" s="604"/>
      <c r="C39" s="605" t="s">
        <v>1765</v>
      </c>
      <c r="D39" s="613">
        <f>SUM(D27,D29,D31,D33,D35,D37)</f>
        <v>1.6184523809523808E-2</v>
      </c>
      <c r="E39" s="613">
        <f t="shared" ref="E39:O39" si="2">SUM(E27,E29,E31,E33,E35,E37)</f>
        <v>1.6184523809523808E-2</v>
      </c>
      <c r="F39" s="613">
        <f t="shared" si="2"/>
        <v>1.6184523809523808E-2</v>
      </c>
      <c r="G39" s="613">
        <f t="shared" si="2"/>
        <v>1.6184523809523808E-2</v>
      </c>
      <c r="H39" s="613">
        <f t="shared" si="2"/>
        <v>1.6184523809523808E-2</v>
      </c>
      <c r="I39" s="613">
        <f t="shared" si="2"/>
        <v>1.6184523809523808E-2</v>
      </c>
      <c r="J39" s="613">
        <f t="shared" si="2"/>
        <v>1.6184523809523808E-2</v>
      </c>
      <c r="K39" s="613">
        <f t="shared" si="2"/>
        <v>1.6184523809523808E-2</v>
      </c>
      <c r="L39" s="613">
        <f t="shared" si="2"/>
        <v>1.6184523809523808E-2</v>
      </c>
      <c r="M39" s="613">
        <f t="shared" si="2"/>
        <v>1.6184523809523808E-2</v>
      </c>
      <c r="N39" s="613">
        <f t="shared" si="2"/>
        <v>1.6184523809523808E-2</v>
      </c>
      <c r="O39" s="613">
        <f t="shared" si="2"/>
        <v>1.6184523809523808E-2</v>
      </c>
      <c r="P39" s="597"/>
      <c r="Q39" s="576"/>
    </row>
    <row r="40" spans="2:19" s="595" customFormat="1" ht="6" customHeight="1" x14ac:dyDescent="0.25">
      <c r="B40" s="594"/>
      <c r="D40" s="576"/>
      <c r="E40" s="576"/>
      <c r="F40" s="576"/>
      <c r="G40" s="576"/>
      <c r="H40" s="576"/>
      <c r="I40" s="576"/>
      <c r="J40" s="576"/>
      <c r="K40" s="576"/>
      <c r="L40" s="576"/>
      <c r="M40" s="576"/>
      <c r="N40" s="576"/>
      <c r="O40" s="576"/>
      <c r="P40" s="597"/>
      <c r="Q40" s="576"/>
    </row>
    <row r="41" spans="2:19" x14ac:dyDescent="0.25">
      <c r="B41" s="594"/>
      <c r="C41" s="605" t="s">
        <v>1766</v>
      </c>
      <c r="D41" s="614">
        <f>D17*(1-D39)</f>
        <v>8.6669458616780055</v>
      </c>
      <c r="E41" s="614">
        <f t="shared" ref="E41:O41" si="3">E17*(1-E39)</f>
        <v>8.6575761904761901</v>
      </c>
      <c r="F41" s="614">
        <f t="shared" si="3"/>
        <v>8.6832409420289842</v>
      </c>
      <c r="G41" s="614">
        <f t="shared" si="3"/>
        <v>8.6357136243386243</v>
      </c>
      <c r="H41" s="614">
        <f t="shared" si="3"/>
        <v>8.675463744588745</v>
      </c>
      <c r="I41" s="614">
        <f t="shared" si="3"/>
        <v>8.675463744588745</v>
      </c>
      <c r="J41" s="614">
        <f t="shared" si="3"/>
        <v>8.6200975056689355</v>
      </c>
      <c r="K41" s="614">
        <f t="shared" si="3"/>
        <v>8.6832409420289842</v>
      </c>
      <c r="L41" s="614">
        <f t="shared" si="3"/>
        <v>8.6083854166666658</v>
      </c>
      <c r="M41" s="614">
        <f t="shared" si="3"/>
        <v>8.6575761904761901</v>
      </c>
      <c r="N41" s="614">
        <f t="shared" si="3"/>
        <v>8.6575761904761901</v>
      </c>
      <c r="O41" s="614">
        <f t="shared" si="3"/>
        <v>8.6307448593073595</v>
      </c>
      <c r="P41" s="597"/>
    </row>
    <row r="42" spans="2:19" x14ac:dyDescent="0.25">
      <c r="B42" s="594"/>
      <c r="C42" s="605" t="s">
        <v>1767</v>
      </c>
      <c r="D42" s="614">
        <f>D43*D41</f>
        <v>147.3380796485261</v>
      </c>
      <c r="E42" s="614">
        <f t="shared" ref="E42:O42" si="4">E43*E41</f>
        <v>169.25561452380953</v>
      </c>
      <c r="F42" s="614">
        <f t="shared" si="4"/>
        <v>187.99216639492749</v>
      </c>
      <c r="G42" s="614">
        <f t="shared" si="4"/>
        <v>146.37534593253969</v>
      </c>
      <c r="H42" s="614">
        <f t="shared" si="4"/>
        <v>181.75096544913421</v>
      </c>
      <c r="I42" s="614">
        <f t="shared" si="4"/>
        <v>188.25756325757575</v>
      </c>
      <c r="J42" s="614">
        <f t="shared" si="4"/>
        <v>178.43601836734695</v>
      </c>
      <c r="K42" s="614">
        <f t="shared" si="4"/>
        <v>197.10956938405795</v>
      </c>
      <c r="L42" s="614">
        <f t="shared" si="4"/>
        <v>170.87645052083332</v>
      </c>
      <c r="M42" s="614">
        <f t="shared" si="4"/>
        <v>160.16515952380951</v>
      </c>
      <c r="N42" s="614">
        <f t="shared" si="4"/>
        <v>155.83637142857143</v>
      </c>
      <c r="O42" s="614">
        <f t="shared" si="4"/>
        <v>155.35340746753246</v>
      </c>
      <c r="P42" s="597"/>
    </row>
    <row r="43" spans="2:19" ht="12.75" thickBot="1" x14ac:dyDescent="0.3">
      <c r="B43" s="582"/>
      <c r="C43" s="605" t="s">
        <v>1768</v>
      </c>
      <c r="D43" s="615">
        <f t="shared" ref="D43:O43" si="5">(D18-D23)</f>
        <v>17</v>
      </c>
      <c r="E43" s="614">
        <f t="shared" si="5"/>
        <v>19.55</v>
      </c>
      <c r="F43" s="614">
        <f t="shared" si="5"/>
        <v>21.65</v>
      </c>
      <c r="G43" s="614">
        <f t="shared" si="5"/>
        <v>16.95</v>
      </c>
      <c r="H43" s="614">
        <f t="shared" si="5"/>
        <v>20.95</v>
      </c>
      <c r="I43" s="614">
        <f t="shared" si="5"/>
        <v>21.7</v>
      </c>
      <c r="J43" s="614">
        <f t="shared" si="5"/>
        <v>20.7</v>
      </c>
      <c r="K43" s="614">
        <f t="shared" si="5"/>
        <v>22.7</v>
      </c>
      <c r="L43" s="614">
        <f t="shared" si="5"/>
        <v>19.850000000000001</v>
      </c>
      <c r="M43" s="614">
        <f t="shared" si="5"/>
        <v>18.5</v>
      </c>
      <c r="N43" s="614">
        <f t="shared" si="5"/>
        <v>18</v>
      </c>
      <c r="O43" s="614">
        <f t="shared" si="5"/>
        <v>18</v>
      </c>
      <c r="P43" s="597"/>
    </row>
    <row r="44" spans="2:19" s="595" customFormat="1" ht="14.25" customHeight="1" thickBot="1" x14ac:dyDescent="0.3">
      <c r="B44" s="594"/>
      <c r="C44" s="616" t="s">
        <v>1769</v>
      </c>
      <c r="D44" s="617">
        <f>AVERAGE(D42:O42)</f>
        <v>169.89555932488869</v>
      </c>
      <c r="P44" s="597"/>
      <c r="Q44" s="576"/>
    </row>
    <row r="45" spans="2:19" ht="13.5" customHeight="1" thickBot="1" x14ac:dyDescent="0.3">
      <c r="B45" s="618"/>
      <c r="C45" s="619"/>
      <c r="D45" s="619"/>
      <c r="E45" s="620"/>
      <c r="F45" s="620"/>
      <c r="G45" s="620"/>
      <c r="H45" s="620"/>
      <c r="I45" s="620"/>
      <c r="J45" s="620"/>
      <c r="K45" s="620"/>
      <c r="L45" s="620"/>
      <c r="M45" s="620"/>
      <c r="N45" s="620"/>
      <c r="O45" s="620"/>
      <c r="P45" s="621"/>
      <c r="R45" s="568"/>
      <c r="S45" s="568"/>
    </row>
    <row r="46" spans="2:19" x14ac:dyDescent="0.25">
      <c r="D46" s="568"/>
      <c r="E46" s="568"/>
      <c r="F46" s="568"/>
      <c r="G46" s="568"/>
      <c r="H46" s="568"/>
      <c r="I46" s="568"/>
      <c r="J46" s="568"/>
      <c r="K46" s="568"/>
      <c r="L46" s="568"/>
      <c r="M46" s="568"/>
      <c r="N46" s="568"/>
      <c r="O46" s="568"/>
      <c r="R46" s="568"/>
      <c r="S46" s="568"/>
    </row>
    <row r="47" spans="2:19" x14ac:dyDescent="0.25">
      <c r="D47" s="622"/>
      <c r="E47" s="568"/>
      <c r="F47" s="568"/>
      <c r="G47" s="568"/>
      <c r="H47" s="568"/>
      <c r="I47" s="568"/>
      <c r="J47" s="568"/>
      <c r="K47" s="568"/>
      <c r="L47" s="568"/>
      <c r="M47" s="568"/>
      <c r="N47" s="568"/>
      <c r="O47" s="568"/>
      <c r="R47" s="568"/>
      <c r="S47" s="568"/>
    </row>
    <row r="48" spans="2:19" s="595" customFormat="1" x14ac:dyDescent="0.25">
      <c r="D48" s="623"/>
      <c r="E48" s="623"/>
      <c r="F48" s="623"/>
      <c r="G48" s="623"/>
      <c r="H48" s="623"/>
      <c r="I48" s="623"/>
      <c r="J48" s="623"/>
      <c r="K48" s="623"/>
      <c r="L48" s="623"/>
      <c r="M48" s="623"/>
      <c r="N48" s="623"/>
      <c r="O48" s="623"/>
      <c r="P48" s="623"/>
      <c r="Q48" s="568"/>
      <c r="R48" s="568"/>
    </row>
    <row r="49" spans="4:19" x14ac:dyDescent="0.25">
      <c r="D49" s="622"/>
      <c r="E49" s="568"/>
      <c r="F49" s="568"/>
      <c r="G49" s="568"/>
      <c r="H49" s="568"/>
      <c r="I49" s="568"/>
      <c r="J49" s="568"/>
      <c r="K49" s="568"/>
      <c r="L49" s="568"/>
      <c r="M49" s="568"/>
      <c r="N49" s="568"/>
      <c r="O49" s="568"/>
      <c r="R49" s="568"/>
      <c r="S49" s="568"/>
    </row>
    <row r="50" spans="4:19" s="595" customFormat="1" ht="6" customHeight="1" x14ac:dyDescent="0.25">
      <c r="P50" s="567"/>
      <c r="Q50" s="568"/>
      <c r="R50" s="568"/>
    </row>
    <row r="51" spans="4:19" x14ac:dyDescent="0.25">
      <c r="D51" s="568"/>
      <c r="E51" s="568"/>
      <c r="F51" s="568"/>
      <c r="G51" s="568"/>
      <c r="H51" s="568"/>
      <c r="I51" s="568"/>
      <c r="J51" s="568"/>
      <c r="K51" s="568"/>
      <c r="L51" s="568"/>
      <c r="M51" s="568"/>
      <c r="N51" s="568"/>
      <c r="O51" s="568"/>
      <c r="R51" s="568"/>
      <c r="S51" s="568"/>
    </row>
    <row r="52" spans="4:19" x14ac:dyDescent="0.25">
      <c r="D52" s="568"/>
      <c r="E52" s="568"/>
      <c r="F52" s="568"/>
      <c r="G52" s="568"/>
      <c r="H52" s="568"/>
      <c r="I52" s="568"/>
      <c r="J52" s="568"/>
      <c r="K52" s="568"/>
      <c r="L52" s="568"/>
      <c r="M52" s="568"/>
      <c r="N52" s="568"/>
      <c r="O52" s="568"/>
      <c r="R52" s="568"/>
      <c r="S52" s="568"/>
    </row>
    <row r="53" spans="4:19" x14ac:dyDescent="0.25">
      <c r="D53" s="568"/>
      <c r="E53" s="568"/>
      <c r="F53" s="568"/>
      <c r="G53" s="568"/>
      <c r="H53" s="568"/>
      <c r="I53" s="568"/>
      <c r="J53" s="568"/>
      <c r="K53" s="568"/>
      <c r="L53" s="568"/>
      <c r="M53" s="568"/>
      <c r="N53" s="568"/>
      <c r="O53" s="568"/>
      <c r="R53" s="568"/>
      <c r="S53" s="568"/>
    </row>
    <row r="54" spans="4:19" x14ac:dyDescent="0.25">
      <c r="D54" s="568"/>
      <c r="E54" s="568"/>
      <c r="F54" s="568"/>
      <c r="G54" s="568"/>
      <c r="H54" s="568"/>
      <c r="I54" s="568"/>
      <c r="J54" s="568"/>
      <c r="K54" s="568"/>
      <c r="L54" s="568"/>
      <c r="M54" s="568"/>
      <c r="N54" s="568"/>
      <c r="O54" s="568"/>
      <c r="R54" s="568"/>
      <c r="S54" s="568"/>
    </row>
    <row r="55" spans="4:19" x14ac:dyDescent="0.25">
      <c r="D55" s="568"/>
      <c r="E55" s="568"/>
      <c r="F55" s="568"/>
      <c r="G55" s="568"/>
      <c r="H55" s="568"/>
      <c r="I55" s="568"/>
      <c r="J55" s="568"/>
      <c r="K55" s="568"/>
      <c r="L55" s="568"/>
      <c r="M55" s="568"/>
      <c r="N55" s="568"/>
      <c r="O55" s="568"/>
      <c r="R55" s="568"/>
      <c r="S55" s="568"/>
    </row>
    <row r="56" spans="4:19" x14ac:dyDescent="0.25">
      <c r="D56" s="568"/>
      <c r="E56" s="568"/>
      <c r="F56" s="568"/>
      <c r="G56" s="568"/>
      <c r="H56" s="568"/>
      <c r="I56" s="568"/>
      <c r="J56" s="568"/>
      <c r="K56" s="568"/>
      <c r="L56" s="568"/>
      <c r="M56" s="568"/>
      <c r="N56" s="568"/>
      <c r="O56" s="568"/>
      <c r="R56" s="568"/>
      <c r="S56" s="568"/>
    </row>
    <row r="57" spans="4:19" x14ac:dyDescent="0.25">
      <c r="D57" s="568"/>
      <c r="E57" s="568"/>
      <c r="F57" s="568"/>
      <c r="G57" s="568"/>
      <c r="H57" s="568"/>
      <c r="I57" s="568"/>
      <c r="J57" s="568"/>
      <c r="K57" s="568"/>
      <c r="L57" s="568"/>
      <c r="M57" s="568"/>
      <c r="N57" s="568"/>
      <c r="O57" s="568"/>
      <c r="R57" s="568"/>
      <c r="S57" s="568"/>
    </row>
    <row r="58" spans="4:19" x14ac:dyDescent="0.25">
      <c r="D58" s="568"/>
      <c r="E58" s="568"/>
      <c r="F58" s="568"/>
      <c r="G58" s="568"/>
      <c r="H58" s="568"/>
      <c r="I58" s="568"/>
      <c r="J58" s="568"/>
      <c r="K58" s="568"/>
      <c r="L58" s="568"/>
      <c r="M58" s="568"/>
      <c r="N58" s="568"/>
      <c r="O58" s="568"/>
      <c r="R58" s="568"/>
      <c r="S58" s="568"/>
    </row>
    <row r="59" spans="4:19" x14ac:dyDescent="0.25">
      <c r="D59" s="568"/>
      <c r="E59" s="568"/>
      <c r="F59" s="568"/>
      <c r="G59" s="568"/>
      <c r="H59" s="568"/>
      <c r="I59" s="568"/>
      <c r="J59" s="568"/>
      <c r="K59" s="568"/>
      <c r="L59" s="568"/>
      <c r="M59" s="568"/>
      <c r="N59" s="568"/>
      <c r="O59" s="568"/>
      <c r="R59" s="568"/>
      <c r="S59" s="568"/>
    </row>
    <row r="60" spans="4:19" x14ac:dyDescent="0.25">
      <c r="D60" s="568"/>
      <c r="E60" s="568"/>
      <c r="F60" s="568"/>
      <c r="G60" s="568"/>
      <c r="H60" s="568"/>
      <c r="I60" s="568"/>
      <c r="J60" s="568"/>
      <c r="K60" s="568"/>
      <c r="L60" s="568"/>
      <c r="M60" s="568"/>
      <c r="N60" s="568"/>
      <c r="O60" s="568"/>
      <c r="R60" s="568"/>
      <c r="S60" s="568"/>
    </row>
    <row r="61" spans="4:19" x14ac:dyDescent="0.25">
      <c r="D61" s="568"/>
      <c r="E61" s="568"/>
      <c r="F61" s="568"/>
      <c r="G61" s="568"/>
      <c r="H61" s="568"/>
      <c r="I61" s="568"/>
      <c r="J61" s="568"/>
      <c r="K61" s="568"/>
      <c r="L61" s="568"/>
      <c r="M61" s="568"/>
      <c r="N61" s="568"/>
      <c r="O61" s="568"/>
      <c r="R61" s="568"/>
      <c r="S61" s="568"/>
    </row>
    <row r="62" spans="4:19" x14ac:dyDescent="0.25">
      <c r="D62" s="568"/>
      <c r="E62" s="568"/>
      <c r="F62" s="568"/>
      <c r="G62" s="568"/>
      <c r="H62" s="568"/>
      <c r="I62" s="568"/>
      <c r="J62" s="568"/>
      <c r="K62" s="568"/>
      <c r="L62" s="568"/>
      <c r="M62" s="568"/>
      <c r="N62" s="568"/>
      <c r="O62" s="568"/>
      <c r="R62" s="568"/>
      <c r="S62" s="568"/>
    </row>
    <row r="63" spans="4:19" x14ac:dyDescent="0.25">
      <c r="D63" s="568"/>
      <c r="E63" s="568"/>
      <c r="F63" s="568"/>
      <c r="G63" s="568"/>
      <c r="H63" s="568"/>
      <c r="I63" s="568"/>
      <c r="J63" s="568"/>
      <c r="K63" s="568"/>
      <c r="L63" s="568"/>
      <c r="M63" s="568"/>
      <c r="N63" s="568"/>
      <c r="O63" s="568"/>
      <c r="R63" s="568"/>
      <c r="S63" s="568"/>
    </row>
    <row r="64" spans="4:19" x14ac:dyDescent="0.25">
      <c r="D64" s="568"/>
      <c r="E64" s="568"/>
      <c r="F64" s="568"/>
      <c r="G64" s="568"/>
      <c r="H64" s="568"/>
      <c r="I64" s="568"/>
      <c r="J64" s="568"/>
      <c r="K64" s="568"/>
      <c r="L64" s="568"/>
      <c r="M64" s="568"/>
      <c r="N64" s="568"/>
      <c r="O64" s="568"/>
      <c r="R64" s="568"/>
      <c r="S64" s="568"/>
    </row>
    <row r="65" spans="4:19" x14ac:dyDescent="0.25">
      <c r="D65" s="568"/>
      <c r="E65" s="568"/>
      <c r="F65" s="568"/>
      <c r="G65" s="568"/>
      <c r="H65" s="568"/>
      <c r="I65" s="568"/>
      <c r="J65" s="568"/>
      <c r="K65" s="568"/>
      <c r="L65" s="568"/>
      <c r="M65" s="568"/>
      <c r="N65" s="568"/>
      <c r="O65" s="568"/>
      <c r="R65" s="568"/>
      <c r="S65" s="568"/>
    </row>
    <row r="66" spans="4:19" x14ac:dyDescent="0.25">
      <c r="D66" s="568"/>
      <c r="E66" s="568"/>
      <c r="F66" s="568"/>
      <c r="G66" s="568"/>
      <c r="H66" s="568"/>
      <c r="I66" s="568"/>
      <c r="J66" s="568"/>
      <c r="K66" s="568"/>
      <c r="L66" s="568"/>
      <c r="M66" s="568"/>
      <c r="N66" s="568"/>
      <c r="O66" s="568"/>
      <c r="R66" s="568"/>
      <c r="S66" s="568"/>
    </row>
    <row r="67" spans="4:19" x14ac:dyDescent="0.25">
      <c r="D67" s="568"/>
      <c r="E67" s="568"/>
      <c r="F67" s="568"/>
      <c r="G67" s="568"/>
      <c r="H67" s="568"/>
      <c r="I67" s="568"/>
      <c r="J67" s="568"/>
      <c r="K67" s="568"/>
      <c r="L67" s="568"/>
      <c r="M67" s="568"/>
      <c r="N67" s="568"/>
      <c r="O67" s="568"/>
      <c r="R67" s="568"/>
      <c r="S67" s="568"/>
    </row>
    <row r="68" spans="4:19" x14ac:dyDescent="0.25">
      <c r="D68" s="568"/>
      <c r="E68" s="568"/>
      <c r="F68" s="568"/>
      <c r="G68" s="568"/>
      <c r="H68" s="568"/>
      <c r="I68" s="568"/>
      <c r="J68" s="568"/>
      <c r="K68" s="568"/>
      <c r="L68" s="568"/>
      <c r="M68" s="568"/>
      <c r="N68" s="568"/>
      <c r="O68" s="568"/>
      <c r="R68" s="568"/>
      <c r="S68" s="568"/>
    </row>
    <row r="69" spans="4:19" x14ac:dyDescent="0.25">
      <c r="D69" s="568"/>
      <c r="E69" s="568"/>
      <c r="F69" s="568"/>
      <c r="G69" s="568"/>
      <c r="H69" s="568"/>
      <c r="I69" s="568"/>
      <c r="J69" s="568"/>
      <c r="K69" s="568"/>
      <c r="L69" s="568"/>
      <c r="M69" s="568"/>
      <c r="N69" s="568"/>
      <c r="O69" s="568"/>
      <c r="R69" s="568"/>
      <c r="S69" s="568"/>
    </row>
    <row r="70" spans="4:19" x14ac:dyDescent="0.25">
      <c r="D70" s="568"/>
      <c r="E70" s="568"/>
      <c r="F70" s="568"/>
      <c r="G70" s="568"/>
      <c r="H70" s="568"/>
      <c r="I70" s="568"/>
      <c r="J70" s="568"/>
      <c r="K70" s="568"/>
      <c r="L70" s="568"/>
      <c r="M70" s="568"/>
      <c r="N70" s="568"/>
      <c r="O70" s="568"/>
      <c r="R70" s="568"/>
      <c r="S70" s="568"/>
    </row>
    <row r="71" spans="4:19" x14ac:dyDescent="0.25">
      <c r="D71" s="568"/>
      <c r="E71" s="568"/>
      <c r="F71" s="568"/>
      <c r="G71" s="568"/>
      <c r="H71" s="568"/>
      <c r="I71" s="568"/>
      <c r="J71" s="568"/>
      <c r="K71" s="568"/>
      <c r="L71" s="568"/>
      <c r="M71" s="568"/>
      <c r="N71" s="568"/>
      <c r="O71" s="568"/>
      <c r="R71" s="568"/>
      <c r="S71" s="568"/>
    </row>
    <row r="72" spans="4:19" x14ac:dyDescent="0.25">
      <c r="D72" s="568"/>
      <c r="E72" s="568"/>
      <c r="F72" s="568"/>
      <c r="G72" s="568"/>
      <c r="H72" s="568"/>
      <c r="I72" s="568"/>
      <c r="J72" s="568"/>
      <c r="K72" s="568"/>
      <c r="L72" s="568"/>
      <c r="M72" s="568"/>
      <c r="N72" s="568"/>
      <c r="O72" s="568"/>
      <c r="R72" s="568"/>
      <c r="S72" s="568"/>
    </row>
    <row r="73" spans="4:19" x14ac:dyDescent="0.25">
      <c r="D73" s="568"/>
      <c r="E73" s="568"/>
      <c r="F73" s="568"/>
      <c r="G73" s="568"/>
      <c r="H73" s="568"/>
      <c r="I73" s="568"/>
      <c r="J73" s="568"/>
      <c r="K73" s="568"/>
      <c r="L73" s="568"/>
      <c r="M73" s="568"/>
      <c r="N73" s="568"/>
      <c r="O73" s="568"/>
      <c r="R73" s="568"/>
      <c r="S73" s="568"/>
    </row>
    <row r="74" spans="4:19" x14ac:dyDescent="0.25">
      <c r="D74" s="568"/>
      <c r="E74" s="568"/>
      <c r="F74" s="568"/>
      <c r="G74" s="568"/>
      <c r="H74" s="568"/>
      <c r="I74" s="568"/>
      <c r="J74" s="568"/>
      <c r="K74" s="568"/>
      <c r="L74" s="568"/>
      <c r="M74" s="568"/>
      <c r="N74" s="568"/>
      <c r="O74" s="568"/>
      <c r="R74" s="568"/>
      <c r="S74" s="568"/>
    </row>
    <row r="75" spans="4:19" x14ac:dyDescent="0.25">
      <c r="D75" s="568"/>
      <c r="E75" s="568"/>
      <c r="F75" s="568"/>
      <c r="G75" s="568"/>
      <c r="H75" s="568"/>
      <c r="I75" s="568"/>
      <c r="J75" s="568"/>
      <c r="K75" s="568"/>
      <c r="L75" s="568"/>
      <c r="M75" s="568"/>
      <c r="N75" s="568"/>
      <c r="O75" s="568"/>
      <c r="R75" s="568"/>
      <c r="S75" s="568"/>
    </row>
    <row r="76" spans="4:19" x14ac:dyDescent="0.25">
      <c r="D76" s="568"/>
      <c r="E76" s="568"/>
      <c r="F76" s="568"/>
      <c r="G76" s="568"/>
      <c r="H76" s="568"/>
      <c r="I76" s="568"/>
      <c r="J76" s="568"/>
      <c r="K76" s="568"/>
      <c r="L76" s="568"/>
      <c r="M76" s="568"/>
      <c r="N76" s="568"/>
      <c r="O76" s="568"/>
      <c r="R76" s="568"/>
      <c r="S76" s="568"/>
    </row>
    <row r="77" spans="4:19" x14ac:dyDescent="0.25">
      <c r="D77" s="568"/>
      <c r="E77" s="568"/>
      <c r="F77" s="568"/>
      <c r="G77" s="568"/>
      <c r="H77" s="568"/>
      <c r="I77" s="568"/>
      <c r="J77" s="568"/>
      <c r="K77" s="568"/>
      <c r="L77" s="568"/>
      <c r="M77" s="568"/>
      <c r="N77" s="568"/>
      <c r="O77" s="568"/>
      <c r="R77" s="568"/>
      <c r="S77" s="568"/>
    </row>
    <row r="78" spans="4:19" x14ac:dyDescent="0.25">
      <c r="D78" s="568"/>
      <c r="E78" s="568"/>
      <c r="F78" s="568"/>
      <c r="G78" s="568"/>
      <c r="H78" s="568"/>
      <c r="I78" s="568"/>
      <c r="J78" s="568"/>
      <c r="K78" s="568"/>
      <c r="L78" s="568"/>
      <c r="M78" s="568"/>
      <c r="N78" s="568"/>
      <c r="O78" s="568"/>
      <c r="R78" s="568"/>
      <c r="S78" s="568"/>
    </row>
    <row r="79" spans="4:19" x14ac:dyDescent="0.25">
      <c r="D79" s="568"/>
      <c r="E79" s="568"/>
      <c r="F79" s="568"/>
      <c r="G79" s="568"/>
      <c r="H79" s="568"/>
      <c r="I79" s="568"/>
      <c r="J79" s="568"/>
      <c r="K79" s="568"/>
      <c r="L79" s="568"/>
      <c r="M79" s="568"/>
      <c r="N79" s="568"/>
      <c r="O79" s="568"/>
      <c r="R79" s="568"/>
      <c r="S79" s="568"/>
    </row>
    <row r="80" spans="4:19" x14ac:dyDescent="0.25">
      <c r="D80" s="568"/>
      <c r="E80" s="568"/>
      <c r="F80" s="568"/>
      <c r="G80" s="568"/>
      <c r="H80" s="568"/>
      <c r="I80" s="568"/>
      <c r="J80" s="568"/>
      <c r="K80" s="568"/>
      <c r="L80" s="568"/>
      <c r="M80" s="568"/>
      <c r="N80" s="568"/>
      <c r="O80" s="568"/>
      <c r="R80" s="568"/>
      <c r="S80" s="568"/>
    </row>
    <row r="81" spans="4:19" x14ac:dyDescent="0.25">
      <c r="D81" s="568"/>
      <c r="E81" s="568"/>
      <c r="F81" s="568"/>
      <c r="G81" s="568"/>
      <c r="H81" s="568"/>
      <c r="I81" s="568"/>
      <c r="J81" s="568"/>
      <c r="K81" s="568"/>
      <c r="L81" s="568"/>
      <c r="M81" s="568"/>
      <c r="N81" s="568"/>
      <c r="O81" s="568"/>
      <c r="R81" s="568"/>
      <c r="S81" s="568"/>
    </row>
    <row r="82" spans="4:19" x14ac:dyDescent="0.25">
      <c r="D82" s="568"/>
      <c r="E82" s="568"/>
      <c r="F82" s="568"/>
      <c r="G82" s="568"/>
      <c r="H82" s="568"/>
      <c r="I82" s="568"/>
      <c r="J82" s="568"/>
      <c r="K82" s="568"/>
      <c r="L82" s="568"/>
      <c r="M82" s="568"/>
      <c r="N82" s="568"/>
      <c r="O82" s="568"/>
      <c r="R82" s="568"/>
      <c r="S82" s="568"/>
    </row>
    <row r="83" spans="4:19" x14ac:dyDescent="0.25">
      <c r="D83" s="568"/>
      <c r="E83" s="568"/>
      <c r="F83" s="568"/>
      <c r="G83" s="568"/>
      <c r="H83" s="568"/>
      <c r="I83" s="568"/>
      <c r="J83" s="568"/>
      <c r="K83" s="568"/>
      <c r="L83" s="568"/>
      <c r="M83" s="568"/>
      <c r="N83" s="568"/>
      <c r="O83" s="568"/>
      <c r="R83" s="568"/>
      <c r="S83" s="568"/>
    </row>
    <row r="84" spans="4:19" x14ac:dyDescent="0.25">
      <c r="D84" s="568"/>
      <c r="E84" s="568"/>
      <c r="F84" s="568"/>
      <c r="G84" s="568"/>
      <c r="H84" s="568"/>
      <c r="I84" s="568"/>
      <c r="J84" s="568"/>
      <c r="K84" s="568"/>
      <c r="L84" s="568"/>
      <c r="M84" s="568"/>
      <c r="N84" s="568"/>
      <c r="O84" s="568"/>
      <c r="R84" s="568"/>
      <c r="S84" s="568"/>
    </row>
    <row r="85" spans="4:19" x14ac:dyDescent="0.25">
      <c r="D85" s="568"/>
      <c r="E85" s="568"/>
      <c r="F85" s="568"/>
      <c r="G85" s="568"/>
      <c r="H85" s="568"/>
      <c r="I85" s="568"/>
      <c r="J85" s="568"/>
      <c r="K85" s="568"/>
      <c r="L85" s="568"/>
      <c r="M85" s="568"/>
      <c r="N85" s="568"/>
      <c r="O85" s="568"/>
      <c r="R85" s="568"/>
      <c r="S85" s="568"/>
    </row>
    <row r="86" spans="4:19" x14ac:dyDescent="0.25">
      <c r="D86" s="568"/>
      <c r="E86" s="568"/>
      <c r="F86" s="568"/>
      <c r="G86" s="568"/>
      <c r="H86" s="568"/>
      <c r="I86" s="568"/>
      <c r="J86" s="568"/>
      <c r="K86" s="568"/>
      <c r="L86" s="568"/>
      <c r="M86" s="568"/>
      <c r="N86" s="568"/>
      <c r="O86" s="568"/>
      <c r="R86" s="568"/>
      <c r="S86" s="568"/>
    </row>
    <row r="87" spans="4:19" x14ac:dyDescent="0.25">
      <c r="D87" s="568"/>
      <c r="E87" s="568"/>
      <c r="F87" s="568"/>
      <c r="G87" s="568"/>
      <c r="H87" s="568"/>
      <c r="I87" s="568"/>
      <c r="J87" s="568"/>
      <c r="K87" s="568"/>
      <c r="L87" s="568"/>
      <c r="M87" s="568"/>
      <c r="N87" s="568"/>
      <c r="O87" s="568"/>
      <c r="R87" s="568"/>
      <c r="S87" s="568"/>
    </row>
    <row r="88" spans="4:19" x14ac:dyDescent="0.25">
      <c r="D88" s="568"/>
      <c r="E88" s="568"/>
      <c r="F88" s="568"/>
      <c r="G88" s="568"/>
      <c r="H88" s="568"/>
      <c r="I88" s="568"/>
      <c r="J88" s="568"/>
      <c r="K88" s="568"/>
      <c r="L88" s="568"/>
      <c r="M88" s="568"/>
      <c r="N88" s="568"/>
      <c r="O88" s="568"/>
      <c r="R88" s="568"/>
      <c r="S88" s="568"/>
    </row>
    <row r="89" spans="4:19" x14ac:dyDescent="0.25">
      <c r="D89" s="568"/>
      <c r="E89" s="568"/>
      <c r="F89" s="568"/>
      <c r="G89" s="568"/>
      <c r="H89" s="568"/>
      <c r="I89" s="568"/>
      <c r="J89" s="568"/>
      <c r="K89" s="568"/>
      <c r="L89" s="568"/>
      <c r="M89" s="568"/>
      <c r="N89" s="568"/>
      <c r="O89" s="568"/>
      <c r="R89" s="568"/>
      <c r="S89" s="568"/>
    </row>
    <row r="90" spans="4:19" x14ac:dyDescent="0.25">
      <c r="D90" s="568"/>
      <c r="E90" s="568"/>
      <c r="F90" s="568"/>
      <c r="G90" s="568"/>
      <c r="H90" s="568"/>
      <c r="I90" s="568"/>
      <c r="J90" s="568"/>
      <c r="K90" s="568"/>
      <c r="L90" s="568"/>
      <c r="M90" s="568"/>
      <c r="N90" s="568"/>
      <c r="O90" s="568"/>
      <c r="R90" s="568"/>
      <c r="S90" s="568"/>
    </row>
    <row r="91" spans="4:19" x14ac:dyDescent="0.25">
      <c r="D91" s="568"/>
      <c r="E91" s="568"/>
      <c r="F91" s="568"/>
      <c r="G91" s="568"/>
      <c r="H91" s="568"/>
      <c r="I91" s="568"/>
      <c r="J91" s="568"/>
      <c r="K91" s="568"/>
      <c r="L91" s="568"/>
      <c r="M91" s="568"/>
      <c r="N91" s="568"/>
      <c r="O91" s="568"/>
      <c r="R91" s="568"/>
      <c r="S91" s="568"/>
    </row>
    <row r="92" spans="4:19" x14ac:dyDescent="0.25">
      <c r="D92" s="568"/>
      <c r="E92" s="568"/>
      <c r="F92" s="568"/>
      <c r="G92" s="568"/>
      <c r="H92" s="568"/>
      <c r="I92" s="568"/>
      <c r="J92" s="568"/>
      <c r="K92" s="568"/>
      <c r="L92" s="568"/>
      <c r="M92" s="568"/>
      <c r="N92" s="568"/>
      <c r="O92" s="568"/>
      <c r="R92" s="568"/>
      <c r="S92" s="568"/>
    </row>
    <row r="93" spans="4:19" x14ac:dyDescent="0.25">
      <c r="D93" s="568"/>
      <c r="E93" s="568"/>
      <c r="F93" s="568"/>
      <c r="G93" s="568"/>
      <c r="H93" s="568"/>
      <c r="I93" s="568"/>
      <c r="J93" s="568"/>
      <c r="K93" s="568"/>
      <c r="L93" s="568"/>
      <c r="M93" s="568"/>
      <c r="N93" s="568"/>
      <c r="O93" s="568"/>
      <c r="R93" s="568"/>
      <c r="S93" s="568"/>
    </row>
    <row r="94" spans="4:19" x14ac:dyDescent="0.25">
      <c r="D94" s="568"/>
      <c r="E94" s="568"/>
      <c r="F94" s="568"/>
      <c r="G94" s="568"/>
      <c r="H94" s="568"/>
      <c r="I94" s="568"/>
      <c r="J94" s="568"/>
      <c r="K94" s="568"/>
      <c r="L94" s="568"/>
      <c r="M94" s="568"/>
      <c r="N94" s="568"/>
      <c r="O94" s="568"/>
      <c r="R94" s="568"/>
      <c r="S94" s="568"/>
    </row>
    <row r="95" spans="4:19" x14ac:dyDescent="0.25">
      <c r="D95" s="568"/>
      <c r="E95" s="568"/>
      <c r="F95" s="568"/>
      <c r="G95" s="568"/>
      <c r="H95" s="568"/>
      <c r="I95" s="568"/>
      <c r="J95" s="568"/>
      <c r="K95" s="568"/>
      <c r="L95" s="568"/>
      <c r="M95" s="568"/>
      <c r="N95" s="568"/>
      <c r="O95" s="568"/>
      <c r="R95" s="568"/>
      <c r="S95" s="568"/>
    </row>
    <row r="96" spans="4:19" x14ac:dyDescent="0.25">
      <c r="D96" s="568"/>
      <c r="E96" s="568"/>
      <c r="F96" s="568"/>
      <c r="G96" s="568"/>
      <c r="H96" s="568"/>
      <c r="I96" s="568"/>
      <c r="J96" s="568"/>
      <c r="K96" s="568"/>
      <c r="L96" s="568"/>
      <c r="M96" s="568"/>
      <c r="N96" s="568"/>
      <c r="O96" s="568"/>
      <c r="R96" s="568"/>
      <c r="S96" s="568"/>
    </row>
    <row r="97" spans="4:19" x14ac:dyDescent="0.25">
      <c r="D97" s="568"/>
      <c r="E97" s="568"/>
      <c r="F97" s="568"/>
      <c r="G97" s="568"/>
      <c r="H97" s="568"/>
      <c r="I97" s="568"/>
      <c r="J97" s="568"/>
      <c r="K97" s="568"/>
      <c r="L97" s="568"/>
      <c r="M97" s="568"/>
      <c r="N97" s="568"/>
      <c r="O97" s="568"/>
      <c r="R97" s="568"/>
      <c r="S97" s="568"/>
    </row>
    <row r="98" spans="4:19" x14ac:dyDescent="0.25">
      <c r="D98" s="568"/>
      <c r="E98" s="568"/>
      <c r="F98" s="568"/>
      <c r="G98" s="568"/>
      <c r="H98" s="568"/>
      <c r="I98" s="568"/>
      <c r="J98" s="568"/>
      <c r="K98" s="568"/>
      <c r="L98" s="568"/>
      <c r="M98" s="568"/>
      <c r="N98" s="568"/>
      <c r="O98" s="568"/>
      <c r="R98" s="568"/>
      <c r="S98" s="568"/>
    </row>
    <row r="99" spans="4:19" x14ac:dyDescent="0.25">
      <c r="D99" s="568"/>
      <c r="E99" s="568"/>
      <c r="F99" s="568"/>
      <c r="G99" s="568"/>
      <c r="H99" s="568"/>
      <c r="I99" s="568"/>
      <c r="J99" s="568"/>
      <c r="K99" s="568"/>
      <c r="L99" s="568"/>
      <c r="M99" s="568"/>
      <c r="N99" s="568"/>
      <c r="O99" s="568"/>
      <c r="R99" s="568"/>
      <c r="S99" s="568"/>
    </row>
    <row r="100" spans="4:19" x14ac:dyDescent="0.25">
      <c r="D100" s="568"/>
      <c r="E100" s="568"/>
      <c r="F100" s="568"/>
      <c r="G100" s="568"/>
      <c r="H100" s="568"/>
      <c r="I100" s="568"/>
      <c r="J100" s="568"/>
      <c r="K100" s="568"/>
      <c r="L100" s="568"/>
      <c r="M100" s="568"/>
      <c r="N100" s="568"/>
      <c r="O100" s="568"/>
      <c r="R100" s="568"/>
      <c r="S100" s="568"/>
    </row>
    <row r="101" spans="4:19" x14ac:dyDescent="0.25">
      <c r="D101" s="568"/>
      <c r="E101" s="568"/>
      <c r="F101" s="568"/>
      <c r="G101" s="568"/>
      <c r="H101" s="568"/>
      <c r="I101" s="568"/>
      <c r="J101" s="568"/>
      <c r="K101" s="568"/>
      <c r="L101" s="568"/>
      <c r="M101" s="568"/>
      <c r="N101" s="568"/>
      <c r="O101" s="568"/>
      <c r="R101" s="568"/>
      <c r="S101" s="568"/>
    </row>
    <row r="102" spans="4:19" x14ac:dyDescent="0.25">
      <c r="D102" s="568"/>
      <c r="E102" s="568"/>
      <c r="F102" s="568"/>
      <c r="G102" s="568"/>
      <c r="H102" s="568"/>
      <c r="I102" s="568"/>
      <c r="J102" s="568"/>
      <c r="K102" s="568"/>
      <c r="L102" s="568"/>
      <c r="M102" s="568"/>
      <c r="N102" s="568"/>
      <c r="O102" s="568"/>
      <c r="R102" s="568"/>
      <c r="S102" s="568"/>
    </row>
    <row r="103" spans="4:19" x14ac:dyDescent="0.25">
      <c r="D103" s="568"/>
      <c r="E103" s="568"/>
      <c r="F103" s="568"/>
      <c r="G103" s="568"/>
      <c r="H103" s="568"/>
      <c r="I103" s="568"/>
      <c r="J103" s="568"/>
      <c r="K103" s="568"/>
      <c r="L103" s="568"/>
      <c r="M103" s="568"/>
      <c r="N103" s="568"/>
      <c r="O103" s="568"/>
      <c r="R103" s="568"/>
      <c r="S103" s="568"/>
    </row>
    <row r="104" spans="4:19" x14ac:dyDescent="0.25">
      <c r="D104" s="568"/>
      <c r="E104" s="568"/>
      <c r="F104" s="568"/>
      <c r="G104" s="568"/>
      <c r="H104" s="568"/>
      <c r="I104" s="568"/>
      <c r="J104" s="568"/>
      <c r="K104" s="568"/>
      <c r="L104" s="568"/>
      <c r="M104" s="568"/>
      <c r="N104" s="568"/>
      <c r="O104" s="568"/>
      <c r="R104" s="568"/>
      <c r="S104" s="568"/>
    </row>
    <row r="105" spans="4:19" x14ac:dyDescent="0.25">
      <c r="D105" s="568"/>
      <c r="E105" s="568"/>
      <c r="F105" s="568"/>
      <c r="G105" s="568"/>
      <c r="H105" s="568"/>
      <c r="I105" s="568"/>
      <c r="J105" s="568"/>
      <c r="K105" s="568"/>
      <c r="L105" s="568"/>
      <c r="M105" s="568"/>
      <c r="N105" s="568"/>
      <c r="O105" s="568"/>
      <c r="R105" s="568"/>
      <c r="S105" s="568"/>
    </row>
    <row r="106" spans="4:19" x14ac:dyDescent="0.25">
      <c r="D106" s="568"/>
      <c r="E106" s="568"/>
      <c r="F106" s="568"/>
      <c r="G106" s="568"/>
      <c r="H106" s="568"/>
      <c r="I106" s="568"/>
      <c r="J106" s="568"/>
      <c r="K106" s="568"/>
      <c r="L106" s="568"/>
      <c r="M106" s="568"/>
      <c r="N106" s="568"/>
      <c r="O106" s="568"/>
      <c r="R106" s="568"/>
      <c r="S106" s="568"/>
    </row>
    <row r="107" spans="4:19" x14ac:dyDescent="0.25">
      <c r="D107" s="568"/>
      <c r="E107" s="568"/>
      <c r="F107" s="568"/>
      <c r="G107" s="568"/>
      <c r="H107" s="568"/>
      <c r="I107" s="568"/>
      <c r="J107" s="568"/>
      <c r="K107" s="568"/>
      <c r="L107" s="568"/>
      <c r="M107" s="568"/>
      <c r="N107" s="568"/>
      <c r="O107" s="568"/>
      <c r="R107" s="568"/>
      <c r="S107" s="568"/>
    </row>
    <row r="108" spans="4:19" x14ac:dyDescent="0.25">
      <c r="D108" s="568"/>
      <c r="E108" s="568"/>
      <c r="F108" s="568"/>
      <c r="G108" s="568"/>
      <c r="H108" s="568"/>
      <c r="I108" s="568"/>
      <c r="J108" s="568"/>
      <c r="K108" s="568"/>
      <c r="L108" s="568"/>
      <c r="M108" s="568"/>
      <c r="N108" s="568"/>
      <c r="O108" s="568"/>
      <c r="R108" s="568"/>
      <c r="S108" s="568"/>
    </row>
    <row r="109" spans="4:19" x14ac:dyDescent="0.25">
      <c r="D109" s="568"/>
      <c r="E109" s="568"/>
      <c r="F109" s="568"/>
      <c r="G109" s="568"/>
      <c r="H109" s="568"/>
      <c r="I109" s="568"/>
      <c r="J109" s="568"/>
      <c r="K109" s="568"/>
      <c r="L109" s="568"/>
      <c r="M109" s="568"/>
      <c r="N109" s="568"/>
      <c r="O109" s="568"/>
      <c r="R109" s="568"/>
      <c r="S109" s="568"/>
    </row>
    <row r="110" spans="4:19" x14ac:dyDescent="0.25">
      <c r="D110" s="568"/>
      <c r="E110" s="568"/>
      <c r="F110" s="568"/>
      <c r="G110" s="568"/>
      <c r="H110" s="568"/>
      <c r="I110" s="568"/>
      <c r="J110" s="568"/>
      <c r="K110" s="568"/>
      <c r="L110" s="568"/>
      <c r="M110" s="568"/>
      <c r="N110" s="568"/>
      <c r="O110" s="568"/>
      <c r="R110" s="568"/>
      <c r="S110" s="568"/>
    </row>
    <row r="111" spans="4:19" x14ac:dyDescent="0.25">
      <c r="D111" s="568"/>
      <c r="E111" s="568"/>
      <c r="F111" s="568"/>
      <c r="G111" s="568"/>
      <c r="H111" s="568"/>
      <c r="I111" s="568"/>
      <c r="J111" s="568"/>
      <c r="K111" s="568"/>
      <c r="L111" s="568"/>
      <c r="M111" s="568"/>
      <c r="N111" s="568"/>
      <c r="O111" s="568"/>
      <c r="R111" s="568"/>
      <c r="S111" s="568"/>
    </row>
    <row r="112" spans="4:19" x14ac:dyDescent="0.25">
      <c r="D112" s="568"/>
      <c r="E112" s="568"/>
      <c r="F112" s="568"/>
      <c r="G112" s="568"/>
      <c r="H112" s="568"/>
      <c r="I112" s="568"/>
      <c r="J112" s="568"/>
      <c r="K112" s="568"/>
      <c r="L112" s="568"/>
      <c r="M112" s="568"/>
      <c r="N112" s="568"/>
      <c r="O112" s="568"/>
      <c r="R112" s="568"/>
      <c r="S112" s="568"/>
    </row>
    <row r="113" spans="4:19" x14ac:dyDescent="0.25">
      <c r="D113" s="568"/>
      <c r="E113" s="568"/>
      <c r="F113" s="568"/>
      <c r="G113" s="568"/>
      <c r="H113" s="568"/>
      <c r="I113" s="568"/>
      <c r="J113" s="568"/>
      <c r="K113" s="568"/>
      <c r="L113" s="568"/>
      <c r="M113" s="568"/>
      <c r="N113" s="568"/>
      <c r="O113" s="568"/>
      <c r="R113" s="568"/>
      <c r="S113" s="568"/>
    </row>
    <row r="114" spans="4:19" x14ac:dyDescent="0.25">
      <c r="D114" s="568"/>
      <c r="E114" s="568"/>
      <c r="F114" s="568"/>
      <c r="G114" s="568"/>
      <c r="H114" s="568"/>
      <c r="I114" s="568"/>
      <c r="J114" s="568"/>
      <c r="K114" s="568"/>
      <c r="L114" s="568"/>
      <c r="M114" s="568"/>
      <c r="N114" s="568"/>
      <c r="O114" s="568"/>
      <c r="R114" s="568"/>
      <c r="S114" s="568"/>
    </row>
    <row r="115" spans="4:19" x14ac:dyDescent="0.25">
      <c r="D115" s="568"/>
      <c r="E115" s="568"/>
      <c r="F115" s="568"/>
      <c r="G115" s="568"/>
      <c r="H115" s="568"/>
      <c r="I115" s="568"/>
      <c r="J115" s="568"/>
      <c r="K115" s="568"/>
      <c r="L115" s="568"/>
      <c r="M115" s="568"/>
      <c r="N115" s="568"/>
      <c r="O115" s="568"/>
      <c r="R115" s="568"/>
      <c r="S115" s="568"/>
    </row>
    <row r="116" spans="4:19" x14ac:dyDescent="0.25">
      <c r="D116" s="568"/>
      <c r="E116" s="568"/>
      <c r="F116" s="568"/>
      <c r="G116" s="568"/>
      <c r="H116" s="568"/>
      <c r="I116" s="568"/>
      <c r="J116" s="568"/>
      <c r="K116" s="568"/>
      <c r="L116" s="568"/>
      <c r="M116" s="568"/>
      <c r="N116" s="568"/>
      <c r="O116" s="568"/>
      <c r="R116" s="568"/>
      <c r="S116" s="568"/>
    </row>
    <row r="117" spans="4:19" x14ac:dyDescent="0.25">
      <c r="D117" s="568"/>
      <c r="E117" s="568"/>
      <c r="F117" s="568"/>
      <c r="G117" s="568"/>
      <c r="H117" s="568"/>
      <c r="I117" s="568"/>
      <c r="J117" s="568"/>
      <c r="K117" s="568"/>
      <c r="L117" s="568"/>
      <c r="M117" s="568"/>
      <c r="N117" s="568"/>
      <c r="O117" s="568"/>
      <c r="R117" s="568"/>
      <c r="S117" s="568"/>
    </row>
    <row r="118" spans="4:19" x14ac:dyDescent="0.25">
      <c r="D118" s="568"/>
      <c r="E118" s="568"/>
      <c r="F118" s="568"/>
      <c r="G118" s="568"/>
      <c r="H118" s="568"/>
      <c r="I118" s="568"/>
      <c r="J118" s="568"/>
      <c r="K118" s="568"/>
      <c r="L118" s="568"/>
      <c r="M118" s="568"/>
      <c r="N118" s="568"/>
      <c r="O118" s="568"/>
      <c r="R118" s="568"/>
      <c r="S118" s="568"/>
    </row>
    <row r="119" spans="4:19" x14ac:dyDescent="0.25">
      <c r="D119" s="568"/>
      <c r="E119" s="568"/>
      <c r="F119" s="568"/>
      <c r="G119" s="568"/>
      <c r="H119" s="568"/>
      <c r="I119" s="568"/>
      <c r="J119" s="568"/>
      <c r="K119" s="568"/>
      <c r="L119" s="568"/>
      <c r="M119" s="568"/>
      <c r="N119" s="568"/>
      <c r="O119" s="568"/>
      <c r="R119" s="568"/>
      <c r="S119" s="568"/>
    </row>
    <row r="120" spans="4:19" x14ac:dyDescent="0.25">
      <c r="D120" s="568"/>
      <c r="E120" s="568"/>
      <c r="F120" s="568"/>
      <c r="G120" s="568"/>
      <c r="H120" s="568"/>
      <c r="I120" s="568"/>
      <c r="J120" s="568"/>
      <c r="K120" s="568"/>
      <c r="L120" s="568"/>
      <c r="M120" s="568"/>
      <c r="N120" s="568"/>
      <c r="O120" s="568"/>
      <c r="R120" s="568"/>
      <c r="S120" s="568"/>
    </row>
    <row r="121" spans="4:19" x14ac:dyDescent="0.25">
      <c r="D121" s="568"/>
      <c r="E121" s="568"/>
      <c r="F121" s="568"/>
      <c r="G121" s="568"/>
      <c r="H121" s="568"/>
      <c r="I121" s="568"/>
      <c r="J121" s="568"/>
      <c r="K121" s="568"/>
      <c r="L121" s="568"/>
      <c r="M121" s="568"/>
      <c r="N121" s="568"/>
      <c r="O121" s="568"/>
      <c r="R121" s="568"/>
      <c r="S121" s="568"/>
    </row>
    <row r="122" spans="4:19" x14ac:dyDescent="0.25">
      <c r="D122" s="568"/>
      <c r="E122" s="568"/>
      <c r="F122" s="568"/>
      <c r="G122" s="568"/>
      <c r="H122" s="568"/>
      <c r="I122" s="568"/>
      <c r="J122" s="568"/>
      <c r="K122" s="568"/>
      <c r="L122" s="568"/>
      <c r="M122" s="568"/>
      <c r="N122" s="568"/>
      <c r="O122" s="568"/>
      <c r="R122" s="568"/>
      <c r="S122" s="568"/>
    </row>
    <row r="123" spans="4:19" x14ac:dyDescent="0.25">
      <c r="D123" s="568"/>
      <c r="E123" s="568"/>
      <c r="F123" s="568"/>
      <c r="G123" s="568"/>
      <c r="H123" s="568"/>
      <c r="I123" s="568"/>
      <c r="J123" s="568"/>
      <c r="K123" s="568"/>
      <c r="L123" s="568"/>
      <c r="M123" s="568"/>
      <c r="N123" s="568"/>
      <c r="O123" s="568"/>
      <c r="R123" s="568"/>
      <c r="S123" s="568"/>
    </row>
    <row r="124" spans="4:19" x14ac:dyDescent="0.25">
      <c r="D124" s="568"/>
      <c r="E124" s="568"/>
      <c r="F124" s="568"/>
      <c r="G124" s="568"/>
      <c r="H124" s="568"/>
      <c r="I124" s="568"/>
      <c r="J124" s="568"/>
      <c r="K124" s="568"/>
      <c r="L124" s="568"/>
      <c r="M124" s="568"/>
      <c r="N124" s="568"/>
      <c r="O124" s="568"/>
      <c r="R124" s="568"/>
      <c r="S124" s="568"/>
    </row>
    <row r="125" spans="4:19" x14ac:dyDescent="0.25">
      <c r="D125" s="568"/>
      <c r="E125" s="568"/>
      <c r="F125" s="568"/>
      <c r="G125" s="568"/>
      <c r="H125" s="568"/>
      <c r="I125" s="568"/>
      <c r="J125" s="568"/>
      <c r="K125" s="568"/>
      <c r="L125" s="568"/>
      <c r="M125" s="568"/>
      <c r="N125" s="568"/>
      <c r="O125" s="568"/>
      <c r="R125" s="568"/>
      <c r="S125" s="568"/>
    </row>
    <row r="126" spans="4:19" x14ac:dyDescent="0.25">
      <c r="D126" s="568"/>
      <c r="E126" s="568"/>
      <c r="F126" s="568"/>
      <c r="G126" s="568"/>
      <c r="H126" s="568"/>
      <c r="I126" s="568"/>
      <c r="J126" s="568"/>
      <c r="K126" s="568"/>
      <c r="L126" s="568"/>
      <c r="M126" s="568"/>
      <c r="N126" s="568"/>
      <c r="O126" s="568"/>
      <c r="R126" s="568"/>
      <c r="S126" s="568"/>
    </row>
    <row r="127" spans="4:19" x14ac:dyDescent="0.25">
      <c r="D127" s="568"/>
      <c r="E127" s="568"/>
      <c r="F127" s="568"/>
      <c r="G127" s="568"/>
      <c r="H127" s="568"/>
      <c r="I127" s="568"/>
      <c r="J127" s="568"/>
      <c r="K127" s="568"/>
      <c r="L127" s="568"/>
      <c r="M127" s="568"/>
      <c r="N127" s="568"/>
      <c r="O127" s="568"/>
      <c r="R127" s="568"/>
      <c r="S127" s="568"/>
    </row>
    <row r="128" spans="4:19" x14ac:dyDescent="0.25">
      <c r="D128" s="568"/>
      <c r="E128" s="568"/>
      <c r="F128" s="568"/>
      <c r="G128" s="568"/>
      <c r="H128" s="568"/>
      <c r="I128" s="568"/>
      <c r="J128" s="568"/>
      <c r="K128" s="568"/>
      <c r="L128" s="568"/>
      <c r="M128" s="568"/>
      <c r="N128" s="568"/>
      <c r="O128" s="568"/>
      <c r="R128" s="568"/>
      <c r="S128" s="568"/>
    </row>
    <row r="129" spans="4:19" x14ac:dyDescent="0.25">
      <c r="D129" s="568"/>
      <c r="E129" s="568"/>
      <c r="F129" s="568"/>
      <c r="G129" s="568"/>
      <c r="H129" s="568"/>
      <c r="I129" s="568"/>
      <c r="J129" s="568"/>
      <c r="K129" s="568"/>
      <c r="L129" s="568"/>
      <c r="M129" s="568"/>
      <c r="N129" s="568"/>
      <c r="O129" s="568"/>
      <c r="R129" s="568"/>
      <c r="S129" s="568"/>
    </row>
    <row r="130" spans="4:19" x14ac:dyDescent="0.25">
      <c r="D130" s="568"/>
      <c r="E130" s="568"/>
      <c r="F130" s="568"/>
      <c r="G130" s="568"/>
      <c r="H130" s="568"/>
      <c r="I130" s="568"/>
      <c r="J130" s="568"/>
      <c r="K130" s="568"/>
      <c r="L130" s="568"/>
      <c r="M130" s="568"/>
      <c r="N130" s="568"/>
      <c r="O130" s="568"/>
      <c r="R130" s="568"/>
      <c r="S130" s="568"/>
    </row>
    <row r="131" spans="4:19" x14ac:dyDescent="0.25">
      <c r="D131" s="568"/>
      <c r="E131" s="568"/>
      <c r="F131" s="568"/>
      <c r="G131" s="568"/>
      <c r="H131" s="568"/>
      <c r="I131" s="568"/>
      <c r="J131" s="568"/>
      <c r="K131" s="568"/>
      <c r="L131" s="568"/>
      <c r="M131" s="568"/>
      <c r="N131" s="568"/>
      <c r="O131" s="568"/>
      <c r="R131" s="568"/>
      <c r="S131" s="568"/>
    </row>
    <row r="132" spans="4:19" x14ac:dyDescent="0.25">
      <c r="D132" s="568"/>
      <c r="E132" s="568"/>
      <c r="F132" s="568"/>
      <c r="G132" s="568"/>
      <c r="H132" s="568"/>
      <c r="I132" s="568"/>
      <c r="J132" s="568"/>
      <c r="K132" s="568"/>
      <c r="L132" s="568"/>
      <c r="M132" s="568"/>
      <c r="N132" s="568"/>
      <c r="O132" s="568"/>
      <c r="R132" s="568"/>
      <c r="S132" s="568"/>
    </row>
    <row r="133" spans="4:19" x14ac:dyDescent="0.25">
      <c r="D133" s="568"/>
      <c r="E133" s="568"/>
      <c r="F133" s="568"/>
      <c r="G133" s="568"/>
      <c r="H133" s="568"/>
      <c r="I133" s="568"/>
      <c r="J133" s="568"/>
      <c r="K133" s="568"/>
      <c r="L133" s="568"/>
      <c r="M133" s="568"/>
      <c r="N133" s="568"/>
      <c r="O133" s="568"/>
      <c r="R133" s="568"/>
      <c r="S133" s="568"/>
    </row>
    <row r="134" spans="4:19" x14ac:dyDescent="0.25">
      <c r="D134" s="568"/>
      <c r="E134" s="568"/>
      <c r="F134" s="568"/>
      <c r="G134" s="568"/>
      <c r="H134" s="568"/>
      <c r="I134" s="568"/>
      <c r="J134" s="568"/>
      <c r="K134" s="568"/>
      <c r="L134" s="568"/>
      <c r="M134" s="568"/>
      <c r="N134" s="568"/>
      <c r="O134" s="568"/>
      <c r="R134" s="568"/>
      <c r="S134" s="568"/>
    </row>
  </sheetData>
  <mergeCells count="7">
    <mergeCell ref="C20:C21"/>
    <mergeCell ref="D20:O20"/>
    <mergeCell ref="B2:K2"/>
    <mergeCell ref="L2:P4"/>
    <mergeCell ref="B3:K3"/>
    <mergeCell ref="B4:K4"/>
    <mergeCell ref="D6:O6"/>
  </mergeCells>
  <pageMargins left="0.511811024" right="0.511811024" top="0.78740157499999996" bottom="0.78740157499999996" header="0.31496062000000002" footer="0.31496062000000002"/>
  <pageSetup paperSize="9" orientation="portrait" verticalDpi="599"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52444-E57B-4A7A-8132-8911C1AC7C49}">
  <dimension ref="A1:IV36"/>
  <sheetViews>
    <sheetView showGridLines="0" topLeftCell="A29" workbookViewId="0">
      <selection activeCell="C36" sqref="C36"/>
    </sheetView>
  </sheetViews>
  <sheetFormatPr defaultColWidth="9.140625" defaultRowHeight="15" x14ac:dyDescent="0.25"/>
  <cols>
    <col min="1" max="1" width="36.5703125" style="648" customWidth="1"/>
    <col min="2" max="2" width="8" style="648" bestFit="1" customWidth="1"/>
    <col min="3" max="3" width="18.42578125" style="648" customWidth="1"/>
    <col min="4" max="4" width="20" style="648" customWidth="1"/>
    <col min="5" max="5" width="19" style="648" customWidth="1"/>
    <col min="6" max="6" width="18" style="626" customWidth="1"/>
    <col min="7" max="7" width="18.5703125" style="626" customWidth="1"/>
    <col min="8" max="8" width="13.42578125" style="626" customWidth="1"/>
    <col min="9" max="9" width="15" style="626" customWidth="1"/>
    <col min="10" max="256" width="9.140625" style="626"/>
    <col min="257" max="257" width="36.5703125" style="626" customWidth="1"/>
    <col min="258" max="258" width="8" style="626" bestFit="1" customWidth="1"/>
    <col min="259" max="259" width="18.42578125" style="626" customWidth="1"/>
    <col min="260" max="260" width="20" style="626" customWidth="1"/>
    <col min="261" max="261" width="19" style="626" customWidth="1"/>
    <col min="262" max="262" width="18" style="626" customWidth="1"/>
    <col min="263" max="263" width="18.5703125" style="626" customWidth="1"/>
    <col min="264" max="264" width="13.42578125" style="626" customWidth="1"/>
    <col min="265" max="265" width="15" style="626" customWidth="1"/>
    <col min="266" max="512" width="9.140625" style="626"/>
    <col min="513" max="513" width="36.5703125" style="626" customWidth="1"/>
    <col min="514" max="514" width="8" style="626" bestFit="1" customWidth="1"/>
    <col min="515" max="515" width="18.42578125" style="626" customWidth="1"/>
    <col min="516" max="516" width="20" style="626" customWidth="1"/>
    <col min="517" max="517" width="19" style="626" customWidth="1"/>
    <col min="518" max="518" width="18" style="626" customWidth="1"/>
    <col min="519" max="519" width="18.5703125" style="626" customWidth="1"/>
    <col min="520" max="520" width="13.42578125" style="626" customWidth="1"/>
    <col min="521" max="521" width="15" style="626" customWidth="1"/>
    <col min="522" max="768" width="9.140625" style="626"/>
    <col min="769" max="769" width="36.5703125" style="626" customWidth="1"/>
    <col min="770" max="770" width="8" style="626" bestFit="1" customWidth="1"/>
    <col min="771" max="771" width="18.42578125" style="626" customWidth="1"/>
    <col min="772" max="772" width="20" style="626" customWidth="1"/>
    <col min="773" max="773" width="19" style="626" customWidth="1"/>
    <col min="774" max="774" width="18" style="626" customWidth="1"/>
    <col min="775" max="775" width="18.5703125" style="626" customWidth="1"/>
    <col min="776" max="776" width="13.42578125" style="626" customWidth="1"/>
    <col min="777" max="777" width="15" style="626" customWidth="1"/>
    <col min="778" max="1024" width="9.140625" style="626"/>
    <col min="1025" max="1025" width="36.5703125" style="626" customWidth="1"/>
    <col min="1026" max="1026" width="8" style="626" bestFit="1" customWidth="1"/>
    <col min="1027" max="1027" width="18.42578125" style="626" customWidth="1"/>
    <col min="1028" max="1028" width="20" style="626" customWidth="1"/>
    <col min="1029" max="1029" width="19" style="626" customWidth="1"/>
    <col min="1030" max="1030" width="18" style="626" customWidth="1"/>
    <col min="1031" max="1031" width="18.5703125" style="626" customWidth="1"/>
    <col min="1032" max="1032" width="13.42578125" style="626" customWidth="1"/>
    <col min="1033" max="1033" width="15" style="626" customWidth="1"/>
    <col min="1034" max="1280" width="9.140625" style="626"/>
    <col min="1281" max="1281" width="36.5703125" style="626" customWidth="1"/>
    <col min="1282" max="1282" width="8" style="626" bestFit="1" customWidth="1"/>
    <col min="1283" max="1283" width="18.42578125" style="626" customWidth="1"/>
    <col min="1284" max="1284" width="20" style="626" customWidth="1"/>
    <col min="1285" max="1285" width="19" style="626" customWidth="1"/>
    <col min="1286" max="1286" width="18" style="626" customWidth="1"/>
    <col min="1287" max="1287" width="18.5703125" style="626" customWidth="1"/>
    <col min="1288" max="1288" width="13.42578125" style="626" customWidth="1"/>
    <col min="1289" max="1289" width="15" style="626" customWidth="1"/>
    <col min="1290" max="1536" width="9.140625" style="626"/>
    <col min="1537" max="1537" width="36.5703125" style="626" customWidth="1"/>
    <col min="1538" max="1538" width="8" style="626" bestFit="1" customWidth="1"/>
    <col min="1539" max="1539" width="18.42578125" style="626" customWidth="1"/>
    <col min="1540" max="1540" width="20" style="626" customWidth="1"/>
    <col min="1541" max="1541" width="19" style="626" customWidth="1"/>
    <col min="1542" max="1542" width="18" style="626" customWidth="1"/>
    <col min="1543" max="1543" width="18.5703125" style="626" customWidth="1"/>
    <col min="1544" max="1544" width="13.42578125" style="626" customWidth="1"/>
    <col min="1545" max="1545" width="15" style="626" customWidth="1"/>
    <col min="1546" max="1792" width="9.140625" style="626"/>
    <col min="1793" max="1793" width="36.5703125" style="626" customWidth="1"/>
    <col min="1794" max="1794" width="8" style="626" bestFit="1" customWidth="1"/>
    <col min="1795" max="1795" width="18.42578125" style="626" customWidth="1"/>
    <col min="1796" max="1796" width="20" style="626" customWidth="1"/>
    <col min="1797" max="1797" width="19" style="626" customWidth="1"/>
    <col min="1798" max="1798" width="18" style="626" customWidth="1"/>
    <col min="1799" max="1799" width="18.5703125" style="626" customWidth="1"/>
    <col min="1800" max="1800" width="13.42578125" style="626" customWidth="1"/>
    <col min="1801" max="1801" width="15" style="626" customWidth="1"/>
    <col min="1802" max="2048" width="9.140625" style="626"/>
    <col min="2049" max="2049" width="36.5703125" style="626" customWidth="1"/>
    <col min="2050" max="2050" width="8" style="626" bestFit="1" customWidth="1"/>
    <col min="2051" max="2051" width="18.42578125" style="626" customWidth="1"/>
    <col min="2052" max="2052" width="20" style="626" customWidth="1"/>
    <col min="2053" max="2053" width="19" style="626" customWidth="1"/>
    <col min="2054" max="2054" width="18" style="626" customWidth="1"/>
    <col min="2055" max="2055" width="18.5703125" style="626" customWidth="1"/>
    <col min="2056" max="2056" width="13.42578125" style="626" customWidth="1"/>
    <col min="2057" max="2057" width="15" style="626" customWidth="1"/>
    <col min="2058" max="2304" width="9.140625" style="626"/>
    <col min="2305" max="2305" width="36.5703125" style="626" customWidth="1"/>
    <col min="2306" max="2306" width="8" style="626" bestFit="1" customWidth="1"/>
    <col min="2307" max="2307" width="18.42578125" style="626" customWidth="1"/>
    <col min="2308" max="2308" width="20" style="626" customWidth="1"/>
    <col min="2309" max="2309" width="19" style="626" customWidth="1"/>
    <col min="2310" max="2310" width="18" style="626" customWidth="1"/>
    <col min="2311" max="2311" width="18.5703125" style="626" customWidth="1"/>
    <col min="2312" max="2312" width="13.42578125" style="626" customWidth="1"/>
    <col min="2313" max="2313" width="15" style="626" customWidth="1"/>
    <col min="2314" max="2560" width="9.140625" style="626"/>
    <col min="2561" max="2561" width="36.5703125" style="626" customWidth="1"/>
    <col min="2562" max="2562" width="8" style="626" bestFit="1" customWidth="1"/>
    <col min="2563" max="2563" width="18.42578125" style="626" customWidth="1"/>
    <col min="2564" max="2564" width="20" style="626" customWidth="1"/>
    <col min="2565" max="2565" width="19" style="626" customWidth="1"/>
    <col min="2566" max="2566" width="18" style="626" customWidth="1"/>
    <col min="2567" max="2567" width="18.5703125" style="626" customWidth="1"/>
    <col min="2568" max="2568" width="13.42578125" style="626" customWidth="1"/>
    <col min="2569" max="2569" width="15" style="626" customWidth="1"/>
    <col min="2570" max="2816" width="9.140625" style="626"/>
    <col min="2817" max="2817" width="36.5703125" style="626" customWidth="1"/>
    <col min="2818" max="2818" width="8" style="626" bestFit="1" customWidth="1"/>
    <col min="2819" max="2819" width="18.42578125" style="626" customWidth="1"/>
    <col min="2820" max="2820" width="20" style="626" customWidth="1"/>
    <col min="2821" max="2821" width="19" style="626" customWidth="1"/>
    <col min="2822" max="2822" width="18" style="626" customWidth="1"/>
    <col min="2823" max="2823" width="18.5703125" style="626" customWidth="1"/>
    <col min="2824" max="2824" width="13.42578125" style="626" customWidth="1"/>
    <col min="2825" max="2825" width="15" style="626" customWidth="1"/>
    <col min="2826" max="3072" width="9.140625" style="626"/>
    <col min="3073" max="3073" width="36.5703125" style="626" customWidth="1"/>
    <col min="3074" max="3074" width="8" style="626" bestFit="1" customWidth="1"/>
    <col min="3075" max="3075" width="18.42578125" style="626" customWidth="1"/>
    <col min="3076" max="3076" width="20" style="626" customWidth="1"/>
    <col min="3077" max="3077" width="19" style="626" customWidth="1"/>
    <col min="3078" max="3078" width="18" style="626" customWidth="1"/>
    <col min="3079" max="3079" width="18.5703125" style="626" customWidth="1"/>
    <col min="3080" max="3080" width="13.42578125" style="626" customWidth="1"/>
    <col min="3081" max="3081" width="15" style="626" customWidth="1"/>
    <col min="3082" max="3328" width="9.140625" style="626"/>
    <col min="3329" max="3329" width="36.5703125" style="626" customWidth="1"/>
    <col min="3330" max="3330" width="8" style="626" bestFit="1" customWidth="1"/>
    <col min="3331" max="3331" width="18.42578125" style="626" customWidth="1"/>
    <col min="3332" max="3332" width="20" style="626" customWidth="1"/>
    <col min="3333" max="3333" width="19" style="626" customWidth="1"/>
    <col min="3334" max="3334" width="18" style="626" customWidth="1"/>
    <col min="3335" max="3335" width="18.5703125" style="626" customWidth="1"/>
    <col min="3336" max="3336" width="13.42578125" style="626" customWidth="1"/>
    <col min="3337" max="3337" width="15" style="626" customWidth="1"/>
    <col min="3338" max="3584" width="9.140625" style="626"/>
    <col min="3585" max="3585" width="36.5703125" style="626" customWidth="1"/>
    <col min="3586" max="3586" width="8" style="626" bestFit="1" customWidth="1"/>
    <col min="3587" max="3587" width="18.42578125" style="626" customWidth="1"/>
    <col min="3588" max="3588" width="20" style="626" customWidth="1"/>
    <col min="3589" max="3589" width="19" style="626" customWidth="1"/>
    <col min="3590" max="3590" width="18" style="626" customWidth="1"/>
    <col min="3591" max="3591" width="18.5703125" style="626" customWidth="1"/>
    <col min="3592" max="3592" width="13.42578125" style="626" customWidth="1"/>
    <col min="3593" max="3593" width="15" style="626" customWidth="1"/>
    <col min="3594" max="3840" width="9.140625" style="626"/>
    <col min="3841" max="3841" width="36.5703125" style="626" customWidth="1"/>
    <col min="3842" max="3842" width="8" style="626" bestFit="1" customWidth="1"/>
    <col min="3843" max="3843" width="18.42578125" style="626" customWidth="1"/>
    <col min="3844" max="3844" width="20" style="626" customWidth="1"/>
    <col min="3845" max="3845" width="19" style="626" customWidth="1"/>
    <col min="3846" max="3846" width="18" style="626" customWidth="1"/>
    <col min="3847" max="3847" width="18.5703125" style="626" customWidth="1"/>
    <col min="3848" max="3848" width="13.42578125" style="626" customWidth="1"/>
    <col min="3849" max="3849" width="15" style="626" customWidth="1"/>
    <col min="3850" max="4096" width="9.140625" style="626"/>
    <col min="4097" max="4097" width="36.5703125" style="626" customWidth="1"/>
    <col min="4098" max="4098" width="8" style="626" bestFit="1" customWidth="1"/>
    <col min="4099" max="4099" width="18.42578125" style="626" customWidth="1"/>
    <col min="4100" max="4100" width="20" style="626" customWidth="1"/>
    <col min="4101" max="4101" width="19" style="626" customWidth="1"/>
    <col min="4102" max="4102" width="18" style="626" customWidth="1"/>
    <col min="4103" max="4103" width="18.5703125" style="626" customWidth="1"/>
    <col min="4104" max="4104" width="13.42578125" style="626" customWidth="1"/>
    <col min="4105" max="4105" width="15" style="626" customWidth="1"/>
    <col min="4106" max="4352" width="9.140625" style="626"/>
    <col min="4353" max="4353" width="36.5703125" style="626" customWidth="1"/>
    <col min="4354" max="4354" width="8" style="626" bestFit="1" customWidth="1"/>
    <col min="4355" max="4355" width="18.42578125" style="626" customWidth="1"/>
    <col min="4356" max="4356" width="20" style="626" customWidth="1"/>
    <col min="4357" max="4357" width="19" style="626" customWidth="1"/>
    <col min="4358" max="4358" width="18" style="626" customWidth="1"/>
    <col min="4359" max="4359" width="18.5703125" style="626" customWidth="1"/>
    <col min="4360" max="4360" width="13.42578125" style="626" customWidth="1"/>
    <col min="4361" max="4361" width="15" style="626" customWidth="1"/>
    <col min="4362" max="4608" width="9.140625" style="626"/>
    <col min="4609" max="4609" width="36.5703125" style="626" customWidth="1"/>
    <col min="4610" max="4610" width="8" style="626" bestFit="1" customWidth="1"/>
    <col min="4611" max="4611" width="18.42578125" style="626" customWidth="1"/>
    <col min="4612" max="4612" width="20" style="626" customWidth="1"/>
    <col min="4613" max="4613" width="19" style="626" customWidth="1"/>
    <col min="4614" max="4614" width="18" style="626" customWidth="1"/>
    <col min="4615" max="4615" width="18.5703125" style="626" customWidth="1"/>
    <col min="4616" max="4616" width="13.42578125" style="626" customWidth="1"/>
    <col min="4617" max="4617" width="15" style="626" customWidth="1"/>
    <col min="4618" max="4864" width="9.140625" style="626"/>
    <col min="4865" max="4865" width="36.5703125" style="626" customWidth="1"/>
    <col min="4866" max="4866" width="8" style="626" bestFit="1" customWidth="1"/>
    <col min="4867" max="4867" width="18.42578125" style="626" customWidth="1"/>
    <col min="4868" max="4868" width="20" style="626" customWidth="1"/>
    <col min="4869" max="4869" width="19" style="626" customWidth="1"/>
    <col min="4870" max="4870" width="18" style="626" customWidth="1"/>
    <col min="4871" max="4871" width="18.5703125" style="626" customWidth="1"/>
    <col min="4872" max="4872" width="13.42578125" style="626" customWidth="1"/>
    <col min="4873" max="4873" width="15" style="626" customWidth="1"/>
    <col min="4874" max="5120" width="9.140625" style="626"/>
    <col min="5121" max="5121" width="36.5703125" style="626" customWidth="1"/>
    <col min="5122" max="5122" width="8" style="626" bestFit="1" customWidth="1"/>
    <col min="5123" max="5123" width="18.42578125" style="626" customWidth="1"/>
    <col min="5124" max="5124" width="20" style="626" customWidth="1"/>
    <col min="5125" max="5125" width="19" style="626" customWidth="1"/>
    <col min="5126" max="5126" width="18" style="626" customWidth="1"/>
    <col min="5127" max="5127" width="18.5703125" style="626" customWidth="1"/>
    <col min="5128" max="5128" width="13.42578125" style="626" customWidth="1"/>
    <col min="5129" max="5129" width="15" style="626" customWidth="1"/>
    <col min="5130" max="5376" width="9.140625" style="626"/>
    <col min="5377" max="5377" width="36.5703125" style="626" customWidth="1"/>
    <col min="5378" max="5378" width="8" style="626" bestFit="1" customWidth="1"/>
    <col min="5379" max="5379" width="18.42578125" style="626" customWidth="1"/>
    <col min="5380" max="5380" width="20" style="626" customWidth="1"/>
    <col min="5381" max="5381" width="19" style="626" customWidth="1"/>
    <col min="5382" max="5382" width="18" style="626" customWidth="1"/>
    <col min="5383" max="5383" width="18.5703125" style="626" customWidth="1"/>
    <col min="5384" max="5384" width="13.42578125" style="626" customWidth="1"/>
    <col min="5385" max="5385" width="15" style="626" customWidth="1"/>
    <col min="5386" max="5632" width="9.140625" style="626"/>
    <col min="5633" max="5633" width="36.5703125" style="626" customWidth="1"/>
    <col min="5634" max="5634" width="8" style="626" bestFit="1" customWidth="1"/>
    <col min="5635" max="5635" width="18.42578125" style="626" customWidth="1"/>
    <col min="5636" max="5636" width="20" style="626" customWidth="1"/>
    <col min="5637" max="5637" width="19" style="626" customWidth="1"/>
    <col min="5638" max="5638" width="18" style="626" customWidth="1"/>
    <col min="5639" max="5639" width="18.5703125" style="626" customWidth="1"/>
    <col min="5640" max="5640" width="13.42578125" style="626" customWidth="1"/>
    <col min="5641" max="5641" width="15" style="626" customWidth="1"/>
    <col min="5642" max="5888" width="9.140625" style="626"/>
    <col min="5889" max="5889" width="36.5703125" style="626" customWidth="1"/>
    <col min="5890" max="5890" width="8" style="626" bestFit="1" customWidth="1"/>
    <col min="5891" max="5891" width="18.42578125" style="626" customWidth="1"/>
    <col min="5892" max="5892" width="20" style="626" customWidth="1"/>
    <col min="5893" max="5893" width="19" style="626" customWidth="1"/>
    <col min="5894" max="5894" width="18" style="626" customWidth="1"/>
    <col min="5895" max="5895" width="18.5703125" style="626" customWidth="1"/>
    <col min="5896" max="5896" width="13.42578125" style="626" customWidth="1"/>
    <col min="5897" max="5897" width="15" style="626" customWidth="1"/>
    <col min="5898" max="6144" width="9.140625" style="626"/>
    <col min="6145" max="6145" width="36.5703125" style="626" customWidth="1"/>
    <col min="6146" max="6146" width="8" style="626" bestFit="1" customWidth="1"/>
    <col min="6147" max="6147" width="18.42578125" style="626" customWidth="1"/>
    <col min="6148" max="6148" width="20" style="626" customWidth="1"/>
    <col min="6149" max="6149" width="19" style="626" customWidth="1"/>
    <col min="6150" max="6150" width="18" style="626" customWidth="1"/>
    <col min="6151" max="6151" width="18.5703125" style="626" customWidth="1"/>
    <col min="6152" max="6152" width="13.42578125" style="626" customWidth="1"/>
    <col min="6153" max="6153" width="15" style="626" customWidth="1"/>
    <col min="6154" max="6400" width="9.140625" style="626"/>
    <col min="6401" max="6401" width="36.5703125" style="626" customWidth="1"/>
    <col min="6402" max="6402" width="8" style="626" bestFit="1" customWidth="1"/>
    <col min="6403" max="6403" width="18.42578125" style="626" customWidth="1"/>
    <col min="6404" max="6404" width="20" style="626" customWidth="1"/>
    <col min="6405" max="6405" width="19" style="626" customWidth="1"/>
    <col min="6406" max="6406" width="18" style="626" customWidth="1"/>
    <col min="6407" max="6407" width="18.5703125" style="626" customWidth="1"/>
    <col min="6408" max="6408" width="13.42578125" style="626" customWidth="1"/>
    <col min="6409" max="6409" width="15" style="626" customWidth="1"/>
    <col min="6410" max="6656" width="9.140625" style="626"/>
    <col min="6657" max="6657" width="36.5703125" style="626" customWidth="1"/>
    <col min="6658" max="6658" width="8" style="626" bestFit="1" customWidth="1"/>
    <col min="6659" max="6659" width="18.42578125" style="626" customWidth="1"/>
    <col min="6660" max="6660" width="20" style="626" customWidth="1"/>
    <col min="6661" max="6661" width="19" style="626" customWidth="1"/>
    <col min="6662" max="6662" width="18" style="626" customWidth="1"/>
    <col min="6663" max="6663" width="18.5703125" style="626" customWidth="1"/>
    <col min="6664" max="6664" width="13.42578125" style="626" customWidth="1"/>
    <col min="6665" max="6665" width="15" style="626" customWidth="1"/>
    <col min="6666" max="6912" width="9.140625" style="626"/>
    <col min="6913" max="6913" width="36.5703125" style="626" customWidth="1"/>
    <col min="6914" max="6914" width="8" style="626" bestFit="1" customWidth="1"/>
    <col min="6915" max="6915" width="18.42578125" style="626" customWidth="1"/>
    <col min="6916" max="6916" width="20" style="626" customWidth="1"/>
    <col min="6917" max="6917" width="19" style="626" customWidth="1"/>
    <col min="6918" max="6918" width="18" style="626" customWidth="1"/>
    <col min="6919" max="6919" width="18.5703125" style="626" customWidth="1"/>
    <col min="6920" max="6920" width="13.42578125" style="626" customWidth="1"/>
    <col min="6921" max="6921" width="15" style="626" customWidth="1"/>
    <col min="6922" max="7168" width="9.140625" style="626"/>
    <col min="7169" max="7169" width="36.5703125" style="626" customWidth="1"/>
    <col min="7170" max="7170" width="8" style="626" bestFit="1" customWidth="1"/>
    <col min="7171" max="7171" width="18.42578125" style="626" customWidth="1"/>
    <col min="7172" max="7172" width="20" style="626" customWidth="1"/>
    <col min="7173" max="7173" width="19" style="626" customWidth="1"/>
    <col min="7174" max="7174" width="18" style="626" customWidth="1"/>
    <col min="7175" max="7175" width="18.5703125" style="626" customWidth="1"/>
    <col min="7176" max="7176" width="13.42578125" style="626" customWidth="1"/>
    <col min="7177" max="7177" width="15" style="626" customWidth="1"/>
    <col min="7178" max="7424" width="9.140625" style="626"/>
    <col min="7425" max="7425" width="36.5703125" style="626" customWidth="1"/>
    <col min="7426" max="7426" width="8" style="626" bestFit="1" customWidth="1"/>
    <col min="7427" max="7427" width="18.42578125" style="626" customWidth="1"/>
    <col min="7428" max="7428" width="20" style="626" customWidth="1"/>
    <col min="7429" max="7429" width="19" style="626" customWidth="1"/>
    <col min="7430" max="7430" width="18" style="626" customWidth="1"/>
    <col min="7431" max="7431" width="18.5703125" style="626" customWidth="1"/>
    <col min="7432" max="7432" width="13.42578125" style="626" customWidth="1"/>
    <col min="7433" max="7433" width="15" style="626" customWidth="1"/>
    <col min="7434" max="7680" width="9.140625" style="626"/>
    <col min="7681" max="7681" width="36.5703125" style="626" customWidth="1"/>
    <col min="7682" max="7682" width="8" style="626" bestFit="1" customWidth="1"/>
    <col min="7683" max="7683" width="18.42578125" style="626" customWidth="1"/>
    <col min="7684" max="7684" width="20" style="626" customWidth="1"/>
    <col min="7685" max="7685" width="19" style="626" customWidth="1"/>
    <col min="7686" max="7686" width="18" style="626" customWidth="1"/>
    <col min="7687" max="7687" width="18.5703125" style="626" customWidth="1"/>
    <col min="7688" max="7688" width="13.42578125" style="626" customWidth="1"/>
    <col min="7689" max="7689" width="15" style="626" customWidth="1"/>
    <col min="7690" max="7936" width="9.140625" style="626"/>
    <col min="7937" max="7937" width="36.5703125" style="626" customWidth="1"/>
    <col min="7938" max="7938" width="8" style="626" bestFit="1" customWidth="1"/>
    <col min="7939" max="7939" width="18.42578125" style="626" customWidth="1"/>
    <col min="7940" max="7940" width="20" style="626" customWidth="1"/>
    <col min="7941" max="7941" width="19" style="626" customWidth="1"/>
    <col min="7942" max="7942" width="18" style="626" customWidth="1"/>
    <col min="7943" max="7943" width="18.5703125" style="626" customWidth="1"/>
    <col min="7944" max="7944" width="13.42578125" style="626" customWidth="1"/>
    <col min="7945" max="7945" width="15" style="626" customWidth="1"/>
    <col min="7946" max="8192" width="9.140625" style="626"/>
    <col min="8193" max="8193" width="36.5703125" style="626" customWidth="1"/>
    <col min="8194" max="8194" width="8" style="626" bestFit="1" customWidth="1"/>
    <col min="8195" max="8195" width="18.42578125" style="626" customWidth="1"/>
    <col min="8196" max="8196" width="20" style="626" customWidth="1"/>
    <col min="8197" max="8197" width="19" style="626" customWidth="1"/>
    <col min="8198" max="8198" width="18" style="626" customWidth="1"/>
    <col min="8199" max="8199" width="18.5703125" style="626" customWidth="1"/>
    <col min="8200" max="8200" width="13.42578125" style="626" customWidth="1"/>
    <col min="8201" max="8201" width="15" style="626" customWidth="1"/>
    <col min="8202" max="8448" width="9.140625" style="626"/>
    <col min="8449" max="8449" width="36.5703125" style="626" customWidth="1"/>
    <col min="8450" max="8450" width="8" style="626" bestFit="1" customWidth="1"/>
    <col min="8451" max="8451" width="18.42578125" style="626" customWidth="1"/>
    <col min="8452" max="8452" width="20" style="626" customWidth="1"/>
    <col min="8453" max="8453" width="19" style="626" customWidth="1"/>
    <col min="8454" max="8454" width="18" style="626" customWidth="1"/>
    <col min="8455" max="8455" width="18.5703125" style="626" customWidth="1"/>
    <col min="8456" max="8456" width="13.42578125" style="626" customWidth="1"/>
    <col min="8457" max="8457" width="15" style="626" customWidth="1"/>
    <col min="8458" max="8704" width="9.140625" style="626"/>
    <col min="8705" max="8705" width="36.5703125" style="626" customWidth="1"/>
    <col min="8706" max="8706" width="8" style="626" bestFit="1" customWidth="1"/>
    <col min="8707" max="8707" width="18.42578125" style="626" customWidth="1"/>
    <col min="8708" max="8708" width="20" style="626" customWidth="1"/>
    <col min="8709" max="8709" width="19" style="626" customWidth="1"/>
    <col min="8710" max="8710" width="18" style="626" customWidth="1"/>
    <col min="8711" max="8711" width="18.5703125" style="626" customWidth="1"/>
    <col min="8712" max="8712" width="13.42578125" style="626" customWidth="1"/>
    <col min="8713" max="8713" width="15" style="626" customWidth="1"/>
    <col min="8714" max="8960" width="9.140625" style="626"/>
    <col min="8961" max="8961" width="36.5703125" style="626" customWidth="1"/>
    <col min="8962" max="8962" width="8" style="626" bestFit="1" customWidth="1"/>
    <col min="8963" max="8963" width="18.42578125" style="626" customWidth="1"/>
    <col min="8964" max="8964" width="20" style="626" customWidth="1"/>
    <col min="8965" max="8965" width="19" style="626" customWidth="1"/>
    <col min="8966" max="8966" width="18" style="626" customWidth="1"/>
    <col min="8967" max="8967" width="18.5703125" style="626" customWidth="1"/>
    <col min="8968" max="8968" width="13.42578125" style="626" customWidth="1"/>
    <col min="8969" max="8969" width="15" style="626" customWidth="1"/>
    <col min="8970" max="9216" width="9.140625" style="626"/>
    <col min="9217" max="9217" width="36.5703125" style="626" customWidth="1"/>
    <col min="9218" max="9218" width="8" style="626" bestFit="1" customWidth="1"/>
    <col min="9219" max="9219" width="18.42578125" style="626" customWidth="1"/>
    <col min="9220" max="9220" width="20" style="626" customWidth="1"/>
    <col min="9221" max="9221" width="19" style="626" customWidth="1"/>
    <col min="9222" max="9222" width="18" style="626" customWidth="1"/>
    <col min="9223" max="9223" width="18.5703125" style="626" customWidth="1"/>
    <col min="9224" max="9224" width="13.42578125" style="626" customWidth="1"/>
    <col min="9225" max="9225" width="15" style="626" customWidth="1"/>
    <col min="9226" max="9472" width="9.140625" style="626"/>
    <col min="9473" max="9473" width="36.5703125" style="626" customWidth="1"/>
    <col min="9474" max="9474" width="8" style="626" bestFit="1" customWidth="1"/>
    <col min="9475" max="9475" width="18.42578125" style="626" customWidth="1"/>
    <col min="9476" max="9476" width="20" style="626" customWidth="1"/>
    <col min="9477" max="9477" width="19" style="626" customWidth="1"/>
    <col min="9478" max="9478" width="18" style="626" customWidth="1"/>
    <col min="9479" max="9479" width="18.5703125" style="626" customWidth="1"/>
    <col min="9480" max="9480" width="13.42578125" style="626" customWidth="1"/>
    <col min="9481" max="9481" width="15" style="626" customWidth="1"/>
    <col min="9482" max="9728" width="9.140625" style="626"/>
    <col min="9729" max="9729" width="36.5703125" style="626" customWidth="1"/>
    <col min="9730" max="9730" width="8" style="626" bestFit="1" customWidth="1"/>
    <col min="9731" max="9731" width="18.42578125" style="626" customWidth="1"/>
    <col min="9732" max="9732" width="20" style="626" customWidth="1"/>
    <col min="9733" max="9733" width="19" style="626" customWidth="1"/>
    <col min="9734" max="9734" width="18" style="626" customWidth="1"/>
    <col min="9735" max="9735" width="18.5703125" style="626" customWidth="1"/>
    <col min="9736" max="9736" width="13.42578125" style="626" customWidth="1"/>
    <col min="9737" max="9737" width="15" style="626" customWidth="1"/>
    <col min="9738" max="9984" width="9.140625" style="626"/>
    <col min="9985" max="9985" width="36.5703125" style="626" customWidth="1"/>
    <col min="9986" max="9986" width="8" style="626" bestFit="1" customWidth="1"/>
    <col min="9987" max="9987" width="18.42578125" style="626" customWidth="1"/>
    <col min="9988" max="9988" width="20" style="626" customWidth="1"/>
    <col min="9989" max="9989" width="19" style="626" customWidth="1"/>
    <col min="9990" max="9990" width="18" style="626" customWidth="1"/>
    <col min="9991" max="9991" width="18.5703125" style="626" customWidth="1"/>
    <col min="9992" max="9992" width="13.42578125" style="626" customWidth="1"/>
    <col min="9993" max="9993" width="15" style="626" customWidth="1"/>
    <col min="9994" max="10240" width="9.140625" style="626"/>
    <col min="10241" max="10241" width="36.5703125" style="626" customWidth="1"/>
    <col min="10242" max="10242" width="8" style="626" bestFit="1" customWidth="1"/>
    <col min="10243" max="10243" width="18.42578125" style="626" customWidth="1"/>
    <col min="10244" max="10244" width="20" style="626" customWidth="1"/>
    <col min="10245" max="10245" width="19" style="626" customWidth="1"/>
    <col min="10246" max="10246" width="18" style="626" customWidth="1"/>
    <col min="10247" max="10247" width="18.5703125" style="626" customWidth="1"/>
    <col min="10248" max="10248" width="13.42578125" style="626" customWidth="1"/>
    <col min="10249" max="10249" width="15" style="626" customWidth="1"/>
    <col min="10250" max="10496" width="9.140625" style="626"/>
    <col min="10497" max="10497" width="36.5703125" style="626" customWidth="1"/>
    <col min="10498" max="10498" width="8" style="626" bestFit="1" customWidth="1"/>
    <col min="10499" max="10499" width="18.42578125" style="626" customWidth="1"/>
    <col min="10500" max="10500" width="20" style="626" customWidth="1"/>
    <col min="10501" max="10501" width="19" style="626" customWidth="1"/>
    <col min="10502" max="10502" width="18" style="626" customWidth="1"/>
    <col min="10503" max="10503" width="18.5703125" style="626" customWidth="1"/>
    <col min="10504" max="10504" width="13.42578125" style="626" customWidth="1"/>
    <col min="10505" max="10505" width="15" style="626" customWidth="1"/>
    <col min="10506" max="10752" width="9.140625" style="626"/>
    <col min="10753" max="10753" width="36.5703125" style="626" customWidth="1"/>
    <col min="10754" max="10754" width="8" style="626" bestFit="1" customWidth="1"/>
    <col min="10755" max="10755" width="18.42578125" style="626" customWidth="1"/>
    <col min="10756" max="10756" width="20" style="626" customWidth="1"/>
    <col min="10757" max="10757" width="19" style="626" customWidth="1"/>
    <col min="10758" max="10758" width="18" style="626" customWidth="1"/>
    <col min="10759" max="10759" width="18.5703125" style="626" customWidth="1"/>
    <col min="10760" max="10760" width="13.42578125" style="626" customWidth="1"/>
    <col min="10761" max="10761" width="15" style="626" customWidth="1"/>
    <col min="10762" max="11008" width="9.140625" style="626"/>
    <col min="11009" max="11009" width="36.5703125" style="626" customWidth="1"/>
    <col min="11010" max="11010" width="8" style="626" bestFit="1" customWidth="1"/>
    <col min="11011" max="11011" width="18.42578125" style="626" customWidth="1"/>
    <col min="11012" max="11012" width="20" style="626" customWidth="1"/>
    <col min="11013" max="11013" width="19" style="626" customWidth="1"/>
    <col min="11014" max="11014" width="18" style="626" customWidth="1"/>
    <col min="11015" max="11015" width="18.5703125" style="626" customWidth="1"/>
    <col min="11016" max="11016" width="13.42578125" style="626" customWidth="1"/>
    <col min="11017" max="11017" width="15" style="626" customWidth="1"/>
    <col min="11018" max="11264" width="9.140625" style="626"/>
    <col min="11265" max="11265" width="36.5703125" style="626" customWidth="1"/>
    <col min="11266" max="11266" width="8" style="626" bestFit="1" customWidth="1"/>
    <col min="11267" max="11267" width="18.42578125" style="626" customWidth="1"/>
    <col min="11268" max="11268" width="20" style="626" customWidth="1"/>
    <col min="11269" max="11269" width="19" style="626" customWidth="1"/>
    <col min="11270" max="11270" width="18" style="626" customWidth="1"/>
    <col min="11271" max="11271" width="18.5703125" style="626" customWidth="1"/>
    <col min="11272" max="11272" width="13.42578125" style="626" customWidth="1"/>
    <col min="11273" max="11273" width="15" style="626" customWidth="1"/>
    <col min="11274" max="11520" width="9.140625" style="626"/>
    <col min="11521" max="11521" width="36.5703125" style="626" customWidth="1"/>
    <col min="11522" max="11522" width="8" style="626" bestFit="1" customWidth="1"/>
    <col min="11523" max="11523" width="18.42578125" style="626" customWidth="1"/>
    <col min="11524" max="11524" width="20" style="626" customWidth="1"/>
    <col min="11525" max="11525" width="19" style="626" customWidth="1"/>
    <col min="11526" max="11526" width="18" style="626" customWidth="1"/>
    <col min="11527" max="11527" width="18.5703125" style="626" customWidth="1"/>
    <col min="11528" max="11528" width="13.42578125" style="626" customWidth="1"/>
    <col min="11529" max="11529" width="15" style="626" customWidth="1"/>
    <col min="11530" max="11776" width="9.140625" style="626"/>
    <col min="11777" max="11777" width="36.5703125" style="626" customWidth="1"/>
    <col min="11778" max="11778" width="8" style="626" bestFit="1" customWidth="1"/>
    <col min="11779" max="11779" width="18.42578125" style="626" customWidth="1"/>
    <col min="11780" max="11780" width="20" style="626" customWidth="1"/>
    <col min="11781" max="11781" width="19" style="626" customWidth="1"/>
    <col min="11782" max="11782" width="18" style="626" customWidth="1"/>
    <col min="11783" max="11783" width="18.5703125" style="626" customWidth="1"/>
    <col min="11784" max="11784" width="13.42578125" style="626" customWidth="1"/>
    <col min="11785" max="11785" width="15" style="626" customWidth="1"/>
    <col min="11786" max="12032" width="9.140625" style="626"/>
    <col min="12033" max="12033" width="36.5703125" style="626" customWidth="1"/>
    <col min="12034" max="12034" width="8" style="626" bestFit="1" customWidth="1"/>
    <col min="12035" max="12035" width="18.42578125" style="626" customWidth="1"/>
    <col min="12036" max="12036" width="20" style="626" customWidth="1"/>
    <col min="12037" max="12037" width="19" style="626" customWidth="1"/>
    <col min="12038" max="12038" width="18" style="626" customWidth="1"/>
    <col min="12039" max="12039" width="18.5703125" style="626" customWidth="1"/>
    <col min="12040" max="12040" width="13.42578125" style="626" customWidth="1"/>
    <col min="12041" max="12041" width="15" style="626" customWidth="1"/>
    <col min="12042" max="12288" width="9.140625" style="626"/>
    <col min="12289" max="12289" width="36.5703125" style="626" customWidth="1"/>
    <col min="12290" max="12290" width="8" style="626" bestFit="1" customWidth="1"/>
    <col min="12291" max="12291" width="18.42578125" style="626" customWidth="1"/>
    <col min="12292" max="12292" width="20" style="626" customWidth="1"/>
    <col min="12293" max="12293" width="19" style="626" customWidth="1"/>
    <col min="12294" max="12294" width="18" style="626" customWidth="1"/>
    <col min="12295" max="12295" width="18.5703125" style="626" customWidth="1"/>
    <col min="12296" max="12296" width="13.42578125" style="626" customWidth="1"/>
    <col min="12297" max="12297" width="15" style="626" customWidth="1"/>
    <col min="12298" max="12544" width="9.140625" style="626"/>
    <col min="12545" max="12545" width="36.5703125" style="626" customWidth="1"/>
    <col min="12546" max="12546" width="8" style="626" bestFit="1" customWidth="1"/>
    <col min="12547" max="12547" width="18.42578125" style="626" customWidth="1"/>
    <col min="12548" max="12548" width="20" style="626" customWidth="1"/>
    <col min="12549" max="12549" width="19" style="626" customWidth="1"/>
    <col min="12550" max="12550" width="18" style="626" customWidth="1"/>
    <col min="12551" max="12551" width="18.5703125" style="626" customWidth="1"/>
    <col min="12552" max="12552" width="13.42578125" style="626" customWidth="1"/>
    <col min="12553" max="12553" width="15" style="626" customWidth="1"/>
    <col min="12554" max="12800" width="9.140625" style="626"/>
    <col min="12801" max="12801" width="36.5703125" style="626" customWidth="1"/>
    <col min="12802" max="12802" width="8" style="626" bestFit="1" customWidth="1"/>
    <col min="12803" max="12803" width="18.42578125" style="626" customWidth="1"/>
    <col min="12804" max="12804" width="20" style="626" customWidth="1"/>
    <col min="12805" max="12805" width="19" style="626" customWidth="1"/>
    <col min="12806" max="12806" width="18" style="626" customWidth="1"/>
    <col min="12807" max="12807" width="18.5703125" style="626" customWidth="1"/>
    <col min="12808" max="12808" width="13.42578125" style="626" customWidth="1"/>
    <col min="12809" max="12809" width="15" style="626" customWidth="1"/>
    <col min="12810" max="13056" width="9.140625" style="626"/>
    <col min="13057" max="13057" width="36.5703125" style="626" customWidth="1"/>
    <col min="13058" max="13058" width="8" style="626" bestFit="1" customWidth="1"/>
    <col min="13059" max="13059" width="18.42578125" style="626" customWidth="1"/>
    <col min="13060" max="13060" width="20" style="626" customWidth="1"/>
    <col min="13061" max="13061" width="19" style="626" customWidth="1"/>
    <col min="13062" max="13062" width="18" style="626" customWidth="1"/>
    <col min="13063" max="13063" width="18.5703125" style="626" customWidth="1"/>
    <col min="13064" max="13064" width="13.42578125" style="626" customWidth="1"/>
    <col min="13065" max="13065" width="15" style="626" customWidth="1"/>
    <col min="13066" max="13312" width="9.140625" style="626"/>
    <col min="13313" max="13313" width="36.5703125" style="626" customWidth="1"/>
    <col min="13314" max="13314" width="8" style="626" bestFit="1" customWidth="1"/>
    <col min="13315" max="13315" width="18.42578125" style="626" customWidth="1"/>
    <col min="13316" max="13316" width="20" style="626" customWidth="1"/>
    <col min="13317" max="13317" width="19" style="626" customWidth="1"/>
    <col min="13318" max="13318" width="18" style="626" customWidth="1"/>
    <col min="13319" max="13319" width="18.5703125" style="626" customWidth="1"/>
    <col min="13320" max="13320" width="13.42578125" style="626" customWidth="1"/>
    <col min="13321" max="13321" width="15" style="626" customWidth="1"/>
    <col min="13322" max="13568" width="9.140625" style="626"/>
    <col min="13569" max="13569" width="36.5703125" style="626" customWidth="1"/>
    <col min="13570" max="13570" width="8" style="626" bestFit="1" customWidth="1"/>
    <col min="13571" max="13571" width="18.42578125" style="626" customWidth="1"/>
    <col min="13572" max="13572" width="20" style="626" customWidth="1"/>
    <col min="13573" max="13573" width="19" style="626" customWidth="1"/>
    <col min="13574" max="13574" width="18" style="626" customWidth="1"/>
    <col min="13575" max="13575" width="18.5703125" style="626" customWidth="1"/>
    <col min="13576" max="13576" width="13.42578125" style="626" customWidth="1"/>
    <col min="13577" max="13577" width="15" style="626" customWidth="1"/>
    <col min="13578" max="13824" width="9.140625" style="626"/>
    <col min="13825" max="13825" width="36.5703125" style="626" customWidth="1"/>
    <col min="13826" max="13826" width="8" style="626" bestFit="1" customWidth="1"/>
    <col min="13827" max="13827" width="18.42578125" style="626" customWidth="1"/>
    <col min="13828" max="13828" width="20" style="626" customWidth="1"/>
    <col min="13829" max="13829" width="19" style="626" customWidth="1"/>
    <col min="13830" max="13830" width="18" style="626" customWidth="1"/>
    <col min="13831" max="13831" width="18.5703125" style="626" customWidth="1"/>
    <col min="13832" max="13832" width="13.42578125" style="626" customWidth="1"/>
    <col min="13833" max="13833" width="15" style="626" customWidth="1"/>
    <col min="13834" max="14080" width="9.140625" style="626"/>
    <col min="14081" max="14081" width="36.5703125" style="626" customWidth="1"/>
    <col min="14082" max="14082" width="8" style="626" bestFit="1" customWidth="1"/>
    <col min="14083" max="14083" width="18.42578125" style="626" customWidth="1"/>
    <col min="14084" max="14084" width="20" style="626" customWidth="1"/>
    <col min="14085" max="14085" width="19" style="626" customWidth="1"/>
    <col min="14086" max="14086" width="18" style="626" customWidth="1"/>
    <col min="14087" max="14087" width="18.5703125" style="626" customWidth="1"/>
    <col min="14088" max="14088" width="13.42578125" style="626" customWidth="1"/>
    <col min="14089" max="14089" width="15" style="626" customWidth="1"/>
    <col min="14090" max="14336" width="9.140625" style="626"/>
    <col min="14337" max="14337" width="36.5703125" style="626" customWidth="1"/>
    <col min="14338" max="14338" width="8" style="626" bestFit="1" customWidth="1"/>
    <col min="14339" max="14339" width="18.42578125" style="626" customWidth="1"/>
    <col min="14340" max="14340" width="20" style="626" customWidth="1"/>
    <col min="14341" max="14341" width="19" style="626" customWidth="1"/>
    <col min="14342" max="14342" width="18" style="626" customWidth="1"/>
    <col min="14343" max="14343" width="18.5703125" style="626" customWidth="1"/>
    <col min="14344" max="14344" width="13.42578125" style="626" customWidth="1"/>
    <col min="14345" max="14345" width="15" style="626" customWidth="1"/>
    <col min="14346" max="14592" width="9.140625" style="626"/>
    <col min="14593" max="14593" width="36.5703125" style="626" customWidth="1"/>
    <col min="14594" max="14594" width="8" style="626" bestFit="1" customWidth="1"/>
    <col min="14595" max="14595" width="18.42578125" style="626" customWidth="1"/>
    <col min="14596" max="14596" width="20" style="626" customWidth="1"/>
    <col min="14597" max="14597" width="19" style="626" customWidth="1"/>
    <col min="14598" max="14598" width="18" style="626" customWidth="1"/>
    <col min="14599" max="14599" width="18.5703125" style="626" customWidth="1"/>
    <col min="14600" max="14600" width="13.42578125" style="626" customWidth="1"/>
    <col min="14601" max="14601" width="15" style="626" customWidth="1"/>
    <col min="14602" max="14848" width="9.140625" style="626"/>
    <col min="14849" max="14849" width="36.5703125" style="626" customWidth="1"/>
    <col min="14850" max="14850" width="8" style="626" bestFit="1" customWidth="1"/>
    <col min="14851" max="14851" width="18.42578125" style="626" customWidth="1"/>
    <col min="14852" max="14852" width="20" style="626" customWidth="1"/>
    <col min="14853" max="14853" width="19" style="626" customWidth="1"/>
    <col min="14854" max="14854" width="18" style="626" customWidth="1"/>
    <col min="14855" max="14855" width="18.5703125" style="626" customWidth="1"/>
    <col min="14856" max="14856" width="13.42578125" style="626" customWidth="1"/>
    <col min="14857" max="14857" width="15" style="626" customWidth="1"/>
    <col min="14858" max="15104" width="9.140625" style="626"/>
    <col min="15105" max="15105" width="36.5703125" style="626" customWidth="1"/>
    <col min="15106" max="15106" width="8" style="626" bestFit="1" customWidth="1"/>
    <col min="15107" max="15107" width="18.42578125" style="626" customWidth="1"/>
    <col min="15108" max="15108" width="20" style="626" customWidth="1"/>
    <col min="15109" max="15109" width="19" style="626" customWidth="1"/>
    <col min="15110" max="15110" width="18" style="626" customWidth="1"/>
    <col min="15111" max="15111" width="18.5703125" style="626" customWidth="1"/>
    <col min="15112" max="15112" width="13.42578125" style="626" customWidth="1"/>
    <col min="15113" max="15113" width="15" style="626" customWidth="1"/>
    <col min="15114" max="15360" width="9.140625" style="626"/>
    <col min="15361" max="15361" width="36.5703125" style="626" customWidth="1"/>
    <col min="15362" max="15362" width="8" style="626" bestFit="1" customWidth="1"/>
    <col min="15363" max="15363" width="18.42578125" style="626" customWidth="1"/>
    <col min="15364" max="15364" width="20" style="626" customWidth="1"/>
    <col min="15365" max="15365" width="19" style="626" customWidth="1"/>
    <col min="15366" max="15366" width="18" style="626" customWidth="1"/>
    <col min="15367" max="15367" width="18.5703125" style="626" customWidth="1"/>
    <col min="15368" max="15368" width="13.42578125" style="626" customWidth="1"/>
    <col min="15369" max="15369" width="15" style="626" customWidth="1"/>
    <col min="15370" max="15616" width="9.140625" style="626"/>
    <col min="15617" max="15617" width="36.5703125" style="626" customWidth="1"/>
    <col min="15618" max="15618" width="8" style="626" bestFit="1" customWidth="1"/>
    <col min="15619" max="15619" width="18.42578125" style="626" customWidth="1"/>
    <col min="15620" max="15620" width="20" style="626" customWidth="1"/>
    <col min="15621" max="15621" width="19" style="626" customWidth="1"/>
    <col min="15622" max="15622" width="18" style="626" customWidth="1"/>
    <col min="15623" max="15623" width="18.5703125" style="626" customWidth="1"/>
    <col min="15624" max="15624" width="13.42578125" style="626" customWidth="1"/>
    <col min="15625" max="15625" width="15" style="626" customWidth="1"/>
    <col min="15626" max="15872" width="9.140625" style="626"/>
    <col min="15873" max="15873" width="36.5703125" style="626" customWidth="1"/>
    <col min="15874" max="15874" width="8" style="626" bestFit="1" customWidth="1"/>
    <col min="15875" max="15875" width="18.42578125" style="626" customWidth="1"/>
    <col min="15876" max="15876" width="20" style="626" customWidth="1"/>
    <col min="15877" max="15877" width="19" style="626" customWidth="1"/>
    <col min="15878" max="15878" width="18" style="626" customWidth="1"/>
    <col min="15879" max="15879" width="18.5703125" style="626" customWidth="1"/>
    <col min="15880" max="15880" width="13.42578125" style="626" customWidth="1"/>
    <col min="15881" max="15881" width="15" style="626" customWidth="1"/>
    <col min="15882" max="16128" width="9.140625" style="626"/>
    <col min="16129" max="16129" width="36.5703125" style="626" customWidth="1"/>
    <col min="16130" max="16130" width="8" style="626" bestFit="1" customWidth="1"/>
    <col min="16131" max="16131" width="18.42578125" style="626" customWidth="1"/>
    <col min="16132" max="16132" width="20" style="626" customWidth="1"/>
    <col min="16133" max="16133" width="19" style="626" customWidth="1"/>
    <col min="16134" max="16134" width="18" style="626" customWidth="1"/>
    <col min="16135" max="16135" width="18.5703125" style="626" customWidth="1"/>
    <col min="16136" max="16136" width="13.42578125" style="626" customWidth="1"/>
    <col min="16137" max="16137" width="15" style="626" customWidth="1"/>
    <col min="16138" max="16384" width="9.140625" style="626"/>
  </cols>
  <sheetData>
    <row r="1" spans="1:7" ht="56.25" customHeight="1" x14ac:dyDescent="0.25">
      <c r="A1" s="624" t="s">
        <v>1770</v>
      </c>
      <c r="B1" s="943" t="s">
        <v>1795</v>
      </c>
      <c r="C1" s="943"/>
      <c r="D1" s="943"/>
      <c r="E1" s="943"/>
    </row>
    <row r="2" spans="1:7" x14ac:dyDescent="0.25">
      <c r="A2" s="944" t="s">
        <v>1771</v>
      </c>
      <c r="B2" s="944"/>
      <c r="C2" s="944"/>
      <c r="D2" s="944"/>
      <c r="E2" s="944"/>
    </row>
    <row r="3" spans="1:7" ht="33.75" customHeight="1" x14ac:dyDescent="0.25">
      <c r="A3" s="625" t="s">
        <v>1011</v>
      </c>
      <c r="B3" s="945" t="s">
        <v>1772</v>
      </c>
      <c r="C3" s="946"/>
      <c r="D3" s="946"/>
      <c r="E3" s="947"/>
      <c r="G3" s="649" t="s">
        <v>1796</v>
      </c>
    </row>
    <row r="4" spans="1:7" x14ac:dyDescent="0.25">
      <c r="A4" s="625" t="s">
        <v>1773</v>
      </c>
      <c r="B4" s="625" t="s">
        <v>1774</v>
      </c>
      <c r="C4" s="625" t="s">
        <v>1775</v>
      </c>
      <c r="D4" s="627" t="s">
        <v>1776</v>
      </c>
      <c r="E4" s="625" t="s">
        <v>1777</v>
      </c>
    </row>
    <row r="5" spans="1:7" x14ac:dyDescent="0.25">
      <c r="A5" s="628"/>
      <c r="B5" s="629"/>
      <c r="C5" s="629"/>
      <c r="D5" s="630"/>
      <c r="E5" s="629"/>
    </row>
    <row r="6" spans="1:7" x14ac:dyDescent="0.25">
      <c r="A6" s="628"/>
      <c r="B6" s="629"/>
      <c r="C6" s="631"/>
      <c r="D6" s="631"/>
      <c r="E6" s="631">
        <f>D6*C6</f>
        <v>0</v>
      </c>
      <c r="G6" s="632"/>
    </row>
    <row r="7" spans="1:7" x14ac:dyDescent="0.25">
      <c r="A7" s="633"/>
      <c r="B7" s="634"/>
      <c r="C7" s="635"/>
      <c r="D7" s="635"/>
      <c r="E7" s="635"/>
    </row>
    <row r="8" spans="1:7" x14ac:dyDescent="0.25">
      <c r="A8" s="628"/>
      <c r="B8" s="629"/>
      <c r="C8" s="631"/>
      <c r="D8" s="636" t="s">
        <v>196</v>
      </c>
      <c r="E8" s="627">
        <f>E6</f>
        <v>0</v>
      </c>
    </row>
    <row r="9" spans="1:7" x14ac:dyDescent="0.25">
      <c r="A9" s="628"/>
      <c r="B9" s="629"/>
      <c r="C9" s="631"/>
      <c r="D9" s="631"/>
      <c r="E9" s="631"/>
    </row>
    <row r="10" spans="1:7" x14ac:dyDescent="0.25">
      <c r="A10" s="625" t="s">
        <v>1778</v>
      </c>
      <c r="B10" s="625" t="s">
        <v>1774</v>
      </c>
      <c r="C10" s="627" t="s">
        <v>1775</v>
      </c>
      <c r="D10" s="627" t="s">
        <v>1779</v>
      </c>
      <c r="E10" s="627" t="s">
        <v>1777</v>
      </c>
    </row>
    <row r="11" spans="1:7" x14ac:dyDescent="0.25">
      <c r="A11" s="637" t="s">
        <v>267</v>
      </c>
      <c r="B11" s="625" t="s">
        <v>1780</v>
      </c>
      <c r="C11" s="627">
        <v>0</v>
      </c>
      <c r="D11" s="627"/>
      <c r="E11" s="627">
        <f>D11*C11</f>
        <v>0</v>
      </c>
      <c r="F11" s="638"/>
      <c r="G11" s="639"/>
    </row>
    <row r="12" spans="1:7" x14ac:dyDescent="0.25">
      <c r="A12" s="637" t="s">
        <v>1781</v>
      </c>
      <c r="B12" s="625" t="s">
        <v>1780</v>
      </c>
      <c r="C12" s="627">
        <v>0</v>
      </c>
      <c r="D12" s="627"/>
      <c r="E12" s="627">
        <f t="shared" ref="E12:E25" si="0">D12*C12</f>
        <v>0</v>
      </c>
      <c r="F12" s="638"/>
      <c r="G12" s="639"/>
    </row>
    <row r="13" spans="1:7" x14ac:dyDescent="0.25">
      <c r="A13" s="637" t="s">
        <v>1782</v>
      </c>
      <c r="B13" s="625" t="s">
        <v>1780</v>
      </c>
      <c r="C13" s="627">
        <v>0</v>
      </c>
      <c r="D13" s="627"/>
      <c r="E13" s="627">
        <f t="shared" si="0"/>
        <v>0</v>
      </c>
      <c r="F13" s="638"/>
      <c r="G13" s="639"/>
    </row>
    <row r="14" spans="1:7" x14ac:dyDescent="0.25">
      <c r="A14" s="637" t="s">
        <v>1783</v>
      </c>
      <c r="B14" s="625" t="s">
        <v>1780</v>
      </c>
      <c r="C14" s="627">
        <v>0</v>
      </c>
      <c r="D14" s="627"/>
      <c r="E14" s="627">
        <f t="shared" si="0"/>
        <v>0</v>
      </c>
      <c r="F14" s="638"/>
      <c r="G14" s="639"/>
    </row>
    <row r="15" spans="1:7" x14ac:dyDescent="0.25">
      <c r="A15" s="637" t="s">
        <v>295</v>
      </c>
      <c r="B15" s="625" t="s">
        <v>1780</v>
      </c>
      <c r="C15" s="627">
        <v>0</v>
      </c>
      <c r="D15" s="627"/>
      <c r="E15" s="627">
        <f t="shared" si="0"/>
        <v>0</v>
      </c>
      <c r="F15" s="638"/>
      <c r="G15" s="639"/>
    </row>
    <row r="16" spans="1:7" x14ac:dyDescent="0.25">
      <c r="A16" s="637" t="s">
        <v>1784</v>
      </c>
      <c r="B16" s="625" t="s">
        <v>1780</v>
      </c>
      <c r="C16" s="627"/>
      <c r="D16" s="627"/>
      <c r="E16" s="627">
        <f t="shared" si="0"/>
        <v>0</v>
      </c>
      <c r="F16" s="638"/>
      <c r="G16" s="639"/>
    </row>
    <row r="17" spans="1:9" x14ac:dyDescent="0.25">
      <c r="A17" s="637" t="s">
        <v>266</v>
      </c>
      <c r="B17" s="625" t="s">
        <v>1780</v>
      </c>
      <c r="C17" s="627"/>
      <c r="D17" s="627"/>
      <c r="E17" s="627">
        <f t="shared" si="0"/>
        <v>0</v>
      </c>
      <c r="F17" s="638"/>
      <c r="G17" s="639"/>
    </row>
    <row r="18" spans="1:9" x14ac:dyDescent="0.25">
      <c r="A18" s="637" t="s">
        <v>1785</v>
      </c>
      <c r="B18" s="625" t="s">
        <v>1780</v>
      </c>
      <c r="C18" s="627"/>
      <c r="D18" s="627"/>
      <c r="E18" s="627">
        <f t="shared" si="0"/>
        <v>0</v>
      </c>
      <c r="F18" s="638"/>
      <c r="G18" s="639"/>
    </row>
    <row r="19" spans="1:9" x14ac:dyDescent="0.25">
      <c r="A19" s="637" t="s">
        <v>1786</v>
      </c>
      <c r="B19" s="625" t="s">
        <v>1780</v>
      </c>
      <c r="C19" s="627"/>
      <c r="D19" s="627"/>
      <c r="E19" s="627">
        <f t="shared" si="0"/>
        <v>0</v>
      </c>
      <c r="F19" s="638"/>
      <c r="G19" s="639"/>
    </row>
    <row r="20" spans="1:9" x14ac:dyDescent="0.25">
      <c r="A20" s="637" t="s">
        <v>1787</v>
      </c>
      <c r="B20" s="625" t="s">
        <v>1780</v>
      </c>
      <c r="C20" s="627"/>
      <c r="D20" s="627"/>
      <c r="E20" s="627">
        <f t="shared" si="0"/>
        <v>0</v>
      </c>
      <c r="F20" s="638"/>
      <c r="G20" s="639"/>
    </row>
    <row r="21" spans="1:9" x14ac:dyDescent="0.25">
      <c r="A21" s="637" t="s">
        <v>1788</v>
      </c>
      <c r="B21" s="625" t="s">
        <v>1780</v>
      </c>
      <c r="C21" s="627"/>
      <c r="D21" s="627"/>
      <c r="E21" s="627">
        <f t="shared" si="0"/>
        <v>0</v>
      </c>
      <c r="F21" s="638"/>
      <c r="G21" s="639"/>
    </row>
    <row r="22" spans="1:9" x14ac:dyDescent="0.25">
      <c r="A22" s="637" t="s">
        <v>282</v>
      </c>
      <c r="B22" s="625" t="s">
        <v>1780</v>
      </c>
      <c r="C22" s="627"/>
      <c r="D22" s="627"/>
      <c r="E22" s="627">
        <f t="shared" si="0"/>
        <v>0</v>
      </c>
      <c r="F22" s="638"/>
      <c r="G22" s="639"/>
    </row>
    <row r="23" spans="1:9" x14ac:dyDescent="0.25">
      <c r="A23" s="637" t="s">
        <v>1789</v>
      </c>
      <c r="B23" s="625" t="s">
        <v>1780</v>
      </c>
      <c r="C23" s="627"/>
      <c r="D23" s="627"/>
      <c r="E23" s="627">
        <f t="shared" si="0"/>
        <v>0</v>
      </c>
      <c r="F23" s="638"/>
      <c r="G23" s="639"/>
    </row>
    <row r="24" spans="1:9" x14ac:dyDescent="0.25">
      <c r="A24" s="637" t="s">
        <v>1790</v>
      </c>
      <c r="B24" s="625" t="s">
        <v>1780</v>
      </c>
      <c r="C24" s="627"/>
      <c r="D24" s="627"/>
      <c r="E24" s="627">
        <f t="shared" si="0"/>
        <v>0</v>
      </c>
      <c r="F24" s="638"/>
      <c r="G24" s="639"/>
    </row>
    <row r="25" spans="1:9" x14ac:dyDescent="0.25">
      <c r="A25" s="637" t="s">
        <v>161</v>
      </c>
      <c r="B25" s="625" t="s">
        <v>1780</v>
      </c>
      <c r="C25" s="627"/>
      <c r="D25" s="627"/>
      <c r="E25" s="627">
        <f t="shared" si="0"/>
        <v>0</v>
      </c>
      <c r="F25" s="638"/>
      <c r="G25" s="639"/>
    </row>
    <row r="26" spans="1:9" x14ac:dyDescent="0.25">
      <c r="A26" s="628"/>
      <c r="B26" s="629"/>
      <c r="C26" s="631"/>
      <c r="D26" s="636" t="s">
        <v>196</v>
      </c>
      <c r="E26" s="627">
        <f>SUM(E11:E25)</f>
        <v>0</v>
      </c>
      <c r="F26" s="638"/>
      <c r="G26" s="639"/>
    </row>
    <row r="27" spans="1:9" x14ac:dyDescent="0.25">
      <c r="A27" s="628"/>
      <c r="B27" s="629"/>
      <c r="C27" s="631"/>
      <c r="D27" s="640"/>
      <c r="E27" s="631"/>
      <c r="H27" s="641"/>
      <c r="I27" s="641"/>
    </row>
    <row r="28" spans="1:9" x14ac:dyDescent="0.25">
      <c r="A28" s="625" t="s">
        <v>1791</v>
      </c>
      <c r="B28" s="625" t="s">
        <v>1774</v>
      </c>
      <c r="C28" s="627" t="s">
        <v>1775</v>
      </c>
      <c r="D28" s="627" t="s">
        <v>1776</v>
      </c>
      <c r="E28" s="627" t="s">
        <v>1777</v>
      </c>
      <c r="F28" s="642"/>
    </row>
    <row r="29" spans="1:9" x14ac:dyDescent="0.25">
      <c r="A29" s="625"/>
      <c r="B29" s="625"/>
      <c r="C29" s="627"/>
      <c r="D29" s="627"/>
      <c r="E29" s="627"/>
    </row>
    <row r="30" spans="1:9" x14ac:dyDescent="0.25">
      <c r="A30" s="628"/>
      <c r="B30" s="629"/>
      <c r="C30" s="631"/>
      <c r="D30" s="631"/>
      <c r="E30" s="631">
        <f>D30*C30</f>
        <v>0</v>
      </c>
    </row>
    <row r="31" spans="1:9" x14ac:dyDescent="0.25">
      <c r="A31" s="628"/>
      <c r="B31" s="629"/>
      <c r="C31" s="631"/>
      <c r="D31" s="631"/>
      <c r="E31" s="631"/>
    </row>
    <row r="32" spans="1:9" x14ac:dyDescent="0.25">
      <c r="A32" s="628"/>
      <c r="B32" s="629"/>
      <c r="C32" s="631"/>
      <c r="D32" s="636" t="s">
        <v>196</v>
      </c>
      <c r="E32" s="627">
        <f>E30</f>
        <v>0</v>
      </c>
    </row>
    <row r="33" spans="1:256" x14ac:dyDescent="0.25">
      <c r="A33" s="628"/>
      <c r="B33" s="629"/>
      <c r="C33" s="631"/>
      <c r="D33" s="631"/>
      <c r="E33" s="631"/>
    </row>
    <row r="34" spans="1:256" x14ac:dyDescent="0.25">
      <c r="A34" s="643" t="s">
        <v>1792</v>
      </c>
      <c r="B34" s="629"/>
      <c r="C34" s="631"/>
      <c r="D34" s="631"/>
      <c r="E34" s="627">
        <f>E32+E26+E8</f>
        <v>0</v>
      </c>
    </row>
    <row r="35" spans="1:256" x14ac:dyDescent="0.25">
      <c r="A35" s="643" t="s">
        <v>197</v>
      </c>
      <c r="B35" s="629"/>
      <c r="C35" s="644"/>
      <c r="D35" s="629"/>
      <c r="E35" s="629"/>
      <c r="F35" s="645"/>
      <c r="G35" s="645"/>
      <c r="H35" s="645"/>
      <c r="I35" s="645"/>
      <c r="J35" s="645"/>
      <c r="K35" s="645"/>
      <c r="L35" s="645"/>
      <c r="M35" s="645"/>
      <c r="N35" s="645"/>
      <c r="O35" s="645"/>
      <c r="P35" s="645"/>
      <c r="Q35" s="645"/>
      <c r="R35" s="645"/>
      <c r="S35" s="645"/>
      <c r="T35" s="645"/>
      <c r="U35" s="645"/>
      <c r="V35" s="645"/>
      <c r="W35" s="645"/>
      <c r="X35" s="645"/>
      <c r="Y35" s="645"/>
      <c r="Z35" s="645"/>
      <c r="AA35" s="645"/>
      <c r="AB35" s="645"/>
      <c r="AC35" s="645"/>
      <c r="AD35" s="645"/>
      <c r="AE35" s="645"/>
      <c r="AF35" s="645"/>
      <c r="AG35" s="645"/>
      <c r="AH35" s="645"/>
      <c r="AI35" s="645"/>
      <c r="AJ35" s="645"/>
      <c r="AK35" s="645"/>
      <c r="AL35" s="645"/>
      <c r="AM35" s="645"/>
      <c r="AN35" s="645"/>
      <c r="AO35" s="645"/>
      <c r="AP35" s="645"/>
      <c r="AQ35" s="645"/>
      <c r="AR35" s="645"/>
      <c r="AS35" s="645"/>
      <c r="AT35" s="645"/>
      <c r="AU35" s="645"/>
      <c r="AV35" s="645"/>
      <c r="AW35" s="645"/>
      <c r="AX35" s="645"/>
      <c r="AY35" s="645"/>
      <c r="AZ35" s="645"/>
      <c r="BA35" s="645"/>
      <c r="BB35" s="645"/>
      <c r="BC35" s="645"/>
      <c r="BD35" s="645"/>
      <c r="BE35" s="645"/>
      <c r="BF35" s="645"/>
      <c r="BG35" s="645"/>
      <c r="BH35" s="645"/>
      <c r="BI35" s="645"/>
      <c r="BJ35" s="645"/>
      <c r="BK35" s="645"/>
      <c r="BL35" s="645"/>
      <c r="BM35" s="645"/>
      <c r="BN35" s="645"/>
      <c r="BO35" s="645"/>
      <c r="BP35" s="645"/>
      <c r="BQ35" s="645"/>
      <c r="BR35" s="645"/>
      <c r="BS35" s="645"/>
      <c r="BT35" s="645"/>
      <c r="BU35" s="645"/>
      <c r="BV35" s="645"/>
      <c r="BW35" s="645"/>
      <c r="BX35" s="645"/>
      <c r="BY35" s="645"/>
      <c r="BZ35" s="645"/>
      <c r="CA35" s="645"/>
      <c r="CB35" s="645"/>
      <c r="CC35" s="645"/>
      <c r="CD35" s="645"/>
      <c r="CE35" s="645"/>
      <c r="CF35" s="645"/>
      <c r="CG35" s="645"/>
      <c r="CH35" s="645"/>
      <c r="CI35" s="645"/>
      <c r="CJ35" s="645"/>
      <c r="CK35" s="645"/>
      <c r="CL35" s="645"/>
      <c r="CM35" s="645"/>
      <c r="CN35" s="645"/>
      <c r="CO35" s="645"/>
      <c r="CP35" s="645"/>
      <c r="CQ35" s="645"/>
      <c r="CR35" s="645"/>
      <c r="CS35" s="645"/>
      <c r="CT35" s="645"/>
      <c r="CU35" s="645"/>
      <c r="CV35" s="645"/>
      <c r="CW35" s="645"/>
      <c r="CX35" s="645"/>
      <c r="CY35" s="645"/>
      <c r="CZ35" s="645"/>
      <c r="DA35" s="645"/>
      <c r="DB35" s="645"/>
      <c r="DC35" s="645"/>
      <c r="DD35" s="645"/>
      <c r="DE35" s="645"/>
      <c r="DF35" s="645"/>
      <c r="DG35" s="645"/>
      <c r="DH35" s="645"/>
      <c r="DI35" s="645"/>
      <c r="DJ35" s="645"/>
      <c r="DK35" s="645"/>
      <c r="DL35" s="645"/>
      <c r="DM35" s="645"/>
      <c r="DN35" s="645"/>
      <c r="DO35" s="645"/>
      <c r="DP35" s="645"/>
      <c r="DQ35" s="645"/>
      <c r="DR35" s="645"/>
      <c r="DS35" s="645"/>
      <c r="DT35" s="645"/>
      <c r="DU35" s="645"/>
      <c r="DV35" s="645"/>
      <c r="DW35" s="645"/>
      <c r="DX35" s="645"/>
      <c r="DY35" s="645"/>
      <c r="DZ35" s="645"/>
      <c r="EA35" s="645"/>
      <c r="EB35" s="645"/>
      <c r="EC35" s="645"/>
      <c r="ED35" s="645"/>
      <c r="EE35" s="645"/>
      <c r="EF35" s="645"/>
      <c r="EG35" s="645"/>
      <c r="EH35" s="645"/>
      <c r="EI35" s="645"/>
      <c r="EJ35" s="645"/>
      <c r="EK35" s="645"/>
      <c r="EL35" s="645"/>
      <c r="EM35" s="645"/>
      <c r="EN35" s="645"/>
      <c r="EO35" s="645"/>
      <c r="EP35" s="645"/>
      <c r="EQ35" s="645"/>
      <c r="ER35" s="645"/>
      <c r="ES35" s="645"/>
      <c r="ET35" s="645"/>
      <c r="EU35" s="645"/>
      <c r="EV35" s="645"/>
      <c r="EW35" s="645"/>
      <c r="EX35" s="645"/>
      <c r="EY35" s="645"/>
      <c r="EZ35" s="645"/>
      <c r="FA35" s="645"/>
      <c r="FB35" s="645"/>
      <c r="FC35" s="645"/>
      <c r="FD35" s="645"/>
      <c r="FE35" s="645"/>
      <c r="FF35" s="645"/>
      <c r="FG35" s="645"/>
      <c r="FH35" s="645"/>
      <c r="FI35" s="645"/>
      <c r="FJ35" s="645"/>
      <c r="FK35" s="645"/>
      <c r="FL35" s="645"/>
      <c r="FM35" s="645"/>
      <c r="FN35" s="645"/>
      <c r="FO35" s="645"/>
      <c r="FP35" s="645"/>
      <c r="FQ35" s="645"/>
      <c r="FR35" s="645"/>
      <c r="FS35" s="645"/>
      <c r="FT35" s="645"/>
      <c r="FU35" s="645"/>
      <c r="FV35" s="645"/>
      <c r="FW35" s="645"/>
      <c r="FX35" s="645"/>
      <c r="FY35" s="645"/>
      <c r="FZ35" s="645"/>
      <c r="GA35" s="645"/>
      <c r="GB35" s="645"/>
      <c r="GC35" s="645"/>
      <c r="GD35" s="645"/>
      <c r="GE35" s="645"/>
      <c r="GF35" s="645"/>
      <c r="GG35" s="645"/>
      <c r="GH35" s="645"/>
      <c r="GI35" s="645"/>
      <c r="GJ35" s="645"/>
      <c r="GK35" s="645"/>
      <c r="GL35" s="645"/>
      <c r="GM35" s="645"/>
      <c r="GN35" s="645"/>
      <c r="GO35" s="645"/>
      <c r="GP35" s="645"/>
      <c r="GQ35" s="645"/>
      <c r="GR35" s="645"/>
      <c r="GS35" s="645"/>
      <c r="GT35" s="645"/>
      <c r="GU35" s="645"/>
      <c r="GV35" s="645"/>
      <c r="GW35" s="645"/>
      <c r="GX35" s="645"/>
      <c r="GY35" s="645"/>
      <c r="GZ35" s="645"/>
      <c r="HA35" s="645"/>
      <c r="HB35" s="645"/>
      <c r="HC35" s="645"/>
      <c r="HD35" s="645"/>
      <c r="HE35" s="645"/>
      <c r="HF35" s="645"/>
      <c r="HG35" s="645"/>
      <c r="HH35" s="645"/>
      <c r="HI35" s="645"/>
      <c r="HJ35" s="645"/>
      <c r="HK35" s="645"/>
      <c r="HL35" s="645"/>
      <c r="HM35" s="645"/>
      <c r="HN35" s="645"/>
      <c r="HO35" s="645"/>
      <c r="HP35" s="645"/>
      <c r="HQ35" s="645"/>
      <c r="HR35" s="645"/>
      <c r="HS35" s="645"/>
      <c r="HT35" s="645"/>
      <c r="HU35" s="645"/>
      <c r="HV35" s="645"/>
      <c r="HW35" s="645"/>
      <c r="HX35" s="645"/>
      <c r="HY35" s="645"/>
      <c r="HZ35" s="645"/>
      <c r="IA35" s="645"/>
      <c r="IB35" s="645"/>
      <c r="IC35" s="645"/>
      <c r="ID35" s="645"/>
      <c r="IE35" s="645"/>
      <c r="IF35" s="645"/>
      <c r="IG35" s="645"/>
      <c r="IH35" s="645"/>
      <c r="II35" s="645"/>
      <c r="IJ35" s="645"/>
      <c r="IK35" s="645"/>
      <c r="IL35" s="645"/>
      <c r="IM35" s="645"/>
      <c r="IN35" s="645"/>
      <c r="IO35" s="645"/>
      <c r="IP35" s="645"/>
      <c r="IQ35" s="645"/>
      <c r="IR35" s="645"/>
      <c r="IS35" s="645"/>
      <c r="IT35" s="645"/>
      <c r="IU35" s="645"/>
      <c r="IV35" s="645"/>
    </row>
    <row r="36" spans="1:256" x14ac:dyDescent="0.25">
      <c r="A36" s="643" t="s">
        <v>1793</v>
      </c>
      <c r="B36" s="629"/>
      <c r="C36" s="629"/>
      <c r="D36" s="629"/>
      <c r="E36" s="646">
        <f>E34*(1+C35)</f>
        <v>0</v>
      </c>
      <c r="F36" s="647"/>
      <c r="G36" s="647"/>
      <c r="H36" s="645"/>
      <c r="I36" s="645"/>
      <c r="J36" s="645"/>
      <c r="K36" s="645"/>
      <c r="L36" s="645"/>
      <c r="M36" s="645"/>
      <c r="N36" s="645"/>
      <c r="O36" s="645"/>
      <c r="P36" s="645"/>
      <c r="Q36" s="645"/>
      <c r="R36" s="645"/>
      <c r="S36" s="645"/>
      <c r="T36" s="645"/>
      <c r="U36" s="645"/>
      <c r="V36" s="645"/>
      <c r="W36" s="645"/>
      <c r="X36" s="645"/>
      <c r="Y36" s="645"/>
      <c r="Z36" s="645"/>
      <c r="AA36" s="645"/>
      <c r="AB36" s="645"/>
      <c r="AC36" s="645"/>
      <c r="AD36" s="645"/>
      <c r="AE36" s="645"/>
      <c r="AF36" s="645"/>
      <c r="AG36" s="645"/>
      <c r="AH36" s="645"/>
      <c r="AI36" s="645"/>
      <c r="AJ36" s="645"/>
      <c r="AK36" s="645"/>
      <c r="AL36" s="645"/>
      <c r="AM36" s="645"/>
      <c r="AN36" s="645"/>
      <c r="AO36" s="645"/>
      <c r="AP36" s="645"/>
      <c r="AQ36" s="645"/>
      <c r="AR36" s="645"/>
      <c r="AS36" s="645"/>
      <c r="AT36" s="645"/>
      <c r="AU36" s="645"/>
      <c r="AV36" s="645"/>
      <c r="AW36" s="645"/>
      <c r="AX36" s="645"/>
      <c r="AY36" s="645"/>
      <c r="AZ36" s="645"/>
      <c r="BA36" s="645"/>
      <c r="BB36" s="645"/>
      <c r="BC36" s="645"/>
      <c r="BD36" s="645"/>
      <c r="BE36" s="645"/>
      <c r="BF36" s="645"/>
      <c r="BG36" s="645"/>
      <c r="BH36" s="645"/>
      <c r="BI36" s="645"/>
      <c r="BJ36" s="645"/>
      <c r="BK36" s="645"/>
      <c r="BL36" s="645"/>
      <c r="BM36" s="645"/>
      <c r="BN36" s="645"/>
      <c r="BO36" s="645"/>
      <c r="BP36" s="645"/>
      <c r="BQ36" s="645"/>
      <c r="BR36" s="645"/>
      <c r="BS36" s="645"/>
      <c r="BT36" s="645"/>
      <c r="BU36" s="645"/>
      <c r="BV36" s="645"/>
      <c r="BW36" s="645"/>
      <c r="BX36" s="645"/>
      <c r="BY36" s="645"/>
      <c r="BZ36" s="645"/>
      <c r="CA36" s="645"/>
      <c r="CB36" s="645"/>
      <c r="CC36" s="645"/>
      <c r="CD36" s="645"/>
      <c r="CE36" s="645"/>
      <c r="CF36" s="645"/>
      <c r="CG36" s="645"/>
      <c r="CH36" s="645"/>
      <c r="CI36" s="645"/>
      <c r="CJ36" s="645"/>
      <c r="CK36" s="645"/>
      <c r="CL36" s="645"/>
      <c r="CM36" s="645"/>
      <c r="CN36" s="645"/>
      <c r="CO36" s="645"/>
      <c r="CP36" s="645"/>
      <c r="CQ36" s="645"/>
      <c r="CR36" s="645"/>
      <c r="CS36" s="645"/>
      <c r="CT36" s="645"/>
      <c r="CU36" s="645"/>
      <c r="CV36" s="645"/>
      <c r="CW36" s="645"/>
      <c r="CX36" s="645"/>
      <c r="CY36" s="645"/>
      <c r="CZ36" s="645"/>
      <c r="DA36" s="645"/>
      <c r="DB36" s="645"/>
      <c r="DC36" s="645"/>
      <c r="DD36" s="645"/>
      <c r="DE36" s="645"/>
      <c r="DF36" s="645"/>
      <c r="DG36" s="645"/>
      <c r="DH36" s="645"/>
      <c r="DI36" s="645"/>
      <c r="DJ36" s="645"/>
      <c r="DK36" s="645"/>
      <c r="DL36" s="645"/>
      <c r="DM36" s="645"/>
      <c r="DN36" s="645"/>
      <c r="DO36" s="645"/>
      <c r="DP36" s="645"/>
      <c r="DQ36" s="645"/>
      <c r="DR36" s="645"/>
      <c r="DS36" s="645"/>
      <c r="DT36" s="645"/>
      <c r="DU36" s="645"/>
      <c r="DV36" s="645"/>
      <c r="DW36" s="645"/>
      <c r="DX36" s="645"/>
      <c r="DY36" s="645"/>
      <c r="DZ36" s="645"/>
      <c r="EA36" s="645"/>
      <c r="EB36" s="645"/>
      <c r="EC36" s="645"/>
      <c r="ED36" s="645"/>
      <c r="EE36" s="645"/>
      <c r="EF36" s="645"/>
      <c r="EG36" s="645"/>
      <c r="EH36" s="645"/>
      <c r="EI36" s="645"/>
      <c r="EJ36" s="645"/>
      <c r="EK36" s="645"/>
      <c r="EL36" s="645"/>
      <c r="EM36" s="645"/>
      <c r="EN36" s="645"/>
      <c r="EO36" s="645"/>
      <c r="EP36" s="645"/>
      <c r="EQ36" s="645"/>
      <c r="ER36" s="645"/>
      <c r="ES36" s="645"/>
      <c r="ET36" s="645"/>
      <c r="EU36" s="645"/>
      <c r="EV36" s="645"/>
      <c r="EW36" s="645"/>
      <c r="EX36" s="645"/>
      <c r="EY36" s="645"/>
      <c r="EZ36" s="645"/>
      <c r="FA36" s="645"/>
      <c r="FB36" s="645"/>
      <c r="FC36" s="645"/>
      <c r="FD36" s="645"/>
      <c r="FE36" s="645"/>
      <c r="FF36" s="645"/>
      <c r="FG36" s="645"/>
      <c r="FH36" s="645"/>
      <c r="FI36" s="645"/>
      <c r="FJ36" s="645"/>
      <c r="FK36" s="645"/>
      <c r="FL36" s="645"/>
      <c r="FM36" s="645"/>
      <c r="FN36" s="645"/>
      <c r="FO36" s="645"/>
      <c r="FP36" s="645"/>
      <c r="FQ36" s="645"/>
      <c r="FR36" s="645"/>
      <c r="FS36" s="645"/>
      <c r="FT36" s="645"/>
      <c r="FU36" s="645"/>
      <c r="FV36" s="645"/>
      <c r="FW36" s="645"/>
      <c r="FX36" s="645"/>
      <c r="FY36" s="645"/>
      <c r="FZ36" s="645"/>
      <c r="GA36" s="645"/>
      <c r="GB36" s="645"/>
      <c r="GC36" s="645"/>
      <c r="GD36" s="645"/>
      <c r="GE36" s="645"/>
      <c r="GF36" s="645"/>
      <c r="GG36" s="645"/>
      <c r="GH36" s="645"/>
      <c r="GI36" s="645"/>
      <c r="GJ36" s="645"/>
      <c r="GK36" s="645"/>
      <c r="GL36" s="645"/>
      <c r="GM36" s="645"/>
      <c r="GN36" s="645"/>
      <c r="GO36" s="645"/>
      <c r="GP36" s="645"/>
      <c r="GQ36" s="645"/>
      <c r="GR36" s="645"/>
      <c r="GS36" s="645"/>
      <c r="GT36" s="645"/>
      <c r="GU36" s="645"/>
      <c r="GV36" s="645"/>
      <c r="GW36" s="645"/>
      <c r="GX36" s="645"/>
      <c r="GY36" s="645"/>
      <c r="GZ36" s="645"/>
      <c r="HA36" s="645"/>
      <c r="HB36" s="645"/>
      <c r="HC36" s="645"/>
      <c r="HD36" s="645"/>
      <c r="HE36" s="645"/>
      <c r="HF36" s="645"/>
      <c r="HG36" s="645"/>
      <c r="HH36" s="645"/>
      <c r="HI36" s="645"/>
      <c r="HJ36" s="645"/>
      <c r="HK36" s="645"/>
      <c r="HL36" s="645"/>
      <c r="HM36" s="645"/>
      <c r="HN36" s="645"/>
      <c r="HO36" s="645"/>
      <c r="HP36" s="645"/>
      <c r="HQ36" s="645"/>
      <c r="HR36" s="645"/>
      <c r="HS36" s="645"/>
      <c r="HT36" s="645"/>
      <c r="HU36" s="645"/>
      <c r="HV36" s="645"/>
      <c r="HW36" s="645"/>
      <c r="HX36" s="645"/>
      <c r="HY36" s="645"/>
      <c r="HZ36" s="645"/>
      <c r="IA36" s="645"/>
      <c r="IB36" s="645"/>
      <c r="IC36" s="645"/>
      <c r="ID36" s="645"/>
      <c r="IE36" s="645"/>
      <c r="IF36" s="645"/>
      <c r="IG36" s="645"/>
      <c r="IH36" s="645"/>
      <c r="II36" s="645"/>
      <c r="IJ36" s="645"/>
      <c r="IK36" s="645"/>
      <c r="IL36" s="645"/>
      <c r="IM36" s="645"/>
      <c r="IN36" s="645"/>
      <c r="IO36" s="645"/>
      <c r="IP36" s="645"/>
      <c r="IQ36" s="645"/>
      <c r="IR36" s="645"/>
      <c r="IS36" s="645"/>
      <c r="IT36" s="645"/>
      <c r="IU36" s="645"/>
      <c r="IV36" s="645"/>
    </row>
  </sheetData>
  <mergeCells count="3">
    <mergeCell ref="B1:E1"/>
    <mergeCell ref="A2:E2"/>
    <mergeCell ref="B3:E3"/>
  </mergeCells>
  <pageMargins left="0.511811024" right="0.511811024" top="0.78740157499999996" bottom="0.78740157499999996" header="0.31496062000000002" footer="0.31496062000000002"/>
  <pageSetup paperSize="9" orientation="portrait" verticalDpi="599"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C7E983C3796504BB6E54E193DAC3A0C" ma:contentTypeVersion="12" ma:contentTypeDescription="Crie um novo documento." ma:contentTypeScope="" ma:versionID="10a8d92a690ef3712e54cb84f0d336e4">
  <xsd:schema xmlns:xsd="http://www.w3.org/2001/XMLSchema" xmlns:xs="http://www.w3.org/2001/XMLSchema" xmlns:p="http://schemas.microsoft.com/office/2006/metadata/properties" xmlns:ns2="22d78c69-31d9-4f00-b2f2-d73a7ede3ffa" xmlns:ns3="55c9dd97-9bc9-4c9d-acb6-4bb1c40d9ebc" targetNamespace="http://schemas.microsoft.com/office/2006/metadata/properties" ma:root="true" ma:fieldsID="1726dee3bc1545642674436461b59be5" ns2:_="" ns3:_="">
    <xsd:import namespace="22d78c69-31d9-4f00-b2f2-d73a7ede3ffa"/>
    <xsd:import namespace="55c9dd97-9bc9-4c9d-acb6-4bb1c40d9eb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d78c69-31d9-4f00-b2f2-d73a7ede3f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7bfb4e49-6f5d-460f-8245-f0e15177ea6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5c9dd97-9bc9-4c9d-acb6-4bb1c40d9eb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bc94373-c10c-4e0e-bb3c-e837659eeed2}" ma:internalName="TaxCatchAll" ma:showField="CatchAllData" ma:web="55c9dd97-9bc9-4c9d-acb6-4bb1c40d9e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2d78c69-31d9-4f00-b2f2-d73a7ede3ffa">
      <Terms xmlns="http://schemas.microsoft.com/office/infopath/2007/PartnerControls"/>
    </lcf76f155ced4ddcb4097134ff3c332f>
    <TaxCatchAll xmlns="55c9dd97-9bc9-4c9d-acb6-4bb1c40d9eb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D1A9A2-C67F-4D5A-84D2-1F712C609E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d78c69-31d9-4f00-b2f2-d73a7ede3ffa"/>
    <ds:schemaRef ds:uri="55c9dd97-9bc9-4c9d-acb6-4bb1c40d9e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5C1B97-F939-47C1-8A71-D2AFE438774D}">
  <ds:schemaRefs>
    <ds:schemaRef ds:uri="http://purl.org/dc/dcmitype/"/>
    <ds:schemaRef ds:uri="ce073b85-8993-4420-960f-f34891177a25"/>
    <ds:schemaRef ds:uri="caf61304-f26b-4a84-9871-d31ee85c3a70"/>
    <ds:schemaRef ds:uri="http://schemas.microsoft.com/office/2006/documentManagement/types"/>
    <ds:schemaRef ds:uri="http://purl.org/dc/elements/1.1/"/>
    <ds:schemaRef ds:uri="http://schemas.microsoft.com/sharepoint/v3"/>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22d78c69-31d9-4f00-b2f2-d73a7ede3ffa"/>
    <ds:schemaRef ds:uri="55c9dd97-9bc9-4c9d-acb6-4bb1c40d9ebc"/>
  </ds:schemaRefs>
</ds:datastoreItem>
</file>

<file path=customXml/itemProps3.xml><?xml version="1.0" encoding="utf-8"?>
<ds:datastoreItem xmlns:ds="http://schemas.openxmlformats.org/officeDocument/2006/customXml" ds:itemID="{FEC9039B-E06F-451C-9888-B49BCD4D4492}">
  <ds:schemaRefs>
    <ds:schemaRef ds:uri="http://schemas.microsoft.com/sharepoint/v3/contenttype/forms"/>
  </ds:schemaRefs>
</ds:datastoreItem>
</file>

<file path=docMetadata/LabelInfo.xml><?xml version="1.0" encoding="utf-8"?>
<clbl:labelList xmlns:clbl="http://schemas.microsoft.com/office/2020/mipLabelMetadata">
  <clbl:label id="{340ed6a7-0f03-43d9-901d-02d4a7e408aa}" enabled="1" method="Privileged" siteId="{7893571b-6c2c-4cef-b4da-7d4b266a062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Folha Rosto</vt:lpstr>
      <vt:lpstr>PQ</vt:lpstr>
      <vt:lpstr>BDI</vt:lpstr>
      <vt:lpstr>ADM Local</vt:lpstr>
      <vt:lpstr>Mob Desmob Pessoal</vt:lpstr>
      <vt:lpstr>Mob Desmob Equip</vt:lpstr>
      <vt:lpstr>Praticabilidade-improdutividade</vt:lpstr>
      <vt:lpstr>Exemplo CPU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Marcelo Sardinha</dc:creator>
  <cp:keywords/>
  <dc:description/>
  <cp:lastModifiedBy>Felipe Sousa</cp:lastModifiedBy>
  <cp:revision/>
  <dcterms:created xsi:type="dcterms:W3CDTF">2022-01-20T17:57:08Z</dcterms:created>
  <dcterms:modified xsi:type="dcterms:W3CDTF">2025-09-05T14:22:15Z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0x010100DC7E983C3796504BB6E54E193DAC3A0C</vt:lpwstr>
  </property>
  <property fmtid="{D5CDD505-2E9C-101B-9397-08002B2CF9AE}" pid="3" name="MediaServiceImageTags">
    <vt:lpwstr/>
  </property>
</Properties>
</file>