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IA 1\PDs\UT3\PD2\"/>
    </mc:Choice>
  </mc:AlternateContent>
  <xr:revisionPtr revIDLastSave="0" documentId="13_ncr:1_{826EA4C4-7538-4F3E-893A-CFE0A2B437A7}" xr6:coauthVersionLast="47" xr6:coauthVersionMax="47" xr10:uidLastSave="{00000000-0000-0000-0000-000000000000}"/>
  <bookViews>
    <workbookView xWindow="-15" yWindow="-16320" windowWidth="29040" windowHeight="15840" xr2:uid="{8BC9A2AB-5136-492A-9403-9E81E05AB79B}"/>
  </bookViews>
  <sheets>
    <sheet name="Ej 1" sheetId="1" r:id="rId1"/>
    <sheet name="Ej2" sheetId="2" r:id="rId2"/>
    <sheet name="Con otros da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3" l="1"/>
  <c r="D22" i="3" s="1"/>
  <c r="F12" i="3"/>
  <c r="F11" i="3"/>
  <c r="F10" i="3"/>
  <c r="F9" i="3"/>
  <c r="F8" i="3"/>
  <c r="F7" i="3"/>
  <c r="F6" i="3"/>
  <c r="F5" i="3"/>
  <c r="F4" i="3"/>
  <c r="F3" i="3"/>
  <c r="F22" i="2"/>
  <c r="Q22" i="2" s="1"/>
  <c r="F3" i="2"/>
  <c r="F4" i="2"/>
  <c r="F5" i="2"/>
  <c r="F6" i="2"/>
  <c r="F7" i="2"/>
  <c r="F8" i="2"/>
  <c r="F9" i="2"/>
  <c r="F10" i="2"/>
  <c r="F11" i="2"/>
  <c r="F12" i="2"/>
  <c r="H22" i="3" l="1"/>
  <c r="N22" i="3" s="1"/>
  <c r="B22" i="3"/>
  <c r="C22" i="3"/>
  <c r="Q22" i="3"/>
  <c r="D22" i="2"/>
  <c r="C22" i="2"/>
  <c r="H22" i="2"/>
  <c r="N22" i="2" s="1"/>
  <c r="B22" i="2"/>
  <c r="F23" i="3" l="1"/>
  <c r="F23" i="2"/>
  <c r="Q23" i="2" s="1"/>
  <c r="H23" i="3" l="1"/>
  <c r="N23" i="3" s="1"/>
  <c r="Q23" i="3"/>
  <c r="D23" i="3"/>
  <c r="B23" i="3"/>
  <c r="C23" i="3"/>
  <c r="D23" i="2"/>
  <c r="B23" i="2"/>
  <c r="C23" i="2"/>
  <c r="H23" i="2"/>
  <c r="N23" i="2" s="1"/>
  <c r="F24" i="3" l="1"/>
  <c r="F24" i="2"/>
  <c r="Q24" i="2" s="1"/>
  <c r="Q24" i="3" l="1"/>
  <c r="H24" i="3"/>
  <c r="N24" i="3" s="1"/>
  <c r="B24" i="3"/>
  <c r="D24" i="3"/>
  <c r="C24" i="3"/>
  <c r="B24" i="2"/>
  <c r="C24" i="2"/>
  <c r="D24" i="2"/>
  <c r="H24" i="2"/>
  <c r="N24" i="2" s="1"/>
  <c r="F25" i="3" l="1"/>
  <c r="B25" i="3" s="1"/>
  <c r="F25" i="2"/>
  <c r="Q25" i="2" s="1"/>
  <c r="Q25" i="3" l="1"/>
  <c r="H25" i="3"/>
  <c r="N25" i="3" s="1"/>
  <c r="D25" i="3"/>
  <c r="C25" i="3"/>
  <c r="H25" i="2"/>
  <c r="N25" i="2" s="1"/>
  <c r="B25" i="2"/>
  <c r="C25" i="2"/>
  <c r="D25" i="2"/>
  <c r="F26" i="3" l="1"/>
  <c r="D26" i="3" s="1"/>
  <c r="F26" i="2"/>
  <c r="H26" i="2" s="1"/>
  <c r="N26" i="2" s="1"/>
  <c r="H26" i="3" l="1"/>
  <c r="N26" i="3" s="1"/>
  <c r="Q26" i="3"/>
  <c r="B26" i="3"/>
  <c r="C26" i="3"/>
  <c r="D26" i="2"/>
  <c r="Q26" i="2"/>
  <c r="B26" i="2"/>
  <c r="C26" i="2"/>
  <c r="F27" i="3" l="1"/>
  <c r="F27" i="2"/>
  <c r="H27" i="2" s="1"/>
  <c r="N27" i="2" s="1"/>
  <c r="H27" i="3" l="1"/>
  <c r="N27" i="3" s="1"/>
  <c r="Q27" i="3"/>
  <c r="D27" i="3"/>
  <c r="B27" i="3"/>
  <c r="C27" i="3"/>
  <c r="D27" i="2"/>
  <c r="Q27" i="2"/>
  <c r="B27" i="2"/>
  <c r="C27" i="2"/>
  <c r="F28" i="3" l="1"/>
  <c r="D28" i="3" s="1"/>
  <c r="F28" i="2"/>
  <c r="H28" i="2" s="1"/>
  <c r="N28" i="2" s="1"/>
  <c r="B28" i="3" l="1"/>
  <c r="Q28" i="3"/>
  <c r="H28" i="3"/>
  <c r="N28" i="3" s="1"/>
  <c r="C28" i="3"/>
  <c r="B28" i="2"/>
  <c r="D28" i="2"/>
  <c r="Q28" i="2"/>
  <c r="C28" i="2"/>
  <c r="F29" i="3" l="1"/>
  <c r="C29" i="3" s="1"/>
  <c r="F29" i="2"/>
  <c r="Q29" i="3" l="1"/>
  <c r="H29" i="3"/>
  <c r="N29" i="3" s="1"/>
  <c r="B29" i="3"/>
  <c r="D29" i="3"/>
  <c r="Q29" i="2"/>
  <c r="H29" i="2"/>
  <c r="N29" i="2" s="1"/>
  <c r="D29" i="2"/>
  <c r="B29" i="2"/>
  <c r="C29" i="2"/>
  <c r="F30" i="3" l="1"/>
  <c r="B30" i="3" s="1"/>
  <c r="F30" i="2"/>
  <c r="H30" i="3" l="1"/>
  <c r="N30" i="3" s="1"/>
  <c r="Q30" i="3"/>
  <c r="C30" i="3"/>
  <c r="D30" i="3"/>
  <c r="H30" i="2"/>
  <c r="N30" i="2" s="1"/>
  <c r="Q30" i="2"/>
  <c r="C30" i="2"/>
  <c r="B30" i="2"/>
  <c r="F31" i="2" s="1"/>
  <c r="D30" i="2"/>
  <c r="F31" i="3" l="1"/>
  <c r="Q31" i="3" s="1"/>
  <c r="C31" i="3" l="1"/>
  <c r="B31" i="3"/>
  <c r="H31" i="3"/>
  <c r="N31" i="3" s="1"/>
  <c r="D31" i="3"/>
  <c r="H31" i="2"/>
  <c r="N31" i="2" s="1"/>
  <c r="Q31" i="2"/>
  <c r="D31" i="2"/>
  <c r="C31" i="2"/>
  <c r="B31" i="2"/>
  <c r="F32" i="3" l="1"/>
  <c r="D32" i="3" s="1"/>
  <c r="F32" i="2"/>
  <c r="B32" i="2"/>
  <c r="H32" i="3" l="1"/>
  <c r="N32" i="3" s="1"/>
  <c r="T22" i="3" s="1"/>
  <c r="Q32" i="3"/>
  <c r="S22" i="3" s="1"/>
  <c r="C32" i="3"/>
  <c r="B32" i="3"/>
  <c r="Q32" i="2"/>
  <c r="S22" i="2" s="1"/>
  <c r="H32" i="2"/>
  <c r="N32" i="2" s="1"/>
  <c r="T22" i="2" s="1"/>
  <c r="D32" i="2"/>
  <c r="C32" i="2"/>
  <c r="F33" i="3" l="1"/>
  <c r="C33" i="3" s="1"/>
  <c r="F33" i="2"/>
  <c r="Q33" i="2" s="1"/>
  <c r="Q33" i="3" l="1"/>
  <c r="H33" i="3"/>
  <c r="N33" i="3" s="1"/>
  <c r="B33" i="3"/>
  <c r="D33" i="3"/>
  <c r="H33" i="2"/>
  <c r="N33" i="2" s="1"/>
  <c r="C33" i="2"/>
  <c r="D33" i="2"/>
  <c r="B33" i="2"/>
  <c r="F34" i="3" l="1"/>
  <c r="B34" i="3" s="1"/>
  <c r="F34" i="2"/>
  <c r="D34" i="3" l="1"/>
  <c r="H34" i="3"/>
  <c r="N34" i="3" s="1"/>
  <c r="Q34" i="3"/>
  <c r="C34" i="3"/>
  <c r="Q34" i="2"/>
  <c r="H34" i="2"/>
  <c r="N34" i="2" s="1"/>
  <c r="D34" i="2"/>
  <c r="B34" i="2"/>
  <c r="C34" i="2"/>
  <c r="F35" i="3" l="1"/>
  <c r="C35" i="3" s="1"/>
  <c r="F35" i="2"/>
  <c r="H35" i="2" s="1"/>
  <c r="N35" i="2" s="1"/>
  <c r="D35" i="3" l="1"/>
  <c r="B35" i="3"/>
  <c r="H35" i="3"/>
  <c r="N35" i="3" s="1"/>
  <c r="Q35" i="3"/>
  <c r="C35" i="2"/>
  <c r="Q35" i="2"/>
  <c r="D35" i="2"/>
  <c r="B35" i="2"/>
  <c r="F36" i="3" l="1"/>
  <c r="F36" i="2"/>
  <c r="H36" i="2" s="1"/>
  <c r="N36" i="2" s="1"/>
  <c r="B36" i="3" l="1"/>
  <c r="D36" i="3"/>
  <c r="H36" i="3"/>
  <c r="N36" i="3" s="1"/>
  <c r="C36" i="3"/>
  <c r="Q36" i="3"/>
  <c r="C36" i="2"/>
  <c r="Q36" i="2"/>
  <c r="D36" i="2"/>
  <c r="B36" i="2"/>
  <c r="F37" i="3" l="1"/>
  <c r="Q37" i="3" s="1"/>
  <c r="F37" i="2"/>
  <c r="H37" i="2" s="1"/>
  <c r="N37" i="2" s="1"/>
  <c r="H37" i="3" l="1"/>
  <c r="N37" i="3" s="1"/>
  <c r="D37" i="3"/>
  <c r="B37" i="3"/>
  <c r="C37" i="3"/>
  <c r="C37" i="2"/>
  <c r="Q37" i="2"/>
  <c r="B37" i="2"/>
  <c r="D37" i="2"/>
  <c r="F38" i="3" l="1"/>
  <c r="F38" i="2"/>
  <c r="H38" i="2" s="1"/>
  <c r="N38" i="2" s="1"/>
  <c r="B38" i="3" l="1"/>
  <c r="Q38" i="3"/>
  <c r="H38" i="3"/>
  <c r="N38" i="3" s="1"/>
  <c r="C38" i="3"/>
  <c r="D38" i="3"/>
  <c r="B38" i="2"/>
  <c r="Q38" i="2"/>
  <c r="C38" i="2"/>
  <c r="D38" i="2"/>
  <c r="F39" i="3" l="1"/>
  <c r="F39" i="2"/>
  <c r="H39" i="2" s="1"/>
  <c r="N39" i="2" s="1"/>
  <c r="B39" i="3" l="1"/>
  <c r="H39" i="3"/>
  <c r="N39" i="3" s="1"/>
  <c r="Q39" i="3"/>
  <c r="D39" i="3"/>
  <c r="C39" i="3"/>
  <c r="D39" i="2"/>
  <c r="Q39" i="2"/>
  <c r="C39" i="2"/>
  <c r="B39" i="2"/>
  <c r="F40" i="3" l="1"/>
  <c r="F40" i="2"/>
  <c r="H40" i="2" s="1"/>
  <c r="N40" i="2" s="1"/>
  <c r="D40" i="3" l="1"/>
  <c r="B40" i="3"/>
  <c r="C40" i="3"/>
  <c r="H40" i="3"/>
  <c r="N40" i="3" s="1"/>
  <c r="Q40" i="3"/>
  <c r="D40" i="2"/>
  <c r="C40" i="2"/>
  <c r="Q40" i="2"/>
  <c r="B40" i="2"/>
  <c r="F41" i="3" l="1"/>
  <c r="D41" i="3" s="1"/>
  <c r="F41" i="2"/>
  <c r="H41" i="2" s="1"/>
  <c r="N41" i="2" s="1"/>
  <c r="B41" i="3" l="1"/>
  <c r="H41" i="3"/>
  <c r="N41" i="3" s="1"/>
  <c r="Q41" i="3"/>
  <c r="C41" i="3"/>
  <c r="D41" i="2"/>
  <c r="C41" i="2"/>
  <c r="Q41" i="2"/>
  <c r="B41" i="2"/>
  <c r="F42" i="3" l="1"/>
  <c r="F42" i="2"/>
  <c r="H42" i="2" s="1"/>
  <c r="N42" i="2" s="1"/>
  <c r="T32" i="2" s="1"/>
  <c r="B42" i="3" l="1"/>
  <c r="C42" i="3"/>
  <c r="Q42" i="3"/>
  <c r="S32" i="3" s="1"/>
  <c r="H42" i="3"/>
  <c r="N42" i="3" s="1"/>
  <c r="T32" i="3" s="1"/>
  <c r="D42" i="3"/>
  <c r="B42" i="2"/>
  <c r="D42" i="2"/>
  <c r="C42" i="2"/>
  <c r="Q42" i="2"/>
  <c r="S32" i="2" s="1"/>
  <c r="F43" i="3" l="1"/>
  <c r="F43" i="2"/>
  <c r="H43" i="2" s="1"/>
  <c r="N43" i="2" s="1"/>
  <c r="C43" i="2"/>
  <c r="B43" i="2"/>
  <c r="Q43" i="3" l="1"/>
  <c r="H43" i="3"/>
  <c r="N43" i="3" s="1"/>
  <c r="B43" i="3"/>
  <c r="D43" i="3"/>
  <c r="C43" i="3"/>
  <c r="Q43" i="2"/>
  <c r="D43" i="2"/>
  <c r="F44" i="2" s="1"/>
  <c r="F44" i="3" l="1"/>
  <c r="B44" i="3" s="1"/>
  <c r="H44" i="3"/>
  <c r="N44" i="3" s="1"/>
  <c r="Q44" i="3"/>
  <c r="C44" i="3"/>
  <c r="Q44" i="2"/>
  <c r="H44" i="2"/>
  <c r="N44" i="2" s="1"/>
  <c r="B44" i="2"/>
  <c r="C44" i="2"/>
  <c r="D44" i="2"/>
  <c r="D44" i="3" l="1"/>
  <c r="F45" i="3" s="1"/>
  <c r="F45" i="2"/>
  <c r="H45" i="3" l="1"/>
  <c r="N45" i="3" s="1"/>
  <c r="B45" i="3"/>
  <c r="D45" i="3"/>
  <c r="Q45" i="3"/>
  <c r="C45" i="3"/>
  <c r="Q45" i="2"/>
  <c r="H45" i="2"/>
  <c r="N45" i="2" s="1"/>
  <c r="D45" i="2"/>
  <c r="C45" i="2"/>
  <c r="B45" i="2"/>
  <c r="F46" i="3" l="1"/>
  <c r="D46" i="3" s="1"/>
  <c r="F46" i="2"/>
  <c r="H46" i="2" s="1"/>
  <c r="N46" i="2" s="1"/>
  <c r="B46" i="3" l="1"/>
  <c r="Q46" i="3"/>
  <c r="H46" i="3"/>
  <c r="N46" i="3" s="1"/>
  <c r="C46" i="3"/>
  <c r="B46" i="2"/>
  <c r="Q46" i="2"/>
  <c r="D46" i="2"/>
  <c r="C46" i="2"/>
  <c r="F47" i="3" l="1"/>
  <c r="F47" i="2"/>
  <c r="C47" i="3" l="1"/>
  <c r="Q47" i="3"/>
  <c r="D47" i="3"/>
  <c r="B47" i="3"/>
  <c r="F48" i="3" s="1"/>
  <c r="B48" i="3" s="1"/>
  <c r="H47" i="3"/>
  <c r="N47" i="3" s="1"/>
  <c r="C48" i="3"/>
  <c r="C47" i="2"/>
  <c r="H47" i="2"/>
  <c r="N47" i="2" s="1"/>
  <c r="D47" i="2"/>
  <c r="Q47" i="2"/>
  <c r="B47" i="2"/>
  <c r="A9" i="1"/>
  <c r="B9" i="1" s="1"/>
  <c r="A10" i="1"/>
  <c r="B10" i="1" s="1"/>
  <c r="A11" i="1"/>
  <c r="B11" i="1" s="1"/>
  <c r="A12" i="1"/>
  <c r="B1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2" i="1"/>
  <c r="B2" i="1" s="1"/>
  <c r="H48" i="3" l="1"/>
  <c r="N48" i="3" s="1"/>
  <c r="Q48" i="3"/>
  <c r="D48" i="3"/>
  <c r="F49" i="3"/>
  <c r="F48" i="2"/>
  <c r="D48" i="2" s="1"/>
  <c r="Q49" i="3" l="1"/>
  <c r="H49" i="3"/>
  <c r="N49" i="3" s="1"/>
  <c r="B49" i="3"/>
  <c r="C49" i="3"/>
  <c r="D49" i="3"/>
  <c r="C48" i="2"/>
  <c r="Q48" i="2"/>
  <c r="B48" i="2"/>
  <c r="F49" i="2" s="1"/>
  <c r="H48" i="2"/>
  <c r="N48" i="2" s="1"/>
  <c r="F50" i="3" l="1"/>
  <c r="Q49" i="2"/>
  <c r="H49" i="2"/>
  <c r="N49" i="2" s="1"/>
  <c r="D49" i="2"/>
  <c r="C49" i="2"/>
  <c r="B49" i="2"/>
  <c r="H50" i="3" l="1"/>
  <c r="N50" i="3" s="1"/>
  <c r="Q50" i="3"/>
  <c r="D50" i="3"/>
  <c r="B50" i="3"/>
  <c r="C50" i="3"/>
  <c r="F50" i="2"/>
  <c r="H50" i="2" s="1"/>
  <c r="N50" i="2" s="1"/>
  <c r="F51" i="3" l="1"/>
  <c r="B50" i="2"/>
  <c r="Q50" i="2"/>
  <c r="D50" i="2"/>
  <c r="C50" i="2"/>
  <c r="Q51" i="3" l="1"/>
  <c r="H51" i="3"/>
  <c r="N51" i="3" s="1"/>
  <c r="D51" i="3"/>
  <c r="B51" i="3"/>
  <c r="C51" i="3"/>
  <c r="F51" i="2"/>
  <c r="H51" i="2" s="1"/>
  <c r="N51" i="2" s="1"/>
  <c r="F52" i="3" l="1"/>
  <c r="B52" i="3" s="1"/>
  <c r="B51" i="2"/>
  <c r="Q51" i="2"/>
  <c r="D51" i="2"/>
  <c r="C51" i="2"/>
  <c r="Q52" i="3" l="1"/>
  <c r="S42" i="3" s="1"/>
  <c r="H52" i="3"/>
  <c r="N52" i="3" s="1"/>
  <c r="T42" i="3" s="1"/>
  <c r="C52" i="3"/>
  <c r="D52" i="3"/>
  <c r="F52" i="2"/>
  <c r="H52" i="2" s="1"/>
  <c r="N52" i="2" s="1"/>
  <c r="T42" i="2" s="1"/>
  <c r="F53" i="3" l="1"/>
  <c r="D53" i="3" s="1"/>
  <c r="B52" i="2"/>
  <c r="Q52" i="2"/>
  <c r="S42" i="2" s="1"/>
  <c r="C52" i="2"/>
  <c r="D52" i="2"/>
  <c r="Q53" i="3" l="1"/>
  <c r="H53" i="3"/>
  <c r="N53" i="3" s="1"/>
  <c r="B53" i="3"/>
  <c r="C53" i="3"/>
  <c r="F53" i="2"/>
  <c r="H53" i="2" s="1"/>
  <c r="N53" i="2" s="1"/>
  <c r="F54" i="3" l="1"/>
  <c r="B54" i="3" s="1"/>
  <c r="B53" i="2"/>
  <c r="Q53" i="2"/>
  <c r="C53" i="2"/>
  <c r="D53" i="2"/>
  <c r="Q54" i="3" l="1"/>
  <c r="H54" i="3"/>
  <c r="N54" i="3" s="1"/>
  <c r="D54" i="3"/>
  <c r="C54" i="3"/>
  <c r="F54" i="2"/>
  <c r="H54" i="2" s="1"/>
  <c r="N54" i="2" s="1"/>
  <c r="F55" i="3" l="1"/>
  <c r="B54" i="2"/>
  <c r="Q54" i="2"/>
  <c r="D54" i="2"/>
  <c r="C54" i="2"/>
  <c r="H55" i="3" l="1"/>
  <c r="N55" i="3" s="1"/>
  <c r="Q55" i="3"/>
  <c r="B55" i="3"/>
  <c r="C55" i="3"/>
  <c r="D55" i="3"/>
  <c r="F55" i="2"/>
  <c r="H55" i="2" s="1"/>
  <c r="N55" i="2" s="1"/>
  <c r="F56" i="3" l="1"/>
  <c r="B55" i="2"/>
  <c r="Q55" i="2"/>
  <c r="D55" i="2"/>
  <c r="C55" i="2"/>
  <c r="H56" i="3" l="1"/>
  <c r="N56" i="3" s="1"/>
  <c r="Q56" i="3"/>
  <c r="B56" i="3"/>
  <c r="D56" i="3"/>
  <c r="C56" i="3"/>
  <c r="F56" i="2"/>
  <c r="F57" i="3" l="1"/>
  <c r="D57" i="3" s="1"/>
  <c r="C56" i="2"/>
  <c r="H56" i="2"/>
  <c r="N56" i="2" s="1"/>
  <c r="B56" i="2"/>
  <c r="Q56" i="2"/>
  <c r="D56" i="2"/>
  <c r="Q57" i="3" l="1"/>
  <c r="H57" i="3"/>
  <c r="N57" i="3" s="1"/>
  <c r="B57" i="3"/>
  <c r="C57" i="3"/>
  <c r="F57" i="2"/>
  <c r="F58" i="3" l="1"/>
  <c r="B58" i="3" s="1"/>
  <c r="Q57" i="2"/>
  <c r="H57" i="2"/>
  <c r="N57" i="2" s="1"/>
  <c r="B57" i="2"/>
  <c r="C57" i="2"/>
  <c r="D57" i="2"/>
  <c r="Q58" i="3" l="1"/>
  <c r="H58" i="3"/>
  <c r="N58" i="3" s="1"/>
  <c r="D58" i="3"/>
  <c r="C58" i="3"/>
  <c r="F58" i="2"/>
  <c r="H58" i="2" s="1"/>
  <c r="N58" i="2" s="1"/>
  <c r="F59" i="3" l="1"/>
  <c r="D58" i="2"/>
  <c r="Q58" i="2"/>
  <c r="B58" i="2"/>
  <c r="C58" i="2"/>
  <c r="Q59" i="3" l="1"/>
  <c r="H59" i="3"/>
  <c r="N59" i="3" s="1"/>
  <c r="B59" i="3"/>
  <c r="D59" i="3"/>
  <c r="C59" i="3"/>
  <c r="F59" i="2"/>
  <c r="C59" i="2" s="1"/>
  <c r="F60" i="3" l="1"/>
  <c r="D60" i="3" s="1"/>
  <c r="Q59" i="2"/>
  <c r="H59" i="2"/>
  <c r="N59" i="2" s="1"/>
  <c r="D59" i="2"/>
  <c r="B59" i="2"/>
  <c r="H60" i="3" l="1"/>
  <c r="N60" i="3" s="1"/>
  <c r="Q60" i="3"/>
  <c r="B60" i="3"/>
  <c r="C60" i="3"/>
  <c r="F60" i="2"/>
  <c r="H60" i="2" s="1"/>
  <c r="N60" i="2" s="1"/>
  <c r="F61" i="3" l="1"/>
  <c r="C61" i="3" s="1"/>
  <c r="B60" i="2"/>
  <c r="C60" i="2"/>
  <c r="Q60" i="2"/>
  <c r="D60" i="2"/>
  <c r="Q61" i="3" l="1"/>
  <c r="H61" i="3"/>
  <c r="N61" i="3" s="1"/>
  <c r="D61" i="3"/>
  <c r="B61" i="3"/>
  <c r="F61" i="2"/>
  <c r="F62" i="3" l="1"/>
  <c r="B62" i="3" s="1"/>
  <c r="Q61" i="2"/>
  <c r="H61" i="2"/>
  <c r="N61" i="2" s="1"/>
  <c r="D61" i="2"/>
  <c r="C61" i="2"/>
  <c r="B61" i="2"/>
  <c r="D62" i="3" l="1"/>
  <c r="Q62" i="3"/>
  <c r="S52" i="3" s="1"/>
  <c r="H62" i="3"/>
  <c r="N62" i="3" s="1"/>
  <c r="T52" i="3" s="1"/>
  <c r="C62" i="3"/>
  <c r="F62" i="2"/>
  <c r="H62" i="2" s="1"/>
  <c r="N62" i="2" s="1"/>
  <c r="T52" i="2" s="1"/>
  <c r="F63" i="3" l="1"/>
  <c r="D62" i="2"/>
  <c r="C62" i="2"/>
  <c r="B62" i="2"/>
  <c r="F63" i="2" s="1"/>
  <c r="Q62" i="2"/>
  <c r="S52" i="2" s="1"/>
  <c r="Q63" i="3" l="1"/>
  <c r="H63" i="3"/>
  <c r="N63" i="3" s="1"/>
  <c r="B63" i="3"/>
  <c r="D63" i="3"/>
  <c r="C63" i="3"/>
  <c r="Q63" i="2"/>
  <c r="H63" i="2"/>
  <c r="N63" i="2" s="1"/>
  <c r="C63" i="2"/>
  <c r="D63" i="2"/>
  <c r="B63" i="2"/>
  <c r="F64" i="3" l="1"/>
  <c r="B64" i="3" s="1"/>
  <c r="F64" i="2"/>
  <c r="H64" i="2" s="1"/>
  <c r="N64" i="2" s="1"/>
  <c r="Q64" i="3" l="1"/>
  <c r="H64" i="3"/>
  <c r="N64" i="3" s="1"/>
  <c r="C64" i="3"/>
  <c r="D64" i="3"/>
  <c r="B64" i="2"/>
  <c r="Q64" i="2"/>
  <c r="C64" i="2"/>
  <c r="D64" i="2"/>
  <c r="F65" i="2" s="1"/>
  <c r="F65" i="3" l="1"/>
  <c r="Q65" i="2"/>
  <c r="H65" i="2"/>
  <c r="N65" i="2" s="1"/>
  <c r="B65" i="2"/>
  <c r="D65" i="2"/>
  <c r="C65" i="2"/>
  <c r="H65" i="3" l="1"/>
  <c r="N65" i="3" s="1"/>
  <c r="Q65" i="3"/>
  <c r="B65" i="3"/>
  <c r="C65" i="3"/>
  <c r="D65" i="3"/>
  <c r="F66" i="2"/>
  <c r="H66" i="2" s="1"/>
  <c r="N66" i="2" s="1"/>
  <c r="F66" i="3" l="1"/>
  <c r="B66" i="3" s="1"/>
  <c r="C66" i="2"/>
  <c r="Q66" i="2"/>
  <c r="B66" i="2"/>
  <c r="D66" i="2"/>
  <c r="H66" i="3" l="1"/>
  <c r="N66" i="3" s="1"/>
  <c r="Q66" i="3"/>
  <c r="D66" i="3"/>
  <c r="C66" i="3"/>
  <c r="F67" i="2"/>
  <c r="H67" i="2" s="1"/>
  <c r="N67" i="2" s="1"/>
  <c r="F67" i="3" l="1"/>
  <c r="C67" i="2"/>
  <c r="Q67" i="2"/>
  <c r="B67" i="2"/>
  <c r="D67" i="2"/>
  <c r="Q67" i="3" l="1"/>
  <c r="H67" i="3"/>
  <c r="N67" i="3" s="1"/>
  <c r="B67" i="3"/>
  <c r="D67" i="3"/>
  <c r="C67" i="3"/>
  <c r="F68" i="2"/>
  <c r="H68" i="2" s="1"/>
  <c r="N68" i="2" s="1"/>
  <c r="F68" i="3" l="1"/>
  <c r="B68" i="3" s="1"/>
  <c r="D68" i="2"/>
  <c r="C68" i="2"/>
  <c r="Q68" i="2"/>
  <c r="B68" i="2"/>
  <c r="Q68" i="3" l="1"/>
  <c r="H68" i="3"/>
  <c r="N68" i="3" s="1"/>
  <c r="D68" i="3"/>
  <c r="C68" i="3"/>
  <c r="F69" i="2"/>
  <c r="F69" i="3" l="1"/>
  <c r="Q69" i="2"/>
  <c r="H69" i="2"/>
  <c r="N69" i="2" s="1"/>
  <c r="D69" i="2"/>
  <c r="C69" i="2"/>
  <c r="B69" i="2"/>
  <c r="Q69" i="3" l="1"/>
  <c r="H69" i="3"/>
  <c r="N69" i="3" s="1"/>
  <c r="B69" i="3"/>
  <c r="D69" i="3"/>
  <c r="C69" i="3"/>
  <c r="F70" i="2"/>
  <c r="H70" i="2" s="1"/>
  <c r="N70" i="2" s="1"/>
  <c r="F70" i="3" l="1"/>
  <c r="B70" i="3" s="1"/>
  <c r="D70" i="2"/>
  <c r="Q70" i="2"/>
  <c r="B70" i="2"/>
  <c r="C70" i="2"/>
  <c r="D70" i="3" l="1"/>
  <c r="H70" i="3"/>
  <c r="N70" i="3" s="1"/>
  <c r="Q70" i="3"/>
  <c r="C70" i="3"/>
  <c r="F71" i="2"/>
  <c r="F71" i="3" l="1"/>
  <c r="Q71" i="2"/>
  <c r="H71" i="2"/>
  <c r="N71" i="2" s="1"/>
  <c r="D71" i="2"/>
  <c r="B71" i="2"/>
  <c r="C71" i="2"/>
  <c r="Q71" i="3" l="1"/>
  <c r="H71" i="3"/>
  <c r="N71" i="3" s="1"/>
  <c r="B71" i="3"/>
  <c r="D71" i="3"/>
  <c r="C71" i="3"/>
  <c r="F72" i="2"/>
  <c r="H72" i="2" s="1"/>
  <c r="N72" i="2" s="1"/>
  <c r="T62" i="2" s="1"/>
  <c r="F72" i="3" l="1"/>
  <c r="B72" i="3" s="1"/>
  <c r="C72" i="2"/>
  <c r="Q72" i="2"/>
  <c r="S62" i="2" s="1"/>
  <c r="D72" i="2"/>
  <c r="B72" i="2"/>
  <c r="D72" i="3" l="1"/>
  <c r="Q72" i="3"/>
  <c r="S62" i="3" s="1"/>
  <c r="H72" i="3"/>
  <c r="N72" i="3" s="1"/>
  <c r="T62" i="3" s="1"/>
  <c r="C72" i="3"/>
  <c r="F73" i="2"/>
  <c r="H73" i="2" s="1"/>
  <c r="N73" i="2" s="1"/>
  <c r="F73" i="3" l="1"/>
  <c r="C73" i="2"/>
  <c r="Q73" i="2"/>
  <c r="B73" i="2"/>
  <c r="D73" i="2"/>
  <c r="Q73" i="3" l="1"/>
  <c r="H73" i="3"/>
  <c r="N73" i="3" s="1"/>
  <c r="B73" i="3"/>
  <c r="D73" i="3"/>
  <c r="C73" i="3"/>
  <c r="F74" i="2"/>
  <c r="H74" i="2" s="1"/>
  <c r="N74" i="2" s="1"/>
  <c r="F74" i="3" l="1"/>
  <c r="B74" i="3" s="1"/>
  <c r="C74" i="2"/>
  <c r="Q74" i="2"/>
  <c r="B74" i="2"/>
  <c r="D74" i="2"/>
  <c r="Q74" i="3" l="1"/>
  <c r="H74" i="3"/>
  <c r="N74" i="3" s="1"/>
  <c r="C74" i="3"/>
  <c r="D74" i="3"/>
  <c r="F75" i="2"/>
  <c r="F75" i="3" l="1"/>
  <c r="B75" i="2"/>
  <c r="H75" i="2"/>
  <c r="N75" i="2" s="1"/>
  <c r="C75" i="2"/>
  <c r="Q75" i="2"/>
  <c r="D75" i="2"/>
  <c r="H75" i="3" l="1"/>
  <c r="N75" i="3" s="1"/>
  <c r="Q75" i="3"/>
  <c r="B75" i="3"/>
  <c r="C75" i="3"/>
  <c r="D75" i="3"/>
  <c r="F76" i="2"/>
  <c r="F76" i="3" l="1"/>
  <c r="Q76" i="2"/>
  <c r="H76" i="2"/>
  <c r="N76" i="2" s="1"/>
  <c r="C76" i="2"/>
  <c r="B76" i="2"/>
  <c r="D76" i="2"/>
  <c r="H76" i="3" l="1"/>
  <c r="N76" i="3" s="1"/>
  <c r="Q76" i="3"/>
  <c r="C76" i="3"/>
  <c r="B76" i="3"/>
  <c r="D76" i="3"/>
  <c r="F77" i="2"/>
  <c r="H77" i="2" s="1"/>
  <c r="N77" i="2" s="1"/>
  <c r="F77" i="3" l="1"/>
  <c r="C77" i="2"/>
  <c r="B77" i="2"/>
  <c r="D77" i="2"/>
  <c r="Q77" i="2"/>
  <c r="Q77" i="3" l="1"/>
  <c r="H77" i="3"/>
  <c r="N77" i="3" s="1"/>
  <c r="C77" i="3"/>
  <c r="B77" i="3"/>
  <c r="D77" i="3"/>
  <c r="F78" i="2"/>
  <c r="F78" i="3" l="1"/>
  <c r="D78" i="3" s="1"/>
  <c r="C78" i="2"/>
  <c r="H78" i="2"/>
  <c r="N78" i="2" s="1"/>
  <c r="B78" i="2"/>
  <c r="D78" i="2"/>
  <c r="Q78" i="2"/>
  <c r="C78" i="3" l="1"/>
  <c r="B78" i="3"/>
  <c r="Q78" i="3"/>
  <c r="H78" i="3"/>
  <c r="N78" i="3" s="1"/>
  <c r="F79" i="2"/>
  <c r="F79" i="3" l="1"/>
  <c r="D79" i="3" s="1"/>
  <c r="Q79" i="2"/>
  <c r="H79" i="2"/>
  <c r="N79" i="2" s="1"/>
  <c r="D79" i="2"/>
  <c r="B79" i="2"/>
  <c r="C79" i="2"/>
  <c r="C79" i="3" l="1"/>
  <c r="B79" i="3"/>
  <c r="H79" i="3"/>
  <c r="N79" i="3" s="1"/>
  <c r="Q79" i="3"/>
  <c r="F80" i="2"/>
  <c r="B80" i="2" s="1"/>
  <c r="F80" i="3" l="1"/>
  <c r="C80" i="3" s="1"/>
  <c r="D80" i="2"/>
  <c r="Q80" i="2"/>
  <c r="C80" i="2"/>
  <c r="F81" i="2" s="1"/>
  <c r="H80" i="2"/>
  <c r="N80" i="2" s="1"/>
  <c r="B80" i="3" l="1"/>
  <c r="D80" i="3"/>
  <c r="Q80" i="3"/>
  <c r="H80" i="3"/>
  <c r="N80" i="3" s="1"/>
  <c r="Q81" i="2"/>
  <c r="H81" i="2"/>
  <c r="N81" i="2" s="1"/>
  <c r="B81" i="2"/>
  <c r="C81" i="2"/>
  <c r="D81" i="2"/>
  <c r="F81" i="3" l="1"/>
  <c r="D81" i="3" s="1"/>
  <c r="F82" i="2"/>
  <c r="H82" i="2" s="1"/>
  <c r="N82" i="2" s="1"/>
  <c r="T72" i="2" s="1"/>
  <c r="C81" i="3" l="1"/>
  <c r="H81" i="3"/>
  <c r="N81" i="3" s="1"/>
  <c r="B81" i="3"/>
  <c r="Q81" i="3"/>
  <c r="C82" i="2"/>
  <c r="Q82" i="2"/>
  <c r="S72" i="2" s="1"/>
  <c r="B82" i="2"/>
  <c r="D82" i="2"/>
  <c r="F82" i="3" l="1"/>
  <c r="B82" i="3" s="1"/>
  <c r="F83" i="2"/>
  <c r="D82" i="3" l="1"/>
  <c r="H82" i="3"/>
  <c r="N82" i="3" s="1"/>
  <c r="T72" i="3" s="1"/>
  <c r="Q82" i="3"/>
  <c r="S72" i="3" s="1"/>
  <c r="C82" i="3"/>
  <c r="F83" i="3" s="1"/>
  <c r="B83" i="2"/>
  <c r="H83" i="2"/>
  <c r="N83" i="2" s="1"/>
  <c r="C83" i="2"/>
  <c r="Q83" i="2"/>
  <c r="D83" i="2"/>
  <c r="Q83" i="3" l="1"/>
  <c r="H83" i="3"/>
  <c r="N83" i="3" s="1"/>
  <c r="C83" i="3"/>
  <c r="B83" i="3"/>
  <c r="D83" i="3"/>
  <c r="F84" i="2"/>
  <c r="H84" i="2" s="1"/>
  <c r="N84" i="2" s="1"/>
  <c r="F84" i="3" l="1"/>
  <c r="B84" i="3" s="1"/>
  <c r="D84" i="2"/>
  <c r="Q84" i="2"/>
  <c r="B84" i="2"/>
  <c r="C84" i="2"/>
  <c r="C84" i="3" l="1"/>
  <c r="Q84" i="3"/>
  <c r="H84" i="3"/>
  <c r="N84" i="3" s="1"/>
  <c r="D84" i="3"/>
  <c r="F85" i="2"/>
  <c r="F85" i="3" l="1"/>
  <c r="Q85" i="2"/>
  <c r="H85" i="2"/>
  <c r="N85" i="2" s="1"/>
  <c r="B85" i="2"/>
  <c r="D85" i="2"/>
  <c r="C85" i="2"/>
  <c r="H85" i="3" l="1"/>
  <c r="N85" i="3" s="1"/>
  <c r="Q85" i="3"/>
  <c r="B85" i="3"/>
  <c r="C85" i="3"/>
  <c r="D85" i="3"/>
  <c r="F86" i="2"/>
  <c r="H86" i="2" s="1"/>
  <c r="N86" i="2" s="1"/>
  <c r="F86" i="3" l="1"/>
  <c r="B86" i="3" s="1"/>
  <c r="B86" i="2"/>
  <c r="Q86" i="2"/>
  <c r="D86" i="2"/>
  <c r="C86" i="2"/>
  <c r="C86" i="3" l="1"/>
  <c r="H86" i="3"/>
  <c r="N86" i="3" s="1"/>
  <c r="Q86" i="3"/>
  <c r="D86" i="3"/>
  <c r="F87" i="2"/>
  <c r="H87" i="2" s="1"/>
  <c r="N87" i="2" s="1"/>
  <c r="F87" i="3" l="1"/>
  <c r="B87" i="2"/>
  <c r="Q87" i="2"/>
  <c r="D87" i="2"/>
  <c r="C87" i="2"/>
  <c r="Q87" i="3" l="1"/>
  <c r="H87" i="3"/>
  <c r="N87" i="3" s="1"/>
  <c r="C87" i="3"/>
  <c r="B87" i="3"/>
  <c r="D87" i="3"/>
  <c r="F88" i="2"/>
  <c r="H88" i="2" s="1"/>
  <c r="N88" i="2" s="1"/>
  <c r="F88" i="3" l="1"/>
  <c r="B88" i="3" s="1"/>
  <c r="D88" i="2"/>
  <c r="C88" i="2"/>
  <c r="B88" i="2"/>
  <c r="Q88" i="2"/>
  <c r="C88" i="3" l="1"/>
  <c r="D88" i="3"/>
  <c r="Q88" i="3"/>
  <c r="H88" i="3"/>
  <c r="N88" i="3" s="1"/>
  <c r="F89" i="2"/>
  <c r="H89" i="2" s="1"/>
  <c r="N89" i="2" s="1"/>
  <c r="F89" i="3" l="1"/>
  <c r="B89" i="3" s="1"/>
  <c r="C89" i="2"/>
  <c r="Q89" i="2"/>
  <c r="D89" i="2"/>
  <c r="B89" i="2"/>
  <c r="C89" i="3" l="1"/>
  <c r="H89" i="3"/>
  <c r="N89" i="3" s="1"/>
  <c r="Q89" i="3"/>
  <c r="D89" i="3"/>
  <c r="F90" i="2"/>
  <c r="D90" i="2" s="1"/>
  <c r="F90" i="3" l="1"/>
  <c r="D90" i="3" s="1"/>
  <c r="B90" i="2"/>
  <c r="C90" i="2"/>
  <c r="H90" i="2"/>
  <c r="N90" i="2" s="1"/>
  <c r="Q90" i="2"/>
  <c r="F91" i="2"/>
  <c r="B90" i="3" l="1"/>
  <c r="C90" i="3"/>
  <c r="Q90" i="3"/>
  <c r="H90" i="3"/>
  <c r="N90" i="3" s="1"/>
  <c r="B91" i="2"/>
  <c r="H91" i="2"/>
  <c r="N91" i="2" s="1"/>
  <c r="C91" i="2"/>
  <c r="D91" i="2"/>
  <c r="F92" i="2" s="1"/>
  <c r="Q91" i="2"/>
  <c r="F91" i="3" l="1"/>
  <c r="Q91" i="3"/>
  <c r="H91" i="3"/>
  <c r="N91" i="3" s="1"/>
  <c r="D91" i="3"/>
  <c r="B91" i="3"/>
  <c r="C91" i="3"/>
  <c r="H92" i="2"/>
  <c r="N92" i="2" s="1"/>
  <c r="T82" i="2" s="1"/>
  <c r="D92" i="2"/>
  <c r="C92" i="2"/>
  <c r="Q92" i="2"/>
  <c r="S82" i="2" s="1"/>
  <c r="B92" i="2"/>
  <c r="F92" i="3" l="1"/>
  <c r="B92" i="3" s="1"/>
  <c r="F93" i="2"/>
  <c r="Q92" i="3" l="1"/>
  <c r="S82" i="3" s="1"/>
  <c r="H92" i="3"/>
  <c r="N92" i="3" s="1"/>
  <c r="T82" i="3" s="1"/>
  <c r="C92" i="3"/>
  <c r="D92" i="3"/>
  <c r="Q93" i="2"/>
  <c r="H93" i="2"/>
  <c r="N93" i="2" s="1"/>
  <c r="B93" i="2"/>
  <c r="C93" i="2"/>
  <c r="D93" i="2"/>
  <c r="F93" i="3" l="1"/>
  <c r="D93" i="3" s="1"/>
  <c r="F94" i="2"/>
  <c r="H94" i="2" s="1"/>
  <c r="N94" i="2" s="1"/>
  <c r="Q93" i="3" l="1"/>
  <c r="H93" i="3"/>
  <c r="N93" i="3" s="1"/>
  <c r="B93" i="3"/>
  <c r="C93" i="3"/>
  <c r="B94" i="2"/>
  <c r="D94" i="2"/>
  <c r="Q94" i="2"/>
  <c r="C94" i="2"/>
  <c r="F94" i="3" l="1"/>
  <c r="B94" i="3" s="1"/>
  <c r="F95" i="2"/>
  <c r="Q94" i="3" l="1"/>
  <c r="H94" i="3"/>
  <c r="N94" i="3" s="1"/>
  <c r="D94" i="3"/>
  <c r="C94" i="3"/>
  <c r="B95" i="2"/>
  <c r="H95" i="2"/>
  <c r="N95" i="2" s="1"/>
  <c r="C95" i="2"/>
  <c r="D95" i="2"/>
  <c r="Q95" i="2"/>
  <c r="F95" i="3" l="1"/>
  <c r="F96" i="2"/>
  <c r="H96" i="2" s="1"/>
  <c r="N96" i="2" s="1"/>
  <c r="H95" i="3" l="1"/>
  <c r="N95" i="3" s="1"/>
  <c r="Q95" i="3"/>
  <c r="B95" i="3"/>
  <c r="D95" i="3"/>
  <c r="C95" i="3"/>
  <c r="B96" i="2"/>
  <c r="C96" i="2"/>
  <c r="Q96" i="2"/>
  <c r="D96" i="2"/>
  <c r="F96" i="3" l="1"/>
  <c r="B96" i="3" s="1"/>
  <c r="F97" i="2"/>
  <c r="H97" i="2" s="1"/>
  <c r="N97" i="2" s="1"/>
  <c r="D96" i="3" l="1"/>
  <c r="H96" i="3"/>
  <c r="N96" i="3" s="1"/>
  <c r="Q96" i="3"/>
  <c r="C96" i="3"/>
  <c r="D97" i="2"/>
  <c r="C97" i="2"/>
  <c r="Q97" i="2"/>
  <c r="B97" i="2"/>
  <c r="F98" i="2" s="1"/>
  <c r="C98" i="2" s="1"/>
  <c r="F97" i="3" l="1"/>
  <c r="D98" i="2"/>
  <c r="H98" i="2"/>
  <c r="N98" i="2" s="1"/>
  <c r="B98" i="2"/>
  <c r="F99" i="2" s="1"/>
  <c r="Q98" i="2"/>
  <c r="Q97" i="3" l="1"/>
  <c r="H97" i="3"/>
  <c r="N97" i="3" s="1"/>
  <c r="B97" i="3"/>
  <c r="D97" i="3"/>
  <c r="C97" i="3"/>
  <c r="Q99" i="2"/>
  <c r="H99" i="2"/>
  <c r="N99" i="2" s="1"/>
  <c r="D99" i="2"/>
  <c r="B99" i="2"/>
  <c r="C99" i="2"/>
  <c r="F98" i="3" l="1"/>
  <c r="B98" i="3" s="1"/>
  <c r="F100" i="2"/>
  <c r="H100" i="2" s="1"/>
  <c r="N100" i="2" s="1"/>
  <c r="D98" i="3" l="1"/>
  <c r="Q98" i="3"/>
  <c r="H98" i="3"/>
  <c r="N98" i="3" s="1"/>
  <c r="C98" i="3"/>
  <c r="C100" i="2"/>
  <c r="Q100" i="2"/>
  <c r="D100" i="2"/>
  <c r="B100" i="2"/>
  <c r="F99" i="3" l="1"/>
  <c r="F101" i="2"/>
  <c r="D101" i="2" s="1"/>
  <c r="Q99" i="3" l="1"/>
  <c r="H99" i="3"/>
  <c r="N99" i="3" s="1"/>
  <c r="B99" i="3"/>
  <c r="D99" i="3"/>
  <c r="C99" i="3"/>
  <c r="Q101" i="2"/>
  <c r="H101" i="2"/>
  <c r="N101" i="2" s="1"/>
  <c r="B101" i="2"/>
  <c r="C101" i="2"/>
  <c r="F100" i="3" l="1"/>
  <c r="F102" i="2"/>
  <c r="H102" i="2" s="1"/>
  <c r="N102" i="2" s="1"/>
  <c r="T92" i="2" s="1"/>
  <c r="H100" i="3" l="1"/>
  <c r="N100" i="3" s="1"/>
  <c r="Q100" i="3"/>
  <c r="B100" i="3"/>
  <c r="C100" i="3"/>
  <c r="D100" i="3"/>
  <c r="C102" i="2"/>
  <c r="D102" i="2"/>
  <c r="Q102" i="2"/>
  <c r="S92" i="2" s="1"/>
  <c r="B102" i="2"/>
  <c r="F101" i="3" l="1"/>
  <c r="F103" i="2"/>
  <c r="H103" i="2" s="1"/>
  <c r="N103" i="2" s="1"/>
  <c r="Q101" i="3" l="1"/>
  <c r="H101" i="3"/>
  <c r="N101" i="3" s="1"/>
  <c r="B101" i="3"/>
  <c r="D101" i="3"/>
  <c r="C101" i="3"/>
  <c r="B103" i="2"/>
  <c r="Q103" i="2"/>
  <c r="C103" i="2"/>
  <c r="D103" i="2"/>
  <c r="F102" i="3" l="1"/>
  <c r="B102" i="3" s="1"/>
  <c r="F104" i="2"/>
  <c r="Q104" i="2" s="1"/>
  <c r="D102" i="3" l="1"/>
  <c r="Q102" i="3"/>
  <c r="S92" i="3" s="1"/>
  <c r="H102" i="3"/>
  <c r="N102" i="3" s="1"/>
  <c r="T92" i="3" s="1"/>
  <c r="C102" i="3"/>
  <c r="B104" i="2"/>
  <c r="D104" i="2"/>
  <c r="C104" i="2"/>
  <c r="H104" i="2"/>
  <c r="N104" i="2" s="1"/>
  <c r="F103" i="3" l="1"/>
  <c r="F105" i="2"/>
  <c r="B105" i="2" s="1"/>
  <c r="Q105" i="2"/>
  <c r="H105" i="2"/>
  <c r="N105" i="2" s="1"/>
  <c r="C105" i="2"/>
  <c r="F106" i="2" s="1"/>
  <c r="D105" i="2"/>
  <c r="Q103" i="3" l="1"/>
  <c r="H103" i="3"/>
  <c r="N103" i="3" s="1"/>
  <c r="D103" i="3"/>
  <c r="B103" i="3"/>
  <c r="C103" i="3"/>
  <c r="C106" i="2"/>
  <c r="F104" i="3" l="1"/>
  <c r="B104" i="3" s="1"/>
  <c r="D106" i="2"/>
  <c r="B106" i="2"/>
  <c r="Q106" i="2"/>
  <c r="H106" i="2"/>
  <c r="N106" i="2" s="1"/>
  <c r="D104" i="3" l="1"/>
  <c r="C104" i="3"/>
  <c r="Q104" i="3"/>
  <c r="H104" i="3"/>
  <c r="N104" i="3" s="1"/>
  <c r="F107" i="2"/>
  <c r="H107" i="2"/>
  <c r="N107" i="2" s="1"/>
  <c r="F105" i="3" l="1"/>
  <c r="B105" i="3" s="1"/>
  <c r="D107" i="2"/>
  <c r="Q107" i="2"/>
  <c r="C107" i="2"/>
  <c r="B107" i="2"/>
  <c r="F108" i="2" s="1"/>
  <c r="Q105" i="3" l="1"/>
  <c r="H105" i="3"/>
  <c r="N105" i="3" s="1"/>
  <c r="D105" i="3"/>
  <c r="C105" i="3"/>
  <c r="D108" i="2"/>
  <c r="C108" i="2"/>
  <c r="B108" i="2"/>
  <c r="F106" i="3" l="1"/>
  <c r="B106" i="3" s="1"/>
  <c r="F109" i="2"/>
  <c r="H108" i="2"/>
  <c r="N108" i="2" s="1"/>
  <c r="Q108" i="2"/>
  <c r="D106" i="3" l="1"/>
  <c r="C106" i="3"/>
  <c r="H106" i="3"/>
  <c r="N106" i="3" s="1"/>
  <c r="Q106" i="3"/>
  <c r="B109" i="2"/>
  <c r="H109" i="2"/>
  <c r="N109" i="2" s="1"/>
  <c r="D109" i="2"/>
  <c r="Q109" i="2"/>
  <c r="C109" i="2"/>
  <c r="F107" i="3" l="1"/>
  <c r="B107" i="3" s="1"/>
  <c r="H107" i="3"/>
  <c r="N107" i="3" s="1"/>
  <c r="C107" i="3"/>
  <c r="F110" i="2"/>
  <c r="Q110" i="2" s="1"/>
  <c r="B110" i="2"/>
  <c r="D110" i="2"/>
  <c r="C110" i="2"/>
  <c r="Q107" i="3" l="1"/>
  <c r="D107" i="3"/>
  <c r="F108" i="3" s="1"/>
  <c r="F111" i="2"/>
  <c r="H110" i="2"/>
  <c r="N110" i="2" s="1"/>
  <c r="B111" i="2"/>
  <c r="H111" i="2"/>
  <c r="N111" i="2" s="1"/>
  <c r="D111" i="2"/>
  <c r="Q111" i="2"/>
  <c r="C111" i="2"/>
  <c r="H108" i="3" l="1"/>
  <c r="N108" i="3" s="1"/>
  <c r="Q108" i="3"/>
  <c r="C108" i="3"/>
  <c r="B108" i="3"/>
  <c r="D108" i="3"/>
  <c r="F109" i="3" s="1"/>
  <c r="C109" i="3" s="1"/>
  <c r="F112" i="2"/>
  <c r="C112" i="2"/>
  <c r="B109" i="3" l="1"/>
  <c r="D109" i="3"/>
  <c r="H109" i="3"/>
  <c r="N109" i="3" s="1"/>
  <c r="Q109" i="3"/>
  <c r="Q112" i="2"/>
  <c r="S102" i="2" s="1"/>
  <c r="H112" i="2"/>
  <c r="N112" i="2" s="1"/>
  <c r="T102" i="2" s="1"/>
  <c r="D112" i="2"/>
  <c r="B112" i="2"/>
  <c r="F113" i="2" s="1"/>
  <c r="F110" i="3" l="1"/>
  <c r="Q110" i="3" s="1"/>
  <c r="D113" i="2"/>
  <c r="H113" i="2"/>
  <c r="N113" i="2" s="1"/>
  <c r="B113" i="2"/>
  <c r="C113" i="2"/>
  <c r="Q113" i="2"/>
  <c r="D110" i="3" l="1"/>
  <c r="B110" i="3"/>
  <c r="C110" i="3"/>
  <c r="H110" i="3"/>
  <c r="N110" i="3" s="1"/>
  <c r="F114" i="2"/>
  <c r="H114" i="2" s="1"/>
  <c r="N114" i="2" s="1"/>
  <c r="F111" i="3" l="1"/>
  <c r="D111" i="3" s="1"/>
  <c r="B114" i="2"/>
  <c r="D114" i="2"/>
  <c r="Q114" i="2"/>
  <c r="C114" i="2"/>
  <c r="B111" i="3" l="1"/>
  <c r="H111" i="3"/>
  <c r="N111" i="3" s="1"/>
  <c r="Q111" i="3"/>
  <c r="C111" i="3"/>
  <c r="F112" i="3" s="1"/>
  <c r="B112" i="3" s="1"/>
  <c r="F115" i="2"/>
  <c r="H115" i="2" s="1"/>
  <c r="N115" i="2" s="1"/>
  <c r="Q112" i="3" l="1"/>
  <c r="S102" i="3" s="1"/>
  <c r="H112" i="3"/>
  <c r="N112" i="3" s="1"/>
  <c r="T102" i="3" s="1"/>
  <c r="D112" i="3"/>
  <c r="C112" i="3"/>
  <c r="B115" i="2"/>
  <c r="D115" i="2"/>
  <c r="Q115" i="2"/>
  <c r="C115" i="2"/>
  <c r="F113" i="3" l="1"/>
  <c r="F116" i="2"/>
  <c r="B116" i="2" s="1"/>
  <c r="Q113" i="3" l="1"/>
  <c r="H113" i="3"/>
  <c r="N113" i="3" s="1"/>
  <c r="B113" i="3"/>
  <c r="D113" i="3"/>
  <c r="C113" i="3"/>
  <c r="C116" i="2"/>
  <c r="D116" i="2"/>
  <c r="H116" i="2"/>
  <c r="N116" i="2" s="1"/>
  <c r="Q116" i="2"/>
  <c r="F114" i="3" l="1"/>
  <c r="D114" i="3" s="1"/>
  <c r="F117" i="2"/>
  <c r="H117" i="2" s="1"/>
  <c r="N117" i="2" s="1"/>
  <c r="B117" i="2"/>
  <c r="Q117" i="2"/>
  <c r="C117" i="2"/>
  <c r="D117" i="2"/>
  <c r="Q114" i="3" l="1"/>
  <c r="H114" i="3"/>
  <c r="N114" i="3" s="1"/>
  <c r="B114" i="3"/>
  <c r="C114" i="3"/>
  <c r="F118" i="2"/>
  <c r="D118" i="2" s="1"/>
  <c r="F115" i="3" l="1"/>
  <c r="B115" i="3" s="1"/>
  <c r="Q118" i="2"/>
  <c r="H118" i="2"/>
  <c r="N118" i="2" s="1"/>
  <c r="C118" i="2"/>
  <c r="B118" i="2"/>
  <c r="F119" i="2" s="1"/>
  <c r="H115" i="3" l="1"/>
  <c r="N115" i="3" s="1"/>
  <c r="Q115" i="3"/>
  <c r="D115" i="3"/>
  <c r="C115" i="3"/>
  <c r="H119" i="2"/>
  <c r="N119" i="2" s="1"/>
  <c r="F116" i="3" l="1"/>
  <c r="H116" i="3" s="1"/>
  <c r="N116" i="3" s="1"/>
  <c r="B119" i="2"/>
  <c r="Q119" i="2"/>
  <c r="C119" i="2"/>
  <c r="D119" i="2"/>
  <c r="B116" i="3" l="1"/>
  <c r="C116" i="3"/>
  <c r="D116" i="3"/>
  <c r="Q116" i="3"/>
  <c r="F120" i="2"/>
  <c r="Q120" i="2" s="1"/>
  <c r="F117" i="3" l="1"/>
  <c r="B117" i="3" s="1"/>
  <c r="D120" i="2"/>
  <c r="B120" i="2"/>
  <c r="C120" i="2"/>
  <c r="F121" i="2" s="1"/>
  <c r="H121" i="2" s="1"/>
  <c r="N121" i="2" s="1"/>
  <c r="H120" i="2"/>
  <c r="N120" i="2" s="1"/>
  <c r="C117" i="3" l="1"/>
  <c r="H117" i="3"/>
  <c r="N117" i="3" s="1"/>
  <c r="Q117" i="3"/>
  <c r="D117" i="3"/>
  <c r="F118" i="3" s="1"/>
  <c r="C121" i="2"/>
  <c r="Q121" i="2"/>
  <c r="D121" i="2"/>
  <c r="B121" i="2"/>
  <c r="F122" i="2" s="1"/>
  <c r="Q118" i="3" l="1"/>
  <c r="H118" i="3"/>
  <c r="N118" i="3" s="1"/>
  <c r="B118" i="3"/>
  <c r="D118" i="3"/>
  <c r="C118" i="3"/>
  <c r="Q122" i="2"/>
  <c r="S112" i="2" s="1"/>
  <c r="H122" i="2"/>
  <c r="N122" i="2" s="1"/>
  <c r="T112" i="2" s="1"/>
  <c r="F119" i="3" l="1"/>
  <c r="Q119" i="3" l="1"/>
  <c r="H119" i="3"/>
  <c r="N119" i="3" s="1"/>
  <c r="B119" i="3"/>
  <c r="D119" i="3"/>
  <c r="C119" i="3"/>
  <c r="F120" i="3" l="1"/>
  <c r="Q120" i="3" l="1"/>
  <c r="H120" i="3"/>
  <c r="N120" i="3" s="1"/>
  <c r="B120" i="3"/>
  <c r="D120" i="3"/>
  <c r="C120" i="3"/>
  <c r="F121" i="3" l="1"/>
  <c r="D121" i="3" s="1"/>
  <c r="Q121" i="3" l="1"/>
  <c r="H121" i="3"/>
  <c r="N121" i="3" s="1"/>
  <c r="B121" i="3"/>
  <c r="C121" i="3"/>
  <c r="F122" i="3" l="1"/>
  <c r="Q122" i="3" l="1"/>
  <c r="S112" i="3" s="1"/>
  <c r="H122" i="3"/>
  <c r="N122" i="3" s="1"/>
  <c r="T112" i="3" s="1"/>
</calcChain>
</file>

<file path=xl/sharedStrings.xml><?xml version="1.0" encoding="utf-8"?>
<sst xmlns="http://schemas.openxmlformats.org/spreadsheetml/2006/main" count="284" uniqueCount="44">
  <si>
    <t>Normal</t>
  </si>
  <si>
    <t>Funcion Logistica</t>
  </si>
  <si>
    <t>B0</t>
  </si>
  <si>
    <t>B1</t>
  </si>
  <si>
    <t>Es una función continua que se utiliza para predecir la probabilidad de que un elemento pertenezca a una clase, por eso se usa para problemas de clasificación binaria</t>
  </si>
  <si>
    <t xml:space="preserve">X1 </t>
  </si>
  <si>
    <t>X2</t>
  </si>
  <si>
    <t>Y</t>
  </si>
  <si>
    <t>b0</t>
  </si>
  <si>
    <t>b1</t>
  </si>
  <si>
    <t>b2</t>
  </si>
  <si>
    <t>Predicciones</t>
  </si>
  <si>
    <t>alpha</t>
  </si>
  <si>
    <t>Epoca 1</t>
  </si>
  <si>
    <t>Epoca 2</t>
  </si>
  <si>
    <t>Epoca 3</t>
  </si>
  <si>
    <t>Epoca 4</t>
  </si>
  <si>
    <t>b con los Bs = 0</t>
  </si>
  <si>
    <t>Esto significa que siempre tira a adivinar</t>
  </si>
  <si>
    <t>I = 1</t>
  </si>
  <si>
    <t>I = 2</t>
  </si>
  <si>
    <t>I = 3</t>
  </si>
  <si>
    <t>I = 4</t>
  </si>
  <si>
    <t>I = 5</t>
  </si>
  <si>
    <t>I = 6</t>
  </si>
  <si>
    <t>I = 7</t>
  </si>
  <si>
    <t>I = 8</t>
  </si>
  <si>
    <t>I = 9</t>
  </si>
  <si>
    <t>Epoca 5</t>
  </si>
  <si>
    <t>Epoca 6</t>
  </si>
  <si>
    <t>I = 0</t>
  </si>
  <si>
    <t>Epoca 7</t>
  </si>
  <si>
    <t>Epoca 8</t>
  </si>
  <si>
    <t>Epoca 9</t>
  </si>
  <si>
    <t>Epoca 10</t>
  </si>
  <si>
    <t>Error al cuadrado</t>
  </si>
  <si>
    <t>Prediccion Concreta</t>
  </si>
  <si>
    <t>Exactitud</t>
  </si>
  <si>
    <t>Aciertos</t>
  </si>
  <si>
    <t>Error Medio Cuadratico</t>
  </si>
  <si>
    <t>EMC</t>
  </si>
  <si>
    <t>Estos datos estan mas compactos que los del ejercicio anterior</t>
  </si>
  <si>
    <t>En este caso el modelo comenzo y empeoro para luego estancarse en 70% de aciertos. El error primero aumento y despues fue bajando, pero los aciertos se mantuvieron.</t>
  </si>
  <si>
    <t>De igual forma al principio presenta un 0.25 y pareceria ser que tiende a estancarse en 0.15, con el otro dataset el error medio fue mucho mas bajo al final, que es razonable dado aque el modelo se ajusto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</si>
</sst>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000"/>
    <numFmt numFmtId="166" formatCode="0.0000000"/>
    <numFmt numFmtId="167" formatCode="0.0000"/>
    <numFmt numFmtId="168" formatCode="0.000000000000000"/>
    <numFmt numFmtId="171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167" fontId="0" fillId="2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168" fontId="0" fillId="0" borderId="0" xfId="0" applyNumberFormat="1" applyFill="1"/>
    <xf numFmtId="1" fontId="0" fillId="0" borderId="0" xfId="0" applyNumberFormat="1"/>
    <xf numFmtId="164" fontId="0" fillId="4" borderId="0" xfId="0" applyNumberFormat="1" applyFill="1" applyAlignment="1">
      <alignment horizontal="center"/>
    </xf>
    <xf numFmtId="1" fontId="0" fillId="0" borderId="0" xfId="0" applyNumberFormat="1" applyFill="1"/>
    <xf numFmtId="1" fontId="0" fillId="3" borderId="0" xfId="0" applyNumberFormat="1" applyFill="1"/>
    <xf numFmtId="168" fontId="0" fillId="3" borderId="0" xfId="0" applyNumberFormat="1" applyFill="1"/>
    <xf numFmtId="1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2" fontId="0" fillId="3" borderId="0" xfId="0" applyNumberFormat="1" applyFill="1"/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1'!$A$2:$A$12</c:f>
              <c:numCache>
                <c:formatCode>General</c:formatCode>
                <c:ptCount val="11"/>
                <c:pt idx="0">
                  <c:v>-1.0453355719051329</c:v>
                </c:pt>
                <c:pt idx="1">
                  <c:v>1.3169842166478039</c:v>
                </c:pt>
                <c:pt idx="2">
                  <c:v>-0.40489994243187755</c:v>
                </c:pt>
                <c:pt idx="3">
                  <c:v>0.88696122057301818</c:v>
                </c:pt>
                <c:pt idx="4">
                  <c:v>-0.9606535941200216</c:v>
                </c:pt>
                <c:pt idx="5">
                  <c:v>9.3901410403872329E-2</c:v>
                </c:pt>
                <c:pt idx="6">
                  <c:v>-0.63514247636162402</c:v>
                </c:pt>
                <c:pt idx="7">
                  <c:v>1.3876419609773767</c:v>
                </c:pt>
                <c:pt idx="8">
                  <c:v>-0.37337216659519307</c:v>
                </c:pt>
                <c:pt idx="9">
                  <c:v>0.23982791288891897</c:v>
                </c:pt>
                <c:pt idx="10">
                  <c:v>0.47459518793410155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9-47F8-8269-0723B4A0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20175"/>
        <c:axId val="575719759"/>
      </c:scatterChart>
      <c:valAx>
        <c:axId val="5757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5719759"/>
        <c:crosses val="autoZero"/>
        <c:crossBetween val="midCat"/>
      </c:valAx>
      <c:valAx>
        <c:axId val="575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572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1'!$B$1</c:f>
              <c:strCache>
                <c:ptCount val="1"/>
                <c:pt idx="0">
                  <c:v>Funcion Logistica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 1'!$B$2:$B$12</c:f>
              <c:numCache>
                <c:formatCode>General</c:formatCode>
                <c:ptCount val="11"/>
                <c:pt idx="0">
                  <c:v>0.75532204715413609</c:v>
                </c:pt>
                <c:pt idx="1">
                  <c:v>0.42795722281265691</c:v>
                </c:pt>
                <c:pt idx="2">
                  <c:v>0.67763841091432864</c:v>
                </c:pt>
                <c:pt idx="3">
                  <c:v>0.49195651088231818</c:v>
                </c:pt>
                <c:pt idx="4">
                  <c:v>0.74581062546764787</c:v>
                </c:pt>
                <c:pt idx="5">
                  <c:v>0.60913058761108518</c:v>
                </c:pt>
                <c:pt idx="6">
                  <c:v>0.70704710991379194</c:v>
                </c:pt>
                <c:pt idx="7">
                  <c:v>0.41761174314370159</c:v>
                </c:pt>
                <c:pt idx="8">
                  <c:v>0.67349235912793581</c:v>
                </c:pt>
                <c:pt idx="9">
                  <c:v>0.5880968151047683</c:v>
                </c:pt>
                <c:pt idx="10">
                  <c:v>0.55360392783461354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D-401E-B0DA-6BC3805B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36751"/>
        <c:axId val="504133839"/>
      </c:scatterChart>
      <c:valAx>
        <c:axId val="5041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04133839"/>
        <c:crosses val="autoZero"/>
        <c:crossBetween val="midCat"/>
      </c:valAx>
      <c:valAx>
        <c:axId val="5041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0413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'Ej2'!$W$23</c:f>
              <c:strCache>
                <c:ptCount val="1"/>
                <c:pt idx="0">
                  <c:v>Aciertos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'Ej2'!$X$20:$AG$20</c:f>
              <c:strCache>
                <c:ptCount val="10"/>
                <c:pt idx="0">
                  <c:v>Epoca 1</c:v>
                </c:pt>
                <c:pt idx="1">
                  <c:v>Epoca 2</c:v>
                </c:pt>
                <c:pt idx="2">
                  <c:v>Epoca 3</c:v>
                </c:pt>
                <c:pt idx="3">
                  <c:v>Epoca 4</c:v>
                </c:pt>
                <c:pt idx="4">
                  <c:v>Epoca 5</c:v>
                </c:pt>
                <c:pt idx="5">
                  <c:v>Epoca 6</c:v>
                </c:pt>
                <c:pt idx="6">
                  <c:v>Epoca 7</c:v>
                </c:pt>
                <c:pt idx="7">
                  <c:v>Epoca 8</c:v>
                </c:pt>
                <c:pt idx="8">
                  <c:v>Epoca 9</c:v>
                </c:pt>
                <c:pt idx="9">
                  <c:v>Epoca 10</c:v>
                </c:pt>
              </c:strCache>
            </c:strRef>
          </c:cat>
          <c:val>
            <c:numRef>
              <c:f>'Ej2'!$X$23:$AG$23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B-477A-AFF9-2A73F053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21359"/>
        <c:axId val="574621775"/>
      </c:lineChart>
      <c:catAx>
        <c:axId val="5746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4621775"/>
        <c:crosses val="autoZero"/>
        <c:auto val="1"/>
        <c:lblAlgn val="ctr"/>
        <c:lblOffset val="100"/>
        <c:noMultiLvlLbl val="0"/>
      </c:catAx>
      <c:valAx>
        <c:axId val="5746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46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'Ej2'!$W$22</c:f>
              <c:strCache>
                <c:ptCount val="1"/>
                <c:pt idx="0">
                  <c:v>EMC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'Ej2'!$X$20:$AG$20</c:f>
              <c:strCache>
                <c:ptCount val="10"/>
                <c:pt idx="0">
                  <c:v>Epoca 1</c:v>
                </c:pt>
                <c:pt idx="1">
                  <c:v>Epoca 2</c:v>
                </c:pt>
                <c:pt idx="2">
                  <c:v>Epoca 3</c:v>
                </c:pt>
                <c:pt idx="3">
                  <c:v>Epoca 4</c:v>
                </c:pt>
                <c:pt idx="4">
                  <c:v>Epoca 5</c:v>
                </c:pt>
                <c:pt idx="5">
                  <c:v>Epoca 6</c:v>
                </c:pt>
                <c:pt idx="6">
                  <c:v>Epoca 7</c:v>
                </c:pt>
                <c:pt idx="7">
                  <c:v>Epoca 8</c:v>
                </c:pt>
                <c:pt idx="8">
                  <c:v>Epoca 9</c:v>
                </c:pt>
                <c:pt idx="9">
                  <c:v>Epoca 10</c:v>
                </c:pt>
              </c:strCache>
            </c:strRef>
          </c:cat>
          <c:val>
            <c:numRef>
              <c:f>'Ej2'!$X$22:$AG$22</c:f>
              <c:numCache>
                <c:formatCode>General</c:formatCode>
                <c:ptCount val="10"/>
                <c:pt idx="0">
                  <c:v>0.24240713292673968</c:v>
                </c:pt>
                <c:pt idx="1">
                  <c:v>0.15329462643193048</c:v>
                </c:pt>
                <c:pt idx="2">
                  <c:v>0.10644363812643882</c:v>
                </c:pt>
                <c:pt idx="3">
                  <c:v>7.5227270434877369E-2</c:v>
                </c:pt>
                <c:pt idx="4">
                  <c:v>5.6538787819051729E-2</c:v>
                </c:pt>
                <c:pt idx="5">
                  <c:v>4.5699468018224366E-2</c:v>
                </c:pt>
                <c:pt idx="6">
                  <c:v>3.8645063895082918E-2</c:v>
                </c:pt>
                <c:pt idx="7">
                  <c:v>3.3538847227505129E-2</c:v>
                </c:pt>
                <c:pt idx="8">
                  <c:v>2.9600043715535467E-2</c:v>
                </c:pt>
                <c:pt idx="9">
                  <c:v>2.6446951217577331E-2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0-429E-BE87-216A102B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64255"/>
        <c:axId val="506357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'Ej2'!$W$21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'Ej2'!$X$20:$AG$20</c15:sqref>
                        </c15:formulaRef>
                      </c:ext>
                    </c:extLst>
                    <c:strCache>
                      <c:ptCount val="10"/>
                      <c:pt idx="0">
                        <c:v>Epoca 1</c:v>
                      </c:pt>
                      <c:pt idx="1">
                        <c:v>Epoca 2</c:v>
                      </c:pt>
                      <c:pt idx="2">
                        <c:v>Epoca 3</c:v>
                      </c:pt>
                      <c:pt idx="3">
                        <c:v>Epoca 4</c:v>
                      </c:pt>
                      <c:pt idx="4">
                        <c:v>Epoca 5</c:v>
                      </c:pt>
                      <c:pt idx="5">
                        <c:v>Epoca 6</c:v>
                      </c:pt>
                      <c:pt idx="6">
                        <c:v>Epoca 7</c:v>
                      </c:pt>
                      <c:pt idx="7">
                        <c:v>Epoca 8</c:v>
                      </c:pt>
                      <c:pt idx="8">
                        <c:v>Epoca 9</c:v>
                      </c:pt>
                      <c:pt idx="9">
                        <c:v>Epoca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'Ej2'!$X$21:$AG$21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50-429E-BE87-216A102BDE2B}"/>
                  </c:ext>
                </c:extLst>
              </c15:ser>
            </c15:filteredLineSeries>
          </c:ext>
        </c:extLst>
      </c:lineChart>
      <c:catAx>
        <c:axId val="5063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06357599"/>
        <c:crosses val="autoZero"/>
        <c:auto val="1"/>
        <c:lblAlgn val="ctr"/>
        <c:lblOffset val="100"/>
        <c:noMultiLvlLbl val="0"/>
      </c:catAx>
      <c:valAx>
        <c:axId val="5063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063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'Ej2'!$C$2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'Ej2'!$B$3:$B$12</c:f>
              <c:numCache>
                <c:formatCode>0.000</c:formatCode>
                <c:ptCount val="10"/>
                <c:pt idx="0">
                  <c:v>2.7810836000000001</c:v>
                </c:pt>
                <c:pt idx="1">
                  <c:v>1.4655</c:v>
                </c:pt>
                <c:pt idx="2">
                  <c:v>3.3965999999999998</c:v>
                </c:pt>
                <c:pt idx="3">
                  <c:v>1.3880999999999999</c:v>
                </c:pt>
                <c:pt idx="4">
                  <c:v>3.0640999999999998</c:v>
                </c:pt>
                <c:pt idx="5">
                  <c:v>7.6275000000000004</c:v>
                </c:pt>
                <c:pt idx="6">
                  <c:v>5.3323999999999998</c:v>
                </c:pt>
                <c:pt idx="7">
                  <c:v>6.9926000000000004</c:v>
                </c:pt>
                <c:pt idx="8">
                  <c:v>8.6753999999999998</c:v>
                </c:pt>
                <c:pt idx="9">
                  <c:v>7.6738</c:v>
                </c:pt>
              </c:numCache>
            </c:numRef>
          </c:xVal>
          <c:yVal>
            <c:numRef>
              <c:f>'Ej2'!$C$3:$C$12</c:f>
              <c:numCache>
                <c:formatCode>0.000</c:formatCode>
                <c:ptCount val="10"/>
                <c:pt idx="0">
                  <c:v>2.5505</c:v>
                </c:pt>
                <c:pt idx="1">
                  <c:v>2.3620999999999999</c:v>
                </c:pt>
                <c:pt idx="2">
                  <c:v>4.4002999999999997</c:v>
                </c:pt>
                <c:pt idx="3">
                  <c:v>1.8502000000000001</c:v>
                </c:pt>
                <c:pt idx="4">
                  <c:v>3.0053000000000001</c:v>
                </c:pt>
                <c:pt idx="5">
                  <c:v>2.7593000000000001</c:v>
                </c:pt>
                <c:pt idx="6">
                  <c:v>2.0886</c:v>
                </c:pt>
                <c:pt idx="7">
                  <c:v>1.7710999999999999</c:v>
                </c:pt>
                <c:pt idx="8">
                  <c:v>-0.24210000000000001</c:v>
                </c:pt>
                <c:pt idx="9">
                  <c:v>3.5085999999999999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F-49B5-B441-01F67795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75215"/>
        <c:axId val="568262319"/>
      </c:scatterChart>
      <c:valAx>
        <c:axId val="5682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68262319"/>
        <c:crosses val="autoZero"/>
        <c:crossBetween val="midCat"/>
      </c:valAx>
      <c:valAx>
        <c:axId val="5682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682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otros datos'!$W$24</c:f>
              <c:strCache>
                <c:ptCount val="1"/>
                <c:pt idx="0">
                  <c:v>Aciertos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 otros datos'!$X$21:$AG$21</c:f>
              <c:strCache>
                <c:ptCount val="10"/>
                <c:pt idx="0">
                  <c:v>Epoca 1</c:v>
                </c:pt>
                <c:pt idx="1">
                  <c:v>Epoca 2</c:v>
                </c:pt>
                <c:pt idx="2">
                  <c:v>Epoca 3</c:v>
                </c:pt>
                <c:pt idx="3">
                  <c:v>Epoca 4</c:v>
                </c:pt>
                <c:pt idx="4">
                  <c:v>Epoca 5</c:v>
                </c:pt>
                <c:pt idx="5">
                  <c:v>Epoca 6</c:v>
                </c:pt>
                <c:pt idx="6">
                  <c:v>Epoca 7</c:v>
                </c:pt>
                <c:pt idx="7">
                  <c:v>Epoca 8</c:v>
                </c:pt>
                <c:pt idx="8">
                  <c:v>Epoca 9</c:v>
                </c:pt>
                <c:pt idx="9">
                  <c:v>Epoca 10</c:v>
                </c:pt>
              </c:strCache>
            </c:strRef>
          </c:cat>
          <c:val>
            <c:numRef>
              <c:f>'Con otros datos'!$X$24:$AG$24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C-4F01-8C14-73021C5D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78639"/>
        <c:axId val="413479055"/>
      </c:lineChart>
      <c:catAx>
        <c:axId val="4134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13479055"/>
        <c:crosses val="autoZero"/>
        <c:auto val="1"/>
        <c:lblAlgn val="ctr"/>
        <c:lblOffset val="100"/>
        <c:noMultiLvlLbl val="0"/>
      </c:catAx>
      <c:valAx>
        <c:axId val="4134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134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 otros datos'!$W$23</c:f>
              <c:strCache>
                <c:ptCount val="1"/>
                <c:pt idx="0">
                  <c:v>EMC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 otros datos'!$X$21:$AG$21</c:f>
              <c:strCache>
                <c:ptCount val="10"/>
                <c:pt idx="0">
                  <c:v>Epoca 1</c:v>
                </c:pt>
                <c:pt idx="1">
                  <c:v>Epoca 2</c:v>
                </c:pt>
                <c:pt idx="2">
                  <c:v>Epoca 3</c:v>
                </c:pt>
                <c:pt idx="3">
                  <c:v>Epoca 4</c:v>
                </c:pt>
                <c:pt idx="4">
                  <c:v>Epoca 5</c:v>
                </c:pt>
                <c:pt idx="5">
                  <c:v>Epoca 6</c:v>
                </c:pt>
                <c:pt idx="6">
                  <c:v>Epoca 7</c:v>
                </c:pt>
                <c:pt idx="7">
                  <c:v>Epoca 8</c:v>
                </c:pt>
                <c:pt idx="8">
                  <c:v>Epoca 9</c:v>
                </c:pt>
                <c:pt idx="9">
                  <c:v>Epoca 10</c:v>
                </c:pt>
              </c:strCache>
            </c:strRef>
          </c:cat>
          <c:val>
            <c:numRef>
              <c:f>'Con otros datos'!$X$23:$AG$23</c:f>
              <c:numCache>
                <c:formatCode>General</c:formatCode>
                <c:ptCount val="10"/>
                <c:pt idx="0">
                  <c:v>0.23648901289756052</c:v>
                </c:pt>
                <c:pt idx="1">
                  <c:v>0.26297211167244489</c:v>
                </c:pt>
                <c:pt idx="2">
                  <c:v>0.24098765690125826</c:v>
                </c:pt>
                <c:pt idx="3">
                  <c:v>0.21861463448061746</c:v>
                </c:pt>
                <c:pt idx="4">
                  <c:v>0.20131131539557434</c:v>
                </c:pt>
                <c:pt idx="5">
                  <c:v>0.18761011617424084</c:v>
                </c:pt>
                <c:pt idx="6">
                  <c:v>0.17633652940692163</c:v>
                </c:pt>
                <c:pt idx="7">
                  <c:v>0.16683344454384702</c:v>
                </c:pt>
                <c:pt idx="8">
                  <c:v>0.15867387400003183</c:v>
                </c:pt>
                <c:pt idx="9">
                  <c:v>0.15158229421374619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23C-AE34-18C631A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35503"/>
        <c:axId val="412926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otros datos'!$W$22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 otros datos'!$X$21:$AG$21</c15:sqref>
                        </c15:formulaRef>
                      </c:ext>
                    </c:extLst>
                    <c:strCache>
                      <c:ptCount val="10"/>
                      <c:pt idx="0">
                        <c:v>Epoca 1</c:v>
                      </c:pt>
                      <c:pt idx="1">
                        <c:v>Epoca 2</c:v>
                      </c:pt>
                      <c:pt idx="2">
                        <c:v>Epoca 3</c:v>
                      </c:pt>
                      <c:pt idx="3">
                        <c:v>Epoca 4</c:v>
                      </c:pt>
                      <c:pt idx="4">
                        <c:v>Epoca 5</c:v>
                      </c:pt>
                      <c:pt idx="5">
                        <c:v>Epoca 6</c:v>
                      </c:pt>
                      <c:pt idx="6">
                        <c:v>Epoca 7</c:v>
                      </c:pt>
                      <c:pt idx="7">
                        <c:v>Epoca 8</c:v>
                      </c:pt>
                      <c:pt idx="8">
                        <c:v>Epoca 9</c:v>
                      </c:pt>
                      <c:pt idx="9">
                        <c:v>Epoca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otros datos'!$X$22:$AG$22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CE-423C-AE34-18C631A968E4}"/>
                  </c:ext>
                </c:extLst>
              </c15:ser>
            </c15:filteredLineSeries>
          </c:ext>
        </c:extLst>
      </c:lineChart>
      <c:catAx>
        <c:axId val="5041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12926783"/>
        <c:crosses val="autoZero"/>
        <c:auto val="1"/>
        <c:lblAlgn val="ctr"/>
        <c:lblOffset val="100"/>
        <c:noMultiLvlLbl val="0"/>
      </c:catAx>
      <c:valAx>
        <c:axId val="4129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0413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 otros datos'!$B$3:$B$12</c:f>
              <c:numCache>
                <c:formatCode>0.000000</c:formatCode>
                <c:ptCount val="10"/>
                <c:pt idx="0">
                  <c:v>6.5</c:v>
                </c:pt>
                <c:pt idx="1">
                  <c:v>7.4658680180000001</c:v>
                </c:pt>
                <c:pt idx="2">
                  <c:v>5.7</c:v>
                </c:pt>
                <c:pt idx="3">
                  <c:v>6.1</c:v>
                </c:pt>
                <c:pt idx="4">
                  <c:v>6.33</c:v>
                </c:pt>
                <c:pt idx="5">
                  <c:v>2.8309543239999999</c:v>
                </c:pt>
                <c:pt idx="6">
                  <c:v>3.1</c:v>
                </c:pt>
                <c:pt idx="7">
                  <c:v>2.8502382040000001</c:v>
                </c:pt>
                <c:pt idx="8">
                  <c:v>3.5544769999999999</c:v>
                </c:pt>
                <c:pt idx="9">
                  <c:v>3.55</c:v>
                </c:pt>
              </c:numCache>
            </c:numRef>
          </c:xVal>
          <c:yVal>
            <c:numRef>
              <c:f>'Con otros datos'!$C$3:$C$12</c:f>
              <c:numCache>
                <c:formatCode>0.000000</c:formatCode>
                <c:ptCount val="10"/>
                <c:pt idx="0">
                  <c:v>1.8975790939999999</c:v>
                </c:pt>
                <c:pt idx="1">
                  <c:v>3.5</c:v>
                </c:pt>
                <c:pt idx="2">
                  <c:v>1.5346992230000001</c:v>
                </c:pt>
                <c:pt idx="3">
                  <c:v>2.5499999999999998</c:v>
                </c:pt>
                <c:pt idx="4">
                  <c:v>3.77</c:v>
                </c:pt>
                <c:pt idx="5">
                  <c:v>2.0086134699999998</c:v>
                </c:pt>
                <c:pt idx="6">
                  <c:v>1.418181651</c:v>
                </c:pt>
                <c:pt idx="7">
                  <c:v>1.0487931070000001</c:v>
                </c:pt>
                <c:pt idx="8">
                  <c:v>3.643893743</c:v>
                </c:pt>
                <c:pt idx="9">
                  <c:v>1.6342842319999999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4-46D3-9C7C-7AE678E3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02543"/>
        <c:axId val="579304623"/>
      </c:scatterChart>
      <c:valAx>
        <c:axId val="5793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9304623"/>
        <c:crosses val="autoZero"/>
        <c:crossBetween val="midCat"/>
      </c:valAx>
      <c:valAx>
        <c:axId val="5793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930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763905</xdr:colOff>
      <xdr:row>1</xdr:row>
      <xdr:rowOff>6667</xdr:rowOff>
    </xdr:from>
    <xdr:to>
      <xdr:col>8</xdr:col>
      <xdr:colOff>140970</xdr:colOff>
      <xdr:row>16</xdr:row>
      <xdr:rowOff>31432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25D885-C6CB-4BAF-97C3-B8A71F85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792480</xdr:colOff>
      <xdr:row>17</xdr:row>
      <xdr:rowOff>111442</xdr:rowOff>
    </xdr:from>
    <xdr:to>
      <xdr:col>8</xdr:col>
      <xdr:colOff>169545</xdr:colOff>
      <xdr:row>32</xdr:row>
      <xdr:rowOff>136207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399383-665D-4FE3-987A-B7EDFF91E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492125</xdr:colOff>
      <xdr:row>26</xdr:row>
      <xdr:rowOff>79057</xdr:rowOff>
    </xdr:from>
    <xdr:to>
      <xdr:col>32</xdr:col>
      <xdr:colOff>525780</xdr:colOff>
      <xdr:row>42</xdr:row>
      <xdr:rowOff>32067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0F3188-EBCC-4C8E-8BBE-8310A7337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26</xdr:row>
      <xdr:rowOff>63182</xdr:rowOff>
    </xdr:from>
    <xdr:to>
      <xdr:col>27</xdr:col>
      <xdr:colOff>319405</xdr:colOff>
      <xdr:row>42</xdr:row>
      <xdr:rowOff>16192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604D9F-EF35-47EF-9701-E806E1B6A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392385</xdr:colOff>
      <xdr:row>0</xdr:row>
      <xdr:rowOff>134679</xdr:rowOff>
    </xdr:from>
    <xdr:to>
      <xdr:col>15</xdr:col>
      <xdr:colOff>59808</xdr:colOff>
      <xdr:row>16</xdr:row>
      <xdr:rowOff>44435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BF26-71D3-4CDD-9B3B-EABFDFDF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765810</xdr:colOff>
      <xdr:row>25</xdr:row>
      <xdr:rowOff>174307</xdr:rowOff>
    </xdr:from>
    <xdr:to>
      <xdr:col>27</xdr:col>
      <xdr:colOff>575310</xdr:colOff>
      <xdr:row>41</xdr:row>
      <xdr:rowOff>127317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A0CE8-8BF8-4EFA-967B-3FE28713E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130810</xdr:colOff>
      <xdr:row>26</xdr:row>
      <xdr:rowOff>47307</xdr:rowOff>
    </xdr:from>
    <xdr:to>
      <xdr:col>33</xdr:col>
      <xdr:colOff>734060</xdr:colOff>
      <xdr:row>42</xdr:row>
      <xdr:rowOff>317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35A588-9C69-4C81-9062-D34ACF76F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716280</xdr:colOff>
      <xdr:row>1</xdr:row>
      <xdr:rowOff>31432</xdr:rowOff>
    </xdr:from>
    <xdr:to>
      <xdr:col>15</xdr:col>
      <xdr:colOff>652780</xdr:colOff>
      <xdr:row>16</xdr:row>
      <xdr:rowOff>159067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852CF1-30A5-4C47-96D0-DEB4C969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B82E-DF1C-4A81-815A-34AEAB749B40}">
  <dimension ref="A1:M36"/>
  <sheetViews>
    <sheetView tabSelected="1" workbookViewId="0">
      <selection activeCell="A36" sqref="A36"/>
    </sheetView>
  </sheetViews>
  <sheetFormatPr baseColWidth="10" defaultRowHeight="14.4" x14ac:dyDescent="0.3"/>
  <cols>
    <col min="2" max="2" width="16.5546875" customWidth="1"/>
    <col min="3" max="3" width="18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f ca="1">NORMINV(RAND(),0,1)</f>
        <v>-1.0453355719051329</v>
      </c>
      <c r="B2">
        <f ca="1">1/(1+EXP(-$B$13+$B$14*A2))</f>
        <v>0.75532204715413609</v>
      </c>
      <c r="E2" s="5"/>
      <c r="F2" s="5"/>
    </row>
    <row r="3" spans="1:6" x14ac:dyDescent="0.3">
      <c r="A3">
        <f t="shared" ref="A3:A12" ca="1" si="0">NORMINV(RAND(),0,1)</f>
        <v>1.3169842166478039</v>
      </c>
      <c r="B3">
        <f ca="1">1/(1+EXP(-$B$13+$B$14*A3))</f>
        <v>0.42795722281265691</v>
      </c>
      <c r="E3" s="5"/>
      <c r="F3" s="4"/>
    </row>
    <row r="4" spans="1:6" x14ac:dyDescent="0.3">
      <c r="A4">
        <f t="shared" ca="1" si="0"/>
        <v>-0.40489994243187755</v>
      </c>
      <c r="B4">
        <f ca="1">1/(1+EXP(-$B$13+$B$14*A4))</f>
        <v>0.67763841091432864</v>
      </c>
      <c r="E4" s="4"/>
      <c r="F4" s="4"/>
    </row>
    <row r="5" spans="1:6" x14ac:dyDescent="0.3">
      <c r="A5">
        <f t="shared" ca="1" si="0"/>
        <v>0.88696122057301818</v>
      </c>
      <c r="B5">
        <f t="shared" ref="B3:B12" ca="1" si="1">1/(1+EXP(-$B$13+$B$14*A5))</f>
        <v>0.49195651088231818</v>
      </c>
      <c r="E5" s="4"/>
      <c r="F5" s="4"/>
    </row>
    <row r="6" spans="1:6" x14ac:dyDescent="0.3">
      <c r="A6">
        <f t="shared" ca="1" si="0"/>
        <v>-0.9606535941200216</v>
      </c>
      <c r="B6">
        <f t="shared" ca="1" si="1"/>
        <v>0.74581062546764787</v>
      </c>
      <c r="E6" s="4"/>
      <c r="F6" s="4"/>
    </row>
    <row r="7" spans="1:6" x14ac:dyDescent="0.3">
      <c r="A7">
        <f t="shared" ca="1" si="0"/>
        <v>9.3901410403872329E-2</v>
      </c>
      <c r="B7">
        <f t="shared" ca="1" si="1"/>
        <v>0.60913058761108518</v>
      </c>
      <c r="E7" s="4"/>
      <c r="F7" s="4"/>
    </row>
    <row r="8" spans="1:6" x14ac:dyDescent="0.3">
      <c r="A8">
        <f t="shared" ca="1" si="0"/>
        <v>-0.63514247636162402</v>
      </c>
      <c r="B8">
        <f t="shared" ca="1" si="1"/>
        <v>0.70704710991379194</v>
      </c>
      <c r="E8" s="4"/>
      <c r="F8" s="4"/>
    </row>
    <row r="9" spans="1:6" x14ac:dyDescent="0.3">
      <c r="A9">
        <f ca="1">NORMINV(RAND(),0,1)</f>
        <v>1.3876419609773767</v>
      </c>
      <c r="B9">
        <f t="shared" ca="1" si="1"/>
        <v>0.41761174314370159</v>
      </c>
      <c r="E9" s="4"/>
      <c r="F9" s="5"/>
    </row>
    <row r="10" spans="1:6" x14ac:dyDescent="0.3">
      <c r="A10">
        <f t="shared" ca="1" si="0"/>
        <v>-0.37337216659519307</v>
      </c>
      <c r="B10">
        <f t="shared" ca="1" si="1"/>
        <v>0.67349235912793581</v>
      </c>
    </row>
    <row r="11" spans="1:6" x14ac:dyDescent="0.3">
      <c r="A11">
        <f t="shared" ca="1" si="0"/>
        <v>0.23982791288891897</v>
      </c>
      <c r="B11">
        <f t="shared" ca="1" si="1"/>
        <v>0.5880968151047683</v>
      </c>
    </row>
    <row r="12" spans="1:6" x14ac:dyDescent="0.3">
      <c r="A12">
        <f t="shared" ca="1" si="0"/>
        <v>0.47459518793410155</v>
      </c>
      <c r="B12">
        <f t="shared" ca="1" si="1"/>
        <v>0.55360392783461354</v>
      </c>
    </row>
    <row r="13" spans="1:6" x14ac:dyDescent="0.3">
      <c r="A13" t="s">
        <v>2</v>
      </c>
      <c r="B13">
        <v>0.5</v>
      </c>
    </row>
    <row r="14" spans="1:6" x14ac:dyDescent="0.3">
      <c r="A14" t="s">
        <v>3</v>
      </c>
      <c r="B14">
        <v>0.6</v>
      </c>
    </row>
    <row r="20" spans="10:13" x14ac:dyDescent="0.3">
      <c r="K20" s="3"/>
      <c r="L20" s="3"/>
      <c r="M20" s="3"/>
    </row>
    <row r="21" spans="10:13" x14ac:dyDescent="0.3">
      <c r="J21" s="3"/>
      <c r="K21" s="3"/>
      <c r="L21" s="3"/>
      <c r="M21" s="3"/>
    </row>
    <row r="22" spans="10:13" x14ac:dyDescent="0.3">
      <c r="J22" s="3"/>
      <c r="K22" s="3"/>
      <c r="L22" s="3"/>
      <c r="M22" s="3"/>
    </row>
    <row r="36" spans="1:1" x14ac:dyDescent="0.3">
      <c r="A36" s="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80C7-AEA5-457C-A1A6-14CDCAD9660A}">
  <dimension ref="A2:AG130"/>
  <sheetViews>
    <sheetView topLeftCell="Q10" zoomScale="86" zoomScaleNormal="55" workbookViewId="0">
      <selection activeCell="B2" sqref="B2:C12"/>
    </sheetView>
  </sheetViews>
  <sheetFormatPr baseColWidth="10" defaultRowHeight="14.4" x14ac:dyDescent="0.3"/>
  <cols>
    <col min="2" max="2" width="13.6640625" customWidth="1"/>
    <col min="5" max="5" width="11.5546875" customWidth="1"/>
    <col min="6" max="6" width="18.5546875" customWidth="1"/>
    <col min="14" max="14" width="18.33203125" customWidth="1"/>
    <col min="15" max="15" width="18.77734375" customWidth="1"/>
    <col min="16" max="16" width="22" customWidth="1"/>
    <col min="17" max="17" width="26.6640625" customWidth="1"/>
    <col min="18" max="18" width="16.88671875" customWidth="1"/>
    <col min="19" max="19" width="30.88671875" customWidth="1"/>
    <col min="20" max="20" width="20.5546875" customWidth="1"/>
    <col min="21" max="21" width="16" customWidth="1"/>
    <col min="29" max="29" width="15.33203125" customWidth="1"/>
    <col min="31" max="31" width="16.109375" customWidth="1"/>
  </cols>
  <sheetData>
    <row r="2" spans="2:16" x14ac:dyDescent="0.3">
      <c r="B2" s="2" t="s">
        <v>5</v>
      </c>
      <c r="C2" s="2" t="s">
        <v>6</v>
      </c>
      <c r="D2" s="2" t="s">
        <v>7</v>
      </c>
      <c r="E2" s="12" t="s">
        <v>17</v>
      </c>
      <c r="F2" s="12"/>
      <c r="G2" s="12" t="s">
        <v>18</v>
      </c>
      <c r="H2" s="12"/>
      <c r="I2" s="12"/>
      <c r="J2" s="12"/>
      <c r="K2" s="7"/>
      <c r="L2" s="7"/>
      <c r="M2" s="7"/>
      <c r="N2" s="7"/>
      <c r="O2" s="7"/>
    </row>
    <row r="3" spans="2:16" x14ac:dyDescent="0.3">
      <c r="B3" s="6">
        <v>2.7810836000000001</v>
      </c>
      <c r="C3" s="6">
        <v>2.5505</v>
      </c>
      <c r="D3" s="6">
        <v>0</v>
      </c>
      <c r="F3">
        <f>1/(1+EXP(B$21+C$21*B3+D$21*C3))</f>
        <v>0.5</v>
      </c>
    </row>
    <row r="4" spans="2:16" x14ac:dyDescent="0.3">
      <c r="B4" s="6">
        <v>1.4655</v>
      </c>
      <c r="C4" s="6">
        <v>2.3620999999999999</v>
      </c>
      <c r="D4" s="6">
        <v>0</v>
      </c>
      <c r="F4">
        <f>1/(1+EXP(B$21+C$21*B4+D$21*C4))</f>
        <v>0.5</v>
      </c>
    </row>
    <row r="5" spans="2:16" x14ac:dyDescent="0.3">
      <c r="B5" s="6">
        <v>3.3965999999999998</v>
      </c>
      <c r="C5" s="6">
        <v>4.4002999999999997</v>
      </c>
      <c r="D5" s="6">
        <v>0</v>
      </c>
      <c r="F5">
        <f>1/(1+EXP(B$21+C$21*B5+D$21*C5))</f>
        <v>0.5</v>
      </c>
    </row>
    <row r="6" spans="2:16" x14ac:dyDescent="0.3">
      <c r="B6" s="6">
        <v>1.3880999999999999</v>
      </c>
      <c r="C6" s="6">
        <v>1.8502000000000001</v>
      </c>
      <c r="D6" s="6">
        <v>0</v>
      </c>
      <c r="F6">
        <f>1/(1+EXP(B$21+C$21*B6+D$21*C6))</f>
        <v>0.5</v>
      </c>
    </row>
    <row r="7" spans="2:16" x14ac:dyDescent="0.3">
      <c r="B7" s="6">
        <v>3.0640999999999998</v>
      </c>
      <c r="C7" s="6">
        <v>3.0053000000000001</v>
      </c>
      <c r="D7" s="6">
        <v>0</v>
      </c>
      <c r="F7">
        <f>1/(1+EXP(B$21+C$21*B7+D$21*C7))</f>
        <v>0.5</v>
      </c>
    </row>
    <row r="8" spans="2:16" x14ac:dyDescent="0.3">
      <c r="B8" s="6">
        <v>7.6275000000000004</v>
      </c>
      <c r="C8" s="6">
        <v>2.7593000000000001</v>
      </c>
      <c r="D8" s="6">
        <v>1</v>
      </c>
      <c r="F8">
        <f>1/(1+EXP(B$21+C$21*B8+D$21*C8))</f>
        <v>0.5</v>
      </c>
    </row>
    <row r="9" spans="2:16" x14ac:dyDescent="0.3">
      <c r="B9" s="6">
        <v>5.3323999999999998</v>
      </c>
      <c r="C9" s="6">
        <v>2.0886</v>
      </c>
      <c r="D9" s="6">
        <v>1</v>
      </c>
      <c r="F9">
        <f>1/(1+EXP(B$21+C$21*B9+D$21*C9))</f>
        <v>0.5</v>
      </c>
    </row>
    <row r="10" spans="2:16" x14ac:dyDescent="0.3">
      <c r="B10" s="6">
        <v>6.9926000000000004</v>
      </c>
      <c r="C10" s="6">
        <v>1.7710999999999999</v>
      </c>
      <c r="D10" s="6">
        <v>1</v>
      </c>
      <c r="F10">
        <f>1/(1+EXP(B$21+C$21*B10+D$21*C10))</f>
        <v>0.5</v>
      </c>
    </row>
    <row r="11" spans="2:16" x14ac:dyDescent="0.3">
      <c r="B11" s="6">
        <v>8.6753999999999998</v>
      </c>
      <c r="C11" s="6">
        <v>-0.24210000000000001</v>
      </c>
      <c r="D11" s="6">
        <v>1</v>
      </c>
      <c r="F11">
        <f>1/(1+EXP(B$21+C$21*B11+D$21*C11))</f>
        <v>0.5</v>
      </c>
    </row>
    <row r="12" spans="2:16" x14ac:dyDescent="0.3">
      <c r="B12" s="6">
        <v>7.6738</v>
      </c>
      <c r="C12" s="6">
        <v>3.5085999999999999</v>
      </c>
      <c r="D12" s="6">
        <v>1</v>
      </c>
      <c r="F12">
        <f>1/(1+EXP(B$21+C$21*B12+D$21*C12))</f>
        <v>0.5</v>
      </c>
    </row>
    <row r="13" spans="2:16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8"/>
    </row>
    <row r="14" spans="2:16" x14ac:dyDescent="0.3">
      <c r="B14" s="6"/>
      <c r="C14" s="6"/>
      <c r="D14" s="6" t="s">
        <v>12</v>
      </c>
      <c r="E14" s="6">
        <v>0.3</v>
      </c>
      <c r="F14" s="9"/>
      <c r="G14" s="9"/>
      <c r="H14" s="9"/>
      <c r="I14" s="9"/>
      <c r="J14" s="9"/>
      <c r="K14" s="9"/>
      <c r="L14" s="9"/>
      <c r="M14" s="9"/>
      <c r="N14" s="9"/>
      <c r="O14" s="8"/>
    </row>
    <row r="15" spans="2:16" x14ac:dyDescent="0.3">
      <c r="B15" s="8"/>
      <c r="C15" s="6"/>
      <c r="D15" s="6"/>
      <c r="E15" s="6"/>
      <c r="F15" s="6"/>
      <c r="G15" s="6"/>
      <c r="H15" s="8"/>
      <c r="I15" s="8"/>
      <c r="J15" s="8"/>
      <c r="K15" s="8"/>
      <c r="L15" s="8"/>
      <c r="M15" s="8"/>
      <c r="N15" s="8"/>
      <c r="O15" s="8"/>
    </row>
    <row r="16" spans="2:16" x14ac:dyDescent="0.3"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33" x14ac:dyDescent="0.3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33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33" x14ac:dyDescent="0.3">
      <c r="B19" s="6"/>
      <c r="C19" s="6"/>
      <c r="D19" s="6"/>
      <c r="E19" s="10"/>
      <c r="G19" s="3"/>
      <c r="J19" s="10"/>
    </row>
    <row r="20" spans="1:33" x14ac:dyDescent="0.3">
      <c r="B20" s="6" t="s">
        <v>8</v>
      </c>
      <c r="C20" s="8" t="s">
        <v>9</v>
      </c>
      <c r="D20" s="6" t="s">
        <v>10</v>
      </c>
      <c r="E20" s="6"/>
      <c r="F20" s="3" t="s">
        <v>11</v>
      </c>
      <c r="H20" s="1" t="s">
        <v>36</v>
      </c>
      <c r="I20" s="1"/>
      <c r="J20" s="6"/>
      <c r="K20" t="s">
        <v>7</v>
      </c>
      <c r="N20" t="s">
        <v>37</v>
      </c>
      <c r="S20" t="s">
        <v>39</v>
      </c>
      <c r="T20" s="10" t="s">
        <v>38</v>
      </c>
      <c r="X20" t="s">
        <v>13</v>
      </c>
      <c r="Y20" t="s">
        <v>14</v>
      </c>
      <c r="Z20" t="s">
        <v>15</v>
      </c>
      <c r="AA20" t="s">
        <v>16</v>
      </c>
      <c r="AB20" t="s">
        <v>28</v>
      </c>
      <c r="AC20" t="s">
        <v>29</v>
      </c>
      <c r="AD20" t="s">
        <v>31</v>
      </c>
      <c r="AE20" t="s">
        <v>32</v>
      </c>
      <c r="AF20" t="s">
        <v>33</v>
      </c>
      <c r="AG20" t="s">
        <v>34</v>
      </c>
    </row>
    <row r="21" spans="1:33" x14ac:dyDescent="0.3">
      <c r="B21" s="6">
        <v>0</v>
      </c>
      <c r="C21" s="8">
        <v>0</v>
      </c>
      <c r="D21" s="6">
        <v>0</v>
      </c>
      <c r="E21" s="10"/>
      <c r="J21" s="10"/>
      <c r="O21" s="10"/>
      <c r="Q21" t="s">
        <v>35</v>
      </c>
    </row>
    <row r="22" spans="1:33" x14ac:dyDescent="0.3">
      <c r="A22" s="13" t="s">
        <v>30</v>
      </c>
      <c r="B22" s="14">
        <f>$B21+E$14*($D3 - $F22)*$F22*(1-$F22)</f>
        <v>-3.7499999999999999E-2</v>
      </c>
      <c r="C22" s="14">
        <f>$C21+$E$14*($D3 - $F22)*$F22*(1-$F22)*$B3</f>
        <v>-0.10429063500000001</v>
      </c>
      <c r="D22" s="16">
        <f>$D21+$E$14*($D3 - $F22)*$F22*(1-$F22)*$C3</f>
        <v>-9.564375E-2</v>
      </c>
      <c r="E22" s="16"/>
      <c r="F22" s="17">
        <f>1/(1+EXP(-(B21+C21*B3+D21*C3)))</f>
        <v>0.5</v>
      </c>
      <c r="G22" s="17"/>
      <c r="H22" s="22">
        <f>ROUND(F22,0)</f>
        <v>1</v>
      </c>
      <c r="I22" s="17"/>
      <c r="J22" s="16"/>
      <c r="K22" s="20">
        <v>0</v>
      </c>
      <c r="L22" s="17"/>
      <c r="M22" s="17"/>
      <c r="N22" s="17" t="b">
        <f xml:space="preserve"> H22=K22</f>
        <v>0</v>
      </c>
      <c r="O22" s="16"/>
      <c r="P22" s="17"/>
      <c r="Q22" s="27">
        <f>(D3-F22)^2</f>
        <v>0.25</v>
      </c>
      <c r="R22" s="17"/>
      <c r="S22" s="17">
        <f>SUM(Q22:Q32)/11</f>
        <v>0.24240713292673968</v>
      </c>
      <c r="T22" s="17">
        <f>COUNTIF(N22:N32,"VERDADERO")</f>
        <v>7</v>
      </c>
      <c r="U22" s="17" t="s">
        <v>13</v>
      </c>
      <c r="W22" t="s">
        <v>40</v>
      </c>
      <c r="X22" s="5">
        <v>0.24240713292673968</v>
      </c>
      <c r="Y22" s="5">
        <v>0.15329462643193048</v>
      </c>
      <c r="Z22">
        <v>0.10644363812643882</v>
      </c>
      <c r="AA22">
        <v>7.5227270434877369E-2</v>
      </c>
      <c r="AB22">
        <v>5.6538787819051729E-2</v>
      </c>
      <c r="AC22">
        <v>4.5699468018224366E-2</v>
      </c>
      <c r="AD22">
        <v>3.8645063895082918E-2</v>
      </c>
      <c r="AE22">
        <v>3.3538847227505129E-2</v>
      </c>
      <c r="AF22">
        <v>2.9600043715535467E-2</v>
      </c>
      <c r="AG22">
        <v>2.6446951217577331E-2</v>
      </c>
    </row>
    <row r="23" spans="1:33" x14ac:dyDescent="0.3">
      <c r="A23" t="s">
        <v>19</v>
      </c>
      <c r="B23" s="10">
        <f>$B22+E$14*($D4 - $F23)*$F23*(1-$F23)</f>
        <v>-6.6051205136519173E-2</v>
      </c>
      <c r="C23" s="10">
        <f>$C22+$E$14*($D4 - $F23)*$F23*(1-$F23)*$B4</f>
        <v>-0.14613242612756885</v>
      </c>
      <c r="D23" s="10">
        <f>$D22+$E$14*($D4 - $F23)*$F23*(1-$F23)*$C4</f>
        <v>-0.16308455165297195</v>
      </c>
      <c r="E23" s="10"/>
      <c r="F23" s="5">
        <f>1/(1+EXP(-(B22+C22*B4+D22*C4)))</f>
        <v>0.39741251712048342</v>
      </c>
      <c r="H23" s="21">
        <f>ROUND(F23,0)</f>
        <v>0</v>
      </c>
      <c r="I23" s="5"/>
      <c r="J23" s="10"/>
      <c r="K23" s="11">
        <v>0</v>
      </c>
      <c r="N23" s="5" t="b">
        <f xml:space="preserve"> H23=K23</f>
        <v>1</v>
      </c>
      <c r="O23" s="10"/>
      <c r="Q23" s="18">
        <f>(F23-D4)^2</f>
        <v>0.15793670876403854</v>
      </c>
      <c r="W23" t="s">
        <v>38</v>
      </c>
      <c r="X23">
        <v>7</v>
      </c>
      <c r="Y23" s="5">
        <v>8</v>
      </c>
      <c r="Z23">
        <v>8</v>
      </c>
      <c r="AA23">
        <v>9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</row>
    <row r="24" spans="1:33" x14ac:dyDescent="0.3">
      <c r="A24" t="s">
        <v>20</v>
      </c>
      <c r="B24" s="10">
        <f>$B23+E$14*($D5 - $F24)*$F24*(1-$F24)</f>
        <v>-7.7160380929034572E-2</v>
      </c>
      <c r="C24" s="10">
        <f>$C23+$E$14*($D5 - $F24)*$F24*(1-$F24)*$B5</f>
        <v>-0.18386585262442667</v>
      </c>
      <c r="D24" s="10">
        <f>$D23+$E$14*($D5 - $F24)*$F24*(1-$F24)*$C5</f>
        <v>-0.21196825789277748</v>
      </c>
      <c r="E24" s="10"/>
      <c r="F24">
        <f>1/(1+EXP(-(B23+C23*B5+D23*C5)))</f>
        <v>0.21754587335041495</v>
      </c>
      <c r="H24" s="21">
        <f>ROUND(F24,0)</f>
        <v>0</v>
      </c>
      <c r="I24" s="5"/>
      <c r="J24" s="10"/>
      <c r="K24" s="6">
        <v>0</v>
      </c>
      <c r="N24" t="b">
        <f xml:space="preserve"> H24=K24</f>
        <v>1</v>
      </c>
      <c r="O24" s="10"/>
      <c r="Q24" s="18">
        <f>(F24-D5)^2</f>
        <v>4.7326207011794783E-2</v>
      </c>
      <c r="Y24" s="5"/>
    </row>
    <row r="25" spans="1:33" x14ac:dyDescent="0.3">
      <c r="A25" t="s">
        <v>21</v>
      </c>
      <c r="B25" s="10">
        <f>$B24+E$14*($D6 - $F25)*$F25*(1-$F25)</f>
        <v>-9.8688152263061338E-2</v>
      </c>
      <c r="C25" s="10">
        <f>$C24+$E$14*($D6 - $F25)*$F25*(1-$F25)*$B6</f>
        <v>-0.21374855201318924</v>
      </c>
      <c r="D25" s="10">
        <f>$D24+$E$14*($D6 - $F25)*$F25*(1-$F25)*$C6</f>
        <v>-0.25179894041499379</v>
      </c>
      <c r="E25" s="10"/>
      <c r="F25">
        <f>1/(1+EXP(-(B24+C24*B6+D24*C6)))</f>
        <v>0.32638781929314298</v>
      </c>
      <c r="H25" s="21">
        <f>ROUND(F25,0)</f>
        <v>0</v>
      </c>
      <c r="I25" s="5"/>
      <c r="J25" s="10"/>
      <c r="K25" s="6">
        <v>0</v>
      </c>
      <c r="N25" t="b">
        <f xml:space="preserve"> H25=K25</f>
        <v>1</v>
      </c>
      <c r="O25" s="10"/>
      <c r="Q25" s="18">
        <f>(F25-D6)^2</f>
        <v>0.10652900858293335</v>
      </c>
      <c r="Y25" s="5"/>
    </row>
    <row r="26" spans="1:33" x14ac:dyDescent="0.3">
      <c r="A26" t="s">
        <v>22</v>
      </c>
      <c r="B26" s="10">
        <f>$B25+E$14*($D7 - $F26)*$F26*(1-$F26)</f>
        <v>-0.10672839338211385</v>
      </c>
      <c r="C26" s="10">
        <f>$C25+$E$14*($D7 - $F26)*$F26*(1-$F26)*$B7</f>
        <v>-0.23838465482607804</v>
      </c>
      <c r="D26" s="10">
        <f>$D25+$E$14*($D7 - $F26)*$F26*(1-$F26)*$C7</f>
        <v>-0.27596227705008231</v>
      </c>
      <c r="E26" s="10"/>
      <c r="F26">
        <f>1/(1+EXP(-(B25+C25*B7+D25*C7)))</f>
        <v>0.18088449220686173</v>
      </c>
      <c r="H26" s="21">
        <f>ROUND(F26,0)</f>
        <v>0</v>
      </c>
      <c r="I26" s="5"/>
      <c r="J26" s="10"/>
      <c r="K26" s="6">
        <v>0</v>
      </c>
      <c r="N26" t="b">
        <f xml:space="preserve"> H26=K26</f>
        <v>1</v>
      </c>
      <c r="O26" s="10"/>
      <c r="Q26" s="18">
        <f>(F26-D7)^2</f>
        <v>3.2719199520934224E-2</v>
      </c>
      <c r="Y26" s="5"/>
    </row>
    <row r="27" spans="1:33" x14ac:dyDescent="0.3">
      <c r="A27" t="s">
        <v>23</v>
      </c>
      <c r="B27" s="10">
        <f>$B26+E$14*($D8 - $F27)*$F27*(1-$F27)</f>
        <v>-8.9958094703889463E-2</v>
      </c>
      <c r="C27" s="10">
        <f>$C26+$E$14*($D8 - $F27)*$F27*(1-$F27)*$B8</f>
        <v>-0.11046920165792162</v>
      </c>
      <c r="D27" s="10">
        <f>$D26+$E$14*($D8 - $F27)*$F27*(1-$F27)*$C8</f>
        <v>-0.22968799190725778</v>
      </c>
      <c r="E27" s="10"/>
      <c r="F27">
        <f>1/(1+EXP(-(B26+C26*B8+D26*C8)))</f>
        <v>6.3776463395564004E-2</v>
      </c>
      <c r="H27" s="21">
        <f>ROUND(F27,0)</f>
        <v>0</v>
      </c>
      <c r="I27" s="5"/>
      <c r="J27" s="10"/>
      <c r="K27" s="6">
        <v>1</v>
      </c>
      <c r="N27" t="b">
        <f xml:space="preserve"> H27=K27</f>
        <v>0</v>
      </c>
      <c r="O27" s="10"/>
      <c r="Q27" s="18">
        <f>(F27-D8)^2</f>
        <v>0.8765145104921177</v>
      </c>
      <c r="Y27" s="5"/>
    </row>
    <row r="28" spans="1:33" x14ac:dyDescent="0.3">
      <c r="A28" t="s">
        <v>24</v>
      </c>
      <c r="B28" s="10">
        <f>$B27+E$14*($D9 - $F28)*$F28*(1-$F28)</f>
        <v>-4.8441944888134005E-2</v>
      </c>
      <c r="C28" s="10">
        <f>$C27+$E$14*($D9 - $F28)*$F28*(1-$F28)*$B9</f>
        <v>0.11091151561961277</v>
      </c>
      <c r="D28" s="10">
        <f>$D27+$E$14*($D9 - $F28)*$F28*(1-$F28)*$C9</f>
        <v>-0.14297736140207093</v>
      </c>
      <c r="E28" s="10"/>
      <c r="F28">
        <f>1/(1+EXP(-(B27+C27*B9+D27*C9)))</f>
        <v>0.23889441712944623</v>
      </c>
      <c r="H28" s="21">
        <f>ROUND(F28,0)</f>
        <v>0</v>
      </c>
      <c r="I28" s="5"/>
      <c r="J28" s="10"/>
      <c r="K28" s="6">
        <v>1</v>
      </c>
      <c r="N28" t="b">
        <f xml:space="preserve"> H28=K28</f>
        <v>0</v>
      </c>
      <c r="O28" s="10"/>
      <c r="Q28" s="18">
        <f>(F28-D9)^2</f>
        <v>0.57928170827672532</v>
      </c>
      <c r="Y28" s="5"/>
    </row>
    <row r="29" spans="1:33" x14ac:dyDescent="0.3">
      <c r="A29" t="s">
        <v>25</v>
      </c>
      <c r="B29" s="10">
        <f>$B28+E$14*($D10 - $F29)*$F29*(1-$F29)</f>
        <v>-2.1221799619823997E-2</v>
      </c>
      <c r="C29" s="10">
        <f>$C28+$E$14*($D10 - $F29)*$F29*(1-$F29)*$B10</f>
        <v>0.30125110342279737</v>
      </c>
      <c r="D29" s="10">
        <f>$D28+$E$14*($D10 - $F29)*$F29*(1-$F29)*$C10</f>
        <v>-9.476776211736708E-2</v>
      </c>
      <c r="E29" s="10"/>
      <c r="F29">
        <f>1/(1+EXP(-(B28+C28*B10+D28*C10)))</f>
        <v>0.61630422194186141</v>
      </c>
      <c r="H29" s="21">
        <f>ROUND(F29,0)</f>
        <v>1</v>
      </c>
      <c r="I29" s="5"/>
      <c r="J29" s="10"/>
      <c r="K29" s="6">
        <v>1</v>
      </c>
      <c r="N29" t="b">
        <f xml:space="preserve"> H29=K29</f>
        <v>1</v>
      </c>
      <c r="O29" s="10"/>
      <c r="Q29" s="18">
        <f>(F29-D10)^2</f>
        <v>0.14722245009964036</v>
      </c>
      <c r="Y29" s="5"/>
    </row>
    <row r="30" spans="1:33" x14ac:dyDescent="0.3">
      <c r="A30" t="s">
        <v>26</v>
      </c>
      <c r="B30" s="10">
        <f>$B29+E$14*($D11 - $F30)*$F30*(1-$F30)</f>
        <v>-1.9922809221765564E-2</v>
      </c>
      <c r="C30" s="10">
        <f>$C29+$E$14*($D11 - $F30)*$F30*(1-$F30)*$B11</f>
        <v>0.31252036472211353</v>
      </c>
      <c r="D30" s="10">
        <f>$D29+$E$14*($D11 - $F30)*$F30*(1-$F30)*$C11</f>
        <v>-9.5082247692737029E-2</v>
      </c>
      <c r="E30" s="10"/>
      <c r="F30">
        <f>1/(1+EXP(-(B29+C29*B11+D29*C11)))</f>
        <v>0.93183314361411818</v>
      </c>
      <c r="H30" s="21">
        <f>ROUND(F30,0)</f>
        <v>1</v>
      </c>
      <c r="I30" s="5"/>
      <c r="J30" s="10"/>
      <c r="K30" s="6">
        <v>1</v>
      </c>
      <c r="N30" t="b">
        <f xml:space="preserve"> H30=K30</f>
        <v>1</v>
      </c>
      <c r="O30" s="10"/>
      <c r="Q30" s="18">
        <f>(F30-D11)^2</f>
        <v>4.646720309533438E-3</v>
      </c>
      <c r="Y30" s="5"/>
    </row>
    <row r="31" spans="1:33" x14ac:dyDescent="0.3">
      <c r="A31" t="s">
        <v>27</v>
      </c>
      <c r="B31" s="10">
        <f>$B30+E$14*($D12 - $F31)*$F31*(1-$F31)</f>
        <v>-1.6434949321479354E-2</v>
      </c>
      <c r="C31" s="10">
        <f>$C30+$E$14*($D12 - $F31)*$F31*(1-$F31)*$B12</f>
        <v>0.33928550402492985</v>
      </c>
      <c r="D31" s="10">
        <f>$D30+$E$14*($D12 - $F31)*$F31*(1-$F31)*$C12</f>
        <v>-8.2844742446592845E-2</v>
      </c>
      <c r="E31" s="10"/>
      <c r="F31">
        <f>1/(1+EXP(-(B30+C30*B12+D30*C12)))</f>
        <v>0.88541001189120272</v>
      </c>
      <c r="H31" s="21">
        <f>ROUND(F31,0)</f>
        <v>1</v>
      </c>
      <c r="I31" s="5"/>
      <c r="J31" s="10"/>
      <c r="K31" s="6">
        <v>1</v>
      </c>
      <c r="N31" t="b">
        <f xml:space="preserve"> H31=K31</f>
        <v>1</v>
      </c>
      <c r="O31" s="10"/>
      <c r="Q31" s="18">
        <f>(F31-D12)^2</f>
        <v>1.3130865374774302E-2</v>
      </c>
      <c r="Y31" s="5"/>
    </row>
    <row r="32" spans="1:33" x14ac:dyDescent="0.3">
      <c r="A32" s="13" t="s">
        <v>30</v>
      </c>
      <c r="B32" s="14">
        <f>$B31+E$14*($D3 - $F32)*$F32*(1-$F32)</f>
        <v>-6.0871777372603374E-2</v>
      </c>
      <c r="C32" s="14">
        <f>$C31+$E$14*($D3 - $F32)*$F32*(1-$F32)*$B3</f>
        <v>0.21570297029592889</v>
      </c>
      <c r="D32" s="14">
        <f>$D31+$E$14*($D3 - $F32)*$F32*(1-$F32)*$C3</f>
        <v>-0.19618087239098464</v>
      </c>
      <c r="E32" s="14"/>
      <c r="F32" s="17">
        <f>1/(1+EXP(-(B31+C31*B3+D31*C3)))</f>
        <v>0.67169270039330065</v>
      </c>
      <c r="G32" s="17"/>
      <c r="H32" s="22">
        <f>ROUND(F32,0)</f>
        <v>1</v>
      </c>
      <c r="I32" s="17"/>
      <c r="J32" s="16"/>
      <c r="K32" s="20">
        <v>0</v>
      </c>
      <c r="L32" s="17"/>
      <c r="M32" s="17"/>
      <c r="N32" s="17" t="b">
        <f xml:space="preserve"> H32=K32</f>
        <v>0</v>
      </c>
      <c r="O32" s="16"/>
      <c r="P32" s="17"/>
      <c r="Q32" s="23">
        <f>(F32-D3)^2</f>
        <v>0.45117108376164433</v>
      </c>
      <c r="R32" s="17"/>
      <c r="S32" s="17">
        <f>SUM(Q33:Q42)/10</f>
        <v>0.15329462643193048</v>
      </c>
      <c r="T32" s="17">
        <f>COUNTIF(N33:N42,"VERDADERO")</f>
        <v>8</v>
      </c>
      <c r="U32" s="17" t="s">
        <v>14</v>
      </c>
    </row>
    <row r="33" spans="1:21" x14ac:dyDescent="0.3">
      <c r="A33" t="s">
        <v>19</v>
      </c>
      <c r="B33" s="10">
        <f>$B32+E$14*($D4 - $F33)*$F33*(1-$F33)</f>
        <v>-9.4121372272444631E-2</v>
      </c>
      <c r="C33" s="10">
        <f>$C32+$E$14*($D4 - $F33)*$F33*(1-$F33)*$B4</f>
        <v>0.16697568897021153</v>
      </c>
      <c r="D33" s="10">
        <f>$D32+$E$14*($D4 - $F33)*$F33*(1-$F33)*$C4</f>
        <v>-0.27471974050389963</v>
      </c>
      <c r="E33" s="10"/>
      <c r="F33" s="5">
        <f>1/(1+EXP(-(B32+C32*B4+D32*C4)))</f>
        <v>0.44814761575358203</v>
      </c>
      <c r="H33" s="21">
        <f>ROUND(F33,0)</f>
        <v>0</v>
      </c>
      <c r="I33" s="5"/>
      <c r="J33" s="10"/>
      <c r="K33" s="26">
        <v>0</v>
      </c>
      <c r="N33" s="5" t="b">
        <f xml:space="preserve"> H33=K33</f>
        <v>1</v>
      </c>
      <c r="O33" s="10"/>
      <c r="Q33" s="18">
        <f>(F33-D4)^2</f>
        <v>0.20083628550562022</v>
      </c>
    </row>
    <row r="34" spans="1:21" x14ac:dyDescent="0.3">
      <c r="A34" t="s">
        <v>20</v>
      </c>
      <c r="B34" s="10">
        <f>$B33+E$14*($D5 - $F34)*$F34*(1-$F34)</f>
        <v>-0.11540237615076557</v>
      </c>
      <c r="C34" s="10">
        <f>$C33+$E$14*($D5 - $F34)*$F34*(1-$F34)*$B5</f>
        <v>9.4692631197106622E-2</v>
      </c>
      <c r="D34" s="10">
        <f>$D33+$E$14*($D5 - $F34)*$F34*(1-$F34)*$C5</f>
        <v>-0.36836254186967526</v>
      </c>
      <c r="E34" s="10"/>
      <c r="F34">
        <f>1/(1+EXP(-(B33+C33*B5+D33*C5)))</f>
        <v>0.32391864644446094</v>
      </c>
      <c r="H34" s="19">
        <f>ROUND(F34,0)</f>
        <v>0</v>
      </c>
      <c r="J34" s="10"/>
      <c r="K34" s="6">
        <v>0</v>
      </c>
      <c r="N34" t="b">
        <f xml:space="preserve"> H34=K34</f>
        <v>1</v>
      </c>
      <c r="O34" s="10"/>
      <c r="Q34" s="18">
        <f>(F34-D5)^2</f>
        <v>0.1049232895144117</v>
      </c>
    </row>
    <row r="35" spans="1:21" x14ac:dyDescent="0.3">
      <c r="A35" t="s">
        <v>21</v>
      </c>
      <c r="B35" s="10">
        <f>$B34+E$14*($D6 - $F35)*$F35*(1-$F35)</f>
        <v>-0.13824162658907124</v>
      </c>
      <c r="C35" s="10">
        <f>$C34+$E$14*($D6 - $F35)*$F35*(1-$F35)*$B6</f>
        <v>6.2989467663694509E-2</v>
      </c>
      <c r="D35" s="10">
        <f>$D34+$E$14*($D6 - $F35)*$F35*(1-$F35)*$C6</f>
        <v>-0.41061972303062844</v>
      </c>
      <c r="E35" s="10"/>
      <c r="F35">
        <f>1/(1+EXP(-(B34+C34*B6+D34*C6)))</f>
        <v>0.33950432048778001</v>
      </c>
      <c r="H35" s="19">
        <f>ROUND(F35,0)</f>
        <v>0</v>
      </c>
      <c r="J35" s="10"/>
      <c r="K35" s="6">
        <v>0</v>
      </c>
      <c r="N35" t="b">
        <f xml:space="preserve"> H35=K35</f>
        <v>1</v>
      </c>
      <c r="O35" s="10"/>
      <c r="Q35" s="18">
        <f>(F35-D6)^2</f>
        <v>0.11526318362986925</v>
      </c>
    </row>
    <row r="36" spans="1:21" x14ac:dyDescent="0.3">
      <c r="A36" t="s">
        <v>22</v>
      </c>
      <c r="B36" s="10">
        <f>$B35+E$14*($D7 - $F36)*$F36*(1-$F36)</f>
        <v>-0.15093250082181472</v>
      </c>
      <c r="C36" s="10">
        <f>$C35+$E$14*($D7 - $F36)*$F36*(1-$F36)*$B7</f>
        <v>2.4103359927145206E-2</v>
      </c>
      <c r="D36" s="10">
        <f>$D35+$E$14*($D7 - $F36)*$F36*(1-$F36)*$C7</f>
        <v>-0.44875960736229242</v>
      </c>
      <c r="E36" s="10"/>
      <c r="F36">
        <f>1/(1+EXP(-(B35+C35*B7+D35*C7)))</f>
        <v>0.23518328827699878</v>
      </c>
      <c r="H36" s="19">
        <f>ROUND(F36,0)</f>
        <v>0</v>
      </c>
      <c r="J36" s="10"/>
      <c r="K36" s="6">
        <v>0</v>
      </c>
      <c r="N36" t="b">
        <f xml:space="preserve"> H36=K36</f>
        <v>1</v>
      </c>
      <c r="O36" s="10"/>
      <c r="Q36" s="18">
        <f>(F36-D7)^2</f>
        <v>5.5311179084781913E-2</v>
      </c>
    </row>
    <row r="37" spans="1:21" x14ac:dyDescent="0.3">
      <c r="A37" t="s">
        <v>23</v>
      </c>
      <c r="B37" s="10">
        <f>$B36+E$14*($D8 - $F37)*$F37*(1-$F37)</f>
        <v>-0.10998488050627125</v>
      </c>
      <c r="C37" s="10">
        <f>$C36+$E$14*($D8 - $F37)*$F37*(1-$F37)*$B8</f>
        <v>0.33643133388395302</v>
      </c>
      <c r="D37" s="10">
        <f>$D36+$E$14*($D8 - $F37)*$F37*(1-$F37)*$C8</f>
        <v>-0.3357728386256133</v>
      </c>
      <c r="E37" s="10"/>
      <c r="F37">
        <f>1/(1+EXP(-(B36+C36*B8+D36*C8)))</f>
        <v>0.23052546831416415</v>
      </c>
      <c r="H37" s="19">
        <f>ROUND(F37,0)</f>
        <v>0</v>
      </c>
      <c r="J37" s="10"/>
      <c r="K37" s="6">
        <v>1</v>
      </c>
      <c r="N37" t="b">
        <f xml:space="preserve"> H37=K37</f>
        <v>0</v>
      </c>
      <c r="O37" s="10"/>
      <c r="Q37" s="18">
        <f>(F37-D8)^2</f>
        <v>0.59209105491313629</v>
      </c>
    </row>
    <row r="38" spans="1:21" x14ac:dyDescent="0.3">
      <c r="A38" t="s">
        <v>24</v>
      </c>
      <c r="B38" s="10">
        <f>$B37+E$14*($D9 - $F38)*$F38*(1-$F38)</f>
        <v>-9.3792459967995484E-2</v>
      </c>
      <c r="C38" s="10">
        <f>$C37+$E$14*($D9 - $F38)*$F38*(1-$F38)*$B9</f>
        <v>0.42277579716225477</v>
      </c>
      <c r="D38" s="10">
        <f>$D37+$E$14*($D9 - $F38)*$F38*(1-$F38)*$C9</f>
        <v>-0.30195334908937049</v>
      </c>
      <c r="E38" s="10"/>
      <c r="F38">
        <f>1/(1+EXP(-(B37+C37*B9+D37*C9)))</f>
        <v>0.72764489774690977</v>
      </c>
      <c r="H38" s="19">
        <f>ROUND(F38,0)</f>
        <v>1</v>
      </c>
      <c r="J38" s="10"/>
      <c r="K38" s="6">
        <v>1</v>
      </c>
      <c r="N38" t="b">
        <f xml:space="preserve"> H38=K38</f>
        <v>1</v>
      </c>
      <c r="O38" s="10"/>
      <c r="Q38" s="18">
        <f>(F38-D9)^2</f>
        <v>7.4177301723291234E-2</v>
      </c>
    </row>
    <row r="39" spans="1:21" x14ac:dyDescent="0.3">
      <c r="A39" t="s">
        <v>25</v>
      </c>
      <c r="B39" s="10">
        <f>$B38+E$14*($D10 - $F39)*$F39*(1-$F39)</f>
        <v>-9.1634444310864357E-2</v>
      </c>
      <c r="C39" s="10">
        <f>$C38+$E$14*($D10 - $F39)*$F39*(1-$F39)*$B10</f>
        <v>0.43786593744630992</v>
      </c>
      <c r="D39" s="10">
        <f>$D38+$E$14*($D10 - $F39)*$F39*(1-$F39)*$C10</f>
        <v>-0.29813128755902557</v>
      </c>
      <c r="E39" s="10"/>
      <c r="F39">
        <f>1/(1+EXP(-(B38+C38*B10+D38*C10)))</f>
        <v>0.91114692520396301</v>
      </c>
      <c r="H39" s="19">
        <f>ROUND(F39,0)</f>
        <v>1</v>
      </c>
      <c r="J39" s="10"/>
      <c r="K39" s="6">
        <v>1</v>
      </c>
      <c r="N39" t="b">
        <f xml:space="preserve"> H39=K39</f>
        <v>1</v>
      </c>
      <c r="O39" s="10"/>
      <c r="Q39" s="18">
        <f>(F39-D10)^2</f>
        <v>7.8948689007101447E-3</v>
      </c>
    </row>
    <row r="40" spans="1:21" x14ac:dyDescent="0.3">
      <c r="A40" t="s">
        <v>26</v>
      </c>
      <c r="B40" s="10">
        <f>$B39+E$14*($D11 - $F40)*$F40*(1-$F40)</f>
        <v>-9.148818582645285E-2</v>
      </c>
      <c r="C40" s="10">
        <f>$C39+$E$14*($D11 - $F40)*$F40*(1-$F40)*$B11</f>
        <v>0.43913478830197344</v>
      </c>
      <c r="D40" s="10">
        <f>$D39+$E$14*($D11 - $F40)*$F40*(1-$F40)*$C11</f>
        <v>-0.29816669673810159</v>
      </c>
      <c r="E40" s="10"/>
      <c r="F40">
        <f>1/(1+EXP(-(B39+C39*B11+D39*C11)))</f>
        <v>0.97766921777293203</v>
      </c>
      <c r="H40" s="19">
        <f>ROUND(F40,0)</f>
        <v>1</v>
      </c>
      <c r="J40" s="10"/>
      <c r="K40" s="6">
        <v>1</v>
      </c>
      <c r="N40" t="b">
        <f xml:space="preserve"> H40=K40</f>
        <v>1</v>
      </c>
      <c r="O40" s="10"/>
      <c r="Q40" s="18">
        <f>(F40-D11)^2</f>
        <v>4.9866383487273463E-4</v>
      </c>
    </row>
    <row r="41" spans="1:21" x14ac:dyDescent="0.3">
      <c r="A41" t="s">
        <v>27</v>
      </c>
      <c r="B41" s="10">
        <f>$B40+E$14*($D12 - $F41)*$F41*(1-$F41)</f>
        <v>-8.8944445370435679E-2</v>
      </c>
      <c r="C41" s="10">
        <f>$C40+$E$14*($D12 - $F41)*$F41*(1-$F41)*$B12</f>
        <v>0.45865494381335797</v>
      </c>
      <c r="D41" s="10">
        <f>$D40+$E$14*($D12 - $F41)*$F41*(1-$F41)*$C12</f>
        <v>-0.28924172897411976</v>
      </c>
      <c r="E41" s="10"/>
      <c r="F41">
        <f>1/(1+EXP(-(B40+C40*B12+D40*C12)))</f>
        <v>0.90310375501550055</v>
      </c>
      <c r="H41" s="19">
        <f>ROUND(F41,0)</f>
        <v>1</v>
      </c>
      <c r="J41" s="10"/>
      <c r="K41" s="6">
        <v>1</v>
      </c>
      <c r="N41" t="b">
        <f xml:space="preserve"> H41=K41</f>
        <v>1</v>
      </c>
      <c r="O41" s="10"/>
      <c r="Q41" s="18">
        <f>(F41-D12)^2</f>
        <v>9.3888822920961349E-3</v>
      </c>
    </row>
    <row r="42" spans="1:21" x14ac:dyDescent="0.3">
      <c r="A42" s="13" t="s">
        <v>30</v>
      </c>
      <c r="B42" s="14">
        <f>$B41+E$14*($D3 - $F42)*$F42*(1-$F42)</f>
        <v>-0.13249187574016466</v>
      </c>
      <c r="C42" s="14">
        <f>$C41+$E$14*($D3 - $F42)*$F42*(1-$F42)*$B3</f>
        <v>0.33754589938996277</v>
      </c>
      <c r="D42" s="14">
        <f>$D41+$E$14*($D3 - $F42)*$F42*(1-$F42)*$C3</f>
        <v>-0.4003094501321135</v>
      </c>
      <c r="E42" s="14"/>
      <c r="F42" s="17">
        <f>1/(1+EXP(-(B41+C41*B3+D41*C3)))</f>
        <v>0.6103782064593356</v>
      </c>
      <c r="G42" s="17"/>
      <c r="H42" s="22">
        <f>ROUND(F42,0)</f>
        <v>1</v>
      </c>
      <c r="I42" s="17"/>
      <c r="J42" s="16"/>
      <c r="K42" s="20">
        <v>0</v>
      </c>
      <c r="L42" s="17"/>
      <c r="M42" s="17"/>
      <c r="N42" s="17" t="b">
        <f xml:space="preserve"> H42=K42</f>
        <v>0</v>
      </c>
      <c r="O42" s="16"/>
      <c r="P42" s="17"/>
      <c r="Q42" s="23">
        <f>(F42-D3)^2</f>
        <v>0.37256155492051529</v>
      </c>
      <c r="R42" s="17"/>
      <c r="S42" s="17">
        <f>SUM(Q43:Q52)/10</f>
        <v>0.10644363812643882</v>
      </c>
      <c r="T42" s="17">
        <f>COUNTIF(N43:N52,"VERDADERO")</f>
        <v>8</v>
      </c>
      <c r="U42" s="17" t="s">
        <v>15</v>
      </c>
    </row>
    <row r="43" spans="1:21" x14ac:dyDescent="0.3">
      <c r="A43" t="s">
        <v>19</v>
      </c>
      <c r="B43" s="10">
        <f>$B42+E$14*($D4 - $F43)*$F43*(1-$F43)</f>
        <v>-0.15719148642725375</v>
      </c>
      <c r="C43" s="10">
        <f>$C42+$E$14*($D4 - $F43)*$F43*(1-$F43)*$B4</f>
        <v>0.30134861992803375</v>
      </c>
      <c r="D43" s="10">
        <f>$D42+$E$14*($D4 - $F43)*$F43*(1-$F43)*$C4</f>
        <v>-0.45865240053608664</v>
      </c>
      <c r="E43" s="10"/>
      <c r="F43" s="5">
        <f>1/(1+EXP(-(B42+C42*B4+D42*C4)))</f>
        <v>0.35815308638536802</v>
      </c>
      <c r="H43" s="24">
        <f>ROUND(F43,0)</f>
        <v>0</v>
      </c>
      <c r="I43" s="25"/>
      <c r="J43" s="10"/>
      <c r="K43" s="11">
        <v>0</v>
      </c>
      <c r="N43" s="5" t="b">
        <f xml:space="preserve"> H43=K43</f>
        <v>1</v>
      </c>
      <c r="O43" s="10"/>
      <c r="Q43" s="18">
        <f>(F43-D4)^2</f>
        <v>0.12827363328736488</v>
      </c>
    </row>
    <row r="44" spans="1:21" x14ac:dyDescent="0.3">
      <c r="A44" t="s">
        <v>20</v>
      </c>
      <c r="B44" s="10">
        <f>$B43+E$14*($D5 - $F44)*$F44*(1-$F44)</f>
        <v>-0.17033842175857036</v>
      </c>
      <c r="C44" s="10">
        <f>$C43+$E$14*($D5 - $F44)*$F44*(1-$F44)*$B5</f>
        <v>0.25669373938168372</v>
      </c>
      <c r="D44" s="10">
        <f>$D43+$E$14*($D5 - $F44)*$F44*(1-$F44)*$C5</f>
        <v>-0.51650286007447921</v>
      </c>
      <c r="E44" s="10"/>
      <c r="F44">
        <f>1/(1+EXP(-(B43+C43*B5+D43*C5)))</f>
        <v>0.24015335673678795</v>
      </c>
      <c r="H44" s="19">
        <f>ROUND(F44,0)</f>
        <v>0</v>
      </c>
      <c r="J44" s="10"/>
      <c r="K44" s="6">
        <v>0</v>
      </c>
      <c r="N44" t="b">
        <f xml:space="preserve"> H44=K44</f>
        <v>1</v>
      </c>
      <c r="O44" s="10"/>
      <c r="Q44" s="18">
        <f>(F44-D5)^2</f>
        <v>5.7673634751946937E-2</v>
      </c>
    </row>
    <row r="45" spans="1:21" x14ac:dyDescent="0.3">
      <c r="A45" t="s">
        <v>21</v>
      </c>
      <c r="B45" s="10">
        <f>$B44+E$14*($D6 - $F45)*$F45*(1-$F45)</f>
        <v>-0.19088409273895773</v>
      </c>
      <c r="C45" s="10">
        <f>$C44+$E$14*($D6 - $F45)*$F45*(1-$F45)*$B6</f>
        <v>0.22817429349380799</v>
      </c>
      <c r="D45" s="10">
        <f>$D44+$E$14*($D6 - $F45)*$F45*(1-$F45)*$C6</f>
        <v>-0.55451646052239201</v>
      </c>
      <c r="E45" s="10"/>
      <c r="F45">
        <f>1/(1+EXP(-(B44+C44*B6+D44*C6)))</f>
        <v>0.3165536475579957</v>
      </c>
      <c r="H45" s="19">
        <f>ROUND(F45,0)</f>
        <v>0</v>
      </c>
      <c r="J45" s="10"/>
      <c r="K45" s="6">
        <v>0</v>
      </c>
      <c r="N45" t="b">
        <f xml:space="preserve"> H45=K45</f>
        <v>1</v>
      </c>
      <c r="O45" s="10"/>
      <c r="Q45" s="18">
        <f>(F45-D6)^2</f>
        <v>0.10020621178227175</v>
      </c>
    </row>
    <row r="46" spans="1:21" x14ac:dyDescent="0.3">
      <c r="A46" t="s">
        <v>22</v>
      </c>
      <c r="B46" s="10">
        <f>$B45+E$14*($D7 - $F46)*$F46*(1-$F46)</f>
        <v>-0.2039239177061469</v>
      </c>
      <c r="C46" s="10">
        <f>$C45+$E$14*($D7 - $F46)*$F46*(1-$F46)*$B7</f>
        <v>0.18821896581184366</v>
      </c>
      <c r="D46" s="10">
        <f>$D45+$E$14*($D7 - $F46)*$F46*(1-$F46)*$C7</f>
        <v>-0.59370504649628564</v>
      </c>
      <c r="E46" s="10"/>
      <c r="F46">
        <f>1/(1+EXP(-(B45+C45*B7+D45*C7)))</f>
        <v>0.2389902236093962</v>
      </c>
      <c r="H46" s="19">
        <f>ROUND(F46,0)</f>
        <v>0</v>
      </c>
      <c r="J46" s="10"/>
      <c r="K46" s="6">
        <v>0</v>
      </c>
      <c r="N46" t="b">
        <f xml:space="preserve"> H46=K46</f>
        <v>1</v>
      </c>
      <c r="O46" s="10"/>
      <c r="Q46" s="18">
        <f>(F46-D7)^2</f>
        <v>5.71163269808692E-2</v>
      </c>
    </row>
    <row r="47" spans="1:21" x14ac:dyDescent="0.3">
      <c r="A47" t="s">
        <v>23</v>
      </c>
      <c r="B47" s="10">
        <f>$B46+E$14*($D8 - $F47)*$F47*(1-$F47)</f>
        <v>-0.16071504284984367</v>
      </c>
      <c r="C47" s="10">
        <f>$C46+$E$14*($D8 - $F47)*$F47*(1-$F47)*$B8</f>
        <v>0.51779465877829645</v>
      </c>
      <c r="D47" s="10">
        <f>$D46+$E$14*($D8 - $F47)*$F47*(1-$F47)*$C8</f>
        <v>-0.47447879810528815</v>
      </c>
      <c r="E47" s="10"/>
      <c r="F47">
        <f>1/(1+EXP(-(B46+C46*B8+D46*C8)))</f>
        <v>0.39975306959081564</v>
      </c>
      <c r="H47" s="19">
        <f>ROUND(F47,0)</f>
        <v>0</v>
      </c>
      <c r="J47" s="10"/>
      <c r="K47" s="6">
        <v>1</v>
      </c>
      <c r="N47" t="b">
        <f xml:space="preserve"> H47=K47</f>
        <v>0</v>
      </c>
      <c r="O47" s="10"/>
      <c r="Q47" s="18">
        <f>(F47-D8)^2</f>
        <v>0.3602963774656483</v>
      </c>
    </row>
    <row r="48" spans="1:21" x14ac:dyDescent="0.3">
      <c r="A48" t="s">
        <v>24</v>
      </c>
      <c r="B48" s="10">
        <f>$B47+E$14*($D9 - $F48)*$F48*(1-$F48)</f>
        <v>-0.15376996156351092</v>
      </c>
      <c r="C48" s="10">
        <f>$C47+$E$14*($D9 - $F48)*$F48*(1-$F48)*$B9</f>
        <v>0.55482861022953722</v>
      </c>
      <c r="D48" s="10">
        <f>$D47+$E$14*($D9 - $F48)*$F48*(1-$F48)*$C9</f>
        <v>-0.45997330133065356</v>
      </c>
      <c r="E48" s="10"/>
      <c r="F48">
        <f>1/(1+EXP(-(B47+C47*B9+D47*C9)))</f>
        <v>0.83332484225235026</v>
      </c>
      <c r="H48" s="19">
        <f>ROUND(F48,0)</f>
        <v>1</v>
      </c>
      <c r="J48" s="10"/>
      <c r="K48" s="6">
        <v>1</v>
      </c>
      <c r="N48" t="b">
        <f xml:space="preserve"> H48=K48</f>
        <v>1</v>
      </c>
      <c r="O48" s="10"/>
      <c r="Q48" s="18">
        <f>(F48-D9)^2</f>
        <v>2.7780608210203925E-2</v>
      </c>
    </row>
    <row r="49" spans="1:21" x14ac:dyDescent="0.3">
      <c r="A49" t="s">
        <v>25</v>
      </c>
      <c r="B49" s="10">
        <f>$B48+E$14*($D10 - $F49)*$F49*(1-$F49)</f>
        <v>-0.15301242562362871</v>
      </c>
      <c r="C49" s="10">
        <f>$C48+$E$14*($D10 - $F49)*$F49*(1-$F49)*$B10</f>
        <v>0.56012575604275738</v>
      </c>
      <c r="D49" s="10">
        <f>$D48+$E$14*($D10 - $F49)*$F49*(1-$F49)*$C10</f>
        <v>-0.45863162942752822</v>
      </c>
      <c r="E49" s="10"/>
      <c r="F49">
        <f>1/(1+EXP(-(B48+C48*B10+D48*C10)))</f>
        <v>0.94840054724688794</v>
      </c>
      <c r="H49" s="19">
        <f>ROUND(F49,0)</f>
        <v>1</v>
      </c>
      <c r="J49" s="10"/>
      <c r="K49" s="6">
        <v>1</v>
      </c>
      <c r="N49" t="b">
        <f xml:space="preserve"> H49=K49</f>
        <v>1</v>
      </c>
      <c r="O49" s="10"/>
      <c r="Q49" s="18">
        <f>(F49-D10)^2</f>
        <v>2.6625035244206442E-3</v>
      </c>
    </row>
    <row r="50" spans="1:21" x14ac:dyDescent="0.3">
      <c r="A50" t="s">
        <v>26</v>
      </c>
      <c r="B50" s="10">
        <f>$B49+E$14*($D11 - $F50)*$F50*(1-$F50)</f>
        <v>-0.15299326809227232</v>
      </c>
      <c r="C50" s="10">
        <f>$C49+$E$14*($D11 - $F50)*$F50*(1-$F50)*$B11</f>
        <v>0.56029195529028675</v>
      </c>
      <c r="D50" s="10">
        <f>$D49+$E$14*($D11 - $F50)*$F50*(1-$F50)*$C11</f>
        <v>-0.45863626746586961</v>
      </c>
      <c r="E50" s="10"/>
      <c r="F50">
        <f>1/(1+EXP(-(B49+C49*B11+D49*C11)))</f>
        <v>0.9919766002366055</v>
      </c>
      <c r="H50" s="19">
        <f>ROUND(F50,0)</f>
        <v>1</v>
      </c>
      <c r="J50" s="10"/>
      <c r="K50" s="6">
        <v>1</v>
      </c>
      <c r="N50" t="b">
        <f xml:space="preserve"> H50=K50</f>
        <v>1</v>
      </c>
      <c r="O50" s="10"/>
      <c r="Q50" s="18">
        <f>(F50-D11)^2</f>
        <v>6.4374943763238936E-5</v>
      </c>
    </row>
    <row r="51" spans="1:21" x14ac:dyDescent="0.3">
      <c r="A51" t="s">
        <v>27</v>
      </c>
      <c r="B51" s="10">
        <f>$B50+E$14*($D12 - $F51)*$F51*(1-$F51)</f>
        <v>-0.15150044052017309</v>
      </c>
      <c r="C51" s="10">
        <f>$C50+$E$14*($D12 - $F51)*$F51*(1-$F51)*$B12</f>
        <v>0.57174761551306175</v>
      </c>
      <c r="D51" s="10">
        <f>$D50+$E$14*($D12 - $F51)*$F51*(1-$F51)*$C12</f>
        <v>-0.45339853264640229</v>
      </c>
      <c r="E51" s="10"/>
      <c r="F51">
        <f>1/(1+EXP(-(B50+C50*B12+D50*C12)))</f>
        <v>0.9267227286080385</v>
      </c>
      <c r="H51" s="19">
        <f>ROUND(F51,0)</f>
        <v>1</v>
      </c>
      <c r="J51" s="10"/>
      <c r="K51" s="6">
        <v>1</v>
      </c>
      <c r="N51" t="b">
        <f xml:space="preserve"> H51=K51</f>
        <v>1</v>
      </c>
      <c r="O51" s="10"/>
      <c r="Q51" s="18">
        <f>(F51-D12)^2</f>
        <v>5.3695585026511785E-3</v>
      </c>
    </row>
    <row r="52" spans="1:21" x14ac:dyDescent="0.3">
      <c r="A52" s="13" t="s">
        <v>30</v>
      </c>
      <c r="B52" s="14">
        <f>$B51+E$14*($D3 - $F52)*$F52*(1-$F52)</f>
        <v>-0.19341659091160096</v>
      </c>
      <c r="C52" s="14">
        <f>$C51+$E$14*($D3 - $F52)*$F52*(1-$F52)*$B3</f>
        <v>0.45517529708432808</v>
      </c>
      <c r="D52" s="14">
        <f>$D51+$E$14*($D3 - $F52)*$F52*(1-$F52)*$C3</f>
        <v>-0.56030567421973909</v>
      </c>
      <c r="E52" s="13"/>
      <c r="F52" s="17">
        <f>1/(1+EXP(-(B51+C51*B3+D51*C3)))</f>
        <v>0.57008170626257448</v>
      </c>
      <c r="G52" s="17"/>
      <c r="H52" s="22">
        <f>ROUND(F52,0)</f>
        <v>1</v>
      </c>
      <c r="I52" s="17"/>
      <c r="J52" s="16"/>
      <c r="K52" s="20">
        <v>0</v>
      </c>
      <c r="L52" s="17"/>
      <c r="M52" s="17"/>
      <c r="N52" s="17" t="b">
        <f xml:space="preserve"> H52=K52</f>
        <v>0</v>
      </c>
      <c r="O52" s="16"/>
      <c r="P52" s="17"/>
      <c r="Q52" s="23">
        <f>(F52-D3)^2</f>
        <v>0.32499315181524824</v>
      </c>
      <c r="R52" s="17"/>
      <c r="S52" s="17">
        <f>SUM(Q53:Q62)/10</f>
        <v>7.5227270434877369E-2</v>
      </c>
      <c r="T52" s="17">
        <f>COUNTIF(N53:N62,"VERDADERO")</f>
        <v>9</v>
      </c>
      <c r="U52" s="17" t="s">
        <v>16</v>
      </c>
    </row>
    <row r="53" spans="1:21" x14ac:dyDescent="0.3">
      <c r="A53" t="s">
        <v>19</v>
      </c>
      <c r="B53" s="15">
        <f>$B52+E$14*($D4 - $F53)*$F53*(1-$F53)</f>
        <v>-0.21226345917722897</v>
      </c>
      <c r="C53" s="15">
        <f>$C52+$E$14*($D4 - $F53)*$F53*(1-$F53)*$B4</f>
        <v>0.4275552116410502</v>
      </c>
      <c r="D53" s="15">
        <f>$D52+$E$14*($D4 - $F53)*$F53*(1-$F53)*$C4</f>
        <v>-0.60482386174997904</v>
      </c>
      <c r="E53" s="5"/>
      <c r="F53" s="5">
        <f>1/(1+EXP(-(B52+C52*B4+D52*C4)))</f>
        <v>0.29946322803542091</v>
      </c>
      <c r="H53" s="21">
        <f>ROUND(F53,0)</f>
        <v>0</v>
      </c>
      <c r="I53" s="5"/>
      <c r="J53" s="15"/>
      <c r="K53" s="11">
        <v>0</v>
      </c>
      <c r="N53" s="5" t="b">
        <f xml:space="preserve"> H53=K53</f>
        <v>1</v>
      </c>
      <c r="O53" s="15"/>
      <c r="Q53" s="18">
        <f>(F53-D4)^2</f>
        <v>8.9678224945394514E-2</v>
      </c>
    </row>
    <row r="54" spans="1:21" x14ac:dyDescent="0.3">
      <c r="A54" t="s">
        <v>20</v>
      </c>
      <c r="B54" s="15">
        <f>$B53+E$14*($D5 - $F54)*$F54*(1-$F54)</f>
        <v>-0.22139989806400309</v>
      </c>
      <c r="C54" s="15">
        <f>$C53+$E$14*($D5 - $F54)*$F54*(1-$F54)*$B5</f>
        <v>0.39652238331823325</v>
      </c>
      <c r="D54" s="15">
        <f>$D53+$E$14*($D5 - $F54)*$F54*(1-$F54)*$C5</f>
        <v>-0.64502693378345122</v>
      </c>
      <c r="F54">
        <f>1/(1+EXP(-(B53+C53*B5+D53*C5)))</f>
        <v>0.19443658375893894</v>
      </c>
      <c r="H54" s="19">
        <f>ROUND(F54,0)</f>
        <v>0</v>
      </c>
      <c r="J54" s="15"/>
      <c r="K54" s="6">
        <v>0</v>
      </c>
      <c r="N54" t="b">
        <f xml:space="preserve"> H54=K54</f>
        <v>1</v>
      </c>
      <c r="O54" s="15"/>
      <c r="Q54" s="18">
        <f>(F54-D5)^2</f>
        <v>3.7805585103846878E-2</v>
      </c>
    </row>
    <row r="55" spans="1:21" x14ac:dyDescent="0.3">
      <c r="A55" t="s">
        <v>21</v>
      </c>
      <c r="B55" s="15">
        <f>$B54+E$14*($D6 - $F55)*$F55*(1-$F55)</f>
        <v>-0.23994563343030373</v>
      </c>
      <c r="C55" s="15">
        <f>$C54+$E$14*($D6 - $F55)*$F55*(1-$F55)*$B6</f>
        <v>0.37077904805627138</v>
      </c>
      <c r="D55" s="15">
        <f>$D54+$E$14*($D6 - $F55)*$F55*(1-$F55)*$C6</f>
        <v>-0.6793402533581806</v>
      </c>
      <c r="F55">
        <f>1/(1+EXP(-(B54+C54*B6+D54*C6)))</f>
        <v>0.2964175409365109</v>
      </c>
      <c r="H55" s="19">
        <f>ROUND(F55,0)</f>
        <v>0</v>
      </c>
      <c r="J55" s="15"/>
      <c r="K55" s="6">
        <v>0</v>
      </c>
      <c r="N55" t="b">
        <f xml:space="preserve"> H55=K55</f>
        <v>1</v>
      </c>
      <c r="O55" s="15"/>
      <c r="Q55" s="18">
        <f>(F55-D6)^2</f>
        <v>8.7863358574848116E-2</v>
      </c>
    </row>
    <row r="56" spans="1:21" x14ac:dyDescent="0.3">
      <c r="A56" t="s">
        <v>22</v>
      </c>
      <c r="B56" s="15">
        <f>$B55+E$14*($D7 - $F56)*$F56*(1-$F56)</f>
        <v>-0.253200118874153</v>
      </c>
      <c r="C56" s="15">
        <f>$C55+$E$14*($D7 - $F56)*$F56*(1-$F56)*$B7</f>
        <v>0.33016597920777285</v>
      </c>
      <c r="D56" s="15">
        <f>$D55+$E$14*($D7 - $F56)*$F56*(1-$F56)*$C7</f>
        <v>-0.71917395846258081</v>
      </c>
      <c r="F56">
        <f>1/(1+EXP(-(B55+C55*B7+D55*C7)))</f>
        <v>0.24131879381197846</v>
      </c>
      <c r="H56" s="19">
        <f>ROUND(F56,0)</f>
        <v>0</v>
      </c>
      <c r="J56" s="15"/>
      <c r="K56" s="6">
        <v>0</v>
      </c>
      <c r="N56" t="b">
        <f xml:space="preserve"> H56=K56</f>
        <v>1</v>
      </c>
      <c r="O56" s="15"/>
      <c r="Q56" s="18">
        <f>(F56-D7)^2</f>
        <v>5.8234760246868175E-2</v>
      </c>
    </row>
    <row r="57" spans="1:21" x14ac:dyDescent="0.3">
      <c r="A57" t="s">
        <v>23</v>
      </c>
      <c r="B57" s="15">
        <f>$B56+E$14*($D8 - $F57)*$F57*(1-$F57)</f>
        <v>-0.22155692454510856</v>
      </c>
      <c r="C57" s="15">
        <f>$C56+$E$14*($D8 - $F57)*$F57*(1-$F57)*$B8</f>
        <v>0.5715244439525593</v>
      </c>
      <c r="D57" s="15">
        <f>$D56+$E$14*($D8 - $F57)*$F57*(1-$F57)*$C8</f>
        <v>-0.63186089235044851</v>
      </c>
      <c r="F57">
        <f>1/(1+EXP(-(B56+C56*B8+D56*C8)))</f>
        <v>0.56972375833288258</v>
      </c>
      <c r="H57" s="19">
        <f>ROUND(F57,0)</f>
        <v>1</v>
      </c>
      <c r="J57" s="15"/>
      <c r="K57" s="6">
        <v>1</v>
      </c>
      <c r="N57" t="b">
        <f xml:space="preserve"> H57=K57</f>
        <v>1</v>
      </c>
      <c r="O57" s="15"/>
      <c r="Q57" s="18">
        <f>(F57-D8)^2</f>
        <v>0.18513764414317962</v>
      </c>
    </row>
    <row r="58" spans="1:21" x14ac:dyDescent="0.3">
      <c r="A58" t="s">
        <v>24</v>
      </c>
      <c r="B58" s="15">
        <f>$B57+E$14*($D9 - $F58)*$F58*(1-$F58)</f>
        <v>-0.21346933973328694</v>
      </c>
      <c r="C58" s="15">
        <f>$C57+$E$14*($D9 - $F58)*$F58*(1-$F58)*$B9</f>
        <v>0.61465068120311694</v>
      </c>
      <c r="D58" s="15">
        <f>$D57+$E$14*($D9 - $F58)*$F58*(1-$F58)*$C9</f>
        <v>-0.61496916271247781</v>
      </c>
      <c r="F58">
        <f>1/(1+EXP(-(B57+C57*B9+D57*C9)))</f>
        <v>0.81851747233929306</v>
      </c>
      <c r="H58" s="19">
        <f>ROUND(F58,0)</f>
        <v>1</v>
      </c>
      <c r="J58" s="15"/>
      <c r="K58" s="6">
        <v>1</v>
      </c>
      <c r="N58" t="b">
        <f xml:space="preserve"> H58=K58</f>
        <v>1</v>
      </c>
      <c r="O58" s="15"/>
      <c r="Q58" s="18">
        <f>(F58-D9)^2</f>
        <v>3.2935907846119258E-2</v>
      </c>
    </row>
    <row r="59" spans="1:21" x14ac:dyDescent="0.3">
      <c r="A59" t="s">
        <v>25</v>
      </c>
      <c r="B59" s="15">
        <f>$B58+E$14*($D10 - $F59)*$F59*(1-$F59)</f>
        <v>-0.21282101964118463</v>
      </c>
      <c r="C59" s="15">
        <f>$C58+$E$14*($D10 - $F59)*$F59*(1-$F59)*$B10</f>
        <v>0.61918412427915148</v>
      </c>
      <c r="D59" s="15">
        <f>$D58+$E$14*($D10 - $F59)*$F59*(1-$F59)*$C10</f>
        <v>-0.61382092299735547</v>
      </c>
      <c r="F59">
        <f>1/(1+EXP(-(B58+C58*B10+D58*C10)))</f>
        <v>0.9523642990942861</v>
      </c>
      <c r="H59" s="19">
        <f>ROUND(F59,0)</f>
        <v>1</v>
      </c>
      <c r="J59" s="15"/>
      <c r="K59" s="6">
        <v>1</v>
      </c>
      <c r="N59" t="b">
        <f xml:space="preserve"> H59=K59</f>
        <v>1</v>
      </c>
      <c r="O59" s="15"/>
      <c r="Q59" s="18">
        <f>(F59-D10)^2</f>
        <v>2.2691600007786316E-3</v>
      </c>
    </row>
    <row r="60" spans="1:21" x14ac:dyDescent="0.3">
      <c r="A60" t="s">
        <v>26</v>
      </c>
      <c r="B60" s="15">
        <f>$B59+E$14*($D11 - $F60)*$F60*(1-$F60)</f>
        <v>-0.21281376384271555</v>
      </c>
      <c r="C60" s="15">
        <f>$C59+$E$14*($D11 - $F60)*$F60*(1-$F60)*$B11</f>
        <v>0.61924707123319023</v>
      </c>
      <c r="D60" s="15">
        <f>$D59+$E$14*($D11 - $F60)*$F60*(1-$F60)*$C11</f>
        <v>-0.61382267962616488</v>
      </c>
      <c r="F60">
        <f>1/(1+EXP(-(B59+C59*B11+D59*C11)))</f>
        <v>0.99506990619829516</v>
      </c>
      <c r="H60" s="19">
        <f>ROUND(F60,0)</f>
        <v>1</v>
      </c>
      <c r="J60" s="15"/>
      <c r="K60" s="6">
        <v>1</v>
      </c>
      <c r="N60" t="b">
        <f xml:space="preserve"> H60=K60</f>
        <v>1</v>
      </c>
      <c r="O60" s="15"/>
      <c r="Q60" s="18">
        <f>(F60-D11)^2</f>
        <v>2.4305824893608463E-5</v>
      </c>
    </row>
    <row r="61" spans="1:21" x14ac:dyDescent="0.3">
      <c r="A61" t="s">
        <v>27</v>
      </c>
      <c r="B61" s="15">
        <f>$B60+E$14*($D12 - $F61)*$F61*(1-$F61)</f>
        <v>-0.21086221935991664</v>
      </c>
      <c r="C61" s="15">
        <f>$C60+$E$14*($D12 - $F61)*$F61*(1-$F61)*$B12</f>
        <v>0.6342228332852925</v>
      </c>
      <c r="D61" s="15">
        <f>$D60+$E$14*($D12 - $F61)*$F61*(1-$F61)*$C12</f>
        <v>-0.60697549065381662</v>
      </c>
      <c r="F61">
        <f>1/(1+EXP(-(B60+C60*B12+D60*C12)))</f>
        <v>0.91571537741390641</v>
      </c>
      <c r="H61" s="19">
        <f>ROUND(F61,0)</f>
        <v>1</v>
      </c>
      <c r="J61" s="15"/>
      <c r="K61" s="6">
        <v>1</v>
      </c>
      <c r="N61" t="b">
        <f xml:space="preserve"> H61=K61</f>
        <v>1</v>
      </c>
      <c r="O61" s="15"/>
      <c r="Q61" s="18">
        <f>(F61-D12)^2</f>
        <v>7.1038976044802381E-3</v>
      </c>
    </row>
    <row r="62" spans="1:21" x14ac:dyDescent="0.3">
      <c r="A62" s="13" t="s">
        <v>30</v>
      </c>
      <c r="B62" s="16">
        <f>$B61+E$14*($D3 - $F62)*$F62*(1-$F62)</f>
        <v>-0.24845337432290401</v>
      </c>
      <c r="C62" s="16">
        <f>$C61+$E$14*($D3 - $F62)*$F62*(1-$F62)*$B3</f>
        <v>0.52967868871266977</v>
      </c>
      <c r="D62" s="16">
        <f>$D61+$E$14*($D3 - $F62)*$F62*(1-$F62)*$C3</f>
        <v>-0.70285173138691592</v>
      </c>
      <c r="E62" s="17"/>
      <c r="F62" s="17">
        <f>1/(1+EXP(-(B61+C61*B3+D61*C3)))</f>
        <v>0.50121837561921512</v>
      </c>
      <c r="G62" s="17"/>
      <c r="H62" s="22">
        <f>ROUND(F62,0)</f>
        <v>1</v>
      </c>
      <c r="I62" s="17"/>
      <c r="J62" s="16"/>
      <c r="K62" s="20">
        <v>0</v>
      </c>
      <c r="L62" s="17"/>
      <c r="M62" s="17"/>
      <c r="N62" s="17" t="b">
        <f xml:space="preserve"> H62=K62</f>
        <v>0</v>
      </c>
      <c r="O62" s="16"/>
      <c r="P62" s="17"/>
      <c r="Q62" s="23">
        <f>(F62-D3)^2</f>
        <v>0.25121986005836461</v>
      </c>
      <c r="R62" s="17"/>
      <c r="S62" s="17">
        <f>SUM(Q63:Q72)/10</f>
        <v>5.6538787819051729E-2</v>
      </c>
      <c r="T62" s="17">
        <f>COUNTIF(N63:N72,"VERDADERO")</f>
        <v>10</v>
      </c>
      <c r="U62" s="17" t="s">
        <v>28</v>
      </c>
    </row>
    <row r="63" spans="1:21" x14ac:dyDescent="0.3">
      <c r="A63" t="s">
        <v>19</v>
      </c>
      <c r="B63" s="15">
        <f>$B62+E$14*($D4 - $F63)*$F63*(1-$F63)</f>
        <v>-0.26192975161575516</v>
      </c>
      <c r="C63" s="15">
        <f>$C62+$E$14*($D4 - $F63)*$F63*(1-$F63)*$B4</f>
        <v>0.50992905778999642</v>
      </c>
      <c r="D63" s="15">
        <f>$D62+$E$14*($D4 - $F63)*$F63*(1-$F63)*$C4</f>
        <v>-0.73468428219035964</v>
      </c>
      <c r="E63" s="5"/>
      <c r="F63" s="5">
        <f>1/(1+EXP(-(B62+C62*B4+D62*C4)))</f>
        <v>0.24371563566135482</v>
      </c>
      <c r="H63" s="21">
        <f>ROUND(F63,0)</f>
        <v>0</v>
      </c>
      <c r="I63" s="5"/>
      <c r="J63" s="15"/>
      <c r="K63" s="11">
        <v>0</v>
      </c>
      <c r="N63" s="5" t="b">
        <f xml:space="preserve"> H63=K63</f>
        <v>1</v>
      </c>
      <c r="O63" s="15"/>
      <c r="Q63" s="18">
        <f>(F63-D4)^2</f>
        <v>5.9397311065818241E-2</v>
      </c>
      <c r="U63" s="5"/>
    </row>
    <row r="64" spans="1:21" x14ac:dyDescent="0.3">
      <c r="A64" t="s">
        <v>20</v>
      </c>
      <c r="B64" s="15">
        <f>$B63+E$14*($D5 - $F64)*$F64*(1-$F64)</f>
        <v>-0.26742159557469619</v>
      </c>
      <c r="C64" s="15">
        <f>$C63+$E$14*($D5 - $F64)*$F64*(1-$F64)*$B5</f>
        <v>0.49127546059905725</v>
      </c>
      <c r="D64" s="15">
        <f>$D63+$E$14*($D5 - $F64)*$F64*(1-$F64)*$C5</f>
        <v>-0.75885004316288796</v>
      </c>
      <c r="E64" s="5"/>
      <c r="F64">
        <f>1/(1+EXP(-(B63+C63*B5+D63*C5)))</f>
        <v>0.14644801106110722</v>
      </c>
      <c r="H64" s="19">
        <f>ROUND(F64,0)</f>
        <v>0</v>
      </c>
      <c r="J64" s="15"/>
      <c r="K64" s="6">
        <v>0</v>
      </c>
      <c r="N64" t="b">
        <f xml:space="preserve"> H64=K64</f>
        <v>1</v>
      </c>
      <c r="O64" s="15"/>
      <c r="Q64" s="18">
        <f>(F64-D5)^2</f>
        <v>2.1447019943754184E-2</v>
      </c>
    </row>
    <row r="65" spans="1:21" x14ac:dyDescent="0.3">
      <c r="A65" t="s">
        <v>21</v>
      </c>
      <c r="B65" s="15">
        <f>$B64+E$14*($D6 - $F65)*$F65*(1-$F65)</f>
        <v>-0.28348406565938294</v>
      </c>
      <c r="C65" s="15">
        <f>$C64+$E$14*($D6 - $F65)*$F65*(1-$F65)*$B6</f>
        <v>0.46897914587450357</v>
      </c>
      <c r="D65" s="15">
        <f>$D64+$E$14*($D6 - $F65)*$F65*(1-$F65)*$C6</f>
        <v>-0.78856882531357542</v>
      </c>
      <c r="E65" s="5"/>
      <c r="F65">
        <f>1/(1+EXP(-(B64+C64*B6+D64*C6)))</f>
        <v>0.27100956839263007</v>
      </c>
      <c r="H65" s="19">
        <f>ROUND(F65,0)</f>
        <v>0</v>
      </c>
      <c r="J65" s="15"/>
      <c r="K65" s="6">
        <v>0</v>
      </c>
      <c r="N65" t="b">
        <f xml:space="preserve"> H65=K65</f>
        <v>1</v>
      </c>
      <c r="O65" s="15"/>
      <c r="Q65" s="18">
        <f>(F65-D6)^2</f>
        <v>7.3446186160359639E-2</v>
      </c>
    </row>
    <row r="66" spans="1:21" x14ac:dyDescent="0.3">
      <c r="A66" t="s">
        <v>22</v>
      </c>
      <c r="B66" s="15">
        <f>$B65+E$14*($D7 - $F66)*$F66*(1-$F66)</f>
        <v>-0.29557541500727963</v>
      </c>
      <c r="C66" s="15">
        <f>$C65+$E$14*($D7 - $F66)*$F66*(1-$F66)*$B7</f>
        <v>0.43193004233761328</v>
      </c>
      <c r="D66" s="15">
        <f>$D65+$E$14*($D7 - $F66)*$F66*(1-$F66)*$C7</f>
        <v>-0.82490695750880938</v>
      </c>
      <c r="E66" s="5"/>
      <c r="F66">
        <f>1/(1+EXP(-(B65+C65*B7+D65*C7)))</f>
        <v>0.22857572547009161</v>
      </c>
      <c r="H66" s="19">
        <f>ROUND(F66,0)</f>
        <v>0</v>
      </c>
      <c r="J66" s="15"/>
      <c r="K66" s="6">
        <v>0</v>
      </c>
      <c r="N66" t="b">
        <f xml:space="preserve"> H66=K66</f>
        <v>1</v>
      </c>
      <c r="O66" s="15"/>
      <c r="Q66" s="18">
        <f>(F66-D7)^2</f>
        <v>5.2246862274178685E-2</v>
      </c>
    </row>
    <row r="67" spans="1:21" x14ac:dyDescent="0.3">
      <c r="A67" t="s">
        <v>23</v>
      </c>
      <c r="B67" s="15">
        <f>$B66+E$14*($D8 - $F67)*$F67*(1-$F67)</f>
        <v>-0.27400888603301982</v>
      </c>
      <c r="C67" s="15">
        <f>$C66+$E$14*($D8 - $F67)*$F67*(1-$F67)*$B8</f>
        <v>0.59642874208877994</v>
      </c>
      <c r="D67" s="15">
        <f>$D66+$E$14*($D8 - $F67)*$F67*(1-$F67)*$C8</f>
        <v>-0.76539843411013431</v>
      </c>
      <c r="E67" s="5"/>
      <c r="F67">
        <f>1/(1+EXP(-(B66+C66*B8+D66*C8)))</f>
        <v>0.67322444518744595</v>
      </c>
      <c r="H67" s="19">
        <f>ROUND(F67,0)</f>
        <v>1</v>
      </c>
      <c r="J67" s="15"/>
      <c r="K67" s="6">
        <v>1</v>
      </c>
      <c r="N67" t="b">
        <f xml:space="preserve"> H67=K67</f>
        <v>1</v>
      </c>
      <c r="O67" s="15"/>
      <c r="Q67" s="18">
        <f>(F67-D8)^2</f>
        <v>0.10678226322305251</v>
      </c>
    </row>
    <row r="68" spans="1:21" x14ac:dyDescent="0.3">
      <c r="A68" t="s">
        <v>24</v>
      </c>
      <c r="B68" s="15">
        <f>$B67+E$14*($D9 - $F68)*$F68*(1-$F68)</f>
        <v>-0.26330951306769734</v>
      </c>
      <c r="C68" s="15">
        <f>$C67+$E$14*($D9 - $F68)*$F68*(1-$F68)*$B9</f>
        <v>0.65348207848906537</v>
      </c>
      <c r="D68" s="15">
        <f>$D67+$E$14*($D9 - $F68)*$F68*(1-$F68)*$C9</f>
        <v>-0.7430517237347618</v>
      </c>
      <c r="E68" s="5"/>
      <c r="F68">
        <f>1/(1+EXP(-(B67+C67*B9+D67*C9)))</f>
        <v>0.78714085753800644</v>
      </c>
      <c r="H68" s="19">
        <f>ROUND(F68,0)</f>
        <v>1</v>
      </c>
      <c r="J68" s="15"/>
      <c r="K68" s="6">
        <v>1</v>
      </c>
      <c r="N68" t="b">
        <f xml:space="preserve"> H68=K68</f>
        <v>1</v>
      </c>
      <c r="O68" s="15"/>
      <c r="Q68" s="18">
        <f>(F68-D9)^2</f>
        <v>4.5309014529655266E-2</v>
      </c>
    </row>
    <row r="69" spans="1:21" x14ac:dyDescent="0.3">
      <c r="A69" t="s">
        <v>25</v>
      </c>
      <c r="B69" s="15">
        <f>$B68+E$14*($D10 - $F69)*$F69*(1-$F69)</f>
        <v>-0.26265495806690614</v>
      </c>
      <c r="C69" s="15">
        <f>$C68+$E$14*($D10 - $F69)*$F69*(1-$F69)*$B10</f>
        <v>0.65805911978759801</v>
      </c>
      <c r="D69" s="15">
        <f>$D68+$E$14*($D10 - $F69)*$F69*(1-$F69)*$C10</f>
        <v>-0.74189244137286048</v>
      </c>
      <c r="E69" s="5"/>
      <c r="F69">
        <f>1/(1+EXP(-(B68+C68*B10+D68*C10)))</f>
        <v>0.95212989901544653</v>
      </c>
      <c r="H69" s="19">
        <f>ROUND(F69,0)</f>
        <v>1</v>
      </c>
      <c r="J69" s="15"/>
      <c r="K69" s="6">
        <v>1</v>
      </c>
      <c r="N69" t="b">
        <f xml:space="preserve"> H69=K69</f>
        <v>1</v>
      </c>
      <c r="O69" s="15"/>
      <c r="Q69" s="18">
        <f>(F69-D10)^2</f>
        <v>2.2915465682713469E-3</v>
      </c>
    </row>
    <row r="70" spans="1:21" x14ac:dyDescent="0.3">
      <c r="A70" t="s">
        <v>26</v>
      </c>
      <c r="B70" s="15">
        <f>$B69+E$14*($D11 - $F70)*$F70*(1-$F70)</f>
        <v>-0.26265110457214325</v>
      </c>
      <c r="C70" s="15">
        <f>$C69+$E$14*($D11 - $F70)*$F70*(1-$F70)*$B11</f>
        <v>0.65809255039606429</v>
      </c>
      <c r="D70" s="15">
        <f>$D69+$E$14*($D11 - $F70)*$F70*(1-$F70)*$C11</f>
        <v>-0.74189337430394253</v>
      </c>
      <c r="E70" s="5"/>
      <c r="F70">
        <f>1/(1+EXP(-(B69+C69*B11+D69*C11)))</f>
        <v>0.99640955881789384</v>
      </c>
      <c r="H70" s="19">
        <f>ROUND(F70,0)</f>
        <v>1</v>
      </c>
      <c r="J70" s="15"/>
      <c r="K70" s="6">
        <v>1</v>
      </c>
      <c r="N70" t="b">
        <f xml:space="preserve"> H70=K70</f>
        <v>1</v>
      </c>
      <c r="O70" s="15"/>
      <c r="Q70" s="18">
        <f>(F70-D11)^2</f>
        <v>1.2891267882163902E-5</v>
      </c>
    </row>
    <row r="71" spans="1:21" x14ac:dyDescent="0.3">
      <c r="A71" t="s">
        <v>27</v>
      </c>
      <c r="B71" s="15">
        <f>$B70+E$14*($D12 - $F71)*$F71*(1-$F71)</f>
        <v>-0.25989171299682595</v>
      </c>
      <c r="C71" s="15">
        <f>$C70+$E$14*($D12 - $F71)*$F71*(1-$F71)*$B12</f>
        <v>0.67926756946673417</v>
      </c>
      <c r="D71" s="15">
        <f>$D70+$E$14*($D12 - $F71)*$F71*(1-$F71)*$C12</f>
        <v>-0.73221177302278428</v>
      </c>
      <c r="E71" s="5"/>
      <c r="F71">
        <f>1/(1+EXP(-(B70+C70*B12+D70*C12)))</f>
        <v>0.89884098148285019</v>
      </c>
      <c r="H71" s="19">
        <f>ROUND(F71,0)</f>
        <v>1</v>
      </c>
      <c r="J71" s="15"/>
      <c r="K71" s="6">
        <v>1</v>
      </c>
      <c r="N71" t="b">
        <f xml:space="preserve"> H71=K71</f>
        <v>1</v>
      </c>
      <c r="O71" s="15"/>
      <c r="Q71" s="18">
        <f>(F71-D12)^2</f>
        <v>1.0233147027353059E-2</v>
      </c>
    </row>
    <row r="72" spans="1:21" x14ac:dyDescent="0.3">
      <c r="A72" s="17" t="s">
        <v>30</v>
      </c>
      <c r="B72" s="16">
        <f>$B71+E$14*($D3 - $F72)*$F72*(1-$F72)</f>
        <v>-0.29247982113141419</v>
      </c>
      <c r="C72" s="16">
        <f>$C71+$E$14*($D3 - $F72)*$F72*(1-$F72)*$B3</f>
        <v>0.58863731637860417</v>
      </c>
      <c r="D72" s="16">
        <f>$D71+$E$14*($D3 - $F72)*$F72*(1-$F72)*$C3</f>
        <v>-0.8153277428200516</v>
      </c>
      <c r="E72" s="17"/>
      <c r="F72" s="17">
        <f>1/(1+EXP(-(B71+C71*B3+D71*C3)))</f>
        <v>0.44070583854788242</v>
      </c>
      <c r="G72" s="17"/>
      <c r="H72" s="22">
        <f>ROUND(F72,0)</f>
        <v>0</v>
      </c>
      <c r="I72" s="17"/>
      <c r="J72" s="16"/>
      <c r="K72" s="20">
        <v>0</v>
      </c>
      <c r="L72" s="17"/>
      <c r="M72" s="17"/>
      <c r="N72" s="17" t="b">
        <f xml:space="preserve"> H72=K72</f>
        <v>1</v>
      </c>
      <c r="O72" s="16"/>
      <c r="P72" s="17"/>
      <c r="Q72" s="23">
        <f>(F72-D3)^2</f>
        <v>0.19422163613019222</v>
      </c>
      <c r="R72" s="17"/>
      <c r="S72" s="17">
        <f>SUM(Q73:Q82)/10</f>
        <v>4.5699468018224366E-2</v>
      </c>
      <c r="T72" s="17">
        <f>COUNTIF(N73:N82,"VERDADERO")</f>
        <v>10</v>
      </c>
      <c r="U72" s="17" t="s">
        <v>29</v>
      </c>
    </row>
    <row r="73" spans="1:21" x14ac:dyDescent="0.3">
      <c r="A73" t="s">
        <v>19</v>
      </c>
      <c r="B73" s="15">
        <f>$B72+E$14*($D4 - $F73)*$F73*(1-$F73)</f>
        <v>-0.30249743520654471</v>
      </c>
      <c r="C73" s="15">
        <f>$C72+$E$14*($D4 - $F73)*$F73*(1-$F73)*$B4</f>
        <v>0.57395650295150036</v>
      </c>
      <c r="D73" s="15">
        <f>$D72+$E$14*($D4 - $F73)*$F73*(1-$F73)*$C4</f>
        <v>-0.83899034902691738</v>
      </c>
      <c r="F73" s="5">
        <f>1/(1+EXP(-(B72+C72*B4+D72*C4)))</f>
        <v>0.20493720312979499</v>
      </c>
      <c r="H73" s="21">
        <f>ROUND(F73,0)</f>
        <v>0</v>
      </c>
      <c r="I73" s="5"/>
      <c r="J73" s="15"/>
      <c r="K73" s="11">
        <v>0</v>
      </c>
      <c r="N73" s="5" t="b">
        <f xml:space="preserve"> H73=K73</f>
        <v>1</v>
      </c>
      <c r="O73" s="15"/>
      <c r="Q73" s="18">
        <f>(F73-D4)^2</f>
        <v>4.1999257226662853E-2</v>
      </c>
    </row>
    <row r="74" spans="1:21" x14ac:dyDescent="0.3">
      <c r="A74" t="s">
        <v>20</v>
      </c>
      <c r="B74" s="15">
        <f>$B73+E$14*($D5 - $F74)*$F74*(1-$F74)</f>
        <v>-0.30598462726888748</v>
      </c>
      <c r="C74" s="15">
        <f>$C73+$E$14*($D5 - $F74)*$F74*(1-$F74)*$B5</f>
        <v>0.56211190639254693</v>
      </c>
      <c r="D74" s="15">
        <f>$D73+$E$14*($D5 - $F74)*$F74*(1-$F74)*$C5</f>
        <v>-0.85433504025884421</v>
      </c>
      <c r="F74">
        <f>1/(1+EXP(-(B73+C73*B5+D73*C5)))</f>
        <v>0.11457825805186661</v>
      </c>
      <c r="H74" s="19">
        <f>ROUND(F74,0)</f>
        <v>0</v>
      </c>
      <c r="J74" s="15"/>
      <c r="K74" s="6">
        <v>0</v>
      </c>
      <c r="N74" t="b">
        <f xml:space="preserve"> H74=K74</f>
        <v>1</v>
      </c>
      <c r="O74" s="15"/>
      <c r="Q74" s="18">
        <f>(F74-D5)^2</f>
        <v>1.3128177218200136E-2</v>
      </c>
    </row>
    <row r="75" spans="1:21" x14ac:dyDescent="0.3">
      <c r="A75" t="s">
        <v>21</v>
      </c>
      <c r="B75" s="15">
        <f>$B74+E$14*($D6 - $F75)*$F75*(1-$F75)</f>
        <v>-0.31991052488740601</v>
      </c>
      <c r="C75" s="15">
        <f>$C74+$E$14*($D6 - $F75)*$F75*(1-$F75)*$B6</f>
        <v>0.54278136790828135</v>
      </c>
      <c r="D75" s="15">
        <f>$D74+$E$14*($D6 - $F75)*$F75*(1-$F75)*$C6</f>
        <v>-0.88010073603262717</v>
      </c>
      <c r="F75">
        <f>1/(1+EXP(-(B74+C74*B6+D74*C6)))</f>
        <v>0.24854119550803647</v>
      </c>
      <c r="H75" s="19">
        <f>ROUND(F75,0)</f>
        <v>0</v>
      </c>
      <c r="J75" s="15"/>
      <c r="K75" s="6">
        <v>0</v>
      </c>
      <c r="N75" t="b">
        <f xml:space="preserve"> H75=K75</f>
        <v>1</v>
      </c>
      <c r="O75" s="15"/>
      <c r="Q75" s="18">
        <f>(F75-D6)^2</f>
        <v>6.1772725864564004E-2</v>
      </c>
    </row>
    <row r="76" spans="1:21" x14ac:dyDescent="0.3">
      <c r="A76" t="s">
        <v>22</v>
      </c>
      <c r="B76" s="15">
        <f>$B75+E$14*($D7 - $F76)*$F76*(1-$F76)</f>
        <v>-0.33069807927949185</v>
      </c>
      <c r="C76" s="15">
        <f>$C75+$E$14*($D7 - $F76)*$F76*(1-$F76)*$B7</f>
        <v>0.50972722249549107</v>
      </c>
      <c r="D76" s="15">
        <f>$D75+$E$14*($D7 - $F76)*$F76*(1-$F76)*$C7</f>
        <v>-0.91252057324716274</v>
      </c>
      <c r="F76">
        <f>1/(1+EXP(-(B75+C75*B7+D75*C7)))</f>
        <v>0.21387217592128818</v>
      </c>
      <c r="H76" s="19">
        <f>ROUND(F76,0)</f>
        <v>0</v>
      </c>
      <c r="J76" s="15"/>
      <c r="K76" s="6">
        <v>0</v>
      </c>
      <c r="N76" t="b">
        <f xml:space="preserve"> H76=K76</f>
        <v>1</v>
      </c>
      <c r="O76" s="15"/>
      <c r="Q76" s="18">
        <f>(F76-D7)^2</f>
        <v>4.5741307633306444E-2</v>
      </c>
    </row>
    <row r="77" spans="1:21" x14ac:dyDescent="0.3">
      <c r="A77" t="s">
        <v>23</v>
      </c>
      <c r="B77" s="15">
        <f>$B76+E$14*($D8 - $F77)*$F77*(1-$F77)</f>
        <v>-0.31556900309241209</v>
      </c>
      <c r="C77" s="15">
        <f>$C76+$E$14*($D8 - $F77)*$F77*(1-$F77)*$B8</f>
        <v>0.62512425111244196</v>
      </c>
      <c r="D77" s="15">
        <f>$D76+$E$14*($D8 - $F77)*$F77*(1-$F77)*$C8</f>
        <v>-0.87077491332415358</v>
      </c>
      <c r="F77">
        <f>1/(1+EXP(-(B76+C76*B8+D76*C8)))</f>
        <v>0.73872037888531072</v>
      </c>
      <c r="H77" s="19">
        <f>ROUND(F77,0)</f>
        <v>1</v>
      </c>
      <c r="J77" s="15"/>
      <c r="K77" s="6">
        <v>1</v>
      </c>
      <c r="N77" t="b">
        <f xml:space="preserve"> H77=K77</f>
        <v>1</v>
      </c>
      <c r="O77" s="15"/>
      <c r="Q77" s="18">
        <f>(F77-D8)^2</f>
        <v>6.8267040409835583E-2</v>
      </c>
    </row>
    <row r="78" spans="1:21" x14ac:dyDescent="0.3">
      <c r="A78" t="s">
        <v>24</v>
      </c>
      <c r="B78" s="15">
        <f>$B77+E$14*($D9 - $F78)*$F78*(1-$F78)</f>
        <v>-0.30320173066553741</v>
      </c>
      <c r="C78" s="15">
        <f>$C77+$E$14*($D9 - $F78)*$F78*(1-$F78)*$B9</f>
        <v>0.69107149460150863</v>
      </c>
      <c r="D78" s="15">
        <f>$D77+$E$14*($D9 - $F78)*$F78*(1-$F78)*$C9</f>
        <v>-0.844944628133383</v>
      </c>
      <c r="F78">
        <f>1/(1+EXP(-(B77+C77*B9+D77*C9)))</f>
        <v>0.76837230526264477</v>
      </c>
      <c r="H78" s="19">
        <f>ROUND(F78,0)</f>
        <v>1</v>
      </c>
      <c r="J78" s="15"/>
      <c r="K78" s="6">
        <v>1</v>
      </c>
      <c r="N78" t="b">
        <f xml:space="preserve"> H78=K78</f>
        <v>1</v>
      </c>
      <c r="O78" s="15"/>
      <c r="Q78" s="18">
        <f>(F78-D9)^2</f>
        <v>5.3651388969341421E-2</v>
      </c>
    </row>
    <row r="79" spans="1:21" x14ac:dyDescent="0.3">
      <c r="A79" t="s">
        <v>25</v>
      </c>
      <c r="B79" s="15">
        <f>$B78+E$14*($D10 - $F79)*$F79*(1-$F79)</f>
        <v>-0.30259689901928621</v>
      </c>
      <c r="C79" s="15">
        <f>$C78+$E$14*($D10 - $F79)*$F79*(1-$F79)*$B10</f>
        <v>0.69530084037108453</v>
      </c>
      <c r="D79" s="15">
        <f>$D78+$E$14*($D10 - $F79)*$F79*(1-$F79)*$C10</f>
        <v>-0.84387341080470757</v>
      </c>
      <c r="F79">
        <f>1/(1+EXP(-(B78+C78*B10+D78*C10)))</f>
        <v>0.95402988000430822</v>
      </c>
      <c r="H79" s="19">
        <f>ROUND(F79,0)</f>
        <v>1</v>
      </c>
      <c r="J79" s="15"/>
      <c r="K79" s="6">
        <v>1</v>
      </c>
      <c r="N79" t="b">
        <f xml:space="preserve"> H79=K79</f>
        <v>1</v>
      </c>
      <c r="O79" s="15"/>
      <c r="Q79" s="18">
        <f>(F79-D10)^2</f>
        <v>2.1132519324183014E-3</v>
      </c>
    </row>
    <row r="80" spans="1:21" x14ac:dyDescent="0.3">
      <c r="A80" t="s">
        <v>26</v>
      </c>
      <c r="B80" s="15">
        <f>$B79+E$14*($D11 - $F80)*$F80*(1-$F80)</f>
        <v>-0.30259481110236802</v>
      </c>
      <c r="C80" s="15">
        <f>$C79+$E$14*($D11 - $F80)*$F80*(1-$F80)*$B11</f>
        <v>0.69531895388551646</v>
      </c>
      <c r="D80" s="15">
        <f>$D79+$E$14*($D11 - $F80)*$F80*(1-$F80)*$C11</f>
        <v>-0.84387391628939346</v>
      </c>
      <c r="F80">
        <f>1/(1+EXP(-(B79+C79*B11+D79*C11)))</f>
        <v>0.99735837991007603</v>
      </c>
      <c r="H80" s="19">
        <f>ROUND(F80,0)</f>
        <v>1</v>
      </c>
      <c r="J80" s="15"/>
      <c r="K80" s="6">
        <v>1</v>
      </c>
      <c r="N80" t="b">
        <f xml:space="preserve"> H80=K80</f>
        <v>1</v>
      </c>
      <c r="O80" s="15"/>
      <c r="Q80" s="18">
        <f>(F80-D11)^2</f>
        <v>6.9781566994899146E-6</v>
      </c>
    </row>
    <row r="81" spans="1:21" x14ac:dyDescent="0.3">
      <c r="A81" t="s">
        <v>27</v>
      </c>
      <c r="B81" s="15">
        <f>$B80+E$14*($D12 - $F81)*$F81*(1-$F81)</f>
        <v>-0.29926338961756632</v>
      </c>
      <c r="C81" s="15">
        <f>$C80+$E$14*($D12 - $F81)*$F81*(1-$F81)*$B12</f>
        <v>0.72088361607558782</v>
      </c>
      <c r="D81" s="15">
        <f>$D80+$E$14*($D12 - $F81)*$F81*(1-$F81)*$C12</f>
        <v>-0.83218529086781812</v>
      </c>
      <c r="F81">
        <f>1/(1+EXP(-(B80+C80*B12+D80*C12)))</f>
        <v>0.88818434650113942</v>
      </c>
      <c r="H81" s="19">
        <f>ROUND(F81,0)</f>
        <v>1</v>
      </c>
      <c r="J81" s="15"/>
      <c r="K81" s="6">
        <v>1</v>
      </c>
      <c r="N81" t="b">
        <f xml:space="preserve"> H81=K81</f>
        <v>1</v>
      </c>
      <c r="O81" s="15"/>
      <c r="Q81" s="18">
        <f>(F81-D12)^2</f>
        <v>1.2502740367377252E-2</v>
      </c>
    </row>
    <row r="82" spans="1:21" x14ac:dyDescent="0.3">
      <c r="A82" s="17" t="s">
        <v>30</v>
      </c>
      <c r="B82" s="16">
        <f>$B81+E$14*($D3 - $F82)*$F82*(1-$F82)</f>
        <v>-0.32779945734923044</v>
      </c>
      <c r="C82" s="16">
        <f>$C81+$E$14*($D3 - $F82)*$F82*(1-$F82)*$B3</f>
        <v>0.64152242609856758</v>
      </c>
      <c r="D82" s="16">
        <f>$D81+$E$14*($D3 - $F82)*$F82*(1-$F82)*$C3</f>
        <v>-0.90496653161742735</v>
      </c>
      <c r="E82" s="17"/>
      <c r="F82" s="17">
        <f>1/(1+EXP(-(B81+C81*B3+D81*C3)))</f>
        <v>0.39725534911922611</v>
      </c>
      <c r="G82" s="17"/>
      <c r="H82" s="22">
        <f>ROUND(F82,0)</f>
        <v>0</v>
      </c>
      <c r="I82" s="17"/>
      <c r="J82" s="16"/>
      <c r="K82" s="20">
        <v>0</v>
      </c>
      <c r="L82" s="17"/>
      <c r="M82" s="17"/>
      <c r="N82" s="17" t="b">
        <f xml:space="preserve"> H82=K82</f>
        <v>1</v>
      </c>
      <c r="O82" s="16"/>
      <c r="P82" s="17"/>
      <c r="Q82" s="23">
        <f>(F82-D3)^2</f>
        <v>0.15781181240383821</v>
      </c>
      <c r="R82" s="17"/>
      <c r="S82" s="17">
        <f>SUM(Q83:Q92)/10</f>
        <v>3.8645063895082918E-2</v>
      </c>
      <c r="T82" s="17">
        <f>COUNTIF(N83:N92,"VERDADERO")</f>
        <v>10</v>
      </c>
      <c r="U82" s="17" t="s">
        <v>31</v>
      </c>
    </row>
    <row r="83" spans="1:21" x14ac:dyDescent="0.3">
      <c r="A83" t="s">
        <v>19</v>
      </c>
      <c r="B83" s="15">
        <f>$B82+E$14*($D4 - $F83)*$F83*(1-$F83)</f>
        <v>-0.3356665654381123</v>
      </c>
      <c r="C83" s="15">
        <f>$C82+$E$14*($D4 - $F83)*$F83*(1-$F83)*$B4</f>
        <v>0.62999317919431119</v>
      </c>
      <c r="D83" s="15">
        <f>$D82+$E$14*($D4 - $F83)*$F83*(1-$F83)*$C4</f>
        <v>-0.92354942763417514</v>
      </c>
      <c r="F83" s="5">
        <f>1/(1+EXP(-(B82+C82*B4+D82*C4)))</f>
        <v>0.1786868269801562</v>
      </c>
      <c r="H83" s="21">
        <f>ROUND(F83,0)</f>
        <v>0</v>
      </c>
      <c r="I83" s="5"/>
      <c r="J83" s="15"/>
      <c r="K83" s="11">
        <v>0</v>
      </c>
      <c r="N83" s="5" t="b">
        <f xml:space="preserve"> H83=K83</f>
        <v>1</v>
      </c>
      <c r="O83" s="15"/>
      <c r="Q83" s="18">
        <f>(F83-D4)^2</f>
        <v>3.1928982136236281E-2</v>
      </c>
    </row>
    <row r="84" spans="1:21" x14ac:dyDescent="0.3">
      <c r="A84" t="s">
        <v>20</v>
      </c>
      <c r="B84" s="15">
        <f>$B83+E$14*($D5 - $F84)*$F84*(1-$F84)</f>
        <v>-0.33809313902973975</v>
      </c>
      <c r="C84" s="15">
        <f>$C83+$E$14*($D5 - $F84)*$F84*(1-$F84)*$B5</f>
        <v>0.62175107933298934</v>
      </c>
      <c r="D84" s="15">
        <f>$D83+$E$14*($D5 - $F84)*$F84*(1-$F84)*$C5</f>
        <v>-0.93422707940941352</v>
      </c>
      <c r="F84" s="5">
        <f>1/(1+EXP(-(B83+C83*B5+D83*C5)))</f>
        <v>9.4513791614697737E-2</v>
      </c>
      <c r="H84" s="19">
        <f>ROUND(F84,0)</f>
        <v>0</v>
      </c>
      <c r="J84" s="15"/>
      <c r="K84" s="6">
        <v>0</v>
      </c>
      <c r="N84" t="b">
        <f xml:space="preserve"> H84=K84</f>
        <v>1</v>
      </c>
      <c r="O84" s="15"/>
      <c r="Q84" s="18">
        <f>(F84-D5)^2</f>
        <v>8.9328568053865087E-3</v>
      </c>
    </row>
    <row r="85" spans="1:21" x14ac:dyDescent="0.3">
      <c r="A85" t="s">
        <v>21</v>
      </c>
      <c r="B85" s="15">
        <f>$B84+E$14*($D6 - $F85)*$F85*(1-$F85)</f>
        <v>-0.35038946248652914</v>
      </c>
      <c r="C85" s="15">
        <f>$C84+$E$14*($D6 - $F85)*$F85*(1-$F85)*$B6</f>
        <v>0.60468255274261995</v>
      </c>
      <c r="D85" s="15">
        <f>$D84+$E$14*($D6 - $F85)*$F85*(1-$F85)*$C6</f>
        <v>-0.95697773706916522</v>
      </c>
      <c r="F85" s="5">
        <f>1/(1+EXP(-(B84+C84*B6+D84*C6)))</f>
        <v>0.23084475353515449</v>
      </c>
      <c r="H85" s="19">
        <f>ROUND(F85,0)</f>
        <v>0</v>
      </c>
      <c r="J85" s="15"/>
      <c r="K85" s="6">
        <v>0</v>
      </c>
      <c r="N85" t="b">
        <f xml:space="preserve"> H85=K85</f>
        <v>1</v>
      </c>
      <c r="O85" s="15"/>
      <c r="Q85" s="18">
        <f>(F85-D6)^2</f>
        <v>5.3289300234706224E-2</v>
      </c>
    </row>
    <row r="86" spans="1:21" x14ac:dyDescent="0.3">
      <c r="A86" t="s">
        <v>22</v>
      </c>
      <c r="B86" s="15">
        <f>$B85+E$14*($D7 - $F86)*$F86*(1-$F86)</f>
        <v>-0.36016140006831038</v>
      </c>
      <c r="C86" s="15">
        <f>$C85+$E$14*($D7 - $F86)*$F86*(1-$F86)*$B7</f>
        <v>0.57474035879828411</v>
      </c>
      <c r="D86" s="15">
        <f>$D85+$E$14*($D7 - $F86)*$F86*(1-$F86)*$C7</f>
        <v>-0.98634534108369232</v>
      </c>
      <c r="F86" s="5">
        <f>1/(1+EXP(-(B85+C85*B7+D85*C7)))</f>
        <v>0.20204095562236946</v>
      </c>
      <c r="H86" s="19">
        <f>ROUND(F86,0)</f>
        <v>0</v>
      </c>
      <c r="J86" s="15"/>
      <c r="K86" s="6">
        <v>0</v>
      </c>
      <c r="N86" t="b">
        <f xml:space="preserve"> H86=K86</f>
        <v>1</v>
      </c>
      <c r="O86" s="15"/>
      <c r="Q86" s="18">
        <f>(F86-D7)^2</f>
        <v>4.0820547748800264E-2</v>
      </c>
    </row>
    <row r="87" spans="1:21" x14ac:dyDescent="0.3">
      <c r="A87" t="s">
        <v>23</v>
      </c>
      <c r="B87" s="15">
        <f>$B86+E$14*($D8 - $F87)*$F87*(1-$F87)</f>
        <v>-0.34937834526534423</v>
      </c>
      <c r="C87" s="15">
        <f>$C86+$E$14*($D8 - $F87)*$F87*(1-$F87)*$B8</f>
        <v>0.65698810930790852</v>
      </c>
      <c r="D87" s="15">
        <f>$D86+$E$14*($D8 - $F87)*$F87*(1-$F87)*$C8</f>
        <v>-0.95659165796586776</v>
      </c>
      <c r="F87" s="5">
        <f>1/(1+EXP(-(B86+C86*B8+D86*C8)))</f>
        <v>0.78617945413419743</v>
      </c>
      <c r="H87" s="19">
        <f>ROUND(F87,0)</f>
        <v>1</v>
      </c>
      <c r="J87" s="15"/>
      <c r="K87" s="6">
        <v>1</v>
      </c>
      <c r="N87" t="b">
        <f xml:space="preserve"> H87=K87</f>
        <v>1</v>
      </c>
      <c r="O87" s="15"/>
      <c r="Q87" s="18">
        <f>(F87-D8)^2</f>
        <v>4.5719225834349779E-2</v>
      </c>
    </row>
    <row r="88" spans="1:21" x14ac:dyDescent="0.3">
      <c r="A88" t="s">
        <v>24</v>
      </c>
      <c r="B88" s="15">
        <f>$B87+E$14*($D9 - $F88)*$F88*(1-$F88)</f>
        <v>-0.33630141289631954</v>
      </c>
      <c r="C88" s="15">
        <f>$C87+$E$14*($D9 - $F88)*$F88*(1-$F88)*$B9</f>
        <v>0.72671954347249568</v>
      </c>
      <c r="D88" s="15">
        <f>$D87+$E$14*($D9 - $F88)*$F88*(1-$F88)*$C9</f>
        <v>-0.9292791770199228</v>
      </c>
      <c r="F88" s="5">
        <f>1/(1+EXP(-(B87+C87*B9+D87*C9)))</f>
        <v>0.76060653863501226</v>
      </c>
      <c r="H88" s="19">
        <f>ROUND(F88,0)</f>
        <v>1</v>
      </c>
      <c r="J88" s="15"/>
      <c r="K88" s="6">
        <v>1</v>
      </c>
      <c r="N88" t="b">
        <f xml:space="preserve"> H88=K88</f>
        <v>1</v>
      </c>
      <c r="O88" s="15"/>
      <c r="Q88" s="18">
        <f>(F88-D9)^2</f>
        <v>5.7309229344309875E-2</v>
      </c>
    </row>
    <row r="89" spans="1:21" x14ac:dyDescent="0.3">
      <c r="A89" t="s">
        <v>25</v>
      </c>
      <c r="B89" s="15">
        <f>$B88+E$14*($D10 - $F89)*$F89*(1-$F89)</f>
        <v>-0.33576748542679441</v>
      </c>
      <c r="C89" s="15">
        <f>$C88+$E$14*($D10 - $F89)*$F89*(1-$F89)*$B10</f>
        <v>0.73045308469589698</v>
      </c>
      <c r="D89" s="15">
        <f>$D88+$E$14*($D10 - $F89)*$F89*(1-$F89)*$C10</f>
        <v>-0.92833353807864682</v>
      </c>
      <c r="F89" s="5">
        <f>1/(1+EXP(-(B88+C88*B10+D88*C10)))</f>
        <v>0.95687258283696341</v>
      </c>
      <c r="H89" s="19">
        <f>ROUND(F89,0)</f>
        <v>1</v>
      </c>
      <c r="J89" s="15"/>
      <c r="K89" s="6">
        <v>1</v>
      </c>
      <c r="N89" t="b">
        <f xml:space="preserve"> H89=K89</f>
        <v>1</v>
      </c>
      <c r="O89" s="15"/>
      <c r="Q89" s="18">
        <f>(F89-D10)^2</f>
        <v>1.8599741111545826E-3</v>
      </c>
    </row>
    <row r="90" spans="1:21" x14ac:dyDescent="0.3">
      <c r="A90" t="s">
        <v>26</v>
      </c>
      <c r="B90" s="15">
        <f>$B89+E$14*($D11 - $F90)*$F90*(1-$F90)</f>
        <v>-0.33576631928370776</v>
      </c>
      <c r="C90" s="15">
        <f>$C89+$E$14*($D11 - $F90)*$F90*(1-$F90)*$B11</f>
        <v>0.73046320145363086</v>
      </c>
      <c r="D90" s="15">
        <f>$D89+$E$14*($D11 - $F90)*$F90*(1-$F90)*$C11</f>
        <v>-0.92833382040188805</v>
      </c>
      <c r="F90" s="5">
        <f>1/(1+EXP(-(B89+C89*B11+D89*C11)))</f>
        <v>0.99802646758430202</v>
      </c>
      <c r="H90" s="19">
        <f>ROUND(F90,0)</f>
        <v>1</v>
      </c>
      <c r="J90" s="15"/>
      <c r="K90" s="6">
        <v>1</v>
      </c>
      <c r="N90" t="b">
        <f xml:space="preserve"> H90=K90</f>
        <v>1</v>
      </c>
      <c r="O90" s="15"/>
      <c r="Q90" s="18">
        <f>(F90-D11)^2</f>
        <v>3.8948301958106892E-6</v>
      </c>
    </row>
    <row r="91" spans="1:21" x14ac:dyDescent="0.3">
      <c r="A91" t="s">
        <v>27</v>
      </c>
      <c r="B91" s="15">
        <f>$B90+E$14*($D12 - $F91)*$F91*(1-$F91)</f>
        <v>-0.33208810529602767</v>
      </c>
      <c r="C91" s="15">
        <f>$C90+$E$14*($D12 - $F91)*$F91*(1-$F91)*$B12</f>
        <v>0.75868907995229029</v>
      </c>
      <c r="D91" s="15">
        <f>$D90+$E$14*($D12 - $F91)*$F91*(1-$F91)*$C12</f>
        <v>-0.9154284388047137</v>
      </c>
      <c r="F91" s="5">
        <f>1/(1+EXP(-(B90+C90*B12+D90*C12)))</f>
        <v>0.88210431935138489</v>
      </c>
      <c r="H91" s="19">
        <f>ROUND(F91,0)</f>
        <v>1</v>
      </c>
      <c r="J91" s="15"/>
      <c r="K91" s="6">
        <v>1</v>
      </c>
      <c r="N91" t="b">
        <f xml:space="preserve"> H91=K91</f>
        <v>1</v>
      </c>
      <c r="O91" s="15"/>
      <c r="Q91" s="18">
        <f>(F91-D12)^2</f>
        <v>1.3899391515600238E-2</v>
      </c>
    </row>
    <row r="92" spans="1:21" x14ac:dyDescent="0.3">
      <c r="A92" s="17" t="s">
        <v>30</v>
      </c>
      <c r="B92" s="16">
        <f>$B91+E$14*($D3 - $F92)*$F92*(1-$F92)</f>
        <v>-0.35739437719211481</v>
      </c>
      <c r="C92" s="16">
        <f>$C91+$E$14*($D3 - $F92)*$F92*(1-$F92)*$B3</f>
        <v>0.68831022220494142</v>
      </c>
      <c r="D92" s="16">
        <f>$D91+$E$14*($D3 - $F92)*$F92*(1-$F92)*$C3</f>
        <v>-0.97997208527568402</v>
      </c>
      <c r="E92" s="17"/>
      <c r="F92" s="17">
        <f>1/(1+EXP(-(B91+C91*B3+D91*C3)))</f>
        <v>0.3642625926307691</v>
      </c>
      <c r="G92" s="17"/>
      <c r="H92" s="22">
        <f>ROUND(F92,0)</f>
        <v>0</v>
      </c>
      <c r="I92" s="17"/>
      <c r="J92" s="16"/>
      <c r="K92" s="20">
        <v>0</v>
      </c>
      <c r="L92" s="17"/>
      <c r="M92" s="17"/>
      <c r="N92" s="17" t="b">
        <f xml:space="preserve"> H92=K92</f>
        <v>1</v>
      </c>
      <c r="O92" s="16"/>
      <c r="P92" s="17"/>
      <c r="Q92" s="23">
        <f>(F92-D3)^2</f>
        <v>0.13268723639008964</v>
      </c>
      <c r="R92" s="17"/>
      <c r="S92" s="17">
        <f>SUM(Q93:Q102)/10</f>
        <v>3.3538847227505129E-2</v>
      </c>
      <c r="T92" s="17">
        <f>COUNTIF(N93:N102,"VERDADERO")</f>
        <v>10</v>
      </c>
      <c r="U92" s="17" t="s">
        <v>32</v>
      </c>
    </row>
    <row r="93" spans="1:21" x14ac:dyDescent="0.3">
      <c r="A93" t="s">
        <v>19</v>
      </c>
      <c r="B93" s="15">
        <f>$B92+E$14*($D4 - $F93)*$F93*(1-$F93)</f>
        <v>-0.36379436597814857</v>
      </c>
      <c r="C93" s="15">
        <f>$C92+$E$14*($D4 - $F93)*$F93*(1-$F93)*$B4</f>
        <v>0.67893103863900894</v>
      </c>
      <c r="D93" s="15">
        <f>$D92+$E$14*($D4 - $F93)*$F93*(1-$F93)*$C4</f>
        <v>-0.99508949878717445</v>
      </c>
      <c r="F93" s="5">
        <f>1/(1+EXP(-(B92+C92*B4+D92*C4)))</f>
        <v>0.15929703389047967</v>
      </c>
      <c r="H93" s="21">
        <f>ROUND(F93,0)</f>
        <v>0</v>
      </c>
      <c r="I93" s="5"/>
      <c r="J93" s="15"/>
      <c r="K93" s="11">
        <v>0</v>
      </c>
      <c r="N93" s="5" t="b">
        <f xml:space="preserve"> H93=K93</f>
        <v>1</v>
      </c>
      <c r="O93" s="15"/>
      <c r="Q93" s="18">
        <f>(F93-D4)^2</f>
        <v>2.5375545006304626E-2</v>
      </c>
    </row>
    <row r="94" spans="1:21" x14ac:dyDescent="0.3">
      <c r="A94" t="s">
        <v>20</v>
      </c>
      <c r="B94" s="15">
        <f>$B93+E$14*($D5 - $F94)*$F94*(1-$F94)</f>
        <v>-0.36557925194479862</v>
      </c>
      <c r="C94" s="15">
        <f>$C93+$E$14*($D5 - $F94)*$F94*(1-$F94)*$B5</f>
        <v>0.67286849496468537</v>
      </c>
      <c r="D94" s="15">
        <f>$D93+$E$14*($D5 - $F94)*$F94*(1-$F94)*$C5</f>
        <v>-1.0029435325062246</v>
      </c>
      <c r="F94" s="5">
        <f>1/(1+EXP(-(B93+C93*B5+D93*C5)))</f>
        <v>8.0436612873977728E-2</v>
      </c>
      <c r="H94" s="19">
        <f>ROUND(F94,0)</f>
        <v>0</v>
      </c>
      <c r="J94" s="15"/>
      <c r="K94" s="6">
        <v>0</v>
      </c>
      <c r="N94" t="b">
        <f xml:space="preserve"> H94=K94</f>
        <v>1</v>
      </c>
      <c r="O94" s="15"/>
      <c r="Q94" s="18">
        <f>(F94-D5)^2</f>
        <v>6.4700486906381595E-3</v>
      </c>
    </row>
    <row r="95" spans="1:21" x14ac:dyDescent="0.3">
      <c r="A95" t="s">
        <v>21</v>
      </c>
      <c r="B95" s="15">
        <f>$B94+E$14*($D6 - $F95)*$F95*(1-$F95)</f>
        <v>-0.37658116600817082</v>
      </c>
      <c r="C95" s="15">
        <f>$C94+$E$14*($D6 - $F95)*$F95*(1-$F95)*$B6</f>
        <v>0.65759673805331842</v>
      </c>
      <c r="D95" s="15">
        <f>$D94+$E$14*($D6 - $F95)*$F95*(1-$F95)*$C6</f>
        <v>-1.0232992739062758</v>
      </c>
      <c r="F95" s="5">
        <f>1/(1+EXP(-(B94+C94*B6+D94*C6)))</f>
        <v>0.21632429970711586</v>
      </c>
      <c r="H95" s="19">
        <f>ROUND(F95,0)</f>
        <v>0</v>
      </c>
      <c r="J95" s="15"/>
      <c r="K95" s="6">
        <v>0</v>
      </c>
      <c r="N95" t="b">
        <f xml:space="preserve"> H95=K95</f>
        <v>1</v>
      </c>
      <c r="O95" s="15"/>
      <c r="Q95" s="18">
        <f>(F95-D6)^2</f>
        <v>4.6796202643774092E-2</v>
      </c>
    </row>
    <row r="96" spans="1:21" x14ac:dyDescent="0.3">
      <c r="A96" t="s">
        <v>22</v>
      </c>
      <c r="B96" s="15">
        <f>$B95+E$14*($D7 - $F96)*$F96*(1-$F96)</f>
        <v>-0.3855183533035173</v>
      </c>
      <c r="C96" s="15">
        <f>$C95+$E$14*($D7 - $F96)*$F96*(1-$F96)*$B7</f>
        <v>0.63021230246164728</v>
      </c>
      <c r="D96" s="15">
        <f>$D95+$E$14*($D7 - $F96)*$F96*(1-$F96)*$C7</f>
        <v>-1.0501582028849805</v>
      </c>
      <c r="F96" s="5">
        <f>1/(1+EXP(-(B95+C95*B7+D95*C7)))</f>
        <v>0.1920165035490638</v>
      </c>
      <c r="H96" s="19">
        <f>ROUND(F96,0)</f>
        <v>0</v>
      </c>
      <c r="J96" s="15"/>
      <c r="K96" s="6">
        <v>0</v>
      </c>
      <c r="N96" t="b">
        <f xml:space="preserve"> H96=K96</f>
        <v>1</v>
      </c>
      <c r="O96" s="15"/>
      <c r="Q96" s="18">
        <f>(F96-D7)^2</f>
        <v>3.6870337635207633E-2</v>
      </c>
    </row>
    <row r="97" spans="1:21" x14ac:dyDescent="0.3">
      <c r="A97" t="s">
        <v>23</v>
      </c>
      <c r="B97" s="15">
        <f>$B96+E$14*($D8 - $F97)*$F97*(1-$F97)</f>
        <v>-0.37763343167458596</v>
      </c>
      <c r="C97" s="15">
        <f>$C96+$E$14*($D8 - $F97)*$F97*(1-$F97)*$B8</f>
        <v>0.69035454218632086</v>
      </c>
      <c r="D97" s="15">
        <f>$D96+$E$14*($D8 - $F97)*$F97*(1-$F97)*$C8</f>
        <v>-1.0284013386342703</v>
      </c>
      <c r="F97" s="5">
        <f>1/(1+EXP(-(B96+C96*B8+D96*C8)))</f>
        <v>0.82108627084530283</v>
      </c>
      <c r="H97" s="19">
        <f>ROUND(F97,0)</f>
        <v>1</v>
      </c>
      <c r="J97" s="15"/>
      <c r="K97" s="6">
        <v>1</v>
      </c>
      <c r="N97" t="b">
        <f xml:space="preserve"> H97=K97</f>
        <v>1</v>
      </c>
      <c r="O97" s="15"/>
      <c r="Q97" s="18">
        <f>(F97-D8)^2</f>
        <v>3.2010122480040336E-2</v>
      </c>
    </row>
    <row r="98" spans="1:21" x14ac:dyDescent="0.3">
      <c r="A98" t="s">
        <v>24</v>
      </c>
      <c r="B98" s="15">
        <f>$B97+E$14*($D9 - $F98)*$F98*(1-$F98)</f>
        <v>-0.36455124163817304</v>
      </c>
      <c r="C98" s="15">
        <f>$C97+$E$14*($D9 - $F98)*$F98*(1-$F98)*$B9</f>
        <v>0.76011401233648923</v>
      </c>
      <c r="D98" s="15">
        <f>$D97+$E$14*($D9 - $F98)*$F98*(1-$F98)*$C9</f>
        <v>-1.0010778765242183</v>
      </c>
      <c r="F98" s="5">
        <f>1/(1+EXP(-(B97+C97*B9+D97*C9)))</f>
        <v>0.76054942893451805</v>
      </c>
      <c r="H98" s="19">
        <f>ROUND(F98,0)</f>
        <v>1</v>
      </c>
      <c r="J98" s="15"/>
      <c r="K98" s="6">
        <v>1</v>
      </c>
      <c r="N98" t="b">
        <f xml:space="preserve"> H98=K98</f>
        <v>1</v>
      </c>
      <c r="O98" s="15"/>
      <c r="Q98" s="18">
        <f>(F98-D9)^2</f>
        <v>5.7336575983585422E-2</v>
      </c>
    </row>
    <row r="99" spans="1:21" x14ac:dyDescent="0.3">
      <c r="A99" t="s">
        <v>25</v>
      </c>
      <c r="B99" s="15">
        <f>$B98+E$14*($D10 - $F99)*$F99*(1-$F99)</f>
        <v>-0.36409005956933282</v>
      </c>
      <c r="C99" s="15">
        <f>$C98+$E$14*($D10 - $F99)*$F99*(1-$F99)*$B10</f>
        <v>0.76333887407106127</v>
      </c>
      <c r="D99" s="15">
        <f>$D98+$E$14*($D10 - $F99)*$F99*(1-$F99)*$C10</f>
        <v>-1.0002610769620954</v>
      </c>
      <c r="F99" s="5">
        <f>1/(1+EXP(-(B98+C98*B10+D98*C10)))</f>
        <v>0.9599830676794352</v>
      </c>
      <c r="H99" s="19">
        <f>ROUND(F99,0)</f>
        <v>1</v>
      </c>
      <c r="J99" s="15"/>
      <c r="K99" s="6">
        <v>1</v>
      </c>
      <c r="N99" t="b">
        <f xml:space="preserve"> H99=K99</f>
        <v>1</v>
      </c>
      <c r="O99" s="15"/>
      <c r="Q99" s="18">
        <f>(F99-D10)^2</f>
        <v>1.6013548723486639E-3</v>
      </c>
    </row>
    <row r="100" spans="1:21" x14ac:dyDescent="0.3">
      <c r="A100" t="s">
        <v>26</v>
      </c>
      <c r="B100" s="15">
        <f>$B99+E$14*($D11 - $F100)*$F100*(1-$F100)</f>
        <v>-0.36408938498195154</v>
      </c>
      <c r="C100" s="15">
        <f>$C99+$E$14*($D11 - $F100)*$F100*(1-$F100)*$B11</f>
        <v>0.76334472638642903</v>
      </c>
      <c r="D100" s="15">
        <f>$D99+$E$14*($D11 - $F100)*$F100*(1-$F100)*$C11</f>
        <v>-1.0002612402797004</v>
      </c>
      <c r="F100" s="5">
        <f>1/(1+EXP(-(B99+C99*B11+D99*C11)))</f>
        <v>0.99849933211048891</v>
      </c>
      <c r="H100" s="19">
        <f>ROUND(F100,0)</f>
        <v>1</v>
      </c>
      <c r="J100" s="15"/>
      <c r="K100" s="6">
        <v>1</v>
      </c>
      <c r="N100" t="b">
        <f xml:space="preserve"> H100=K100</f>
        <v>1</v>
      </c>
      <c r="O100" s="15"/>
      <c r="Q100" s="18">
        <f>(F100-D11)^2</f>
        <v>2.2520041146096601E-6</v>
      </c>
    </row>
    <row r="101" spans="1:21" x14ac:dyDescent="0.3">
      <c r="A101" t="s">
        <v>27</v>
      </c>
      <c r="B101" s="15">
        <f>$B100+E$14*($D12 - $F101)*$F101*(1-$F101)</f>
        <v>-0.36023584346013809</v>
      </c>
      <c r="C101" s="15">
        <f>$C100+$E$14*($D12 - $F101)*$F101*(1-$F101)*$B12</f>
        <v>0.79291603331652116</v>
      </c>
      <c r="D101" s="15">
        <f>$D100+$E$14*($D12 - $F101)*$F101*(1-$F101)*$C12</f>
        <v>-0.98674070449626572</v>
      </c>
      <c r="F101" s="5">
        <f>1/(1+EXP(-(B100+C100*B12+D100*C12)))</f>
        <v>0.87912273101305105</v>
      </c>
      <c r="H101" s="19">
        <f>ROUND(F101,0)</f>
        <v>1</v>
      </c>
      <c r="J101" s="15"/>
      <c r="K101" s="6">
        <v>1</v>
      </c>
      <c r="N101" t="b">
        <f xml:space="preserve"> H101=K101</f>
        <v>1</v>
      </c>
      <c r="O101" s="15"/>
      <c r="Q101" s="18">
        <f>(F101-D12)^2</f>
        <v>1.4611314157743211E-2</v>
      </c>
    </row>
    <row r="102" spans="1:21" x14ac:dyDescent="0.3">
      <c r="A102" s="17" t="s">
        <v>30</v>
      </c>
      <c r="B102" s="16">
        <f>$B101+E$14*($D3 - $F102)*$F102*(1-$F102)</f>
        <v>-0.38293515950643769</v>
      </c>
      <c r="C102" s="16">
        <f>$C101+$E$14*($D3 - $F102)*$F102*(1-$F102)*$B3</f>
        <v>0.72978733772894055</v>
      </c>
      <c r="D102" s="16">
        <f>$D101+$E$14*($D3 - $F102)*$F102*(1-$F102)*$C3</f>
        <v>-1.0446353100723529</v>
      </c>
      <c r="E102" s="17"/>
      <c r="F102" s="17">
        <f>1/(1+EXP(-(B101+C101*B3+D101*C3)))</f>
        <v>0.33810459742703075</v>
      </c>
      <c r="G102" s="17"/>
      <c r="H102" s="22">
        <f>ROUND(F102,0)</f>
        <v>0</v>
      </c>
      <c r="I102" s="17"/>
      <c r="J102" s="16"/>
      <c r="K102" s="20">
        <v>0</v>
      </c>
      <c r="L102" s="17"/>
      <c r="M102" s="17"/>
      <c r="N102" s="17" t="b">
        <f xml:space="preserve"> H102=K102</f>
        <v>1</v>
      </c>
      <c r="O102" s="16"/>
      <c r="P102" s="17"/>
      <c r="Q102" s="23">
        <f>(F102-D3)^2</f>
        <v>0.11431471880129453</v>
      </c>
      <c r="R102" s="17"/>
      <c r="S102" s="17">
        <f>SUM(Q103:Q112)/10</f>
        <v>2.9600043715535467E-2</v>
      </c>
      <c r="T102" s="17">
        <f>COUNTIF(N103:N112,"VERDADERO")</f>
        <v>10</v>
      </c>
      <c r="U102" s="17" t="s">
        <v>33</v>
      </c>
    </row>
    <row r="103" spans="1:21" x14ac:dyDescent="0.3">
      <c r="A103" t="s">
        <v>19</v>
      </c>
      <c r="B103" s="15">
        <f>$B102+E$14*($D4 - $F103)*$F103*(1-$F103)</f>
        <v>-0.38827263593451733</v>
      </c>
      <c r="C103" s="15">
        <f>$C102+$E$14*($D4 - $F103)*$F103*(1-$F103)*$B4</f>
        <v>0.7219652660235899</v>
      </c>
      <c r="D103" s="15">
        <f>$D102+$E$14*($D4 - $F103)*$F103*(1-$F103)*$C4</f>
        <v>-1.0572429631431197</v>
      </c>
      <c r="F103" s="5">
        <f>1/(1+EXP(-(B102+C102*B4+D102*C4)))</f>
        <v>0.1441840315999583</v>
      </c>
      <c r="H103" s="21">
        <f>ROUND(F103,0)</f>
        <v>0</v>
      </c>
      <c r="I103" s="5"/>
      <c r="J103" s="15"/>
      <c r="K103" s="11">
        <v>0</v>
      </c>
      <c r="N103" s="5" t="b">
        <f xml:space="preserve"> H103=K103</f>
        <v>1</v>
      </c>
      <c r="O103" s="15"/>
      <c r="Q103" s="18">
        <f>(F103-D4)^2</f>
        <v>2.0789034968417771E-2</v>
      </c>
    </row>
    <row r="104" spans="1:21" x14ac:dyDescent="0.3">
      <c r="A104" t="s">
        <v>20</v>
      </c>
      <c r="B104" s="15">
        <f>$B103+E$14*($D5 - $F104)*$F104*(1-$F104)</f>
        <v>-0.38963596669556422</v>
      </c>
      <c r="C104" s="15">
        <f>$C103+$E$14*($D5 - $F104)*$F104*(1-$F104)*$B5</f>
        <v>0.71733457676061796</v>
      </c>
      <c r="D104" s="15">
        <f>$D103+$E$14*($D5 - $F104)*$F104*(1-$F104)*$C5</f>
        <v>-1.0632420274909544</v>
      </c>
      <c r="F104" s="5">
        <f>1/(1+EXP(-(B103+C103*B5+D103*C5)))</f>
        <v>6.9899664134000672E-2</v>
      </c>
      <c r="H104" s="19">
        <f>ROUND(F104,0)</f>
        <v>0</v>
      </c>
      <c r="J104" s="15"/>
      <c r="K104" s="6">
        <v>0</v>
      </c>
      <c r="N104" t="b">
        <f xml:space="preserve"> H104=K104</f>
        <v>1</v>
      </c>
      <c r="O104" s="15"/>
      <c r="Q104" s="18">
        <f>(F104-D5)^2</f>
        <v>4.8859630460461002E-3</v>
      </c>
    </row>
    <row r="105" spans="1:21" x14ac:dyDescent="0.3">
      <c r="A105" t="s">
        <v>21</v>
      </c>
      <c r="B105" s="15">
        <f>$B104+E$14*($D6 - $F105)*$F105*(1-$F105)</f>
        <v>-0.39957890252598682</v>
      </c>
      <c r="C105" s="15">
        <f>$C104+$E$14*($D6 - $F105)*$F105*(1-$F105)*$B6</f>
        <v>0.7035327875344084</v>
      </c>
      <c r="D105" s="15">
        <f>$D104+$E$14*($D6 - $F105)*$F105*(1-$F105)*$C6</f>
        <v>-1.0816384473644023</v>
      </c>
      <c r="F105" s="5">
        <f>1/(1+EXP(-(B104+C104*B6+D104*C6)))</f>
        <v>0.20405926877432826</v>
      </c>
      <c r="H105" s="19">
        <f>ROUND(F105,0)</f>
        <v>0</v>
      </c>
      <c r="J105" s="15"/>
      <c r="K105" s="6">
        <v>0</v>
      </c>
      <c r="N105" t="b">
        <f xml:space="preserve"> H105=K105</f>
        <v>1</v>
      </c>
      <c r="O105" s="15"/>
      <c r="Q105" s="18">
        <f>(F105-D6)^2</f>
        <v>4.1640185172713541E-2</v>
      </c>
    </row>
    <row r="106" spans="1:21" x14ac:dyDescent="0.3">
      <c r="A106" t="s">
        <v>22</v>
      </c>
      <c r="B106" s="15">
        <f>$B105+E$14*($D7 - $F106)*$F106*(1-$F106)</f>
        <v>-0.4078063784058702</v>
      </c>
      <c r="C106" s="15">
        <f>$C105+$E$14*($D7 - $F106)*$F106*(1-$F106)*$B7</f>
        <v>0.67832297869085767</v>
      </c>
      <c r="D106" s="15">
        <f>$D105+$E$14*($D7 - $F106)*$F106*(1-$F106)*$C7</f>
        <v>-1.1063644806262158</v>
      </c>
      <c r="F106" s="5">
        <f>1/(1+EXP(-(B105+C105*B7+D105*C7)))</f>
        <v>0.18324245612350185</v>
      </c>
      <c r="H106" s="19">
        <f>ROUND(F106,0)</f>
        <v>0</v>
      </c>
      <c r="J106" s="15"/>
      <c r="K106" s="6">
        <v>0</v>
      </c>
      <c r="N106" t="b">
        <f xml:space="preserve"> H106=K106</f>
        <v>1</v>
      </c>
      <c r="O106" s="15"/>
      <c r="Q106" s="18">
        <f>(F106-D7)^2</f>
        <v>3.3577797726173496E-2</v>
      </c>
    </row>
    <row r="107" spans="1:21" x14ac:dyDescent="0.3">
      <c r="A107" t="s">
        <v>23</v>
      </c>
      <c r="B107" s="15">
        <f>$B106+E$14*($D8 - $F107)*$F107*(1-$F107)</f>
        <v>-0.40187689785214276</v>
      </c>
      <c r="C107" s="15">
        <f>$C106+$E$14*($D8 - $F107)*$F107*(1-$F107)*$B8</f>
        <v>0.72355009161441386</v>
      </c>
      <c r="D107" s="15">
        <f>$D106+$E$14*($D8 - $F107)*$F107*(1-$F107)*$C8</f>
        <v>-1.0900032649343157</v>
      </c>
      <c r="F107" s="5">
        <f>1/(1+EXP(-(B106+C106*B8+D106*C8)))</f>
        <v>0.84726519528231903</v>
      </c>
      <c r="H107" s="19">
        <f>ROUND(F107,0)</f>
        <v>1</v>
      </c>
      <c r="J107" s="15"/>
      <c r="K107" s="6">
        <v>1</v>
      </c>
      <c r="N107" t="b">
        <f xml:space="preserve"> H107=K107</f>
        <v>1</v>
      </c>
      <c r="O107" s="15"/>
      <c r="Q107" s="18">
        <f>(F107-D8)^2</f>
        <v>2.3327920572148143E-2</v>
      </c>
    </row>
    <row r="108" spans="1:21" x14ac:dyDescent="0.3">
      <c r="A108" t="s">
        <v>24</v>
      </c>
      <c r="B108" s="15">
        <f>$B107+E$14*($D9 - $F108)*$F108*(1-$F108)</f>
        <v>-0.38919472399498251</v>
      </c>
      <c r="C108" s="15">
        <f>$C107+$E$14*($D9 - $F108)*$F108*(1-$F108)*$B9</f>
        <v>0.79117651549033519</v>
      </c>
      <c r="D108" s="15">
        <f>$D107+$E$14*($D9 - $F108)*$F108*(1-$F108)*$C9</f>
        <v>-1.0635152766162508</v>
      </c>
      <c r="F108" s="5">
        <f>1/(1+EXP(-(B107+C107*B9+D107*C9)))</f>
        <v>0.76491198366038193</v>
      </c>
      <c r="H108" s="19">
        <f>ROUND(F108,0)</f>
        <v>1</v>
      </c>
      <c r="J108" s="15"/>
      <c r="K108" s="6">
        <v>1</v>
      </c>
      <c r="N108" t="b">
        <f xml:space="preserve"> H108=K108</f>
        <v>1</v>
      </c>
      <c r="O108" s="15"/>
      <c r="Q108" s="18">
        <f>(F108-D9)^2</f>
        <v>5.5266375426496532E-2</v>
      </c>
    </row>
    <row r="109" spans="1:21" x14ac:dyDescent="0.3">
      <c r="A109" t="s">
        <v>25</v>
      </c>
      <c r="B109" s="15">
        <f>$B108+E$14*($D10 - $F109)*$F109*(1-$F109)</f>
        <v>-0.38879956250332504</v>
      </c>
      <c r="C109" s="15">
        <f>$C108+$E$14*($D10 - $F109)*$F109*(1-$F109)*$B10</f>
        <v>0.79393972173689897</v>
      </c>
      <c r="D109" s="15">
        <f>$D108+$E$14*($D10 - $F109)*$F109*(1-$F109)*$C10</f>
        <v>-1.0628154060983763</v>
      </c>
      <c r="F109" s="5">
        <f>1/(1+EXP(-(B108+C108*B10+D108*C10)))</f>
        <v>0.9630163430566836</v>
      </c>
      <c r="H109" s="19">
        <f>ROUND(F109,0)</f>
        <v>1</v>
      </c>
      <c r="J109" s="15"/>
      <c r="K109" s="6">
        <v>1</v>
      </c>
      <c r="N109" t="b">
        <f xml:space="preserve"> H109=K109</f>
        <v>1</v>
      </c>
      <c r="O109" s="15"/>
      <c r="Q109" s="18">
        <f>(F109-D10)^2</f>
        <v>1.3677908809009154E-3</v>
      </c>
    </row>
    <row r="110" spans="1:21" x14ac:dyDescent="0.3">
      <c r="A110" t="s">
        <v>26</v>
      </c>
      <c r="B110" s="15">
        <f>$B109+E$14*($D11 - $F110)*$F110*(1-$F110)</f>
        <v>-0.3887991577414629</v>
      </c>
      <c r="C110" s="15">
        <f>$C109+$E$14*($D11 - $F110)*$F110*(1-$F110)*$B11</f>
        <v>0.79394323320795801</v>
      </c>
      <c r="D110" s="15">
        <f>$D109+$E$14*($D11 - $F110)*$F110*(1-$F110)*$C11</f>
        <v>-1.0628155040912231</v>
      </c>
      <c r="F110" s="5">
        <f>1/(1+EXP(-(B109+C109*B11+D109*C11)))</f>
        <v>0.99883777105598059</v>
      </c>
      <c r="H110" s="19">
        <f>ROUND(F110,0)</f>
        <v>1</v>
      </c>
      <c r="J110" s="15"/>
      <c r="K110" s="6">
        <v>1</v>
      </c>
      <c r="N110" t="b">
        <f xml:space="preserve"> H110=K110</f>
        <v>1</v>
      </c>
      <c r="O110" s="15"/>
      <c r="Q110" s="18">
        <f>(F110-D11)^2</f>
        <v>1.3507761183164625E-6</v>
      </c>
    </row>
    <row r="111" spans="1:21" x14ac:dyDescent="0.3">
      <c r="A111" t="s">
        <v>27</v>
      </c>
      <c r="B111" s="15">
        <f>$B110+E$14*($D12 - $F111)*$F111*(1-$F111)</f>
        <v>-0.38488602435094038</v>
      </c>
      <c r="C111" s="15">
        <f>$C110+$E$14*($D12 - $F111)*$F111*(1-$F111)*$B12</f>
        <v>0.82397183622014969</v>
      </c>
      <c r="D111" s="15">
        <f>$D110+$E$14*($D12 - $F111)*$F111*(1-$F111)*$C12</f>
        <v>-1.0490858842772357</v>
      </c>
      <c r="F111" s="5">
        <f>1/(1+EXP(-(B110+C110*B12+D110*C12)))</f>
        <v>0.87812231634567928</v>
      </c>
      <c r="H111" s="19">
        <f>ROUND(F111,0)</f>
        <v>1</v>
      </c>
      <c r="J111" s="15"/>
      <c r="K111" s="6">
        <v>1</v>
      </c>
      <c r="N111" t="b">
        <f xml:space="preserve"> H111=K111</f>
        <v>1</v>
      </c>
      <c r="O111" s="15"/>
      <c r="Q111" s="18">
        <f>(F111-D12)^2</f>
        <v>1.4854169772942677E-2</v>
      </c>
    </row>
    <row r="112" spans="1:21" x14ac:dyDescent="0.3">
      <c r="A112" s="17" t="s">
        <v>30</v>
      </c>
      <c r="B112" s="16">
        <f>$B111+E$14*($D3 - $F112)*$F112*(1-$F112)</f>
        <v>-0.40544486993173057</v>
      </c>
      <c r="C112" s="16">
        <f>$C111+$E$14*($D3 - $F112)*$F112*(1-$F112)*$B3</f>
        <v>0.76679596794048166</v>
      </c>
      <c r="D112" s="16">
        <f>$D111+$E$14*($D3 - $F112)*$F112*(1-$F112)*$C3</f>
        <v>-1.1015212199310411</v>
      </c>
      <c r="E112" s="17"/>
      <c r="F112" s="17">
        <f>1/(1+EXP(-(B111+C111*B3+D111*C3)))</f>
        <v>0.31668572562304914</v>
      </c>
      <c r="G112" s="17"/>
      <c r="H112" s="22">
        <f>ROUND(F112,0)</f>
        <v>0</v>
      </c>
      <c r="I112" s="17"/>
      <c r="J112" s="16"/>
      <c r="K112" s="20">
        <v>0</v>
      </c>
      <c r="L112" s="17"/>
      <c r="M112" s="17"/>
      <c r="N112" s="17" t="b">
        <f xml:space="preserve"> H112=K112</f>
        <v>1</v>
      </c>
      <c r="O112" s="16"/>
      <c r="P112" s="17"/>
      <c r="Q112" s="23">
        <f>(F112-D3)^2</f>
        <v>0.10028984881339717</v>
      </c>
      <c r="R112" s="17"/>
      <c r="S112" s="17">
        <f>SUM(Q113:Q122)/10</f>
        <v>2.6446951217577331E-2</v>
      </c>
      <c r="T112" s="17">
        <f>COUNTIF(N113:N122,"VERDADERO")</f>
        <v>10</v>
      </c>
      <c r="U112" s="17" t="s">
        <v>34</v>
      </c>
    </row>
    <row r="113" spans="1:26" x14ac:dyDescent="0.3">
      <c r="A113" t="s">
        <v>19</v>
      </c>
      <c r="B113" s="15">
        <f>$B112+E$14*($D4 - $F113)*$F113*(1-$F113)</f>
        <v>-0.40998048697677242</v>
      </c>
      <c r="C113" s="15">
        <f>$C112+$E$14*($D4 - $F113)*$F113*(1-$F113)*$B4</f>
        <v>0.76014902116097283</v>
      </c>
      <c r="D113" s="15">
        <f>$D112+$E$14*($D4 - $F113)*$F113*(1-$F113)*$C4</f>
        <v>-1.1122348009531344</v>
      </c>
      <c r="F113" s="5">
        <f>1/(1+EXP(-(B112+C112*B4+D112*C4)))</f>
        <v>0.13197492586580353</v>
      </c>
      <c r="H113" s="21">
        <f>ROUND(F113,0)</f>
        <v>0</v>
      </c>
      <c r="I113" s="5"/>
      <c r="J113" s="15"/>
      <c r="K113" s="11">
        <v>0</v>
      </c>
      <c r="N113" s="5" t="b">
        <f xml:space="preserve"> H113=K113</f>
        <v>1</v>
      </c>
      <c r="O113" s="15"/>
      <c r="Q113" s="18">
        <f>(F113-D4)^2</f>
        <v>1.741738105728434E-2</v>
      </c>
    </row>
    <row r="114" spans="1:26" x14ac:dyDescent="0.3">
      <c r="A114" t="s">
        <v>20</v>
      </c>
      <c r="B114" s="15">
        <f>$B113+E$14*($D5 - $F114)*$F114*(1-$F114)</f>
        <v>-0.41105123435427149</v>
      </c>
      <c r="C114" s="15">
        <f>$C113+$E$14*($D5 - $F114)*$F114*(1-$F114)*$B5</f>
        <v>0.75651212061855944</v>
      </c>
      <c r="D114" s="15">
        <f>$D113+$E$14*($D5 - $F114)*$F114*(1-$F114)*$C5</f>
        <v>-1.1169464106383435</v>
      </c>
      <c r="F114" s="5">
        <f>1/(1+EXP(-(B113+C113*B5+D113*C5)))</f>
        <v>6.1674571298567051E-2</v>
      </c>
      <c r="H114" s="19">
        <f>ROUND(F114,0)</f>
        <v>0</v>
      </c>
      <c r="J114" s="15"/>
      <c r="K114" s="6">
        <v>0</v>
      </c>
      <c r="N114" t="b">
        <f xml:space="preserve"> H114=K114</f>
        <v>1</v>
      </c>
      <c r="O114" s="15"/>
      <c r="Q114" s="18">
        <f>(F114-D5)^2</f>
        <v>3.8037527448620306E-3</v>
      </c>
    </row>
    <row r="115" spans="1:26" x14ac:dyDescent="0.3">
      <c r="A115" t="s">
        <v>21</v>
      </c>
      <c r="B115" s="15">
        <f>$B114+E$14*($D6 - $F115)*$F115*(1-$F115)</f>
        <v>-0.42010929857768087</v>
      </c>
      <c r="C115" s="15">
        <f>$C114+$E$14*($D6 - $F115)*$F115*(1-$F115)*$B6</f>
        <v>0.74393862167004488</v>
      </c>
      <c r="D115" s="15">
        <f>$D114+$E$14*($D6 - $F115)*$F115*(1-$F115)*$C6</f>
        <v>-1.1337056410644957</v>
      </c>
      <c r="F115" s="5">
        <f>1/(1+EXP(-(B114+C114*B6+D114*C6)))</f>
        <v>0.1934867941752762</v>
      </c>
      <c r="H115" s="19">
        <f>ROUND(F115,0)</f>
        <v>0</v>
      </c>
      <c r="J115" s="15"/>
      <c r="K115" s="6">
        <v>0</v>
      </c>
      <c r="N115" t="b">
        <f xml:space="preserve"> H115=K115</f>
        <v>1</v>
      </c>
      <c r="O115" s="15"/>
      <c r="Q115" s="18">
        <f>(F115-D6)^2</f>
        <v>3.7437139520225697E-2</v>
      </c>
    </row>
    <row r="116" spans="1:26" x14ac:dyDescent="0.3">
      <c r="A116" t="s">
        <v>22</v>
      </c>
      <c r="B116" s="15">
        <f>$B115+E$14*($D7 - $F116)*$F116*(1-$F116)</f>
        <v>-0.42772106979465552</v>
      </c>
      <c r="C116" s="15">
        <f>$C115+$E$14*($D7 - $F116)*$F116*(1-$F116)*$B7</f>
        <v>0.72061539348411274</v>
      </c>
      <c r="D116" s="15">
        <f>$D115+$E$14*($D7 - $F116)*$F116*(1-$F116)*$C7</f>
        <v>-1.1565812971028697</v>
      </c>
      <c r="F116" s="5">
        <f>1/(1+EXP(-(B115+C115*B7+D115*C7)))</f>
        <v>0.17541400244125122</v>
      </c>
      <c r="H116" s="19">
        <f>ROUND(F116,0)</f>
        <v>0</v>
      </c>
      <c r="J116" s="15"/>
      <c r="K116" s="6">
        <v>0</v>
      </c>
      <c r="N116" t="b">
        <f xml:space="preserve"> H116=K116</f>
        <v>1</v>
      </c>
      <c r="O116" s="15"/>
      <c r="Q116" s="18">
        <f>(F116-D7)^2</f>
        <v>3.0770072252459289E-2</v>
      </c>
    </row>
    <row r="117" spans="1:26" x14ac:dyDescent="0.3">
      <c r="A117" t="s">
        <v>23</v>
      </c>
      <c r="B117" s="15">
        <f>$B116+E$14*($D8 - $F117)*$F117*(1-$F117)</f>
        <v>-0.42314021919932998</v>
      </c>
      <c r="C117" s="15">
        <f>$C116+$E$14*($D8 - $F117)*$F117*(1-$F117)*$B8</f>
        <v>0.75555583139995819</v>
      </c>
      <c r="D117" s="15">
        <f>$D116+$E$14*($D8 - $F117)*$F117*(1-$F117)*$C8</f>
        <v>-1.1439413560551881</v>
      </c>
      <c r="F117" s="5">
        <f>1/(1+EXP(-(B116+C116*B8+D116*C8)))</f>
        <v>0.86731427917812587</v>
      </c>
      <c r="H117" s="19">
        <f>ROUND(F117,0)</f>
        <v>1</v>
      </c>
      <c r="J117" s="15"/>
      <c r="K117" s="6">
        <v>1</v>
      </c>
      <c r="N117" t="b">
        <f xml:space="preserve"> H117=K117</f>
        <v>1</v>
      </c>
      <c r="O117" s="15"/>
      <c r="Q117" s="18">
        <f>(F117-D8)^2</f>
        <v>1.7605500510020321E-2</v>
      </c>
    </row>
    <row r="118" spans="1:26" x14ac:dyDescent="0.3">
      <c r="A118" t="s">
        <v>24</v>
      </c>
      <c r="B118" s="15">
        <f>$B117+E$14*($D9 - $F118)*$F118*(1-$F118)</f>
        <v>-0.41105171137765484</v>
      </c>
      <c r="C118" s="15">
        <f>$C117+$E$14*($D9 - $F118)*$F118*(1-$F118)*$B9</f>
        <v>0.8200165905082587</v>
      </c>
      <c r="D118" s="15">
        <f>$D117+$E$14*($D9 - $F118)*$F118*(1-$F118)*$C9</f>
        <v>-1.1186932986188374</v>
      </c>
      <c r="F118" s="5">
        <f>1/(1+EXP(-(B117+C117*B9+D117*C9)))</f>
        <v>0.77145580490271926</v>
      </c>
      <c r="H118" s="19">
        <f>ROUND(F118,0)</f>
        <v>1</v>
      </c>
      <c r="J118" s="15"/>
      <c r="K118" s="6">
        <v>1</v>
      </c>
      <c r="N118" t="b">
        <f xml:space="preserve"> H118=K118</f>
        <v>1</v>
      </c>
      <c r="O118" s="15"/>
      <c r="Q118" s="18">
        <f>(F118-D9)^2</f>
        <v>5.2232449112663927E-2</v>
      </c>
    </row>
    <row r="119" spans="1:26" x14ac:dyDescent="0.3">
      <c r="A119" t="s">
        <v>25</v>
      </c>
      <c r="B119" s="15">
        <f>$B118+E$14*($D10 - $F119)*$F119*(1-$F119)</f>
        <v>-0.41071342858633136</v>
      </c>
      <c r="C119" s="15">
        <f>$C118+$E$14*($D10 - $F119)*$F119*(1-$F119)*$B10</f>
        <v>0.82238206675486725</v>
      </c>
      <c r="D119" s="15">
        <f>$D118+$E$14*($D10 - $F119)*$F119*(1-$F119)*$C10</f>
        <v>-1.1180941659671244</v>
      </c>
      <c r="F119" s="5">
        <f>1/(1+EXP(-(B118+C118*B10+D118*C10)))</f>
        <v>0.96583128142958774</v>
      </c>
      <c r="H119" s="19">
        <f>ROUND(F119,0)</f>
        <v>1</v>
      </c>
      <c r="J119" s="15"/>
      <c r="K119" s="6">
        <v>1</v>
      </c>
      <c r="N119" t="b">
        <f xml:space="preserve"> H119=K119</f>
        <v>1</v>
      </c>
      <c r="O119" s="15"/>
      <c r="Q119" s="18">
        <f>(F119-D10)^2</f>
        <v>1.1675013287440357E-3</v>
      </c>
    </row>
    <row r="120" spans="1:26" x14ac:dyDescent="0.3">
      <c r="A120" t="s">
        <v>26</v>
      </c>
      <c r="B120" s="15">
        <f>$B119+E$14*($D11 - $F120)*$F120*(1-$F120)</f>
        <v>-0.41071317704624227</v>
      </c>
      <c r="C120" s="15">
        <f>$C119+$E$14*($D11 - $F120)*$F120*(1-$F120)*$B11</f>
        <v>0.82238424896575602</v>
      </c>
      <c r="D120" s="15">
        <f>$D119+$E$14*($D11 - $F120)*$F120*(1-$F120)*$C11</f>
        <v>-1.1180942268649801</v>
      </c>
      <c r="F120" s="5">
        <f>1/(1+EXP(-(B119+C119*B11+D119*C11)))</f>
        <v>0.99908390186882545</v>
      </c>
      <c r="H120" s="19">
        <f>ROUND(F120,0)</f>
        <v>1</v>
      </c>
      <c r="J120" s="15"/>
      <c r="K120" s="6">
        <v>1</v>
      </c>
      <c r="N120" t="b">
        <f xml:space="preserve"> H120=K120</f>
        <v>1</v>
      </c>
      <c r="O120" s="15"/>
      <c r="Q120" s="18">
        <f>(F120-D11)^2</f>
        <v>8.3923578594149845E-7</v>
      </c>
    </row>
    <row r="121" spans="1:26" x14ac:dyDescent="0.3">
      <c r="A121" t="s">
        <v>27</v>
      </c>
      <c r="B121" s="15">
        <f>$B120+E$14*($D12 - $F121)*$F121*(1-$F121)</f>
        <v>-0.4068152753743306</v>
      </c>
      <c r="C121" s="15">
        <f>$C120+$E$14*($D12 - $F121)*$F121*(1-$F121)*$B12</f>
        <v>0.85229596681567166</v>
      </c>
      <c r="D121" s="15">
        <f>$D120+$E$14*($D12 - $F121)*$F121*(1-$F121)*$C12</f>
        <v>-1.1044180490589108</v>
      </c>
      <c r="F121" s="5">
        <f>1/(1+EXP(-(B120+C120*B12+D120*C12)))</f>
        <v>0.87837741431402627</v>
      </c>
      <c r="H121" s="19">
        <f>ROUND(F121,0)</f>
        <v>1</v>
      </c>
      <c r="J121" s="15"/>
      <c r="K121" s="6">
        <v>1</v>
      </c>
      <c r="N121" t="b">
        <f xml:space="preserve"> H121=K121</f>
        <v>1</v>
      </c>
      <c r="O121" s="15"/>
      <c r="Q121" s="18">
        <f>(F121-D12)^2</f>
        <v>1.4792053348942022E-2</v>
      </c>
    </row>
    <row r="122" spans="1:26" x14ac:dyDescent="0.3">
      <c r="F122" s="5">
        <f>1/(1+EXP(-(B121+C121*B3+D121*C3)))</f>
        <v>0.29873537297211006</v>
      </c>
      <c r="H122" s="19">
        <f>ROUND(F122,0)</f>
        <v>0</v>
      </c>
      <c r="K122" s="26">
        <v>0</v>
      </c>
      <c r="N122" t="b">
        <f xml:space="preserve"> H122=K122</f>
        <v>1</v>
      </c>
      <c r="Q122" s="18">
        <f>(F122-D3)^2</f>
        <v>8.9242823064785703E-2</v>
      </c>
      <c r="Z122" s="6"/>
    </row>
    <row r="123" spans="1:26" x14ac:dyDescent="0.3">
      <c r="Z123" s="6"/>
    </row>
    <row r="124" spans="1:26" x14ac:dyDescent="0.3">
      <c r="Z124" s="6"/>
    </row>
    <row r="125" spans="1:26" x14ac:dyDescent="0.3">
      <c r="Z125" s="6"/>
    </row>
    <row r="126" spans="1:26" x14ac:dyDescent="0.3">
      <c r="Z126" s="6"/>
    </row>
    <row r="127" spans="1:26" x14ac:dyDescent="0.3">
      <c r="Z127" s="6"/>
    </row>
    <row r="128" spans="1:26" x14ac:dyDescent="0.3">
      <c r="Z128" s="6"/>
    </row>
    <row r="129" spans="26:26" x14ac:dyDescent="0.3">
      <c r="Z129" s="6"/>
    </row>
    <row r="130" spans="26:26" x14ac:dyDescent="0.3">
      <c r="Z130" s="6"/>
    </row>
  </sheetData>
  <mergeCells count="3">
    <mergeCell ref="E2:F2"/>
    <mergeCell ref="G2:J2"/>
    <mergeCell ref="H20:I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BC7E-6E07-459B-9F30-A1A209FBA8E3}">
  <dimension ref="A2:AG122"/>
  <sheetViews>
    <sheetView topLeftCell="A17" zoomScale="60" workbookViewId="0">
      <selection activeCell="W48" sqref="W48"/>
    </sheetView>
  </sheetViews>
  <sheetFormatPr baseColWidth="10" defaultRowHeight="14.4" x14ac:dyDescent="0.3"/>
  <cols>
    <col min="2" max="2" width="15" customWidth="1"/>
    <col min="3" max="3" width="14.77734375" customWidth="1"/>
    <col min="14" max="14" width="21.33203125" customWidth="1"/>
    <col min="17" max="17" width="35.88671875" customWidth="1"/>
  </cols>
  <sheetData>
    <row r="2" spans="2:17" x14ac:dyDescent="0.3">
      <c r="B2" s="2" t="s">
        <v>5</v>
      </c>
      <c r="C2" s="2" t="s">
        <v>6</v>
      </c>
      <c r="D2" s="2" t="s">
        <v>7</v>
      </c>
      <c r="E2" s="12" t="s">
        <v>17</v>
      </c>
      <c r="F2" s="12"/>
      <c r="G2" s="12" t="s">
        <v>18</v>
      </c>
      <c r="H2" s="12"/>
      <c r="I2" s="12"/>
      <c r="J2" s="12"/>
      <c r="K2" s="7"/>
      <c r="L2" s="7"/>
      <c r="M2" s="7"/>
      <c r="N2" s="7"/>
      <c r="O2" s="7"/>
    </row>
    <row r="3" spans="2:17" x14ac:dyDescent="0.3">
      <c r="B3" s="28">
        <v>6.5</v>
      </c>
      <c r="C3" s="28">
        <v>1.8975790939999999</v>
      </c>
      <c r="D3" s="6">
        <v>0</v>
      </c>
      <c r="F3">
        <f>1/(1+EXP(B$21+C$21*B3+D$21*C3))</f>
        <v>0.5</v>
      </c>
      <c r="Q3" t="s">
        <v>41</v>
      </c>
    </row>
    <row r="4" spans="2:17" x14ac:dyDescent="0.3">
      <c r="B4" s="28">
        <v>7.4658680180000001</v>
      </c>
      <c r="C4" s="28">
        <v>3.5</v>
      </c>
      <c r="D4" s="6">
        <v>0</v>
      </c>
      <c r="F4">
        <f>1/(1+EXP(B$21+C$21*B4+D$21*C4))</f>
        <v>0.5</v>
      </c>
    </row>
    <row r="5" spans="2:17" x14ac:dyDescent="0.3">
      <c r="B5" s="28">
        <v>5.7</v>
      </c>
      <c r="C5" s="28">
        <v>1.5346992230000001</v>
      </c>
      <c r="D5" s="6">
        <v>0</v>
      </c>
      <c r="F5">
        <f>1/(1+EXP(B$21+C$21*B5+D$21*C5))</f>
        <v>0.5</v>
      </c>
    </row>
    <row r="6" spans="2:17" x14ac:dyDescent="0.3">
      <c r="B6" s="28">
        <v>6.1</v>
      </c>
      <c r="C6" s="28">
        <v>2.5499999999999998</v>
      </c>
      <c r="D6" s="6">
        <v>0</v>
      </c>
      <c r="F6">
        <f>1/(1+EXP(B$21+C$21*B6+D$21*C6))</f>
        <v>0.5</v>
      </c>
    </row>
    <row r="7" spans="2:17" x14ac:dyDescent="0.3">
      <c r="B7" s="28">
        <v>6.33</v>
      </c>
      <c r="C7" s="28">
        <v>3.77</v>
      </c>
      <c r="D7" s="6">
        <v>0</v>
      </c>
      <c r="F7">
        <f>1/(1+EXP(B$21+C$21*B7+D$21*C7))</f>
        <v>0.5</v>
      </c>
    </row>
    <row r="8" spans="2:17" x14ac:dyDescent="0.3">
      <c r="B8" s="28">
        <v>2.8309543239999999</v>
      </c>
      <c r="C8" s="28">
        <v>2.0086134699999998</v>
      </c>
      <c r="D8" s="6">
        <v>1</v>
      </c>
      <c r="F8">
        <f>1/(1+EXP(B$21+C$21*B8+D$21*C8))</f>
        <v>0.5</v>
      </c>
    </row>
    <row r="9" spans="2:17" x14ac:dyDescent="0.3">
      <c r="B9" s="28">
        <v>3.1</v>
      </c>
      <c r="C9" s="28">
        <v>1.418181651</v>
      </c>
      <c r="D9" s="6">
        <v>1</v>
      </c>
      <c r="F9">
        <f>1/(1+EXP(B$21+C$21*B9+D$21*C9))</f>
        <v>0.5</v>
      </c>
    </row>
    <row r="10" spans="2:17" x14ac:dyDescent="0.3">
      <c r="B10" s="28">
        <v>2.8502382040000001</v>
      </c>
      <c r="C10" s="28">
        <v>1.0487931070000001</v>
      </c>
      <c r="D10" s="6">
        <v>1</v>
      </c>
      <c r="F10">
        <f>1/(1+EXP(B$21+C$21*B10+D$21*C10))</f>
        <v>0.5</v>
      </c>
    </row>
    <row r="11" spans="2:17" x14ac:dyDescent="0.3">
      <c r="B11" s="28">
        <v>3.5544769999999999</v>
      </c>
      <c r="C11" s="28">
        <v>3.643893743</v>
      </c>
      <c r="D11" s="6">
        <v>1</v>
      </c>
      <c r="F11">
        <f>1/(1+EXP(B$21+C$21*B11+D$21*C11))</f>
        <v>0.5</v>
      </c>
    </row>
    <row r="12" spans="2:17" x14ac:dyDescent="0.3">
      <c r="B12" s="28">
        <v>3.55</v>
      </c>
      <c r="C12" s="28">
        <v>1.6342842319999999</v>
      </c>
      <c r="D12" s="6">
        <v>1</v>
      </c>
      <c r="F12">
        <f>1/(1+EXP(B$21+C$21*B12+D$21*C12))</f>
        <v>0.5</v>
      </c>
    </row>
    <row r="13" spans="2:17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8"/>
    </row>
    <row r="14" spans="2:17" x14ac:dyDescent="0.3">
      <c r="B14" s="6"/>
      <c r="C14" s="6"/>
      <c r="D14" s="6" t="s">
        <v>12</v>
      </c>
      <c r="E14" s="6">
        <v>0.3</v>
      </c>
      <c r="F14" s="9"/>
      <c r="G14" s="9"/>
      <c r="H14" s="9"/>
      <c r="I14" s="9"/>
      <c r="J14" s="9"/>
      <c r="K14" s="9"/>
      <c r="L14" s="9"/>
      <c r="M14" s="9"/>
      <c r="N14" s="9"/>
      <c r="O14" s="8"/>
    </row>
    <row r="15" spans="2:17" x14ac:dyDescent="0.3">
      <c r="B15" s="8"/>
      <c r="C15" s="6"/>
      <c r="D15" s="6"/>
      <c r="E15" s="6"/>
      <c r="F15" s="6"/>
      <c r="G15" s="6"/>
      <c r="H15" s="8"/>
      <c r="I15" s="8"/>
      <c r="J15" s="8"/>
      <c r="K15" s="8"/>
      <c r="L15" s="8"/>
      <c r="M15" s="8"/>
      <c r="N15" s="8"/>
      <c r="O15" s="8"/>
    </row>
    <row r="16" spans="2:17" x14ac:dyDescent="0.3"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33" x14ac:dyDescent="0.3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33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33" x14ac:dyDescent="0.3">
      <c r="B19" s="6"/>
      <c r="C19" s="6"/>
      <c r="D19" s="6"/>
      <c r="E19" s="10"/>
      <c r="G19" s="3"/>
      <c r="J19" s="10"/>
    </row>
    <row r="20" spans="1:33" x14ac:dyDescent="0.3">
      <c r="B20" s="6" t="s">
        <v>8</v>
      </c>
      <c r="C20" s="8" t="s">
        <v>9</v>
      </c>
      <c r="D20" s="6" t="s">
        <v>10</v>
      </c>
      <c r="E20" s="6"/>
      <c r="F20" s="3" t="s">
        <v>11</v>
      </c>
      <c r="H20" s="1" t="s">
        <v>36</v>
      </c>
      <c r="I20" s="1"/>
      <c r="J20" s="6"/>
      <c r="K20" t="s">
        <v>7</v>
      </c>
      <c r="N20" t="s">
        <v>37</v>
      </c>
      <c r="S20" t="s">
        <v>39</v>
      </c>
      <c r="T20" s="10" t="s">
        <v>38</v>
      </c>
    </row>
    <row r="21" spans="1:33" x14ac:dyDescent="0.3">
      <c r="B21" s="6">
        <v>0</v>
      </c>
      <c r="C21" s="8">
        <v>0</v>
      </c>
      <c r="D21" s="6">
        <v>0</v>
      </c>
      <c r="E21" s="10"/>
      <c r="J21" s="10"/>
      <c r="O21" s="10"/>
      <c r="Q21" t="s">
        <v>35</v>
      </c>
      <c r="X21" t="s">
        <v>13</v>
      </c>
      <c r="Y21" t="s">
        <v>14</v>
      </c>
      <c r="Z21" t="s">
        <v>15</v>
      </c>
      <c r="AA21" t="s">
        <v>16</v>
      </c>
      <c r="AB21" t="s">
        <v>28</v>
      </c>
      <c r="AC21" t="s">
        <v>29</v>
      </c>
      <c r="AD21" t="s">
        <v>31</v>
      </c>
      <c r="AE21" t="s">
        <v>32</v>
      </c>
      <c r="AF21" t="s">
        <v>33</v>
      </c>
      <c r="AG21" t="s">
        <v>34</v>
      </c>
    </row>
    <row r="22" spans="1:33" x14ac:dyDescent="0.3">
      <c r="A22" s="13" t="s">
        <v>30</v>
      </c>
      <c r="B22" s="14">
        <f>$B21+E$14*($D3 - $F22)*$F22*(1-$F22)</f>
        <v>-3.7499999999999999E-2</v>
      </c>
      <c r="C22" s="14">
        <f>$C21+$E$14*($D3 - $F22)*$F22*(1-$F22)*$B3</f>
        <v>-0.24374999999999999</v>
      </c>
      <c r="D22" s="16">
        <f>$D21+$E$14*($D3 - $F22)*$F22*(1-$F22)*$C3</f>
        <v>-7.1159216024999999E-2</v>
      </c>
      <c r="E22" s="16"/>
      <c r="F22" s="17">
        <f>1/(1+EXP(-(B21+C21*B3+D21*C3)))</f>
        <v>0.5</v>
      </c>
      <c r="G22" s="17"/>
      <c r="H22" s="22">
        <f>ROUND(F22,0)</f>
        <v>1</v>
      </c>
      <c r="I22" s="17"/>
      <c r="J22" s="16"/>
      <c r="K22" s="20">
        <v>0</v>
      </c>
      <c r="L22" s="17"/>
      <c r="M22" s="17"/>
      <c r="N22" s="17" t="b">
        <f xml:space="preserve"> H22=K22</f>
        <v>0</v>
      </c>
      <c r="O22" s="16"/>
      <c r="P22" s="17"/>
      <c r="Q22" s="27">
        <f>(D3-F22)^2</f>
        <v>0.25</v>
      </c>
      <c r="R22" s="17"/>
      <c r="S22" s="17">
        <f>SUM(Q22:Q32)/11</f>
        <v>0.23648901289756052</v>
      </c>
      <c r="T22" s="17">
        <f>COUNTIF(N22:N32,"VERDADERO")</f>
        <v>6</v>
      </c>
      <c r="U22" s="17" t="s">
        <v>13</v>
      </c>
    </row>
    <row r="23" spans="1:33" x14ac:dyDescent="0.3">
      <c r="A23" t="s">
        <v>19</v>
      </c>
      <c r="B23" s="10">
        <f>$B22+E$14*($D4 - $F23)*$F23*(1-$F23)</f>
        <v>-4.064739540569267E-2</v>
      </c>
      <c r="C23" s="10">
        <f>$C22+$E$14*($D4 - $F23)*$F23*(1-$F23)*$B4</f>
        <v>-0.26724803869936109</v>
      </c>
      <c r="D23" s="10">
        <f>$D22+$E$14*($D4 - $F23)*$F23*(1-$F23)*$C4</f>
        <v>-8.2175099944924362E-2</v>
      </c>
      <c r="E23" s="10"/>
      <c r="F23" s="5">
        <f>1/(1+EXP(-(B22+C22*B4+D22*C4)))</f>
        <v>0.1084799479190324</v>
      </c>
      <c r="H23" s="21">
        <f>ROUND(F23,0)</f>
        <v>0</v>
      </c>
      <c r="I23" s="5"/>
      <c r="J23" s="10"/>
      <c r="K23" s="11">
        <v>0</v>
      </c>
      <c r="N23" s="5" t="b">
        <f xml:space="preserve"> H23=K23</f>
        <v>1</v>
      </c>
      <c r="O23" s="10"/>
      <c r="Q23" s="18">
        <f>(F23-D4)^2</f>
        <v>1.1767899100515981E-2</v>
      </c>
      <c r="W23" t="s">
        <v>40</v>
      </c>
      <c r="X23" s="5">
        <v>0.23648901289756052</v>
      </c>
      <c r="Y23" s="5">
        <v>0.26297211167244489</v>
      </c>
      <c r="Z23">
        <v>0.24098765690125826</v>
      </c>
      <c r="AA23">
        <v>0.21861463448061746</v>
      </c>
      <c r="AB23">
        <v>0.20131131539557434</v>
      </c>
      <c r="AC23">
        <v>0.18761011617424084</v>
      </c>
      <c r="AD23">
        <v>0.17633652940692163</v>
      </c>
      <c r="AE23">
        <v>0.16683344454384702</v>
      </c>
      <c r="AF23">
        <v>0.15867387400003183</v>
      </c>
      <c r="AG23">
        <v>0.15158229421374619</v>
      </c>
    </row>
    <row r="24" spans="1:33" x14ac:dyDescent="0.3">
      <c r="A24" t="s">
        <v>20</v>
      </c>
      <c r="B24" s="10">
        <f>$B23+E$14*($D5 - $F24)*$F24*(1-$F24)</f>
        <v>-4.6792497854892687E-2</v>
      </c>
      <c r="C24" s="10">
        <f>$C23+$E$14*($D5 - $F24)*$F24*(1-$F24)*$B5</f>
        <v>-0.30227512265980117</v>
      </c>
      <c r="D24" s="10">
        <f>$D23+$E$14*($D5 - $F24)*$F24*(1-$F24)*$C5</f>
        <v>-9.1605983898967028E-2</v>
      </c>
      <c r="E24" s="10"/>
      <c r="F24">
        <f>1/(1+EXP(-(B23+C23*B5+D23*C5)))</f>
        <v>0.15576594058737475</v>
      </c>
      <c r="H24" s="21">
        <f>ROUND(F24,0)</f>
        <v>0</v>
      </c>
      <c r="I24" s="5"/>
      <c r="J24" s="10"/>
      <c r="K24" s="6">
        <v>0</v>
      </c>
      <c r="N24" t="b">
        <f xml:space="preserve"> H24=K24</f>
        <v>1</v>
      </c>
      <c r="O24" s="10"/>
      <c r="Q24" s="18">
        <f>(F24-D5)^2</f>
        <v>2.4263028247069562E-2</v>
      </c>
      <c r="W24" t="s">
        <v>38</v>
      </c>
      <c r="X24">
        <v>6</v>
      </c>
      <c r="Y24" s="5">
        <v>5</v>
      </c>
      <c r="Z24">
        <v>5</v>
      </c>
      <c r="AA24">
        <v>6</v>
      </c>
      <c r="AB24">
        <v>6</v>
      </c>
      <c r="AC24">
        <v>7</v>
      </c>
      <c r="AD24">
        <v>7</v>
      </c>
      <c r="AE24">
        <v>7</v>
      </c>
      <c r="AF24">
        <v>7</v>
      </c>
      <c r="AG24">
        <v>7</v>
      </c>
    </row>
    <row r="25" spans="1:33" x14ac:dyDescent="0.3">
      <c r="A25" t="s">
        <v>21</v>
      </c>
      <c r="B25" s="10">
        <f>$B24+E$14*($D6 - $F25)*$F25*(1-$F25)</f>
        <v>-4.9846792315566248E-2</v>
      </c>
      <c r="C25" s="10">
        <f>$C24+$E$14*($D6 - $F25)*$F25*(1-$F25)*$B6</f>
        <v>-0.32090631886990989</v>
      </c>
      <c r="D25" s="10">
        <f>$D24+$E$14*($D6 - $F25)*$F25*(1-$F25)*$C6</f>
        <v>-9.939443477368462E-2</v>
      </c>
      <c r="E25" s="10"/>
      <c r="F25">
        <f>1/(1+EXP(-(B24+C24*B6+D24*C6)))</f>
        <v>0.10676056952487313</v>
      </c>
      <c r="H25" s="21">
        <f>ROUND(F25,0)</f>
        <v>0</v>
      </c>
      <c r="I25" s="5"/>
      <c r="J25" s="10"/>
      <c r="K25" s="6">
        <v>0</v>
      </c>
      <c r="N25" t="b">
        <f xml:space="preserve"> H25=K25</f>
        <v>1</v>
      </c>
      <c r="O25" s="10"/>
      <c r="Q25" s="18">
        <f>(F25-D6)^2</f>
        <v>1.1397819205275269E-2</v>
      </c>
    </row>
    <row r="26" spans="1:33" x14ac:dyDescent="0.3">
      <c r="A26" t="s">
        <v>22</v>
      </c>
      <c r="B26" s="10">
        <f>$B25+E$14*($D7 - $F26)*$F26*(1-$F26)</f>
        <v>-5.1571519233975752E-2</v>
      </c>
      <c r="C26" s="10">
        <f>$C25+$E$14*($D7 - $F26)*$F26*(1-$F26)*$B7</f>
        <v>-0.33182384026344203</v>
      </c>
      <c r="D26" s="10">
        <f>$D25+$E$14*($D7 - $F26)*$F26*(1-$F26)*$C7</f>
        <v>-0.10589665525608843</v>
      </c>
      <c r="E26" s="10"/>
      <c r="F26">
        <f>1/(1+EXP(-(B25+C25*B7+D25*C7)))</f>
        <v>7.9008103835696855E-2</v>
      </c>
      <c r="H26" s="21">
        <f>ROUND(F26,0)</f>
        <v>0</v>
      </c>
      <c r="I26" s="5"/>
      <c r="J26" s="10"/>
      <c r="K26" s="6">
        <v>0</v>
      </c>
      <c r="N26" t="b">
        <f xml:space="preserve"> H26=K26</f>
        <v>1</v>
      </c>
      <c r="O26" s="10"/>
      <c r="Q26" s="18">
        <f>(F26-D7)^2</f>
        <v>6.2422804717122563E-3</v>
      </c>
    </row>
    <row r="27" spans="1:33" x14ac:dyDescent="0.3">
      <c r="A27" t="s">
        <v>23</v>
      </c>
      <c r="B27" s="10">
        <f>$B26+E$14*($D8 - $F27)*$F27*(1-$F27)</f>
        <v>-1.0602563431077433E-2</v>
      </c>
      <c r="C27" s="10">
        <f>$C26+$E$14*($D8 - $F27)*$F27*(1-$F27)*$B8</f>
        <v>-0.21584259768346215</v>
      </c>
      <c r="D27" s="10">
        <f>$D26+$E$14*($D8 - $F27)*$F27*(1-$F27)*$C8</f>
        <v>-2.3605858778552216E-2</v>
      </c>
      <c r="E27" s="10"/>
      <c r="F27">
        <f>1/(1+EXP(-(B26+C26*B8+D26*C8)))</f>
        <v>0.23082563231197931</v>
      </c>
      <c r="H27" s="21">
        <f>ROUND(F27,0)</f>
        <v>0</v>
      </c>
      <c r="I27" s="5"/>
      <c r="J27" s="10"/>
      <c r="K27" s="6">
        <v>1</v>
      </c>
      <c r="N27" t="b">
        <f xml:space="preserve"> H27=K27</f>
        <v>0</v>
      </c>
      <c r="O27" s="10"/>
      <c r="Q27" s="18">
        <f>(F27-D8)^2</f>
        <v>0.59162920790826645</v>
      </c>
    </row>
    <row r="28" spans="1:33" x14ac:dyDescent="0.3">
      <c r="A28" t="s">
        <v>24</v>
      </c>
      <c r="B28" s="10">
        <f>$B27+E$14*($D9 - $F28)*$F28*(1-$F28)</f>
        <v>3.3835942211156989E-2</v>
      </c>
      <c r="C28" s="10">
        <f>$C27+$E$14*($D9 - $F28)*$F28*(1-$F28)*$B9</f>
        <v>-7.8083230192535436E-2</v>
      </c>
      <c r="D28" s="10">
        <f>$D27+$E$14*($D9 - $F28)*$F28*(1-$F28)*$C9</f>
        <v>3.9416014521124615E-2</v>
      </c>
      <c r="E28" s="10"/>
      <c r="F28">
        <f>1/(1+EXP(-(B27+C27*B9+D27*C9)))</f>
        <v>0.32889390624631953</v>
      </c>
      <c r="H28" s="21">
        <f>ROUND(F28,0)</f>
        <v>0</v>
      </c>
      <c r="I28" s="5"/>
      <c r="J28" s="10"/>
      <c r="K28" s="6">
        <v>1</v>
      </c>
      <c r="N28" t="b">
        <f xml:space="preserve"> H28=K28</f>
        <v>0</v>
      </c>
      <c r="O28" s="10"/>
      <c r="Q28" s="18">
        <f>(F28-D9)^2</f>
        <v>0.45038338907332376</v>
      </c>
    </row>
    <row r="29" spans="1:33" x14ac:dyDescent="0.3">
      <c r="A29" t="s">
        <v>25</v>
      </c>
      <c r="B29" s="10">
        <f>$B28+E$14*($D10 - $F29)*$F29*(1-$F29)</f>
        <v>7.3876513058686658E-2</v>
      </c>
      <c r="C29" s="10">
        <f>$C28+$E$14*($D10 - $F29)*$F29*(1-$F29)*$B10</f>
        <v>3.6041934547062282E-2</v>
      </c>
      <c r="D29" s="10">
        <f>$D28+$E$14*($D10 - $F29)*$F29*(1-$F29)*$C10</f>
        <v>8.1410289226358873E-2</v>
      </c>
      <c r="E29" s="10"/>
      <c r="F29">
        <f>1/(1+EXP(-(B28+C28*B10+D28*C10)))</f>
        <v>0.46322139358833059</v>
      </c>
      <c r="H29" s="21">
        <f>ROUND(F29,0)</f>
        <v>0</v>
      </c>
      <c r="I29" s="5"/>
      <c r="J29" s="10"/>
      <c r="K29" s="6">
        <v>1</v>
      </c>
      <c r="N29" t="b">
        <f xml:space="preserve"> H29=K29</f>
        <v>0</v>
      </c>
      <c r="O29" s="10"/>
      <c r="Q29" s="18">
        <f>(F29-D10)^2</f>
        <v>0.2881312723012539</v>
      </c>
    </row>
    <row r="30" spans="1:33" x14ac:dyDescent="0.3">
      <c r="A30" t="s">
        <v>26</v>
      </c>
      <c r="B30" s="10">
        <f>$B29+E$14*($D11 - $F30)*$F30*(1-$F30)</f>
        <v>0.10052501519404697</v>
      </c>
      <c r="C30" s="10">
        <f>$C29+$E$14*($D11 - $F30)*$F30*(1-$F30)*$B11</f>
        <v>0.1307634224716514</v>
      </c>
      <c r="D30" s="10">
        <f>$D29+$E$14*($D11 - $F30)*$F30*(1-$F30)*$C11</f>
        <v>0.17851459941772047</v>
      </c>
      <c r="E30" s="10"/>
      <c r="F30">
        <f>1/(1+EXP(-(B29+C29*B11+D29*C11)))</f>
        <v>0.62213901096711344</v>
      </c>
      <c r="H30" s="21">
        <f>ROUND(F30,0)</f>
        <v>1</v>
      </c>
      <c r="I30" s="5"/>
      <c r="J30" s="10"/>
      <c r="K30" s="6">
        <v>1</v>
      </c>
      <c r="N30" t="b">
        <f xml:space="preserve"> H30=K30</f>
        <v>1</v>
      </c>
      <c r="O30" s="10"/>
      <c r="Q30" s="18">
        <f>(F30-D11)^2</f>
        <v>0.14277892703291123</v>
      </c>
    </row>
    <row r="31" spans="1:33" x14ac:dyDescent="0.3">
      <c r="A31" t="s">
        <v>27</v>
      </c>
      <c r="B31" s="10">
        <f>$B30+E$14*($D12 - $F31)*$F31*(1-$F31)</f>
        <v>0.11923460870069996</v>
      </c>
      <c r="C31" s="10">
        <f>$C30+$E$14*($D12 - $F31)*$F31*(1-$F31)*$B12</f>
        <v>0.19718247942026951</v>
      </c>
      <c r="D31" s="10">
        <f>$D30+$E$14*($D12 - $F31)*$F31*(1-$F31)*$C12</f>
        <v>0.20909139307277302</v>
      </c>
      <c r="E31" s="10"/>
      <c r="F31">
        <f>1/(1+EXP(-(B30+C30*B12+D30*C12)))</f>
        <v>0.70192444177544122</v>
      </c>
      <c r="H31" s="21">
        <f>ROUND(F31,0)</f>
        <v>1</v>
      </c>
      <c r="I31" s="5"/>
      <c r="J31" s="10"/>
      <c r="K31" s="6">
        <v>1</v>
      </c>
      <c r="N31" t="b">
        <f xml:space="preserve"> H31=K31</f>
        <v>1</v>
      </c>
      <c r="O31" s="10"/>
      <c r="Q31" s="18">
        <f>(F31-D12)^2</f>
        <v>8.8849038410882333E-2</v>
      </c>
    </row>
    <row r="32" spans="1:33" x14ac:dyDescent="0.3">
      <c r="A32" s="13" t="s">
        <v>30</v>
      </c>
      <c r="B32" s="14">
        <f>$B31+E$14*($D3 - $F32)*$F32*(1-$F32)</f>
        <v>8.7854422418896516E-2</v>
      </c>
      <c r="C32" s="14">
        <f>$C31+$E$14*($D3 - $F32)*$F32*(1-$F32)*$B3</f>
        <v>-6.7887314114529473E-3</v>
      </c>
      <c r="D32" s="14">
        <f>$D31+$E$14*($D3 - $F32)*$F32*(1-$F32)*$C3</f>
        <v>0.14954500761859721</v>
      </c>
      <c r="E32" s="14"/>
      <c r="F32" s="17">
        <f>1/(1+EXP(-(B31+C31*B3+D31*C3)))</f>
        <v>0.85786728584435179</v>
      </c>
      <c r="G32" s="17"/>
      <c r="H32" s="22">
        <f>ROUND(F32,0)</f>
        <v>1</v>
      </c>
      <c r="I32" s="17"/>
      <c r="J32" s="16"/>
      <c r="K32" s="20">
        <v>0</v>
      </c>
      <c r="L32" s="17"/>
      <c r="M32" s="17"/>
      <c r="N32" s="17" t="b">
        <f xml:space="preserve"> H32=K32</f>
        <v>0</v>
      </c>
      <c r="O32" s="16"/>
      <c r="P32" s="17"/>
      <c r="Q32" s="23">
        <f>(F32-D3)^2</f>
        <v>0.73593628012195478</v>
      </c>
      <c r="R32" s="17"/>
      <c r="S32" s="17">
        <f>SUM(Q33:Q42)/10</f>
        <v>0.26297211167244489</v>
      </c>
      <c r="T32" s="17">
        <f>COUNTIF(N33:N42,"VERDADERO")</f>
        <v>5</v>
      </c>
      <c r="U32" s="17" t="s">
        <v>14</v>
      </c>
    </row>
    <row r="33" spans="1:23" x14ac:dyDescent="0.3">
      <c r="A33" t="s">
        <v>19</v>
      </c>
      <c r="B33" s="10">
        <f>$B32+E$14*($D4 - $F33)*$F33*(1-$F33)</f>
        <v>4.3673261092735775E-2</v>
      </c>
      <c r="C33" s="10">
        <f>$C32+$E$14*($D4 - $F33)*$F33*(1-$F33)*$B4</f>
        <v>-0.33663945075453494</v>
      </c>
      <c r="D33" s="10">
        <f>$D32+$E$14*($D4 - $F33)*$F33*(1-$F33)*$C4</f>
        <v>-5.0890570229653875E-3</v>
      </c>
      <c r="E33" s="10"/>
      <c r="F33" s="5">
        <f>1/(1+EXP(-(B32+C32*B4+D32*C4)))</f>
        <v>0.63658630857690468</v>
      </c>
      <c r="H33" s="21">
        <f>ROUND(F33,0)</f>
        <v>1</v>
      </c>
      <c r="I33" s="5"/>
      <c r="J33" s="10"/>
      <c r="K33" s="26">
        <v>0</v>
      </c>
      <c r="N33" s="5" t="b">
        <f xml:space="preserve"> H33=K33</f>
        <v>0</v>
      </c>
      <c r="O33" s="10"/>
      <c r="Q33" s="18">
        <f>(F33-D4)^2</f>
        <v>0.40524212826757011</v>
      </c>
    </row>
    <row r="34" spans="1:23" x14ac:dyDescent="0.3">
      <c r="A34" t="s">
        <v>20</v>
      </c>
      <c r="B34" s="10">
        <f>$B33+E$14*($D5 - $F34)*$F34*(1-$F34)</f>
        <v>3.9133081268241623E-2</v>
      </c>
      <c r="C34" s="10">
        <f>$C33+$E$14*($D5 - $F34)*$F34*(1-$F34)*$B5</f>
        <v>-0.36251847575415164</v>
      </c>
      <c r="D34" s="10">
        <f>$D33+$E$14*($D5 - $F34)*$F34*(1-$F34)*$C5</f>
        <v>-1.2056867471896843E-2</v>
      </c>
      <c r="E34" s="10"/>
      <c r="F34">
        <f>1/(1+EXP(-(B33+C33*B5+D33*C5)))</f>
        <v>0.13204675540330588</v>
      </c>
      <c r="H34" s="19">
        <f>ROUND(F34,0)</f>
        <v>0</v>
      </c>
      <c r="J34" s="10"/>
      <c r="K34" s="6">
        <v>0</v>
      </c>
      <c r="N34" t="b">
        <f xml:space="preserve"> H34=K34</f>
        <v>1</v>
      </c>
      <c r="O34" s="10"/>
      <c r="Q34" s="18">
        <f>(F34-D5)^2</f>
        <v>1.7436345612540489E-2</v>
      </c>
    </row>
    <row r="35" spans="1:23" x14ac:dyDescent="0.3">
      <c r="A35" t="s">
        <v>21</v>
      </c>
      <c r="B35" s="10">
        <f>$B34+E$14*($D6 - $F35)*$F35*(1-$F35)</f>
        <v>3.6459357362639173E-2</v>
      </c>
      <c r="C35" s="10">
        <f>$C34+$E$14*($D6 - $F35)*$F35*(1-$F35)*$B6</f>
        <v>-0.37882819157832659</v>
      </c>
      <c r="D35" s="10">
        <f>$D34+$E$14*($D6 - $F35)*$F35*(1-$F35)*$C6</f>
        <v>-1.8874863431183084E-2</v>
      </c>
      <c r="E35" s="10"/>
      <c r="F35">
        <f>1/(1+EXP(-(B34+C34*B6+D34*C6)))</f>
        <v>9.9483683961517758E-2</v>
      </c>
      <c r="H35" s="19">
        <f>ROUND(F35,0)</f>
        <v>0</v>
      </c>
      <c r="J35" s="10"/>
      <c r="K35" s="6">
        <v>0</v>
      </c>
      <c r="N35" t="b">
        <f xml:space="preserve"> H35=K35</f>
        <v>1</v>
      </c>
      <c r="O35" s="10"/>
      <c r="Q35" s="18">
        <f>(F35-D6)^2</f>
        <v>9.8970033745551453E-3</v>
      </c>
    </row>
    <row r="36" spans="1:23" x14ac:dyDescent="0.3">
      <c r="A36" t="s">
        <v>22</v>
      </c>
      <c r="B36" s="10">
        <f>$B35+E$14*($D7 - $F36)*$F36*(1-$F36)</f>
        <v>3.4662669532357318E-2</v>
      </c>
      <c r="C36" s="10">
        <f>$C35+$E$14*($D7 - $F36)*$F36*(1-$F36)*$B7</f>
        <v>-0.39020122554401071</v>
      </c>
      <c r="D36" s="10">
        <f>$D35+$E$14*($D7 - $F36)*$F36*(1-$F36)*$C7</f>
        <v>-2.5648376551345668E-2</v>
      </c>
      <c r="E36" s="10"/>
      <c r="F36">
        <f>1/(1+EXP(-(B35+C35*B7+D35*C7)))</f>
        <v>8.0714290049024293E-2</v>
      </c>
      <c r="H36" s="19">
        <f>ROUND(F36,0)</f>
        <v>0</v>
      </c>
      <c r="J36" s="10"/>
      <c r="K36" s="6">
        <v>0</v>
      </c>
      <c r="N36" t="b">
        <f xml:space="preserve"> H36=K36</f>
        <v>1</v>
      </c>
      <c r="O36" s="10"/>
      <c r="Q36" s="18">
        <f>(F36-D7)^2</f>
        <v>6.5147966181180218E-3</v>
      </c>
    </row>
    <row r="37" spans="1:23" x14ac:dyDescent="0.3">
      <c r="A37" t="s">
        <v>23</v>
      </c>
      <c r="B37" s="10">
        <f>$B36+E$14*($D8 - $F37)*$F37*(1-$F37)</f>
        <v>7.6603343656917067E-2</v>
      </c>
      <c r="C37" s="10">
        <f>$C36+$E$14*($D8 - $F37)*$F37*(1-$F37)*$B8</f>
        <v>-0.27146909277961334</v>
      </c>
      <c r="D37" s="10">
        <f>$D36+$E$14*($D8 - $F37)*$F37*(1-$F37)*$C8</f>
        <v>5.859422643612551E-2</v>
      </c>
      <c r="E37" s="10"/>
      <c r="F37">
        <f>1/(1+EXP(-(B36+C36*B8+D36*C8)))</f>
        <v>0.24573373848622615</v>
      </c>
      <c r="H37" s="19">
        <f>ROUND(F37,0)</f>
        <v>0</v>
      </c>
      <c r="J37" s="10"/>
      <c r="K37" s="6">
        <v>1</v>
      </c>
      <c r="N37" t="b">
        <f xml:space="preserve"> H37=K37</f>
        <v>0</v>
      </c>
      <c r="O37" s="10"/>
      <c r="Q37" s="18">
        <f>(F37-D8)^2</f>
        <v>0.56891759325796465</v>
      </c>
    </row>
    <row r="38" spans="1:23" x14ac:dyDescent="0.3">
      <c r="A38" t="s">
        <v>24</v>
      </c>
      <c r="B38" s="10">
        <f>$B37+E$14*($D9 - $F38)*$F38*(1-$F38)</f>
        <v>0.12104589621796448</v>
      </c>
      <c r="C38" s="10">
        <f>$C37+$E$14*($D9 - $F38)*$F38*(1-$F38)*$B9</f>
        <v>-0.13369717984036636</v>
      </c>
      <c r="D38" s="10">
        <f>$D37+$E$14*($D9 - $F38)*$F38*(1-$F38)*$C9</f>
        <v>0.12162183900180601</v>
      </c>
      <c r="E38" s="10"/>
      <c r="F38">
        <f>1/(1+EXP(-(B37+C37*B9+D37*C9)))</f>
        <v>0.33584772678386604</v>
      </c>
      <c r="H38" s="19">
        <f>ROUND(F38,0)</f>
        <v>0</v>
      </c>
      <c r="J38" s="10"/>
      <c r="K38" s="6">
        <v>1</v>
      </c>
      <c r="N38" t="b">
        <f xml:space="preserve"> H38=K38</f>
        <v>0</v>
      </c>
      <c r="O38" s="10"/>
      <c r="Q38" s="18">
        <f>(F38-D9)^2</f>
        <v>0.44109824201815834</v>
      </c>
    </row>
    <row r="39" spans="1:23" x14ac:dyDescent="0.3">
      <c r="A39" t="s">
        <v>25</v>
      </c>
      <c r="B39" s="10">
        <f>$B38+E$14*($D10 - $F39)*$F39*(1-$F39)</f>
        <v>0.1608511469053778</v>
      </c>
      <c r="C39" s="10">
        <f>$C38+$E$14*($D10 - $F39)*$F39*(1-$F39)*$B10</f>
        <v>-2.0242733611303632E-2</v>
      </c>
      <c r="D39" s="10">
        <f>$D38+$E$14*($D10 - $F39)*$F39*(1-$F39)*$C10</f>
        <v>0.16336931154517212</v>
      </c>
      <c r="E39" s="10"/>
      <c r="F39">
        <f>1/(1+EXP(-(B38+C38*B10+D38*C10)))</f>
        <v>0.46693164950304239</v>
      </c>
      <c r="H39" s="19">
        <f>ROUND(F39,0)</f>
        <v>0</v>
      </c>
      <c r="J39" s="10"/>
      <c r="K39" s="6">
        <v>1</v>
      </c>
      <c r="N39" t="b">
        <f xml:space="preserve"> H39=K39</f>
        <v>0</v>
      </c>
      <c r="O39" s="10"/>
      <c r="Q39" s="18">
        <f>(F39-D10)^2</f>
        <v>0.28416186630154716</v>
      </c>
    </row>
    <row r="40" spans="1:23" x14ac:dyDescent="0.3">
      <c r="A40" t="s">
        <v>26</v>
      </c>
      <c r="B40" s="10">
        <f>$B39+E$14*($D11 - $F40)*$F40*(1-$F40)</f>
        <v>0.18327250580101406</v>
      </c>
      <c r="C40" s="10">
        <f>$C39+$E$14*($D11 - $F40)*$F40*(1-$F40)*$B11</f>
        <v>5.9453470891980886E-2</v>
      </c>
      <c r="D40" s="10">
        <f>$D39+$E$14*($D11 - $F40)*$F40*(1-$F40)*$C11</f>
        <v>0.24507036093453849</v>
      </c>
      <c r="E40" s="10"/>
      <c r="F40">
        <f>1/(1+EXP(-(B39+C39*B11+D39*C11)))</f>
        <v>0.66467527624113854</v>
      </c>
      <c r="H40" s="19">
        <f>ROUND(F40,0)</f>
        <v>1</v>
      </c>
      <c r="J40" s="10"/>
      <c r="K40" s="6">
        <v>1</v>
      </c>
      <c r="N40" t="b">
        <f xml:space="preserve"> H40=K40</f>
        <v>1</v>
      </c>
      <c r="O40" s="10"/>
      <c r="Q40" s="18">
        <f>(F40-D11)^2</f>
        <v>0.11244267036395675</v>
      </c>
    </row>
    <row r="41" spans="1:23" x14ac:dyDescent="0.3">
      <c r="A41" t="s">
        <v>27</v>
      </c>
      <c r="B41" s="10">
        <f>$B40+E$14*($D12 - $F41)*$F41*(1-$F41)</f>
        <v>0.20327756728429144</v>
      </c>
      <c r="C41" s="10">
        <f>$C40+$E$14*($D12 - $F41)*$F41*(1-$F41)*$B12</f>
        <v>0.13047143915761561</v>
      </c>
      <c r="D41" s="10">
        <f>$D40+$E$14*($D12 - $F41)*$F41*(1-$F41)*$C12</f>
        <v>0.27776431747684927</v>
      </c>
      <c r="E41" s="10"/>
      <c r="F41">
        <f>1/(1+EXP(-(B40+C40*B12+D40*C12)))</f>
        <v>0.68887111694354242</v>
      </c>
      <c r="H41" s="19">
        <f>ROUND(F41,0)</f>
        <v>1</v>
      </c>
      <c r="J41" s="10"/>
      <c r="K41" s="6">
        <v>1</v>
      </c>
      <c r="N41" t="b">
        <f xml:space="preserve"> H41=K41</f>
        <v>1</v>
      </c>
      <c r="O41" s="10"/>
      <c r="Q41" s="18">
        <f>(F41-D12)^2</f>
        <v>9.6801181871958852E-2</v>
      </c>
    </row>
    <row r="42" spans="1:23" x14ac:dyDescent="0.3">
      <c r="A42" s="13" t="s">
        <v>30</v>
      </c>
      <c r="B42" s="14">
        <f>$B41+E$14*($D3 - $F42)*$F42*(1-$F42)</f>
        <v>0.16801978763498782</v>
      </c>
      <c r="C42" s="14">
        <f>$C41+$E$14*($D3 - $F42)*$F42*(1-$F42)*$B3</f>
        <v>-9.8704128562857985E-2</v>
      </c>
      <c r="D42" s="14">
        <f>$D41+$E$14*($D3 - $F42)*$F42*(1-$F42)*$C3</f>
        <v>0.21085989191347204</v>
      </c>
      <c r="E42" s="14"/>
      <c r="F42" s="17">
        <f>1/(1+EXP(-(B41+C41*B3+D41*C3)))</f>
        <v>0.82898087374684326</v>
      </c>
      <c r="G42" s="17"/>
      <c r="H42" s="22">
        <f>ROUND(F42,0)</f>
        <v>1</v>
      </c>
      <c r="I42" s="17"/>
      <c r="J42" s="16"/>
      <c r="K42" s="20">
        <v>0</v>
      </c>
      <c r="L42" s="17"/>
      <c r="M42" s="17"/>
      <c r="N42" s="17" t="b">
        <f xml:space="preserve"> H42=K42</f>
        <v>0</v>
      </c>
      <c r="O42" s="16"/>
      <c r="P42" s="17"/>
      <c r="Q42" s="23">
        <f>(F42-D3)^2</f>
        <v>0.68720928903807965</v>
      </c>
      <c r="R42" s="17"/>
      <c r="S42" s="17">
        <f>SUM(Q43:Q52)/10</f>
        <v>0.24098765690125826</v>
      </c>
      <c r="T42" s="17">
        <f>COUNTIF(N43:N52,"VERDADERO")</f>
        <v>5</v>
      </c>
      <c r="U42" s="17" t="s">
        <v>15</v>
      </c>
    </row>
    <row r="43" spans="1:23" x14ac:dyDescent="0.3">
      <c r="A43" t="s">
        <v>19</v>
      </c>
      <c r="B43" s="10">
        <f>$B42+E$14*($D4 - $F43)*$F43*(1-$F43)</f>
        <v>0.12764574239279824</v>
      </c>
      <c r="C43" s="10">
        <f>$C42+$E$14*($D4 - $F43)*$F43*(1-$F43)*$B4</f>
        <v>-0.40013142169380611</v>
      </c>
      <c r="D43" s="10">
        <f>$D42+$E$14*($D4 - $F43)*$F43*(1-$F43)*$C4</f>
        <v>6.955073356580857E-2</v>
      </c>
      <c r="E43" s="10"/>
      <c r="F43" s="5">
        <f>1/(1+EXP(-(B42+C42*B4+D42*C4)))</f>
        <v>0.54217887227970629</v>
      </c>
      <c r="H43" s="24">
        <f>ROUND(F43,0)</f>
        <v>1</v>
      </c>
      <c r="I43" s="25"/>
      <c r="J43" s="10"/>
      <c r="K43" s="11">
        <v>0</v>
      </c>
      <c r="N43" s="5" t="b">
        <f xml:space="preserve"> H43=K43</f>
        <v>0</v>
      </c>
      <c r="O43" s="10"/>
      <c r="Q43" s="18">
        <f>(F43-D4)^2</f>
        <v>0.29395792954649408</v>
      </c>
    </row>
    <row r="44" spans="1:23" x14ac:dyDescent="0.3">
      <c r="A44" t="s">
        <v>20</v>
      </c>
      <c r="B44" s="10">
        <f>$B43+E$14*($D5 - $F44)*$F44*(1-$F44)</f>
        <v>0.12416753796983555</v>
      </c>
      <c r="C44" s="10">
        <f>$C43+$E$14*($D5 - $F44)*$F44*(1-$F44)*$B5</f>
        <v>-0.41995718690469347</v>
      </c>
      <c r="D44" s="10">
        <f>$D43+$E$14*($D5 - $F44)*$F44*(1-$F44)*$C5</f>
        <v>6.421273594045257E-2</v>
      </c>
      <c r="E44" s="10"/>
      <c r="F44">
        <f>1/(1+EXP(-(B43+C43*B5+D43*C5)))</f>
        <v>0.11442030441422438</v>
      </c>
      <c r="H44" s="19">
        <f>ROUND(F44,0)</f>
        <v>0</v>
      </c>
      <c r="J44" s="10"/>
      <c r="K44" s="6">
        <v>0</v>
      </c>
      <c r="N44" t="b">
        <f xml:space="preserve"> H44=K44</f>
        <v>1</v>
      </c>
      <c r="O44" s="10"/>
      <c r="Q44" s="18">
        <f>(F44-D5)^2</f>
        <v>1.3092006062243774E-2</v>
      </c>
    </row>
    <row r="45" spans="1:23" x14ac:dyDescent="0.3">
      <c r="A45" t="s">
        <v>21</v>
      </c>
      <c r="B45" s="10">
        <f>$B44+E$14*($D6 - $F45)*$F45*(1-$F45)</f>
        <v>0.12179905809292794</v>
      </c>
      <c r="C45" s="10">
        <f>$C44+$E$14*($D6 - $F45)*$F45*(1-$F45)*$B6</f>
        <v>-0.43440491415382992</v>
      </c>
      <c r="D45" s="10">
        <f>$D44+$E$14*($D6 - $F45)*$F45*(1-$F45)*$C6</f>
        <v>5.8173112254338154E-2</v>
      </c>
      <c r="E45" s="10"/>
      <c r="F45">
        <f>1/(1+EXP(-(B44+C44*B6+D44*C6)))</f>
        <v>9.3313764644992248E-2</v>
      </c>
      <c r="H45" s="19">
        <f>ROUND(F45,0)</f>
        <v>0</v>
      </c>
      <c r="J45" s="10"/>
      <c r="K45" s="6">
        <v>0</v>
      </c>
      <c r="N45" t="b">
        <f xml:space="preserve"> H45=K45</f>
        <v>1</v>
      </c>
      <c r="O45" s="10"/>
      <c r="Q45" s="18">
        <f>(F45-D6)^2</f>
        <v>8.7074586722210058E-3</v>
      </c>
    </row>
    <row r="46" spans="1:23" x14ac:dyDescent="0.3">
      <c r="A46" t="s">
        <v>22</v>
      </c>
      <c r="B46" s="10">
        <f>$B45+E$14*($D7 - $F46)*$F46*(1-$F46)</f>
        <v>0.11992503729397</v>
      </c>
      <c r="C46" s="10">
        <f>$C45+$E$14*($D7 - $F46)*$F46*(1-$F46)*$B7</f>
        <v>-0.44626746581123372</v>
      </c>
      <c r="D46" s="10">
        <f>$D45+$E$14*($D7 - $F46)*$F46*(1-$F46)*$C7</f>
        <v>5.1108053842266681E-2</v>
      </c>
      <c r="E46" s="10"/>
      <c r="F46">
        <f>1/(1+EXP(-(B45+C45*B7+D45*C7)))</f>
        <v>8.2513843270292403E-2</v>
      </c>
      <c r="H46" s="19">
        <f>ROUND(F46,0)</f>
        <v>0</v>
      </c>
      <c r="J46" s="10"/>
      <c r="K46" s="6">
        <v>0</v>
      </c>
      <c r="N46" t="b">
        <f xml:space="preserve"> H46=K46</f>
        <v>1</v>
      </c>
      <c r="O46" s="10"/>
      <c r="Q46" s="18">
        <f>(F46-D7)^2</f>
        <v>6.8085343312343791E-3</v>
      </c>
      <c r="W46" t="s">
        <v>42</v>
      </c>
    </row>
    <row r="47" spans="1:23" x14ac:dyDescent="0.3">
      <c r="A47" t="s">
        <v>23</v>
      </c>
      <c r="B47" s="10">
        <f>$B46+E$14*($D8 - $F47)*$F47*(1-$F47)</f>
        <v>0.16268627507360178</v>
      </c>
      <c r="C47" s="10">
        <f>$C46+$E$14*($D8 - $F47)*$F47*(1-$F47)*$B8</f>
        <v>-0.32521235481939292</v>
      </c>
      <c r="D47" s="10">
        <f>$D46+$E$14*($D8 - $F47)*$F47*(1-$F47)*$C8</f>
        <v>0.13699885204030798</v>
      </c>
      <c r="E47" s="10"/>
      <c r="F47">
        <f>1/(1+EXP(-(B46+C46*B8+D46*C8)))</f>
        <v>0.26099924088561982</v>
      </c>
      <c r="H47" s="19">
        <f>ROUND(F47,0)</f>
        <v>0</v>
      </c>
      <c r="J47" s="10"/>
      <c r="K47" s="6">
        <v>1</v>
      </c>
      <c r="N47" t="b">
        <f xml:space="preserve"> H47=K47</f>
        <v>0</v>
      </c>
      <c r="O47" s="10"/>
      <c r="Q47" s="18">
        <f>(F47-D8)^2</f>
        <v>0.54612212197163013</v>
      </c>
      <c r="W47" t="s">
        <v>43</v>
      </c>
    </row>
    <row r="48" spans="1:23" x14ac:dyDescent="0.3">
      <c r="A48" t="s">
        <v>24</v>
      </c>
      <c r="B48" s="10">
        <f>$B47+E$14*($D9 - $F48)*$F48*(1-$F48)</f>
        <v>0.20710451782557082</v>
      </c>
      <c r="C48" s="10">
        <f>$C47+$E$14*($D9 - $F48)*$F48*(1-$F48)*$B9</f>
        <v>-0.18751580228828887</v>
      </c>
      <c r="D48" s="10">
        <f>$D47+$E$14*($D9 - $F48)*$F48*(1-$F48)*$C9</f>
        <v>0.19999198888081424</v>
      </c>
      <c r="E48" s="10"/>
      <c r="F48">
        <f>1/(1+EXP(-(B47+C47*B9+D47*C9)))</f>
        <v>0.34272305307387985</v>
      </c>
      <c r="H48" s="19">
        <f>ROUND(F48,0)</f>
        <v>0</v>
      </c>
      <c r="J48" s="10"/>
      <c r="K48" s="6">
        <v>1</v>
      </c>
      <c r="N48" t="b">
        <f xml:space="preserve"> H48=K48</f>
        <v>0</v>
      </c>
      <c r="O48" s="10"/>
      <c r="Q48" s="18">
        <f>(F48-D9)^2</f>
        <v>0.43201298496052176</v>
      </c>
    </row>
    <row r="49" spans="1:21" x14ac:dyDescent="0.3">
      <c r="A49" t="s">
        <v>25</v>
      </c>
      <c r="B49" s="10">
        <f>$B48+E$14*($D10 - $F49)*$F49*(1-$F49)</f>
        <v>0.246670189436836</v>
      </c>
      <c r="C49" s="10">
        <f>$C48+$E$14*($D10 - $F49)*$F49*(1-$F49)*$B10</f>
        <v>-7.4744213494942632E-2</v>
      </c>
      <c r="D49" s="10">
        <f>$D48+$E$14*($D10 - $F49)*$F49*(1-$F49)*$C10</f>
        <v>0.24148819254053475</v>
      </c>
      <c r="E49" s="10"/>
      <c r="F49">
        <f>1/(1+EXP(-(B48+C48*B10+D48*C10)))</f>
        <v>0.4706313531344255</v>
      </c>
      <c r="H49" s="19">
        <f>ROUND(F49,0)</f>
        <v>0</v>
      </c>
      <c r="J49" s="10"/>
      <c r="K49" s="6">
        <v>1</v>
      </c>
      <c r="N49" t="b">
        <f xml:space="preserve"> H49=K49</f>
        <v>0</v>
      </c>
      <c r="O49" s="10"/>
      <c r="Q49" s="18">
        <f>(F49-D10)^2</f>
        <v>0.28023116428428929</v>
      </c>
    </row>
    <row r="50" spans="1:21" x14ac:dyDescent="0.3">
      <c r="A50" t="s">
        <v>26</v>
      </c>
      <c r="B50" s="10">
        <f>$B49+E$14*($D11 - $F50)*$F50*(1-$F50)</f>
        <v>0.26528737205044955</v>
      </c>
      <c r="C50" s="10">
        <f>$C49+$E$14*($D11 - $F50)*$F50*(1-$F50)*$B11</f>
        <v>-8.5698660900533769E-3</v>
      </c>
      <c r="D50" s="10">
        <f>$D49+$E$14*($D11 - $F50)*$F50*(1-$F50)*$C11</f>
        <v>0.30932722777856958</v>
      </c>
      <c r="E50" s="10"/>
      <c r="F50">
        <f>1/(1+EXP(-(B49+C49*B11+D49*C11)))</f>
        <v>0.70285928954905275</v>
      </c>
      <c r="H50" s="19">
        <f>ROUND(F50,0)</f>
        <v>1</v>
      </c>
      <c r="J50" s="10"/>
      <c r="K50" s="6">
        <v>1</v>
      </c>
      <c r="N50" t="b">
        <f xml:space="preserve"> H50=K50</f>
        <v>1</v>
      </c>
      <c r="O50" s="10"/>
      <c r="Q50" s="18">
        <f>(F50-D11)^2</f>
        <v>8.8292601807293675E-2</v>
      </c>
    </row>
    <row r="51" spans="1:21" x14ac:dyDescent="0.3">
      <c r="A51" t="s">
        <v>27</v>
      </c>
      <c r="B51" s="10">
        <f>$B50+E$14*($D12 - $F51)*$F51*(1-$F51)</f>
        <v>0.28646842192921712</v>
      </c>
      <c r="C51" s="10">
        <f>$C50+$E$14*($D12 - $F51)*$F51*(1-$F51)*$B12</f>
        <v>6.6622860979571555E-2</v>
      </c>
      <c r="D51" s="10">
        <f>$D50+$E$14*($D12 - $F51)*$F51*(1-$F51)*$C12</f>
        <v>0.34394308361264497</v>
      </c>
      <c r="E51" s="10"/>
      <c r="F51">
        <f>1/(1+EXP(-(B50+C50*B12+D50*C12)))</f>
        <v>0.67708177942596559</v>
      </c>
      <c r="H51" s="19">
        <f>ROUND(F51,0)</f>
        <v>1</v>
      </c>
      <c r="J51" s="10"/>
      <c r="K51" s="6">
        <v>1</v>
      </c>
      <c r="N51" t="b">
        <f xml:space="preserve"> H51=K51</f>
        <v>1</v>
      </c>
      <c r="O51" s="10"/>
      <c r="Q51" s="18">
        <f>(F51-D12)^2</f>
        <v>0.10427617717870075</v>
      </c>
    </row>
    <row r="52" spans="1:21" x14ac:dyDescent="0.3">
      <c r="A52" s="13" t="s">
        <v>30</v>
      </c>
      <c r="B52" s="14">
        <f>$B51+E$14*($D3 - $F52)*$F52*(1-$F52)</f>
        <v>0.24785280638710733</v>
      </c>
      <c r="C52" s="14">
        <f>$C51+$E$14*($D3 - $F52)*$F52*(1-$F52)*$B3</f>
        <v>-0.18437864004414201</v>
      </c>
      <c r="D52" s="14">
        <f>$D51+$E$14*($D3 - $F52)*$F52*(1-$F52)*$C3</f>
        <v>0.270666898857996</v>
      </c>
      <c r="E52" s="13"/>
      <c r="F52" s="17">
        <f>1/(1+EXP(-(B51+C51*B3+D51*C3)))</f>
        <v>0.79773152764445376</v>
      </c>
      <c r="G52" s="17"/>
      <c r="H52" s="22">
        <f>ROUND(F52,0)</f>
        <v>1</v>
      </c>
      <c r="I52" s="17"/>
      <c r="J52" s="16"/>
      <c r="K52" s="20">
        <v>0</v>
      </c>
      <c r="L52" s="17"/>
      <c r="M52" s="17"/>
      <c r="N52" s="17" t="b">
        <f xml:space="preserve"> H52=K52</f>
        <v>0</v>
      </c>
      <c r="O52" s="16"/>
      <c r="P52" s="17"/>
      <c r="Q52" s="23">
        <f>(F52-D3)^2</f>
        <v>0.63637559019795387</v>
      </c>
      <c r="R52" s="17"/>
      <c r="S52" s="17">
        <f>SUM(Q53:Q62)/10</f>
        <v>0.21861463448061746</v>
      </c>
      <c r="T52" s="17">
        <f>COUNTIF(N53:N62,"VERDADERO")</f>
        <v>6</v>
      </c>
      <c r="U52" s="17" t="s">
        <v>16</v>
      </c>
    </row>
    <row r="53" spans="1:21" x14ac:dyDescent="0.3">
      <c r="A53" t="s">
        <v>19</v>
      </c>
      <c r="B53" s="15">
        <f>$B52+E$14*($D4 - $F53)*$F53*(1-$F53)</f>
        <v>0.21402295007579458</v>
      </c>
      <c r="C53" s="15">
        <f>$C52+$E$14*($D4 - $F53)*$F53*(1-$F53)*$B4</f>
        <v>-0.4369478823323073</v>
      </c>
      <c r="D53" s="15">
        <f>$D52+$E$14*($D4 - $F53)*$F53*(1-$F53)*$C4</f>
        <v>0.15226240176840139</v>
      </c>
      <c r="E53" s="5"/>
      <c r="F53" s="5">
        <f>1/(1+EXP(-(B52+C52*B4+D52*C4)))</f>
        <v>0.45478395684187223</v>
      </c>
      <c r="H53" s="21">
        <f>ROUND(F53,0)</f>
        <v>0</v>
      </c>
      <c r="I53" s="5"/>
      <c r="J53" s="15"/>
      <c r="K53" s="11">
        <v>0</v>
      </c>
      <c r="N53" s="5" t="b">
        <f xml:space="preserve"> H53=K53</f>
        <v>1</v>
      </c>
      <c r="O53" s="15"/>
      <c r="Q53" s="18">
        <f>(F53-D4)^2</f>
        <v>0.2068284474007499</v>
      </c>
    </row>
    <row r="54" spans="1:21" x14ac:dyDescent="0.3">
      <c r="A54" t="s">
        <v>20</v>
      </c>
      <c r="B54" s="15">
        <f>$B53+E$14*($D5 - $F54)*$F54*(1-$F54)</f>
        <v>0.21052475129788945</v>
      </c>
      <c r="C54" s="15">
        <f>$C53+$E$14*($D5 - $F54)*$F54*(1-$F54)*$B5</f>
        <v>-0.45688761536636652</v>
      </c>
      <c r="D54" s="15">
        <f>$D53+$E$14*($D5 - $F54)*$F54*(1-$F54)*$C5</f>
        <v>0.14689371882205085</v>
      </c>
      <c r="F54">
        <f>1/(1+EXP(-(B53+C53*B5+D53*C5)))</f>
        <v>0.11477146129236439</v>
      </c>
      <c r="H54" s="19">
        <f>ROUND(F54,0)</f>
        <v>0</v>
      </c>
      <c r="J54" s="15"/>
      <c r="K54" s="6">
        <v>0</v>
      </c>
      <c r="N54" t="b">
        <f xml:space="preserve"> H54=K54</f>
        <v>1</v>
      </c>
      <c r="O54" s="15"/>
      <c r="Q54" s="18">
        <f>(F54-D5)^2</f>
        <v>1.3172488327184697E-2</v>
      </c>
    </row>
    <row r="55" spans="1:21" x14ac:dyDescent="0.3">
      <c r="A55" t="s">
        <v>21</v>
      </c>
      <c r="B55" s="15">
        <f>$B54+E$14*($D6 - $F55)*$F55*(1-$F55)</f>
        <v>0.20784618317150319</v>
      </c>
      <c r="C55" s="15">
        <f>$C54+$E$14*($D6 - $F55)*$F55*(1-$F55)*$B6</f>
        <v>-0.47322688093732274</v>
      </c>
      <c r="D55" s="15">
        <f>$D54+$E$14*($D6 - $F55)*$F55*(1-$F55)*$C6</f>
        <v>0.14006337009976588</v>
      </c>
      <c r="F55">
        <f>1/(1+EXP(-(B54+C54*B6+D54*C6)))</f>
        <v>9.957903705782177E-2</v>
      </c>
      <c r="H55" s="19">
        <f>ROUND(F55,0)</f>
        <v>0</v>
      </c>
      <c r="J55" s="15"/>
      <c r="K55" s="6">
        <v>0</v>
      </c>
      <c r="N55" t="b">
        <f xml:space="preserve"> H55=K55</f>
        <v>1</v>
      </c>
      <c r="O55" s="15"/>
      <c r="Q55" s="18">
        <f>(F55-D6)^2</f>
        <v>9.9159846213630418E-3</v>
      </c>
    </row>
    <row r="56" spans="1:21" x14ac:dyDescent="0.3">
      <c r="A56" t="s">
        <v>22</v>
      </c>
      <c r="B56" s="15">
        <f>$B55+E$14*($D7 - $F56)*$F56*(1-$F56)</f>
        <v>0.2054192546405581</v>
      </c>
      <c r="C56" s="15">
        <f>$C55+$E$14*($D7 - $F56)*$F56*(1-$F56)*$B7</f>
        <v>-0.48858933853820513</v>
      </c>
      <c r="D56" s="15">
        <f>$D55+$E$14*($D7 - $F56)*$F56*(1-$F56)*$C7</f>
        <v>0.13091384953810292</v>
      </c>
      <c r="F56">
        <f>1/(1+EXP(-(B55+C55*B7+D55*C7)))</f>
        <v>9.4521084348188733E-2</v>
      </c>
      <c r="H56" s="19">
        <f>ROUND(F56,0)</f>
        <v>0</v>
      </c>
      <c r="J56" s="15"/>
      <c r="K56" s="6">
        <v>0</v>
      </c>
      <c r="N56" t="b">
        <f xml:space="preserve"> H56=K56</f>
        <v>1</v>
      </c>
      <c r="O56" s="15"/>
      <c r="Q56" s="18">
        <f>(F56-D7)^2</f>
        <v>8.9342353863574083E-3</v>
      </c>
    </row>
    <row r="57" spans="1:21" x14ac:dyDescent="0.3">
      <c r="A57" t="s">
        <v>23</v>
      </c>
      <c r="B57" s="15">
        <f>$B56+E$14*($D8 - $F57)*$F57*(1-$F57)</f>
        <v>0.24916032044184083</v>
      </c>
      <c r="C57" s="15">
        <f>$C56+$E$14*($D8 - $F57)*$F57*(1-$F57)*$B8</f>
        <v>-0.36476037917169529</v>
      </c>
      <c r="D57" s="15">
        <f>$D56+$E$14*($D8 - $F57)*$F57*(1-$F57)*$C8</f>
        <v>0.21877274349871573</v>
      </c>
      <c r="F57">
        <f>1/(1+EXP(-(B56+C56*B8+D56*C8)))</f>
        <v>0.2860187109988534</v>
      </c>
      <c r="H57" s="19">
        <f>ROUND(F57,0)</f>
        <v>0</v>
      </c>
      <c r="J57" s="15"/>
      <c r="K57" s="6">
        <v>1</v>
      </c>
      <c r="N57" t="b">
        <f xml:space="preserve"> H57=K57</f>
        <v>0</v>
      </c>
      <c r="O57" s="15"/>
      <c r="Q57" s="18">
        <f>(F57-D8)^2</f>
        <v>0.50976928104373875</v>
      </c>
    </row>
    <row r="58" spans="1:21" x14ac:dyDescent="0.3">
      <c r="A58" t="s">
        <v>24</v>
      </c>
      <c r="B58" s="15">
        <f>$B57+E$14*($D9 - $F58)*$F58*(1-$F58)</f>
        <v>0.29338262427566747</v>
      </c>
      <c r="C58" s="15">
        <f>$C57+$E$14*($D9 - $F58)*$F58*(1-$F58)*$B9</f>
        <v>-0.22767123728683264</v>
      </c>
      <c r="D58" s="15">
        <f>$D57+$E$14*($D9 - $F58)*$F58*(1-$F58)*$C9</f>
        <v>0.28148800336079566</v>
      </c>
      <c r="F58">
        <f>1/(1+EXP(-(B57+C57*B9+D57*C9)))</f>
        <v>0.360928292292791</v>
      </c>
      <c r="H58" s="19">
        <f>ROUND(F58,0)</f>
        <v>0</v>
      </c>
      <c r="J58" s="15"/>
      <c r="K58" s="6">
        <v>1</v>
      </c>
      <c r="N58" t="b">
        <f xml:space="preserve"> H58=K58</f>
        <v>0</v>
      </c>
      <c r="O58" s="15"/>
      <c r="Q58" s="18">
        <f>(F58-D9)^2</f>
        <v>0.4084126475918084</v>
      </c>
    </row>
    <row r="59" spans="1:21" x14ac:dyDescent="0.3">
      <c r="A59" t="s">
        <v>25</v>
      </c>
      <c r="B59" s="15">
        <f>$B58+E$14*($D10 - $F59)*$F59*(1-$F59)</f>
        <v>0.33197802215400657</v>
      </c>
      <c r="C59" s="15">
        <f>$C58+$E$14*($D10 - $F59)*$F59*(1-$F59)*$B10</f>
        <v>-0.11766515975541002</v>
      </c>
      <c r="D59" s="15">
        <f>$D58+$E$14*($D10 - $F59)*$F59*(1-$F59)*$C10</f>
        <v>0.32196659061752014</v>
      </c>
      <c r="F59">
        <f>1/(1+EXP(-(B58+C58*B10+D58*C10)))</f>
        <v>0.48492657975305076</v>
      </c>
      <c r="H59" s="19">
        <f>ROUND(F59,0)</f>
        <v>0</v>
      </c>
      <c r="J59" s="15"/>
      <c r="K59" s="6">
        <v>1</v>
      </c>
      <c r="N59" t="b">
        <f xml:space="preserve"> H59=K59</f>
        <v>0</v>
      </c>
      <c r="O59" s="15"/>
      <c r="Q59" s="18">
        <f>(F59-D10)^2</f>
        <v>0.26530062824489037</v>
      </c>
    </row>
    <row r="60" spans="1:21" x14ac:dyDescent="0.3">
      <c r="A60" t="s">
        <v>26</v>
      </c>
      <c r="B60" s="15">
        <f>$B59+E$14*($D11 - $F60)*$F60*(1-$F60)</f>
        <v>0.34624644314483821</v>
      </c>
      <c r="C60" s="15">
        <f>$C59+$E$14*($D11 - $F60)*$F60*(1-$F60)*$B11</f>
        <v>-6.6948385517181824E-2</v>
      </c>
      <c r="D60" s="15">
        <f>$D59+$E$14*($D11 - $F60)*$F60*(1-$F60)*$C11</f>
        <v>0.37395920058850129</v>
      </c>
      <c r="F60">
        <f>1/(1+EXP(-(B59+C59*B11+D59*C11)))</f>
        <v>0.74780732196617428</v>
      </c>
      <c r="H60" s="19">
        <f>ROUND(F60,0)</f>
        <v>1</v>
      </c>
      <c r="J60" s="15"/>
      <c r="K60" s="6">
        <v>1</v>
      </c>
      <c r="N60" t="b">
        <f xml:space="preserve"> H60=K60</f>
        <v>1</v>
      </c>
      <c r="O60" s="15"/>
      <c r="Q60" s="18">
        <f>(F60-D11)^2</f>
        <v>6.3601146853872886E-2</v>
      </c>
    </row>
    <row r="61" spans="1:21" x14ac:dyDescent="0.3">
      <c r="A61" t="s">
        <v>27</v>
      </c>
      <c r="B61" s="15">
        <f>$B60+E$14*($D12 - $F61)*$F61*(1-$F61)</f>
        <v>0.3678805205322272</v>
      </c>
      <c r="C61" s="15">
        <f>$C60+$E$14*($D12 - $F61)*$F61*(1-$F61)*$B12</f>
        <v>9.8525892080490729E-3</v>
      </c>
      <c r="D61" s="15">
        <f>$D60+$E$14*($D12 - $F61)*$F61*(1-$F61)*$C12</f>
        <v>0.40931543213657889</v>
      </c>
      <c r="F61">
        <f>1/(1+EXP(-(B60+C60*B12+D60*C12)))</f>
        <v>0.6725487255483007</v>
      </c>
      <c r="H61" s="19">
        <f>ROUND(F61,0)</f>
        <v>1</v>
      </c>
      <c r="J61" s="15"/>
      <c r="K61" s="6">
        <v>1</v>
      </c>
      <c r="N61" t="b">
        <f xml:space="preserve"> H61=K61</f>
        <v>1</v>
      </c>
      <c r="O61" s="15"/>
      <c r="Q61" s="18">
        <f>(F61-D12)^2</f>
        <v>0.10722433714004211</v>
      </c>
    </row>
    <row r="62" spans="1:21" x14ac:dyDescent="0.3">
      <c r="A62" s="13" t="s">
        <v>30</v>
      </c>
      <c r="B62" s="16">
        <f>$B61+E$14*($D3 - $F62)*$F62*(1-$F62)</f>
        <v>0.32697447403295282</v>
      </c>
      <c r="C62" s="16">
        <f>$C61+$E$14*($D3 - $F62)*$F62*(1-$F62)*$B3</f>
        <v>-0.2560367130372343</v>
      </c>
      <c r="D62" s="16">
        <f>$D61+$E$14*($D3 - $F62)*$F62*(1-$F62)*$C3</f>
        <v>0.33169297348136401</v>
      </c>
      <c r="E62" s="17"/>
      <c r="F62" s="17">
        <f>1/(1+EXP(-(B61+C61*B3+D61*C3)))</f>
        <v>0.7700565876584442</v>
      </c>
      <c r="G62" s="17"/>
      <c r="H62" s="22">
        <f>ROUND(F62,0)</f>
        <v>1</v>
      </c>
      <c r="I62" s="17"/>
      <c r="J62" s="16"/>
      <c r="K62" s="20">
        <v>0</v>
      </c>
      <c r="L62" s="17"/>
      <c r="M62" s="17"/>
      <c r="N62" s="17" t="b">
        <f xml:space="preserve"> H62=K62</f>
        <v>0</v>
      </c>
      <c r="O62" s="16"/>
      <c r="P62" s="17"/>
      <c r="Q62" s="23">
        <f>(F62-D3)^2</f>
        <v>0.59298714819616716</v>
      </c>
      <c r="R62" s="17"/>
      <c r="S62" s="17">
        <f>SUM(Q63:Q72)/10</f>
        <v>0.20131131539557434</v>
      </c>
      <c r="T62" s="17">
        <f>COUNTIF(N63:N72,"VERDADERO")</f>
        <v>6</v>
      </c>
      <c r="U62" s="17" t="s">
        <v>28</v>
      </c>
    </row>
    <row r="63" spans="1:21" x14ac:dyDescent="0.3">
      <c r="A63" t="s">
        <v>19</v>
      </c>
      <c r="B63" s="15">
        <f>$B62+E$14*($D4 - $F63)*$F63*(1-$F63)</f>
        <v>0.29859348254267049</v>
      </c>
      <c r="C63" s="15">
        <f>$C62+$E$14*($D4 - $F63)*$F63*(1-$F63)*$B4</f>
        <v>-0.46792544972366334</v>
      </c>
      <c r="D63" s="15">
        <f>$D62+$E$14*($D4 - $F63)*$F63*(1-$F63)*$C4</f>
        <v>0.23235950326537583</v>
      </c>
      <c r="E63" s="5"/>
      <c r="F63" s="5">
        <f>1/(1+EXP(-(B62+C62*B4+D62*C4)))</f>
        <v>0.39564691359888843</v>
      </c>
      <c r="H63" s="21">
        <f>ROUND(F63,0)</f>
        <v>0</v>
      </c>
      <c r="I63" s="5"/>
      <c r="J63" s="15"/>
      <c r="K63" s="11">
        <v>0</v>
      </c>
      <c r="N63" s="5" t="b">
        <f xml:space="preserve"> H63=K63</f>
        <v>1</v>
      </c>
      <c r="O63" s="15"/>
      <c r="Q63" s="18">
        <f>(F63-D4)^2</f>
        <v>0.15653648024032629</v>
      </c>
      <c r="U63" s="5"/>
    </row>
    <row r="64" spans="1:21" x14ac:dyDescent="0.3">
      <c r="A64" t="s">
        <v>20</v>
      </c>
      <c r="B64" s="15">
        <f>$B63+E$14*($D5 - $F64)*$F64*(1-$F64)</f>
        <v>0.29491205474188709</v>
      </c>
      <c r="C64" s="15">
        <f>$C63+$E$14*($D5 - $F64)*$F64*(1-$F64)*$B5</f>
        <v>-0.48890958818812863</v>
      </c>
      <c r="D64" s="15">
        <f>$D63+$E$14*($D5 - $F64)*$F64*(1-$F64)*$C5</f>
        <v>0.22670961887998298</v>
      </c>
      <c r="E64" s="5"/>
      <c r="F64">
        <f>1/(1+EXP(-(B63+C63*B5+D63*C5)))</f>
        <v>0.11795086415364708</v>
      </c>
      <c r="H64" s="19">
        <f>ROUND(F64,0)</f>
        <v>0</v>
      </c>
      <c r="J64" s="15"/>
      <c r="K64" s="6">
        <v>0</v>
      </c>
      <c r="N64" t="b">
        <f xml:space="preserve"> H64=K64</f>
        <v>1</v>
      </c>
      <c r="O64" s="15"/>
      <c r="Q64" s="18">
        <f>(F64-D5)^2</f>
        <v>1.3912406354592108E-2</v>
      </c>
    </row>
    <row r="65" spans="1:21" x14ac:dyDescent="0.3">
      <c r="A65" t="s">
        <v>21</v>
      </c>
      <c r="B65" s="15">
        <f>$B64+E$14*($D6 - $F65)*$F65*(1-$F65)</f>
        <v>0.29178024806765707</v>
      </c>
      <c r="C65" s="15">
        <f>$C64+$E$14*($D6 - $F65)*$F65*(1-$F65)*$B6</f>
        <v>-0.50801360890093161</v>
      </c>
      <c r="D65" s="15">
        <f>$D64+$E$14*($D6 - $F65)*$F65*(1-$F65)*$C6</f>
        <v>0.21872351186069647</v>
      </c>
      <c r="E65" s="5"/>
      <c r="F65">
        <f>1/(1+EXP(-(B64+C64*B6+D64*C6)))</f>
        <v>0.10819359504657257</v>
      </c>
      <c r="H65" s="19">
        <f>ROUND(F65,0)</f>
        <v>0</v>
      </c>
      <c r="J65" s="15"/>
      <c r="K65" s="6">
        <v>0</v>
      </c>
      <c r="N65" t="b">
        <f xml:space="preserve"> H65=K65</f>
        <v>1</v>
      </c>
      <c r="O65" s="15"/>
      <c r="Q65" s="18">
        <f>(F65-D6)^2</f>
        <v>1.1705854009101731E-2</v>
      </c>
    </row>
    <row r="66" spans="1:21" x14ac:dyDescent="0.3">
      <c r="A66" t="s">
        <v>22</v>
      </c>
      <c r="B66" s="15">
        <f>$B65+E$14*($D7 - $F66)*$F66*(1-$F66)</f>
        <v>0.28859574168398056</v>
      </c>
      <c r="C66" s="15">
        <f>$C65+$E$14*($D7 - $F66)*$F66*(1-$F66)*$B7</f>
        <v>-0.52817153430960373</v>
      </c>
      <c r="D66" s="15">
        <f>$D65+$E$14*($D7 - $F66)*$F66*(1-$F66)*$C7</f>
        <v>0.20671792279423612</v>
      </c>
      <c r="E66" s="5"/>
      <c r="F66">
        <f>1/(1+EXP(-(B65+C65*B7+D65*C7)))</f>
        <v>0.1091592109086954</v>
      </c>
      <c r="H66" s="19">
        <f>ROUND(F66,0)</f>
        <v>0</v>
      </c>
      <c r="J66" s="15"/>
      <c r="K66" s="6">
        <v>0</v>
      </c>
      <c r="N66" t="b">
        <f xml:space="preserve"> H66=K66</f>
        <v>1</v>
      </c>
      <c r="O66" s="15"/>
      <c r="Q66" s="18">
        <f>(F66-D7)^2</f>
        <v>1.1915733326209045E-2</v>
      </c>
    </row>
    <row r="67" spans="1:21" x14ac:dyDescent="0.3">
      <c r="A67" t="s">
        <v>23</v>
      </c>
      <c r="B67" s="15">
        <f>$B66+E$14*($D8 - $F67)*$F67*(1-$F67)</f>
        <v>0.33289894325079189</v>
      </c>
      <c r="C67" s="15">
        <f>$C66+$E$14*($D8 - $F67)*$F67*(1-$F67)*$B8</f>
        <v>-0.40275119426699557</v>
      </c>
      <c r="D67" s="15">
        <f>$D66+$E$14*($D8 - $F67)*$F67*(1-$F67)*$C8</f>
        <v>0.29570593022545849</v>
      </c>
      <c r="E67" s="5"/>
      <c r="F67">
        <f>1/(1+EXP(-(B66+C66*B8+D66*C8)))</f>
        <v>0.31186441944654164</v>
      </c>
      <c r="H67" s="19">
        <f>ROUND(F67,0)</f>
        <v>0</v>
      </c>
      <c r="J67" s="15"/>
      <c r="K67" s="6">
        <v>1</v>
      </c>
      <c r="N67" t="b">
        <f xml:space="preserve"> H67=K67</f>
        <v>0</v>
      </c>
      <c r="O67" s="15"/>
      <c r="Q67" s="18">
        <f>(F67-D8)^2</f>
        <v>0.47353057722364517</v>
      </c>
    </row>
    <row r="68" spans="1:21" x14ac:dyDescent="0.3">
      <c r="A68" t="s">
        <v>24</v>
      </c>
      <c r="B68" s="15">
        <f>$B67+E$14*($D9 - $F68)*$F68*(1-$F68)</f>
        <v>0.37676107145928722</v>
      </c>
      <c r="C68" s="15">
        <f>$C67+$E$14*($D9 - $F68)*$F68*(1-$F68)*$B9</f>
        <v>-0.26677859682066007</v>
      </c>
      <c r="D68" s="15">
        <f>$D67+$E$14*($D9 - $F68)*$F68*(1-$F68)*$C9</f>
        <v>0.35791039562455607</v>
      </c>
      <c r="E68" s="5"/>
      <c r="F68">
        <f>1/(1+EXP(-(B67+C67*B9+D67*C9)))</f>
        <v>0.37841880014294688</v>
      </c>
      <c r="H68" s="19">
        <f>ROUND(F68,0)</f>
        <v>0</v>
      </c>
      <c r="J68" s="15"/>
      <c r="K68" s="6">
        <v>1</v>
      </c>
      <c r="N68" t="b">
        <f xml:space="preserve"> H68=K68</f>
        <v>0</v>
      </c>
      <c r="O68" s="15"/>
      <c r="Q68" s="18">
        <f>(F68-D9)^2</f>
        <v>0.38636318801573377</v>
      </c>
    </row>
    <row r="69" spans="1:21" x14ac:dyDescent="0.3">
      <c r="A69" t="s">
        <v>25</v>
      </c>
      <c r="B69" s="15">
        <f>$B68+E$14*($D10 - $F69)*$F69*(1-$F69)</f>
        <v>0.4144150712830611</v>
      </c>
      <c r="C69" s="15">
        <f>$C68+$E$14*($D10 - $F69)*$F69*(1-$F69)*$B10</f>
        <v>-0.15945572798953045</v>
      </c>
      <c r="D69" s="15">
        <f>$D68+$E$14*($D10 - $F69)*$F69*(1-$F69)*$C10</f>
        <v>0.39740165109070935</v>
      </c>
      <c r="E69" s="5"/>
      <c r="F69">
        <f>1/(1+EXP(-(B68+C68*B10+D68*C10)))</f>
        <v>0.49793813134917347</v>
      </c>
      <c r="H69" s="19">
        <f>ROUND(F69,0)</f>
        <v>0</v>
      </c>
      <c r="J69" s="15"/>
      <c r="K69" s="6">
        <v>1</v>
      </c>
      <c r="N69" t="b">
        <f xml:space="preserve"> H69=K69</f>
        <v>0</v>
      </c>
      <c r="O69" s="15"/>
      <c r="Q69" s="18">
        <f>(F69-D10)^2</f>
        <v>0.25206611995315975</v>
      </c>
    </row>
    <row r="70" spans="1:21" x14ac:dyDescent="0.3">
      <c r="A70" t="s">
        <v>26</v>
      </c>
      <c r="B70" s="15">
        <f>$B69+E$14*($D11 - $F70)*$F70*(1-$F70)</f>
        <v>0.42529107520919757</v>
      </c>
      <c r="C70" s="15">
        <f>$C69+$E$14*($D11 - $F70)*$F70*(1-$F70)*$B11</f>
        <v>-0.12079722218216868</v>
      </c>
      <c r="D70" s="15">
        <f>$D69+$E$14*($D11 - $F70)*$F70*(1-$F70)*$C11</f>
        <v>0.43703265374600148</v>
      </c>
      <c r="E70" s="5"/>
      <c r="F70">
        <f>1/(1+EXP(-(B69+C69*B11+D69*C11)))</f>
        <v>0.78511424771196403</v>
      </c>
      <c r="H70" s="19">
        <f>ROUND(F70,0)</f>
        <v>1</v>
      </c>
      <c r="J70" s="15"/>
      <c r="K70" s="6">
        <v>1</v>
      </c>
      <c r="N70" t="b">
        <f xml:space="preserve"> H70=K70</f>
        <v>1</v>
      </c>
      <c r="O70" s="15"/>
      <c r="Q70" s="18">
        <f>(F70-D11)^2</f>
        <v>4.6175886536395157E-2</v>
      </c>
    </row>
    <row r="71" spans="1:21" x14ac:dyDescent="0.3">
      <c r="A71" t="s">
        <v>27</v>
      </c>
      <c r="B71" s="15">
        <f>$B70+E$14*($D12 - $F71)*$F71*(1-$F71)</f>
        <v>0.44712447722662479</v>
      </c>
      <c r="C71" s="15">
        <f>$C70+$E$14*($D12 - $F71)*$F71*(1-$F71)*$B12</f>
        <v>-4.3288645020302011E-2</v>
      </c>
      <c r="D71" s="15">
        <f>$D70+$E$14*($D12 - $F71)*$F71*(1-$F71)*$C12</f>
        <v>0.4727146383939998</v>
      </c>
      <c r="E71" s="5"/>
      <c r="F71">
        <f>1/(1+EXP(-(B70+C70*B12+D70*C12)))</f>
        <v>0.67055504508547426</v>
      </c>
      <c r="H71" s="19">
        <f>ROUND(F71,0)</f>
        <v>1</v>
      </c>
      <c r="J71" s="15"/>
      <c r="K71" s="6">
        <v>1</v>
      </c>
      <c r="N71" t="b">
        <f xml:space="preserve"> H71=K71</f>
        <v>1</v>
      </c>
      <c r="O71" s="15"/>
      <c r="Q71" s="18">
        <f>(F71-D12)^2</f>
        <v>0.1085339783186339</v>
      </c>
    </row>
    <row r="72" spans="1:21" x14ac:dyDescent="0.3">
      <c r="A72" s="17" t="s">
        <v>30</v>
      </c>
      <c r="B72" s="16">
        <f>$B71+E$14*($D3 - $F72)*$F72*(1-$F72)</f>
        <v>0.40457264220769529</v>
      </c>
      <c r="C72" s="16">
        <f>$C71+$E$14*($D3 - $F72)*$F72*(1-$F72)*$B3</f>
        <v>-0.31987557264334365</v>
      </c>
      <c r="D72" s="16">
        <f>$D71+$E$14*($D3 - $F72)*$F72*(1-$F72)*$C3</f>
        <v>0.3919691658507421</v>
      </c>
      <c r="E72" s="17"/>
      <c r="F72" s="17">
        <f>1/(1+EXP(-(B71+C71*B3+D71*C3)))</f>
        <v>0.74321795590388318</v>
      </c>
      <c r="G72" s="17"/>
      <c r="H72" s="22">
        <f>ROUND(F72,0)</f>
        <v>1</v>
      </c>
      <c r="I72" s="17"/>
      <c r="J72" s="16"/>
      <c r="K72" s="20">
        <v>0</v>
      </c>
      <c r="L72" s="17"/>
      <c r="M72" s="17"/>
      <c r="N72" s="17" t="b">
        <f xml:space="preserve"> H72=K72</f>
        <v>0</v>
      </c>
      <c r="O72" s="16"/>
      <c r="P72" s="17"/>
      <c r="Q72" s="23">
        <f>(F72-D3)^2</f>
        <v>0.5523729299779464</v>
      </c>
      <c r="R72" s="17"/>
      <c r="S72" s="17">
        <f>SUM(Q73:Q82)/10</f>
        <v>0.18761011617424084</v>
      </c>
      <c r="T72" s="17">
        <f>COUNTIF(N73:N82,"VERDADERO")</f>
        <v>7</v>
      </c>
      <c r="U72" s="17" t="s">
        <v>29</v>
      </c>
    </row>
    <row r="73" spans="1:21" x14ac:dyDescent="0.3">
      <c r="A73" t="s">
        <v>19</v>
      </c>
      <c r="B73" s="15">
        <f>$B72+E$14*($D4 - $F73)*$F73*(1-$F73)</f>
        <v>0.38051809137397996</v>
      </c>
      <c r="C73" s="15">
        <f>$C72+$E$14*($D4 - $F73)*$F73*(1-$F73)*$B4</f>
        <v>-0.49946367440013417</v>
      </c>
      <c r="D73" s="15">
        <f>$D72+$E$14*($D4 - $F73)*$F73*(1-$F73)*$C4</f>
        <v>0.30777823793273845</v>
      </c>
      <c r="F73" s="5">
        <f>1/(1+EXP(-(B72+C72*B4+D72*C4)))</f>
        <v>0.35167513117634103</v>
      </c>
      <c r="H73" s="21">
        <f>ROUND(F73,0)</f>
        <v>0</v>
      </c>
      <c r="I73" s="5"/>
      <c r="J73" s="15"/>
      <c r="K73" s="11">
        <v>0</v>
      </c>
      <c r="N73" s="5" t="b">
        <f xml:space="preserve"> H73=K73</f>
        <v>1</v>
      </c>
      <c r="O73" s="15"/>
      <c r="Q73" s="18">
        <f>(F73-D4)^2</f>
        <v>0.12367539788789667</v>
      </c>
    </row>
    <row r="74" spans="1:21" x14ac:dyDescent="0.3">
      <c r="A74" t="s">
        <v>20</v>
      </c>
      <c r="B74" s="15">
        <f>$B73+E$14*($D5 - $F74)*$F74*(1-$F74)</f>
        <v>0.37672675171131159</v>
      </c>
      <c r="C74" s="15">
        <f>$C73+$E$14*($D5 - $F74)*$F74*(1-$F74)*$B5</f>
        <v>-0.52107431047734387</v>
      </c>
      <c r="D74" s="15">
        <f>$D73+$E$14*($D5 - $F74)*$F74*(1-$F74)*$C5</f>
        <v>0.30195967189831224</v>
      </c>
      <c r="F74">
        <f>1/(1+EXP(-(B73+C73*B5+D73*C5)))</f>
        <v>0.11982611544393711</v>
      </c>
      <c r="H74" s="19">
        <f>ROUND(F74,0)</f>
        <v>0</v>
      </c>
      <c r="J74" s="15"/>
      <c r="K74" s="6">
        <v>0</v>
      </c>
      <c r="N74" t="b">
        <f xml:space="preserve"> H74=K74</f>
        <v>1</v>
      </c>
      <c r="O74" s="15"/>
      <c r="Q74" s="18">
        <f>(F74-D5)^2</f>
        <v>1.4358297942383743E-2</v>
      </c>
    </row>
    <row r="75" spans="1:21" x14ac:dyDescent="0.3">
      <c r="A75" t="s">
        <v>21</v>
      </c>
      <c r="B75" s="15">
        <f>$B74+E$14*($D6 - $F75)*$F75*(1-$F75)</f>
        <v>0.37316389069636158</v>
      </c>
      <c r="C75" s="15">
        <f>$C74+$E$14*($D6 - $F75)*$F75*(1-$F75)*$B6</f>
        <v>-0.54280776266853892</v>
      </c>
      <c r="D75" s="15">
        <f>$D74+$E$14*($D6 - $F75)*$F75*(1-$F75)*$C6</f>
        <v>0.2928743763101897</v>
      </c>
      <c r="F75">
        <f>1/(1+EXP(-(B74+C74*B6+D74*C6)))</f>
        <v>0.1159013371221994</v>
      </c>
      <c r="H75" s="19">
        <f>ROUND(F75,0)</f>
        <v>0</v>
      </c>
      <c r="J75" s="15"/>
      <c r="K75" s="6">
        <v>0</v>
      </c>
      <c r="N75" t="b">
        <f xml:space="preserve"> H75=K75</f>
        <v>1</v>
      </c>
      <c r="O75" s="15"/>
      <c r="Q75" s="18">
        <f>(F75-D6)^2</f>
        <v>1.3433119946713716E-2</v>
      </c>
    </row>
    <row r="76" spans="1:21" x14ac:dyDescent="0.3">
      <c r="A76" t="s">
        <v>22</v>
      </c>
      <c r="B76" s="15">
        <f>$B75+E$14*($D7 - $F76)*$F76*(1-$F76)</f>
        <v>0.36914662308057739</v>
      </c>
      <c r="C76" s="15">
        <f>$C75+$E$14*($D7 - $F76)*$F76*(1-$F76)*$B7</f>
        <v>-0.56823706667645291</v>
      </c>
      <c r="D76" s="15">
        <f>$D75+$E$14*($D7 - $F76)*$F76*(1-$F76)*$C7</f>
        <v>0.27772927739868325</v>
      </c>
      <c r="F76">
        <f>1/(1+EXP(-(B75+C75*B7+D75*C7)))</f>
        <v>0.12361074760586784</v>
      </c>
      <c r="H76" s="19">
        <f>ROUND(F76,0)</f>
        <v>0</v>
      </c>
      <c r="J76" s="15"/>
      <c r="K76" s="6">
        <v>0</v>
      </c>
      <c r="N76" t="b">
        <f xml:space="preserve"> H76=K76</f>
        <v>1</v>
      </c>
      <c r="O76" s="15"/>
      <c r="Q76" s="18">
        <f>(F76-D7)^2</f>
        <v>1.5279616923681561E-2</v>
      </c>
    </row>
    <row r="77" spans="1:21" x14ac:dyDescent="0.3">
      <c r="A77" t="s">
        <v>23</v>
      </c>
      <c r="B77" s="15">
        <f>$B76+E$14*($D8 - $F77)*$F77*(1-$F77)</f>
        <v>0.41358910875083893</v>
      </c>
      <c r="C77" s="15">
        <f>$C76+$E$14*($D8 - $F77)*$F77*(1-$F77)*$B8</f>
        <v>-0.44242241969891805</v>
      </c>
      <c r="D77" s="15">
        <f>$D76+$E$14*($D8 - $F77)*$F77*(1-$F77)*$C8</f>
        <v>0.3669970527562525</v>
      </c>
      <c r="F77">
        <f>1/(1+EXP(-(B76+C76*B8+D76*C8)))</f>
        <v>0.33589184760900681</v>
      </c>
      <c r="H77" s="19">
        <f>ROUND(F77,0)</f>
        <v>0</v>
      </c>
      <c r="J77" s="15"/>
      <c r="K77" s="6">
        <v>1</v>
      </c>
      <c r="N77" t="b">
        <f xml:space="preserve"> H77=K77</f>
        <v>0</v>
      </c>
      <c r="O77" s="15"/>
      <c r="Q77" s="18">
        <f>(F77-D8)^2</f>
        <v>0.44103963807217861</v>
      </c>
    </row>
    <row r="78" spans="1:21" x14ac:dyDescent="0.3">
      <c r="A78" t="s">
        <v>24</v>
      </c>
      <c r="B78" s="15">
        <f>$B77+E$14*($D9 - $F78)*$F78*(1-$F78)</f>
        <v>0.45705038403099107</v>
      </c>
      <c r="C78" s="15">
        <f>$C77+$E$14*($D9 - $F78)*$F78*(1-$F78)*$B9</f>
        <v>-0.30769246633044633</v>
      </c>
      <c r="D78" s="15">
        <f>$D77+$E$14*($D9 - $F78)*$F78*(1-$F78)*$C9</f>
        <v>0.42863303588762414</v>
      </c>
      <c r="F78">
        <f>1/(1+EXP(-(B77+C77*B9+D77*C9)))</f>
        <v>0.39234829622170403</v>
      </c>
      <c r="H78" s="19">
        <f>ROUND(F78,0)</f>
        <v>0</v>
      </c>
      <c r="J78" s="15"/>
      <c r="K78" s="6">
        <v>1</v>
      </c>
      <c r="N78" t="b">
        <f xml:space="preserve"> H78=K78</f>
        <v>0</v>
      </c>
      <c r="O78" s="15"/>
      <c r="Q78" s="18">
        <f>(F78-D9)^2</f>
        <v>0.369240593104666</v>
      </c>
    </row>
    <row r="79" spans="1:21" x14ac:dyDescent="0.3">
      <c r="A79" t="s">
        <v>25</v>
      </c>
      <c r="B79" s="15">
        <f>$B78+E$14*($D10 - $F79)*$F79*(1-$F79)</f>
        <v>0.49398731525728545</v>
      </c>
      <c r="C79" s="15">
        <f>$C78+$E$14*($D10 - $F79)*$F79*(1-$F79)*$B10</f>
        <v>-0.20241341381074149</v>
      </c>
      <c r="D79" s="15">
        <f>$D78+$E$14*($D10 - $F79)*$F79*(1-$F79)*$C10</f>
        <v>0.46737223475149475</v>
      </c>
      <c r="F79">
        <f>1/(1+EXP(-(B78+C78*B10+D78*C10)))</f>
        <v>0.50739969341857782</v>
      </c>
      <c r="H79" s="19">
        <f>ROUND(F79,0)</f>
        <v>1</v>
      </c>
      <c r="J79" s="15"/>
      <c r="K79" s="6">
        <v>1</v>
      </c>
      <c r="N79" t="b">
        <f xml:space="preserve"> H79=K79</f>
        <v>1</v>
      </c>
      <c r="O79" s="15"/>
      <c r="Q79" s="18">
        <f>(F79-D10)^2</f>
        <v>0.24265506204411111</v>
      </c>
    </row>
    <row r="80" spans="1:21" x14ac:dyDescent="0.3">
      <c r="A80" t="s">
        <v>26</v>
      </c>
      <c r="B80" s="15">
        <f>$B79+E$14*($D11 - $F80)*$F80*(1-$F80)</f>
        <v>0.50241916909714435</v>
      </c>
      <c r="C80" s="15">
        <f>$C79+$E$14*($D11 - $F80)*$F80*(1-$F80)*$B11</f>
        <v>-0.17244258326960146</v>
      </c>
      <c r="D80" s="15">
        <f>$D79+$E$14*($D11 - $F80)*$F80*(1-$F80)*$C11</f>
        <v>0.498097014200447</v>
      </c>
      <c r="F80">
        <f>1/(1+EXP(-(B79+C79*B11+D79*C11)))</f>
        <v>0.8142049987220451</v>
      </c>
      <c r="H80" s="19">
        <f>ROUND(F80,0)</f>
        <v>1</v>
      </c>
      <c r="J80" s="15"/>
      <c r="K80" s="6">
        <v>1</v>
      </c>
      <c r="N80" t="b">
        <f xml:space="preserve"> H80=K80</f>
        <v>1</v>
      </c>
      <c r="O80" s="15"/>
      <c r="Q80" s="18">
        <f>(F80-D11)^2</f>
        <v>3.4519782499875265E-2</v>
      </c>
    </row>
    <row r="81" spans="1:21" x14ac:dyDescent="0.3">
      <c r="A81" t="s">
        <v>27</v>
      </c>
      <c r="B81" s="15">
        <f>$B80+E$14*($D12 - $F81)*$F81*(1-$F81)</f>
        <v>0.52439445848159505</v>
      </c>
      <c r="C81" s="15">
        <f>$C80+$E$14*($D12 - $F81)*$F81*(1-$F81)*$B12</f>
        <v>-9.4430305954801327E-2</v>
      </c>
      <c r="D81" s="15">
        <f>$D80+$E$14*($D12 - $F81)*$F81*(1-$F81)*$C12</f>
        <v>0.53401088313509182</v>
      </c>
      <c r="F81">
        <f>1/(1+EXP(-(B80+C80*B12+D80*C12)))</f>
        <v>0.66913604021766204</v>
      </c>
      <c r="H81" s="19">
        <f>ROUND(F81,0)</f>
        <v>1</v>
      </c>
      <c r="J81" s="15"/>
      <c r="K81" s="6">
        <v>1</v>
      </c>
      <c r="N81" t="b">
        <f xml:space="preserve"> H81=K81</f>
        <v>1</v>
      </c>
      <c r="O81" s="15"/>
      <c r="Q81" s="18">
        <f>(F81-D12)^2</f>
        <v>0.10947095988284855</v>
      </c>
    </row>
    <row r="82" spans="1:21" x14ac:dyDescent="0.3">
      <c r="A82" s="17" t="s">
        <v>30</v>
      </c>
      <c r="B82" s="16">
        <f>$B81+E$14*($D3 - $F82)*$F82*(1-$F82)</f>
        <v>0.48071112919478903</v>
      </c>
      <c r="C82" s="16">
        <f>$C81+$E$14*($D3 - $F82)*$F82*(1-$F82)*$B3</f>
        <v>-0.37837194631904048</v>
      </c>
      <c r="D82" s="16">
        <f>$D81+$E$14*($D3 - $F82)*$F82*(1-$F82)*$C3</f>
        <v>0.45111831072413078</v>
      </c>
      <c r="E82" s="17"/>
      <c r="F82" s="17">
        <f>1/(1+EXP(-(B81+C81*B3+D81*C3)))</f>
        <v>0.71584124876822608</v>
      </c>
      <c r="G82" s="17"/>
      <c r="H82" s="22">
        <f>ROUND(F82,0)</f>
        <v>1</v>
      </c>
      <c r="I82" s="17"/>
      <c r="J82" s="16"/>
      <c r="K82" s="20">
        <v>0</v>
      </c>
      <c r="L82" s="17"/>
      <c r="M82" s="17"/>
      <c r="N82" s="17" t="b">
        <f xml:space="preserve"> H82=K82</f>
        <v>0</v>
      </c>
      <c r="O82" s="16"/>
      <c r="P82" s="17"/>
      <c r="Q82" s="23">
        <f>(F82-D3)^2</f>
        <v>0.51242869343805331</v>
      </c>
      <c r="R82" s="17"/>
      <c r="S82" s="17">
        <f>SUM(Q83:Q92)/10</f>
        <v>0.17633652940692163</v>
      </c>
      <c r="T82" s="17">
        <f>COUNTIF(N83:N92,"VERDADERO")</f>
        <v>7</v>
      </c>
      <c r="U82" s="17" t="s">
        <v>31</v>
      </c>
    </row>
    <row r="83" spans="1:21" x14ac:dyDescent="0.3">
      <c r="A83" t="s">
        <v>19</v>
      </c>
      <c r="B83" s="15">
        <f>$B82+E$14*($D4 - $F83)*$F83*(1-$F83)</f>
        <v>0.46007029467601873</v>
      </c>
      <c r="C83" s="15">
        <f>$C82+$E$14*($D4 - $F83)*$F83*(1-$F83)*$B4</f>
        <v>-0.53247369261755817</v>
      </c>
      <c r="D83" s="15">
        <f>$D82+$E$14*($D4 - $F83)*$F83*(1-$F83)*$C4</f>
        <v>0.37887538990843472</v>
      </c>
      <c r="F83" s="5">
        <f>1/(1+EXP(-(B82+C82*B4+D82*C4)))</f>
        <v>0.31750756537392333</v>
      </c>
      <c r="H83" s="21">
        <f>ROUND(F83,0)</f>
        <v>0</v>
      </c>
      <c r="I83" s="5"/>
      <c r="J83" s="15"/>
      <c r="K83" s="11">
        <v>0</v>
      </c>
      <c r="N83" s="5" t="b">
        <f xml:space="preserve"> H83=K83</f>
        <v>1</v>
      </c>
      <c r="O83" s="15"/>
      <c r="Q83" s="18">
        <f>(F83-D4)^2</f>
        <v>0.10081105406967619</v>
      </c>
    </row>
    <row r="84" spans="1:21" x14ac:dyDescent="0.3">
      <c r="A84" t="s">
        <v>20</v>
      </c>
      <c r="B84" s="15">
        <f>$B83+E$14*($D5 - $F84)*$F84*(1-$F84)</f>
        <v>0.45627579518071248</v>
      </c>
      <c r="C84" s="15">
        <f>$C83+$E$14*($D5 - $F84)*$F84*(1-$F84)*$B5</f>
        <v>-0.55410233974080392</v>
      </c>
      <c r="D84" s="15">
        <f>$D83+$E$14*($D5 - $F84)*$F84*(1-$F84)*$C5</f>
        <v>0.37305197448131427</v>
      </c>
      <c r="F84" s="5">
        <f>1/(1+EXP(-(B83+C83*B5+D83*C5)))</f>
        <v>0.11987968691629555</v>
      </c>
      <c r="H84" s="19">
        <f>ROUND(F84,0)</f>
        <v>0</v>
      </c>
      <c r="J84" s="15"/>
      <c r="K84" s="6">
        <v>0</v>
      </c>
      <c r="N84" t="b">
        <f xml:space="preserve"> H84=K84</f>
        <v>1</v>
      </c>
      <c r="O84" s="15"/>
      <c r="Q84" s="18">
        <f>(F84-D5)^2</f>
        <v>1.4371139335149044E-2</v>
      </c>
    </row>
    <row r="85" spans="1:21" x14ac:dyDescent="0.3">
      <c r="A85" t="s">
        <v>21</v>
      </c>
      <c r="B85" s="15">
        <f>$B84+E$14*($D6 - $F85)*$F85*(1-$F85)</f>
        <v>0.45234791493822757</v>
      </c>
      <c r="C85" s="15">
        <f>$C84+$E$14*($D6 - $F85)*$F85*(1-$F85)*$B6</f>
        <v>-0.57806240921996188</v>
      </c>
      <c r="D85" s="15">
        <f>$D84+$E$14*($D6 - $F85)*$F85*(1-$F85)*$C6</f>
        <v>0.36303587986297775</v>
      </c>
      <c r="F85" s="5">
        <f>1/(1+EXP(-(B84+C84*B6+D84*C6)))</f>
        <v>0.12212426687573885</v>
      </c>
      <c r="H85" s="19">
        <f>ROUND(F85,0)</f>
        <v>0</v>
      </c>
      <c r="J85" s="15"/>
      <c r="K85" s="6">
        <v>0</v>
      </c>
      <c r="N85" t="b">
        <f xml:space="preserve"> H85=K85</f>
        <v>1</v>
      </c>
      <c r="O85" s="15"/>
      <c r="Q85" s="18">
        <f>(F85-D6)^2</f>
        <v>1.4914336559936686E-2</v>
      </c>
    </row>
    <row r="86" spans="1:21" x14ac:dyDescent="0.3">
      <c r="A86" t="s">
        <v>22</v>
      </c>
      <c r="B86" s="15">
        <f>$B85+E$14*($D7 - $F86)*$F86*(1-$F86)</f>
        <v>0.44747089642589116</v>
      </c>
      <c r="C86" s="15">
        <f>$C85+$E$14*($D7 - $F86)*$F86*(1-$F86)*$B7</f>
        <v>-0.60893393640305138</v>
      </c>
      <c r="D86" s="15">
        <f>$D85+$E$14*($D7 - $F86)*$F86*(1-$F86)*$C7</f>
        <v>0.34464952007146948</v>
      </c>
      <c r="F86" s="5">
        <f>1/(1+EXP(-(B85+C85*B7+D85*C7)))</f>
        <v>0.13727119877154217</v>
      </c>
      <c r="H86" s="19">
        <f>ROUND(F86,0)</f>
        <v>0</v>
      </c>
      <c r="J86" s="15"/>
      <c r="K86" s="6">
        <v>0</v>
      </c>
      <c r="N86" t="b">
        <f xml:space="preserve"> H86=K86</f>
        <v>1</v>
      </c>
      <c r="O86" s="15"/>
      <c r="Q86" s="18">
        <f>(F86-D7)^2</f>
        <v>1.8843382012176241E-2</v>
      </c>
    </row>
    <row r="87" spans="1:21" x14ac:dyDescent="0.3">
      <c r="A87" t="s">
        <v>23</v>
      </c>
      <c r="B87" s="15">
        <f>$B86+E$14*($D8 - $F87)*$F87*(1-$F87)</f>
        <v>0.4917375401622151</v>
      </c>
      <c r="C87" s="15">
        <f>$C86+$E$14*($D8 - $F87)*$F87*(1-$F87)*$B8</f>
        <v>-0.48361708990873764</v>
      </c>
      <c r="D87" s="15">
        <f>$D86+$E$14*($D8 - $F87)*$F87*(1-$F87)*$C8</f>
        <v>0.43356409695194087</v>
      </c>
      <c r="F87" s="5">
        <f>1/(1+EXP(-(B86+C86*B8+D86*C8)))</f>
        <v>0.35798384771672348</v>
      </c>
      <c r="H87" s="19">
        <f>ROUND(F87,0)</f>
        <v>0</v>
      </c>
      <c r="J87" s="15"/>
      <c r="K87" s="6">
        <v>1</v>
      </c>
      <c r="N87" t="b">
        <f xml:space="preserve"> H87=K87</f>
        <v>0</v>
      </c>
      <c r="O87" s="15"/>
      <c r="Q87" s="18">
        <f>(F87-D8)^2</f>
        <v>0.41218473979262338</v>
      </c>
    </row>
    <row r="88" spans="1:21" x14ac:dyDescent="0.3">
      <c r="A88" t="s">
        <v>24</v>
      </c>
      <c r="B88" s="15">
        <f>$B87+E$14*($D9 - $F88)*$F88*(1-$F88)</f>
        <v>0.53482398415725307</v>
      </c>
      <c r="C88" s="15">
        <f>$C87+$E$14*($D9 - $F88)*$F88*(1-$F88)*$B9</f>
        <v>-0.3500491135241201</v>
      </c>
      <c r="D88" s="15">
        <f>$D87+$E$14*($D9 - $F88)*$F88*(1-$F88)*$C9</f>
        <v>0.4946685012325428</v>
      </c>
      <c r="F88" s="5">
        <f>1/(1+EXP(-(B87+C87*B9+D87*C9)))</f>
        <v>0.40309088891829081</v>
      </c>
      <c r="H88" s="19">
        <f>ROUND(F88,0)</f>
        <v>0</v>
      </c>
      <c r="J88" s="15"/>
      <c r="K88" s="6">
        <v>1</v>
      </c>
      <c r="N88" t="b">
        <f xml:space="preserve"> H88=K88</f>
        <v>0</v>
      </c>
      <c r="O88" s="15"/>
      <c r="Q88" s="18">
        <f>(F88-D9)^2</f>
        <v>0.35630048689235622</v>
      </c>
    </row>
    <row r="89" spans="1:21" x14ac:dyDescent="0.3">
      <c r="A89" t="s">
        <v>25</v>
      </c>
      <c r="B89" s="15">
        <f>$B88+E$14*($D10 - $F89)*$F89*(1-$F89)</f>
        <v>0.57124756093138862</v>
      </c>
      <c r="C89" s="15">
        <f>$C88+$E$14*($D10 - $F89)*$F89*(1-$F89)*$B10</f>
        <v>-0.24623324347615175</v>
      </c>
      <c r="D89" s="15">
        <f>$D88+$E$14*($D10 - $F89)*$F89*(1-$F89)*$C10</f>
        <v>0.53286929748554146</v>
      </c>
      <c r="F89" s="5">
        <f>1/(1+EXP(-(B88+C88*B10+D88*C10)))</f>
        <v>0.51397274641756907</v>
      </c>
      <c r="H89" s="19">
        <f>ROUND(F89,0)</f>
        <v>1</v>
      </c>
      <c r="J89" s="15"/>
      <c r="K89" s="6">
        <v>1</v>
      </c>
      <c r="N89" t="b">
        <f xml:space="preserve"> H89=K89</f>
        <v>1</v>
      </c>
      <c r="O89" s="15"/>
      <c r="Q89" s="18">
        <f>(F89-D10)^2</f>
        <v>0.23622249122488062</v>
      </c>
    </row>
    <row r="90" spans="1:21" x14ac:dyDescent="0.3">
      <c r="A90" t="s">
        <v>26</v>
      </c>
      <c r="B90" s="15">
        <f>$B89+E$14*($D11 - $F90)*$F90*(1-$F90)</f>
        <v>0.57790229621346434</v>
      </c>
      <c r="C90" s="15">
        <f>$C89+$E$14*($D11 - $F90)*$F90*(1-$F90)*$B11</f>
        <v>-0.22257913997492518</v>
      </c>
      <c r="D90" s="15">
        <f>$D89+$E$14*($D11 - $F90)*$F90*(1-$F90)*$C11</f>
        <v>0.55711844574121838</v>
      </c>
      <c r="F90" s="5">
        <f>1/(1+EXP(-(B89+C89*B11+D89*C11)))</f>
        <v>0.83722667443751597</v>
      </c>
      <c r="H90" s="19">
        <f>ROUND(F90,0)</f>
        <v>1</v>
      </c>
      <c r="J90" s="15"/>
      <c r="K90" s="6">
        <v>1</v>
      </c>
      <c r="N90" t="b">
        <f xml:space="preserve"> H90=K90</f>
        <v>1</v>
      </c>
      <c r="O90" s="15"/>
      <c r="Q90" s="18">
        <f>(F90-D11)^2</f>
        <v>2.6495155514670417E-2</v>
      </c>
    </row>
    <row r="91" spans="1:21" x14ac:dyDescent="0.3">
      <c r="A91" t="s">
        <v>27</v>
      </c>
      <c r="B91" s="15">
        <f>$B90+E$14*($D12 - $F91)*$F91*(1-$F91)</f>
        <v>0.60001152472970587</v>
      </c>
      <c r="C91" s="15">
        <f>$C90+$E$14*($D12 - $F91)*$F91*(1-$F91)*$B12</f>
        <v>-0.14409137874226774</v>
      </c>
      <c r="D91" s="15">
        <f>$D90+$E$14*($D12 - $F91)*$F91*(1-$F91)*$C12</f>
        <v>0.59325120928699671</v>
      </c>
      <c r="F91" s="5">
        <f>1/(1+EXP(-(B90+C90*B12+D90*C12)))</f>
        <v>0.66779660805449104</v>
      </c>
      <c r="H91" s="19">
        <f>ROUND(F91,0)</f>
        <v>1</v>
      </c>
      <c r="J91" s="15"/>
      <c r="K91" s="6">
        <v>1</v>
      </c>
      <c r="N91" t="b">
        <f xml:space="preserve"> H91=K91</f>
        <v>1</v>
      </c>
      <c r="O91" s="15"/>
      <c r="Q91" s="18">
        <f>(F91-D12)^2</f>
        <v>0.11035909362010145</v>
      </c>
    </row>
    <row r="92" spans="1:21" x14ac:dyDescent="0.3">
      <c r="A92" s="17" t="s">
        <v>30</v>
      </c>
      <c r="B92" s="16">
        <f>$B91+E$14*($D3 - $F92)*$F92*(1-$F92)</f>
        <v>0.55570195048685489</v>
      </c>
      <c r="C92" s="16">
        <f>$C91+$E$14*($D3 - $F92)*$F92*(1-$F92)*$B3</f>
        <v>-0.43210361132079939</v>
      </c>
      <c r="D92" s="16">
        <f>$D91+$E$14*($D3 - $F92)*$F92*(1-$F92)*$C3</f>
        <v>0.50917028753972171</v>
      </c>
      <c r="E92" s="17"/>
      <c r="F92" s="17">
        <f>1/(1+EXP(-(B91+C91*B3+D91*C3)))</f>
        <v>0.68765064898365769</v>
      </c>
      <c r="G92" s="17"/>
      <c r="H92" s="22">
        <f>ROUND(F92,0)</f>
        <v>1</v>
      </c>
      <c r="I92" s="17"/>
      <c r="J92" s="16"/>
      <c r="K92" s="20">
        <v>0</v>
      </c>
      <c r="L92" s="17"/>
      <c r="M92" s="17"/>
      <c r="N92" s="17" t="b">
        <f xml:space="preserve"> H92=K92</f>
        <v>0</v>
      </c>
      <c r="O92" s="16"/>
      <c r="P92" s="17"/>
      <c r="Q92" s="23">
        <f>(F92-D3)^2</f>
        <v>0.47286341504764562</v>
      </c>
      <c r="R92" s="17"/>
      <c r="S92" s="17">
        <f>SUM(Q93:Q102)/10</f>
        <v>0.16683344454384702</v>
      </c>
      <c r="T92" s="17">
        <f>COUNTIF(N93:N102,"VERDADERO")</f>
        <v>7</v>
      </c>
      <c r="U92" s="17" t="s">
        <v>32</v>
      </c>
    </row>
    <row r="93" spans="1:21" x14ac:dyDescent="0.3">
      <c r="A93" t="s">
        <v>19</v>
      </c>
      <c r="B93" s="15">
        <f>$B92+E$14*($D4 - $F93)*$F93*(1-$F93)</f>
        <v>0.5376435485741704</v>
      </c>
      <c r="C93" s="15">
        <f>$C92+$E$14*($D4 - $F93)*$F93*(1-$F93)*$B4</f>
        <v>-0.5669252566169003</v>
      </c>
      <c r="D93" s="15">
        <f>$D92+$E$14*($D4 - $F93)*$F93*(1-$F93)*$C4</f>
        <v>0.44596588084532607</v>
      </c>
      <c r="F93" s="5">
        <f>1/(1+EXP(-(B92+C92*B4+D92*C4)))</f>
        <v>0.29147510948673588</v>
      </c>
      <c r="H93" s="21">
        <f>ROUND(F93,0)</f>
        <v>0</v>
      </c>
      <c r="I93" s="5"/>
      <c r="J93" s="15"/>
      <c r="K93" s="11">
        <v>0</v>
      </c>
      <c r="N93" s="5" t="b">
        <f xml:space="preserve"> H93=K93</f>
        <v>1</v>
      </c>
      <c r="O93" s="15"/>
      <c r="Q93" s="18">
        <f>(F93-D4)^2</f>
        <v>8.4957739450304673E-2</v>
      </c>
    </row>
    <row r="94" spans="1:21" x14ac:dyDescent="0.3">
      <c r="A94" t="s">
        <v>20</v>
      </c>
      <c r="B94" s="15">
        <f>$B93+E$14*($D5 - $F94)*$F94*(1-$F94)</f>
        <v>0.53394650047568892</v>
      </c>
      <c r="C94" s="15">
        <f>$C93+$E$14*($D5 - $F94)*$F94*(1-$F94)*$B5</f>
        <v>-0.58799843077824443</v>
      </c>
      <c r="D94" s="15">
        <f>$D93+$E$14*($D5 - $F94)*$F94*(1-$F94)*$C5</f>
        <v>0.44029202400119299</v>
      </c>
      <c r="F94" s="5">
        <f>1/(1+EXP(-(B93+C93*B5+D93*C5)))</f>
        <v>0.1182187879669102</v>
      </c>
      <c r="H94" s="19">
        <f>ROUND(F94,0)</f>
        <v>0</v>
      </c>
      <c r="J94" s="15"/>
      <c r="K94" s="6">
        <v>0</v>
      </c>
      <c r="N94" t="b">
        <f xml:space="preserve"> H94=K94</f>
        <v>1</v>
      </c>
      <c r="O94" s="15"/>
      <c r="Q94" s="18">
        <f>(F94-D5)^2</f>
        <v>1.3975681828365271E-2</v>
      </c>
    </row>
    <row r="95" spans="1:21" x14ac:dyDescent="0.3">
      <c r="A95" t="s">
        <v>21</v>
      </c>
      <c r="B95" s="15">
        <f>$B94+E$14*($D6 - $F95)*$F95*(1-$F95)</f>
        <v>0.52973836568000987</v>
      </c>
      <c r="C95" s="15">
        <f>$C94+$E$14*($D6 - $F95)*$F95*(1-$F95)*$B6</f>
        <v>-0.61366805303188698</v>
      </c>
      <c r="D95" s="15">
        <f>$D94+$E$14*($D6 - $F95)*$F95*(1-$F95)*$C6</f>
        <v>0.4295612802722113</v>
      </c>
      <c r="F95" s="5">
        <f>1/(1+EXP(-(B94+C94*B6+D94*C6)))</f>
        <v>0.1267395932772738</v>
      </c>
      <c r="H95" s="19">
        <f>ROUND(F95,0)</f>
        <v>0</v>
      </c>
      <c r="J95" s="15"/>
      <c r="K95" s="6">
        <v>0</v>
      </c>
      <c r="N95" t="b">
        <f xml:space="preserve"> H95=K95</f>
        <v>1</v>
      </c>
      <c r="O95" s="15"/>
      <c r="Q95" s="18">
        <f>(F95-D6)^2</f>
        <v>1.6062924504088787E-2</v>
      </c>
    </row>
    <row r="96" spans="1:21" x14ac:dyDescent="0.3">
      <c r="A96" t="s">
        <v>22</v>
      </c>
      <c r="B96" s="15">
        <f>$B95+E$14*($D7 - $F96)*$F96*(1-$F96)</f>
        <v>0.52400738414188064</v>
      </c>
      <c r="C96" s="15">
        <f>$C95+$E$14*($D7 - $F96)*$F96*(1-$F96)*$B7</f>
        <v>-0.64994516616824538</v>
      </c>
      <c r="D96" s="15">
        <f>$D95+$E$14*($D7 - $F96)*$F96*(1-$F96)*$C7</f>
        <v>0.40795547987346387</v>
      </c>
      <c r="F96" s="5">
        <f>1/(1+EXP(-(B95+C95*B7+D95*C7)))</f>
        <v>0.14990652467633403</v>
      </c>
      <c r="H96" s="19">
        <f>ROUND(F96,0)</f>
        <v>0</v>
      </c>
      <c r="J96" s="15"/>
      <c r="K96" s="6">
        <v>0</v>
      </c>
      <c r="N96" t="b">
        <f xml:space="preserve"> H96=K96</f>
        <v>1</v>
      </c>
      <c r="O96" s="15"/>
      <c r="Q96" s="18">
        <f>(F96-D7)^2</f>
        <v>2.2471966140536342E-2</v>
      </c>
    </row>
    <row r="97" spans="1:21" x14ac:dyDescent="0.3">
      <c r="A97" t="s">
        <v>23</v>
      </c>
      <c r="B97" s="15">
        <f>$B96+E$14*($D8 - $F97)*$F97*(1-$F97)</f>
        <v>0.56787109995573093</v>
      </c>
      <c r="C97" s="15">
        <f>$C96+$E$14*($D8 - $F97)*$F97*(1-$F97)*$B8</f>
        <v>-0.52576899021831869</v>
      </c>
      <c r="D97" s="15">
        <f>$D96+$E$14*($D8 - $F97)*$F97*(1-$F97)*$C8</f>
        <v>0.49606073030141562</v>
      </c>
      <c r="F97" s="5">
        <f>1/(1+EXP(-(B96+C96*B8+D96*C8)))</f>
        <v>0.37835581370091576</v>
      </c>
      <c r="H97" s="19">
        <f>ROUND(F97,0)</f>
        <v>0</v>
      </c>
      <c r="J97" s="15"/>
      <c r="K97" s="6">
        <v>1</v>
      </c>
      <c r="N97" t="b">
        <f xml:space="preserve"> H97=K97</f>
        <v>0</v>
      </c>
      <c r="O97" s="15"/>
      <c r="Q97" s="18">
        <f>(F97-D8)^2</f>
        <v>0.38644149435945058</v>
      </c>
    </row>
    <row r="98" spans="1:21" x14ac:dyDescent="0.3">
      <c r="A98" t="s">
        <v>24</v>
      </c>
      <c r="B98" s="15">
        <f>$B97+E$14*($D9 - $F98)*$F98*(1-$F98)</f>
        <v>0.6106332339616225</v>
      </c>
      <c r="C98" s="15">
        <f>$C97+$E$14*($D9 - $F98)*$F98*(1-$F98)*$B9</f>
        <v>-0.39320637480005483</v>
      </c>
      <c r="D98" s="15">
        <f>$D97+$E$14*($D9 - $F98)*$F98*(1-$F98)*$C9</f>
        <v>0.55670520410617419</v>
      </c>
      <c r="F98" s="5">
        <f>1/(1+EXP(-(B97+C97*B9+D97*C9)))</f>
        <v>0.41132065321223682</v>
      </c>
      <c r="H98" s="19">
        <f>ROUND(F98,0)</f>
        <v>0</v>
      </c>
      <c r="J98" s="15"/>
      <c r="K98" s="6">
        <v>1</v>
      </c>
      <c r="N98" t="b">
        <f xml:space="preserve"> H98=K98</f>
        <v>0</v>
      </c>
      <c r="O98" s="15"/>
      <c r="Q98" s="18">
        <f>(F98-D9)^2</f>
        <v>0.3465433733344675</v>
      </c>
    </row>
    <row r="99" spans="1:21" x14ac:dyDescent="0.3">
      <c r="A99" t="s">
        <v>25</v>
      </c>
      <c r="B99" s="15">
        <f>$B98+E$14*($D10 - $F99)*$F99*(1-$F99)</f>
        <v>0.64670158037600234</v>
      </c>
      <c r="C99" s="15">
        <f>$C98+$E$14*($D10 - $F99)*$F99*(1-$F99)*$B10</f>
        <v>-0.29040299589468299</v>
      </c>
      <c r="D99" s="15">
        <f>$D98+$E$14*($D10 - $F99)*$F99*(1-$F99)*$C10</f>
        <v>0.5945334372064639</v>
      </c>
      <c r="F99" s="5">
        <f>1/(1+EXP(-(B98+C98*B10+D98*C10)))</f>
        <v>0.51843413664811555</v>
      </c>
      <c r="H99" s="19">
        <f>ROUND(F99,0)</f>
        <v>1</v>
      </c>
      <c r="J99" s="15"/>
      <c r="K99" s="6">
        <v>1</v>
      </c>
      <c r="N99" t="b">
        <f xml:space="preserve"> H99=K99</f>
        <v>1</v>
      </c>
      <c r="O99" s="15"/>
      <c r="Q99" s="18">
        <f>(F99-D10)^2</f>
        <v>0.23190568074584583</v>
      </c>
    </row>
    <row r="100" spans="1:21" x14ac:dyDescent="0.3">
      <c r="A100" t="s">
        <v>26</v>
      </c>
      <c r="B100" s="15">
        <f>$B99+E$14*($D11 - $F100)*$F100*(1-$F100)</f>
        <v>0.65203970437763203</v>
      </c>
      <c r="C100" s="15">
        <f>$C99+$E$14*($D11 - $F100)*$F100*(1-$F100)*$B11</f>
        <v>-0.2714287569077421</v>
      </c>
      <c r="D100" s="15">
        <f>$D99+$E$14*($D11 - $F100)*$F100*(1-$F100)*$C11</f>
        <v>0.61398499385536065</v>
      </c>
      <c r="F100" s="5">
        <f>1/(1+EXP(-(B99+C99*B11+D99*C11)))</f>
        <v>0.85580641743727393</v>
      </c>
      <c r="H100" s="19">
        <f>ROUND(F100,0)</f>
        <v>1</v>
      </c>
      <c r="J100" s="15"/>
      <c r="K100" s="6">
        <v>1</v>
      </c>
      <c r="N100" t="b">
        <f xml:space="preserve"> H100=K100</f>
        <v>1</v>
      </c>
      <c r="O100" s="15"/>
      <c r="Q100" s="18">
        <f>(F100-D11)^2</f>
        <v>2.07917892522737E-2</v>
      </c>
    </row>
    <row r="101" spans="1:21" x14ac:dyDescent="0.3">
      <c r="A101" t="s">
        <v>27</v>
      </c>
      <c r="B101" s="15">
        <f>$B100+E$14*($D12 - $F101)*$F101*(1-$F101)</f>
        <v>0.67428978950133756</v>
      </c>
      <c r="C101" s="15">
        <f>$C100+$E$14*($D12 - $F101)*$F101*(1-$F101)*$B12</f>
        <v>-0.1924409547185876</v>
      </c>
      <c r="D101" s="15">
        <f>$D100+$E$14*($D12 - $F101)*$F101*(1-$F101)*$C12</f>
        <v>0.65034795713369031</v>
      </c>
      <c r="F101" s="5">
        <f>1/(1+EXP(-(B100+C100*B12+D100*C12)))</f>
        <v>0.66638803758694054</v>
      </c>
      <c r="H101" s="19">
        <f>ROUND(F101,0)</f>
        <v>1</v>
      </c>
      <c r="J101" s="15"/>
      <c r="K101" s="6">
        <v>1</v>
      </c>
      <c r="N101" t="b">
        <f xml:space="preserve"> H101=K101</f>
        <v>1</v>
      </c>
      <c r="O101" s="15"/>
      <c r="Q101" s="18">
        <f>(F101-D12)^2</f>
        <v>0.1112969414650926</v>
      </c>
    </row>
    <row r="102" spans="1:21" x14ac:dyDescent="0.3">
      <c r="A102" s="17" t="s">
        <v>30</v>
      </c>
      <c r="B102" s="16">
        <f>$B101+E$14*($D3 - $F102)*$F102*(1-$F102)</f>
        <v>0.6298642295282455</v>
      </c>
      <c r="C102" s="16">
        <f>$C101+$E$14*($D3 - $F102)*$F102*(1-$F102)*$B3</f>
        <v>-0.48120709454368593</v>
      </c>
      <c r="D102" s="16">
        <f>$D101+$E$14*($D3 - $F102)*$F102*(1-$F102)*$C3</f>
        <v>0.56604694328950766</v>
      </c>
      <c r="E102" s="17"/>
      <c r="F102" s="17">
        <f>1/(1+EXP(-(B101+C101*B3+D101*C3)))</f>
        <v>0.6587008838297127</v>
      </c>
      <c r="G102" s="17"/>
      <c r="H102" s="22">
        <f>ROUND(F102,0)</f>
        <v>1</v>
      </c>
      <c r="I102" s="17"/>
      <c r="J102" s="16"/>
      <c r="K102" s="20">
        <v>0</v>
      </c>
      <c r="L102" s="17"/>
      <c r="M102" s="17"/>
      <c r="N102" s="17" t="b">
        <f xml:space="preserve"> H102=K102</f>
        <v>0</v>
      </c>
      <c r="O102" s="16"/>
      <c r="P102" s="17"/>
      <c r="Q102" s="23">
        <f>(F102-D3)^2</f>
        <v>0.43388685435804469</v>
      </c>
      <c r="R102" s="17"/>
      <c r="S102" s="17">
        <f>SUM(Q103:Q112)/10</f>
        <v>0.15867387400003183</v>
      </c>
      <c r="T102" s="17">
        <f>COUNTIF(N103:N112,"VERDADERO")</f>
        <v>7</v>
      </c>
      <c r="U102" s="17" t="s">
        <v>33</v>
      </c>
    </row>
    <row r="103" spans="1:21" x14ac:dyDescent="0.3">
      <c r="A103" t="s">
        <v>19</v>
      </c>
      <c r="B103" s="15">
        <f>$B102+E$14*($D4 - $F103)*$F103*(1-$F103)</f>
        <v>0.61365061055203896</v>
      </c>
      <c r="C103" s="15">
        <f>$C102+$E$14*($D4 - $F103)*$F103*(1-$F103)*$B4</f>
        <v>-0.60225583391418447</v>
      </c>
      <c r="D103" s="15">
        <f>$D102+$E$14*($D4 - $F103)*$F103*(1-$F103)*$C4</f>
        <v>0.50929927687278465</v>
      </c>
      <c r="F103" s="5">
        <f>1/(1+EXP(-(B102+C102*B4+D102*C4)))</f>
        <v>0.27257439906151049</v>
      </c>
      <c r="H103" s="21">
        <f>ROUND(F103,0)</f>
        <v>0</v>
      </c>
      <c r="I103" s="5"/>
      <c r="J103" s="15"/>
      <c r="K103" s="11">
        <v>0</v>
      </c>
      <c r="N103" s="5" t="b">
        <f xml:space="preserve"> H103=K103</f>
        <v>1</v>
      </c>
      <c r="O103" s="15"/>
      <c r="Q103" s="18">
        <f>(F103-D4)^2</f>
        <v>7.4296803023743571E-2</v>
      </c>
    </row>
    <row r="104" spans="1:21" x14ac:dyDescent="0.3">
      <c r="A104" t="s">
        <v>20</v>
      </c>
      <c r="B104" s="15">
        <f>$B103+E$14*($D5 - $F104)*$F104*(1-$F104)</f>
        <v>0.61012149804443117</v>
      </c>
      <c r="C104" s="15">
        <f>$C103+$E$14*($D5 - $F104)*$F104*(1-$F104)*$B5</f>
        <v>-0.62237177520754894</v>
      </c>
      <c r="D104" s="15">
        <f>$D103+$E$14*($D5 - $F104)*$F104*(1-$F104)*$C5</f>
        <v>0.50388315064947942</v>
      </c>
      <c r="F104" s="5">
        <f>1/(1+EXP(-(B103+C103*B5+D103*C5)))</f>
        <v>0.11531272472036992</v>
      </c>
      <c r="H104" s="19">
        <f>ROUND(F104,0)</f>
        <v>0</v>
      </c>
      <c r="J104" s="15"/>
      <c r="K104" s="6">
        <v>0</v>
      </c>
      <c r="N104" t="b">
        <f xml:space="preserve"> H104=K104</f>
        <v>1</v>
      </c>
      <c r="O104" s="15"/>
      <c r="Q104" s="18">
        <f>(F104-D5)^2</f>
        <v>1.3297024482435813E-2</v>
      </c>
    </row>
    <row r="105" spans="1:21" x14ac:dyDescent="0.3">
      <c r="A105" t="s">
        <v>21</v>
      </c>
      <c r="B105" s="15">
        <f>$B104+E$14*($D6 - $F105)*$F105*(1-$F105)</f>
        <v>0.60571404492657921</v>
      </c>
      <c r="C105" s="15">
        <f>$C104+$E$14*($D6 - $F105)*$F105*(1-$F105)*$B6</f>
        <v>-0.64925723922644552</v>
      </c>
      <c r="D105" s="15">
        <f>$D104+$E$14*($D6 - $F105)*$F105*(1-$F105)*$C6</f>
        <v>0.49264414519895705</v>
      </c>
      <c r="F105" s="5">
        <f>1/(1+EXP(-(B104+C104*B6+D104*C6)))</f>
        <v>0.12994509581389241</v>
      </c>
      <c r="H105" s="19">
        <f>ROUND(F105,0)</f>
        <v>0</v>
      </c>
      <c r="J105" s="15"/>
      <c r="K105" s="6">
        <v>0</v>
      </c>
      <c r="N105" t="b">
        <f xml:space="preserve"> H105=K105</f>
        <v>1</v>
      </c>
      <c r="O105" s="15"/>
      <c r="Q105" s="18">
        <f>(F105-D6)^2</f>
        <v>1.688572792608168E-2</v>
      </c>
    </row>
    <row r="106" spans="1:21" x14ac:dyDescent="0.3">
      <c r="A106" t="s">
        <v>22</v>
      </c>
      <c r="B106" s="15">
        <f>$B105+E$14*($D7 - $F106)*$F106*(1-$F106)</f>
        <v>0.59915013521975324</v>
      </c>
      <c r="C106" s="15">
        <f>$C105+$E$14*($D7 - $F106)*$F106*(1-$F106)*$B7</f>
        <v>-0.69080678767065407</v>
      </c>
      <c r="D106" s="15">
        <f>$D105+$E$14*($D7 - $F106)*$F106*(1-$F106)*$C7</f>
        <v>0.46789820560422307</v>
      </c>
      <c r="F106" s="5">
        <f>1/(1+EXP(-(B105+C105*B7+D105*C7)))</f>
        <v>0.16153976079113003</v>
      </c>
      <c r="H106" s="19">
        <f>ROUND(F106,0)</f>
        <v>0</v>
      </c>
      <c r="J106" s="15"/>
      <c r="K106" s="6">
        <v>0</v>
      </c>
      <c r="N106" t="b">
        <f xml:space="preserve"> H106=K106</f>
        <v>1</v>
      </c>
      <c r="O106" s="15"/>
      <c r="Q106" s="18">
        <f>(F106-D7)^2</f>
        <v>2.609509431645551E-2</v>
      </c>
    </row>
    <row r="107" spans="1:21" x14ac:dyDescent="0.3">
      <c r="A107" t="s">
        <v>23</v>
      </c>
      <c r="B107" s="15">
        <f>$B106+E$14*($D8 - $F107)*$F107*(1-$F107)</f>
        <v>0.64244506280368141</v>
      </c>
      <c r="C107" s="15">
        <f>$C106+$E$14*($D8 - $F107)*$F107*(1-$F107)*$B8</f>
        <v>-0.56824082521966579</v>
      </c>
      <c r="D107" s="15">
        <f>$D106+$E$14*($D8 - $F107)*$F107*(1-$F107)*$C8</f>
        <v>0.55486098033197562</v>
      </c>
      <c r="F107" s="5">
        <f>1/(1+EXP(-(B106+C106*B8+D106*C8)))</f>
        <v>0.39731489612472431</v>
      </c>
      <c r="H107" s="19">
        <f>ROUND(F107,0)</f>
        <v>0</v>
      </c>
      <c r="J107" s="15"/>
      <c r="K107" s="6">
        <v>1</v>
      </c>
      <c r="N107" t="b">
        <f xml:space="preserve"> H107=K107</f>
        <v>0</v>
      </c>
      <c r="O107" s="15"/>
      <c r="Q107" s="18">
        <f>(F107-D8)^2</f>
        <v>0.36322933443315175</v>
      </c>
    </row>
    <row r="108" spans="1:21" x14ac:dyDescent="0.3">
      <c r="A108" t="s">
        <v>24</v>
      </c>
      <c r="B108" s="15">
        <f>$B107+E$14*($D9 - $F108)*$F108*(1-$F108)</f>
        <v>0.68493418112611937</v>
      </c>
      <c r="C108" s="15">
        <f>$C107+$E$14*($D9 - $F108)*$F108*(1-$F108)*$B9</f>
        <v>-0.43652455842010829</v>
      </c>
      <c r="D108" s="15">
        <f>$D107+$E$14*($D9 - $F108)*$F108*(1-$F108)*$C9</f>
        <v>0.61511826830402494</v>
      </c>
      <c r="F108" s="5">
        <f>1/(1+EXP(-(B107+C107*B9+D107*C9)))</f>
        <v>0.41770352025485341</v>
      </c>
      <c r="H108" s="19">
        <f>ROUND(F108,0)</f>
        <v>0</v>
      </c>
      <c r="J108" s="15"/>
      <c r="K108" s="6">
        <v>1</v>
      </c>
      <c r="N108" t="b">
        <f xml:space="preserve"> H108=K108</f>
        <v>0</v>
      </c>
      <c r="O108" s="15"/>
      <c r="Q108" s="18">
        <f>(F108-D9)^2</f>
        <v>0.33906919032358995</v>
      </c>
    </row>
    <row r="109" spans="1:21" x14ac:dyDescent="0.3">
      <c r="A109" t="s">
        <v>25</v>
      </c>
      <c r="B109" s="15">
        <f>$B108+E$14*($D10 - $F109)*$F109*(1-$F109)</f>
        <v>0.72075908711760195</v>
      </c>
      <c r="C109" s="15">
        <f>$C108+$E$14*($D10 - $F109)*$F109*(1-$F109)*$B10</f>
        <v>-0.33441504270847622</v>
      </c>
      <c r="D109" s="15">
        <f>$D108+$E$14*($D10 - $F109)*$F109*(1-$F109)*$C10</f>
        <v>0.65269118276681481</v>
      </c>
      <c r="F109" s="5">
        <f>1/(1+EXP(-(B108+C108*B10+D108*C10)))</f>
        <v>0.52145357181183971</v>
      </c>
      <c r="H109" s="19">
        <f>ROUND(F109,0)</f>
        <v>1</v>
      </c>
      <c r="J109" s="15"/>
      <c r="K109" s="6">
        <v>1</v>
      </c>
      <c r="N109" t="b">
        <f xml:space="preserve"> H109=K109</f>
        <v>1</v>
      </c>
      <c r="O109" s="15"/>
      <c r="Q109" s="18">
        <f>(F109-D10)^2</f>
        <v>0.22900668393164605</v>
      </c>
    </row>
    <row r="110" spans="1:21" x14ac:dyDescent="0.3">
      <c r="A110" t="s">
        <v>26</v>
      </c>
      <c r="B110" s="15">
        <f>$B109+E$14*($D11 - $F110)*$F110*(1-$F110)</f>
        <v>0.7251032001641442</v>
      </c>
      <c r="C110" s="15">
        <f>$C109+$E$14*($D11 - $F110)*$F110*(1-$F110)*$B11</f>
        <v>-0.31897399279914185</v>
      </c>
      <c r="D110" s="15">
        <f>$D109+$E$14*($D11 - $F110)*$F110*(1-$F110)*$C11</f>
        <v>0.66852066911599484</v>
      </c>
      <c r="F110" s="5">
        <f>1/(1+EXP(-(B109+C109*B11+D109*C11)))</f>
        <v>0.87106697966896973</v>
      </c>
      <c r="H110" s="19">
        <f>ROUND(F110,0)</f>
        <v>1</v>
      </c>
      <c r="J110" s="15"/>
      <c r="K110" s="6">
        <v>1</v>
      </c>
      <c r="N110" t="b">
        <f xml:space="preserve"> H110=K110</f>
        <v>1</v>
      </c>
      <c r="O110" s="15"/>
      <c r="Q110" s="18">
        <f>(F110-D11)^2</f>
        <v>1.6623723731681864E-2</v>
      </c>
    </row>
    <row r="111" spans="1:21" x14ac:dyDescent="0.3">
      <c r="A111" t="s">
        <v>27</v>
      </c>
      <c r="B111" s="15">
        <f>$B110+E$14*($D12 - $F111)*$F111*(1-$F111)</f>
        <v>0.74750006761117893</v>
      </c>
      <c r="C111" s="15">
        <f>$C110+$E$14*($D12 - $F111)*$F111*(1-$F111)*$B12</f>
        <v>-0.23946511336216839</v>
      </c>
      <c r="D111" s="15">
        <f>$D110+$E$14*($D12 - $F111)*$F111*(1-$F111)*$C12</f>
        <v>0.70512351643087789</v>
      </c>
      <c r="F111" s="5">
        <f>1/(1+EXP(-(B110+C110*B12+D110*C12)))</f>
        <v>0.66492019843756422</v>
      </c>
      <c r="H111" s="19">
        <f>ROUND(F111,0)</f>
        <v>1</v>
      </c>
      <c r="J111" s="15"/>
      <c r="K111" s="6">
        <v>1</v>
      </c>
      <c r="N111" t="b">
        <f xml:space="preserve"> H111=K111</f>
        <v>1</v>
      </c>
      <c r="O111" s="15"/>
      <c r="Q111" s="18">
        <f>(F111-D12)^2</f>
        <v>0.11227847341512133</v>
      </c>
    </row>
    <row r="112" spans="1:21" x14ac:dyDescent="0.3">
      <c r="A112" s="17" t="s">
        <v>30</v>
      </c>
      <c r="B112" s="16">
        <f>$B111+E$14*($D3 - $F112)*$F112*(1-$F112)</f>
        <v>0.70345989128207387</v>
      </c>
      <c r="C112" s="16">
        <f>$C111+$E$14*($D3 - $F112)*$F112*(1-$F112)*$B3</f>
        <v>-0.52572625950135099</v>
      </c>
      <c r="D112" s="16">
        <f>$D111+$E$14*($D3 - $F112)*$F112*(1-$F112)*$C3</f>
        <v>0.62155379853269455</v>
      </c>
      <c r="E112" s="17"/>
      <c r="F112" s="17">
        <f>1/(1+EXP(-(B111+C111*B3+D111*C3)))</f>
        <v>0.62925089147049329</v>
      </c>
      <c r="G112" s="17"/>
      <c r="H112" s="22">
        <f>ROUND(F112,0)</f>
        <v>1</v>
      </c>
      <c r="I112" s="17"/>
      <c r="J112" s="16"/>
      <c r="K112" s="20">
        <v>0</v>
      </c>
      <c r="L112" s="17"/>
      <c r="M112" s="17"/>
      <c r="N112" s="17" t="b">
        <f xml:space="preserve"> H112=K112</f>
        <v>0</v>
      </c>
      <c r="O112" s="16"/>
      <c r="P112" s="17"/>
      <c r="Q112" s="23">
        <f>(F112-D3)^2</f>
        <v>0.39595668441641052</v>
      </c>
      <c r="R112" s="17"/>
      <c r="S112" s="17">
        <f>SUM(Q113:Q122)/10</f>
        <v>0.15158229421374619</v>
      </c>
      <c r="T112" s="17">
        <f>COUNTIF(N113:N122,"VERDADERO")</f>
        <v>7</v>
      </c>
      <c r="U112" s="17" t="s">
        <v>34</v>
      </c>
    </row>
    <row r="113" spans="1:17" x14ac:dyDescent="0.3">
      <c r="A113" t="s">
        <v>19</v>
      </c>
      <c r="B113" s="15">
        <f>$B112+E$14*($D4 - $F113)*$F113*(1-$F113)</f>
        <v>0.68845518345149848</v>
      </c>
      <c r="C113" s="15">
        <f>$C112+$E$14*($D4 - $F113)*$F113*(1-$F113)*$B4</f>
        <v>-0.63774942781307808</v>
      </c>
      <c r="D113" s="15">
        <f>$D112+$E$14*($D4 - $F113)*$F113*(1-$F113)*$C4</f>
        <v>0.56903732112568062</v>
      </c>
      <c r="F113" s="5">
        <f>1/(1+EXP(-(B112+C112*B4+D112*C4)))</f>
        <v>0.2599738102700766</v>
      </c>
      <c r="H113" s="21">
        <f>ROUND(F113,0)</f>
        <v>0</v>
      </c>
      <c r="I113" s="5"/>
      <c r="J113" s="15"/>
      <c r="K113" s="11">
        <v>0</v>
      </c>
      <c r="N113" s="5" t="b">
        <f xml:space="preserve"> H113=K113</f>
        <v>1</v>
      </c>
      <c r="O113" s="15"/>
      <c r="Q113" s="18">
        <f>(F113-D4)^2</f>
        <v>6.758638202634179E-2</v>
      </c>
    </row>
    <row r="114" spans="1:17" x14ac:dyDescent="0.3">
      <c r="A114" t="s">
        <v>20</v>
      </c>
      <c r="B114" s="15">
        <f>$B113+E$14*($D5 - $F114)*$F114*(1-$F114)</f>
        <v>0.68512978856020679</v>
      </c>
      <c r="C114" s="15">
        <f>$C113+$E$14*($D5 - $F114)*$F114*(1-$F114)*$B5</f>
        <v>-0.656704178693441</v>
      </c>
      <c r="D114" s="15">
        <f>$D113+$E$14*($D5 - $F114)*$F114*(1-$F114)*$C5</f>
        <v>0.56393384016984704</v>
      </c>
      <c r="F114" s="5">
        <f>1/(1+EXP(-(B113+C113*B5+D113*C5)))</f>
        <v>0.11170767982238801</v>
      </c>
      <c r="H114" s="19">
        <f>ROUND(F114,0)</f>
        <v>0</v>
      </c>
      <c r="J114" s="15"/>
      <c r="K114" s="6">
        <v>0</v>
      </c>
      <c r="N114" t="b">
        <f xml:space="preserve"> H114=K114</f>
        <v>1</v>
      </c>
      <c r="O114" s="15"/>
      <c r="Q114" s="18">
        <f>(F114-D5)^2</f>
        <v>1.2478605731301154E-2</v>
      </c>
    </row>
    <row r="115" spans="1:17" x14ac:dyDescent="0.3">
      <c r="A115" t="s">
        <v>21</v>
      </c>
      <c r="B115" s="15">
        <f>$B114+E$14*($D6 - $F115)*$F115*(1-$F115)</f>
        <v>0.68058780711687661</v>
      </c>
      <c r="C115" s="15">
        <f>$C114+$E$14*($D6 - $F115)*$F115*(1-$F115)*$B6</f>
        <v>-0.68441026549775541</v>
      </c>
      <c r="D115" s="15">
        <f>$D114+$E$14*($D6 - $F115)*$F115*(1-$F115)*$C6</f>
        <v>0.55235178748935498</v>
      </c>
      <c r="F115" s="5">
        <f>1/(1+EXP(-(B114+C114*B6+D114*C6)))</f>
        <v>0.13207510927912183</v>
      </c>
      <c r="H115" s="19">
        <f>ROUND(F115,0)</f>
        <v>0</v>
      </c>
      <c r="J115" s="15"/>
      <c r="K115" s="6">
        <v>0</v>
      </c>
      <c r="N115" t="b">
        <f xml:space="preserve"> H115=K115</f>
        <v>1</v>
      </c>
      <c r="O115" s="15"/>
      <c r="Q115" s="18">
        <f>(F115-D6)^2</f>
        <v>1.7443834491091974E-2</v>
      </c>
    </row>
    <row r="116" spans="1:17" x14ac:dyDescent="0.3">
      <c r="A116" t="s">
        <v>22</v>
      </c>
      <c r="B116" s="15">
        <f>$B115+E$14*($D7 - $F116)*$F116*(1-$F116)</f>
        <v>0.67321560191304142</v>
      </c>
      <c r="C116" s="15">
        <f>$C115+$E$14*($D7 - $F116)*$F116*(1-$F116)*$B7</f>
        <v>-0.73107632443803228</v>
      </c>
      <c r="D116" s="15">
        <f>$D115+$E$14*($D7 - $F116)*$F116*(1-$F116)*$C7</f>
        <v>0.52455857387089622</v>
      </c>
      <c r="F116" s="5">
        <f>1/(1+EXP(-(B115+C115*B7+D115*C7)))</f>
        <v>0.17230722940200305</v>
      </c>
      <c r="H116" s="19">
        <f>ROUND(F116,0)</f>
        <v>0</v>
      </c>
      <c r="J116" s="15"/>
      <c r="K116" s="6">
        <v>0</v>
      </c>
      <c r="N116" t="b">
        <f xml:space="preserve"> H116=K116</f>
        <v>1</v>
      </c>
      <c r="O116" s="15"/>
      <c r="Q116" s="18">
        <f>(F116-D7)^2</f>
        <v>2.9689781304194505E-2</v>
      </c>
    </row>
    <row r="117" spans="1:17" x14ac:dyDescent="0.3">
      <c r="A117" t="s">
        <v>23</v>
      </c>
      <c r="B117" s="15">
        <f>$B116+E$14*($D8 - $F117)*$F117*(1-$F117)</f>
        <v>0.71581696640896597</v>
      </c>
      <c r="C117" s="15">
        <f>$C116+$E$14*($D8 - $F117)*$F117*(1-$F117)*$B8</f>
        <v>-0.61047380740999457</v>
      </c>
      <c r="D117" s="15">
        <f>$D116+$E$14*($D8 - $F117)*$F117*(1-$F117)*$C8</f>
        <v>0.61012824843779001</v>
      </c>
      <c r="F117" s="5">
        <f>1/(1+EXP(-(B116+C116*B8+D116*C8)))</f>
        <v>0.41513126581771204</v>
      </c>
      <c r="H117" s="19">
        <f>ROUND(F117,0)</f>
        <v>0</v>
      </c>
      <c r="J117" s="15"/>
      <c r="K117" s="6">
        <v>1</v>
      </c>
      <c r="N117" t="b">
        <f xml:space="preserve"> H117=K117</f>
        <v>0</v>
      </c>
      <c r="O117" s="15"/>
      <c r="Q117" s="18">
        <f>(F117-D8)^2</f>
        <v>0.34207143622399189</v>
      </c>
    </row>
    <row r="118" spans="1:17" x14ac:dyDescent="0.3">
      <c r="A118" t="s">
        <v>24</v>
      </c>
      <c r="B118" s="15">
        <f>$B117+E$14*($D9 - $F118)*$F118*(1-$F118)</f>
        <v>0.75807597638870117</v>
      </c>
      <c r="C118" s="15">
        <f>$C117+$E$14*($D9 - $F118)*$F118*(1-$F118)*$B9</f>
        <v>-0.4794708764728155</v>
      </c>
      <c r="D118" s="15">
        <f>$D117+$E$14*($D9 - $F118)*$F118*(1-$F118)*$C9</f>
        <v>0.67005920098047633</v>
      </c>
      <c r="F118" s="5">
        <f>1/(1+EXP(-(B117+C117*B9+D117*C9)))</f>
        <v>0.42277813977379219</v>
      </c>
      <c r="H118" s="19">
        <f>ROUND(F118,0)</f>
        <v>0</v>
      </c>
      <c r="J118" s="15"/>
      <c r="K118" s="6">
        <v>1</v>
      </c>
      <c r="N118" t="b">
        <f xml:space="preserve"> H118=K118</f>
        <v>0</v>
      </c>
      <c r="O118" s="15"/>
      <c r="Q118" s="18">
        <f>(F118-D9)^2</f>
        <v>0.33318507592300378</v>
      </c>
    </row>
    <row r="119" spans="1:17" x14ac:dyDescent="0.3">
      <c r="A119" t="s">
        <v>25</v>
      </c>
      <c r="B119" s="15">
        <f>$B118+E$14*($D10 - $F119)*$F119*(1-$F119)</f>
        <v>0.79373140063036196</v>
      </c>
      <c r="C119" s="15">
        <f>$C118+$E$14*($D10 - $F119)*$F119*(1-$F119)*$B10</f>
        <v>-0.37784442411940622</v>
      </c>
      <c r="D119" s="15">
        <f>$D118+$E$14*($D10 - $F119)*$F119*(1-$F119)*$C10</f>
        <v>0.7074543641522909</v>
      </c>
      <c r="F119" s="5">
        <f>1/(1+EXP(-(B118+C118*B10+D118*C10)))</f>
        <v>0.52353839750645303</v>
      </c>
      <c r="H119" s="19">
        <f>ROUND(F119,0)</f>
        <v>1</v>
      </c>
      <c r="J119" s="15"/>
      <c r="K119" s="6">
        <v>1</v>
      </c>
      <c r="N119" t="b">
        <f xml:space="preserve"> H119=K119</f>
        <v>1</v>
      </c>
      <c r="O119" s="15"/>
      <c r="Q119" s="18">
        <f>(F119-D10)^2</f>
        <v>0.22701565865071877</v>
      </c>
    </row>
    <row r="120" spans="1:17" x14ac:dyDescent="0.3">
      <c r="A120" t="s">
        <v>26</v>
      </c>
      <c r="B120" s="15">
        <f>$B119+E$14*($D11 - $F120)*$F120*(1-$F120)</f>
        <v>0.79731343239479036</v>
      </c>
      <c r="C120" s="15">
        <f>$C119+$E$14*($D11 - $F120)*$F120*(1-$F120)*$B11</f>
        <v>-0.36511217459947604</v>
      </c>
      <c r="D120" s="15">
        <f>$D119+$E$14*($D11 - $F120)*$F120*(1-$F120)*$C11</f>
        <v>0.72050690728591882</v>
      </c>
      <c r="F120" s="5">
        <f>1/(1+EXP(-(B119+C119*B11+D119*C11)))</f>
        <v>0.88376535236523412</v>
      </c>
      <c r="H120" s="19">
        <f>ROUND(F120,0)</f>
        <v>1</v>
      </c>
      <c r="J120" s="15"/>
      <c r="K120" s="6">
        <v>1</v>
      </c>
      <c r="N120" t="b">
        <f xml:space="preserve"> H120=K120</f>
        <v>1</v>
      </c>
      <c r="O120" s="15"/>
      <c r="Q120" s="18">
        <f>(F120-D11)^2</f>
        <v>1.3510493310778185E-2</v>
      </c>
    </row>
    <row r="121" spans="1:17" x14ac:dyDescent="0.3">
      <c r="A121" t="s">
        <v>27</v>
      </c>
      <c r="B121" s="15">
        <f>$B120+E$14*($D12 - $F121)*$F121*(1-$F121)</f>
        <v>0.81985794707377702</v>
      </c>
      <c r="C121" s="15">
        <f>$C120+$E$14*($D12 - $F121)*$F121*(1-$F121)*$B12</f>
        <v>-0.28507914748907331</v>
      </c>
      <c r="D121" s="15">
        <f>$D120+$E$14*($D12 - $F121)*$F121*(1-$F121)*$C12</f>
        <v>0.75735105214387932</v>
      </c>
      <c r="F121" s="5">
        <f>1/(1+EXP(-(B120+C120*B12+D120*C12)))</f>
        <v>0.66344364165773229</v>
      </c>
      <c r="H121" s="19">
        <f>ROUND(F121,0)</f>
        <v>1</v>
      </c>
      <c r="J121" s="15"/>
      <c r="K121" s="6">
        <v>1</v>
      </c>
      <c r="N121" t="b">
        <f xml:space="preserve"> H121=K121</f>
        <v>1</v>
      </c>
      <c r="O121" s="15"/>
      <c r="Q121" s="18">
        <f>(F121-D12)^2</f>
        <v>0.11327018234060891</v>
      </c>
    </row>
    <row r="122" spans="1:17" x14ac:dyDescent="0.3">
      <c r="F122" s="5">
        <f>1/(1+EXP(-(B121+C121*B3+D121*C3)))</f>
        <v>0.59964280378858148</v>
      </c>
      <c r="H122" s="19">
        <f>ROUND(F122,0)</f>
        <v>1</v>
      </c>
      <c r="K122" s="26">
        <v>0</v>
      </c>
      <c r="N122" t="b">
        <f xml:space="preserve"> H122=K122</f>
        <v>0</v>
      </c>
      <c r="Q122" s="18">
        <f>(F122-D3)^2</f>
        <v>0.35957149213543121</v>
      </c>
    </row>
  </sheetData>
  <mergeCells count="3">
    <mergeCell ref="E2:F2"/>
    <mergeCell ref="G2:J2"/>
    <mergeCell ref="H20:I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q E s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5 q E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h L F M o i k e 4 D g A A A B E A A A A T A B w A R m 9 y b X V s Y X M v U 2 V j d G l v b j E u b S C i G A A o o B Q A A A A A A A A A A A A A A A A A A A A A A A A A A A A r T k 0 u y c z P U w i G 0 I b W A F B L A Q I t A B Q A A g A I A O a h L F O a y q 2 L p A A A A P U A A A A S A A A A A A A A A A A A A A A A A A A A A A B D b 2 5 m a W c v U G F j a 2 F n Z S 5 4 b W x Q S w E C L Q A U A A I A C A D m o S x T D 8 r p q 6 Q A A A D p A A A A E w A A A A A A A A A A A A A A A A D w A A A A W 0 N v b n R l b n R f V H l w Z X N d L n h t b F B L A Q I t A B Q A A g A I A O a h L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1 4 9 I Q X X b S J N R 0 l A t s 4 K n A A A A A A I A A A A A A B B m A A A A A Q A A I A A A A E 7 p Z Q L d f F S p b u k y R 7 x z k b p X g l c c b 5 K h b G F 1 J E 7 d D z U E A A A A A A 6 A A A A A A g A A I A A A A D X l r I 2 s + Q x a k 2 h 1 a u R S 4 F B 4 E 2 B D L R l M 3 X Y / J 9 3 X p q G R U A A A A D / 4 o L 9 5 b O O z 2 5 X D E P A o r l S U 2 U V K S p Z K h J + w / E 5 J b C V k X u W H b 7 l 0 N A u y d U z X s Z E O z n + b r Q I P i N c K d F V Y 6 j s w S g T w r x i M C R R m H o t e h Y k m e x B W Q A A A A J s i 7 S 6 W 6 L Q z y 2 Z Y 1 j V Z Y E 7 j J 1 n N C E h e O T S A 2 5 z K B O G w 5 x P H T w M e R n 0 Y w t 8 f 0 6 L 7 d G N A U U D y B / 8 y S i K K P i y / M K 8 = < / D a t a M a s h u p > 
</file>

<file path=customXml/itemProps1.xml><?xml version="1.0" encoding="utf-8"?>
<ds:datastoreItem xmlns:ds="http://schemas.openxmlformats.org/officeDocument/2006/customXml" ds:itemID="{87D2779D-4AF7-4728-801B-ACB8DE8D56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 1</vt:lpstr>
      <vt:lpstr>Ej2</vt:lpstr>
      <vt:lpstr>Con otros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Mestre</dc:creator>
  <cp:lastModifiedBy>Felipe Mestre</cp:lastModifiedBy>
  <dcterms:created xsi:type="dcterms:W3CDTF">2021-09-12T18:05:53Z</dcterms:created>
  <dcterms:modified xsi:type="dcterms:W3CDTF">2021-09-12T23:30:33Z</dcterms:modified>
</cp:coreProperties>
</file>