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IA 1\PDs\UT3\PD3\"/>
    </mc:Choice>
  </mc:AlternateContent>
  <xr:revisionPtr revIDLastSave="0" documentId="13_ncr:1_{8F733A74-120D-423F-9C4B-3CA1E521DD38}" xr6:coauthVersionLast="47" xr6:coauthVersionMax="47" xr10:uidLastSave="{00000000-0000-0000-0000-000000000000}"/>
  <bookViews>
    <workbookView xWindow="-108" yWindow="-108" windowWidth="23256" windowHeight="12576" xr2:uid="{703D1612-3B36-4500-9669-3FB153B1CF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B3" i="1"/>
  <c r="AB4" i="1"/>
  <c r="AB5" i="1"/>
  <c r="AB6" i="1"/>
  <c r="AB7" i="1"/>
  <c r="AC7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AC3" i="1"/>
  <c r="AC4" i="1"/>
  <c r="AC5" i="1"/>
  <c r="AC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2" i="1"/>
  <c r="Y2" i="1"/>
  <c r="X2" i="1"/>
  <c r="Y41" i="1"/>
  <c r="Y40" i="1"/>
  <c r="Y39" i="1"/>
  <c r="Y38" i="1"/>
  <c r="Y37" i="1"/>
  <c r="Y36" i="1"/>
  <c r="Y35" i="1"/>
  <c r="Y34" i="1"/>
  <c r="Y33" i="1"/>
  <c r="Z21" i="1"/>
  <c r="R23" i="1"/>
  <c r="O2" i="1"/>
  <c r="O16" i="1"/>
  <c r="M23" i="1"/>
  <c r="O6" i="1" s="1"/>
  <c r="K3" i="1"/>
  <c r="J3" i="1"/>
  <c r="O8" i="1" l="1"/>
  <c r="O3" i="1"/>
  <c r="O4" i="1"/>
  <c r="O5" i="1"/>
  <c r="O15" i="1"/>
  <c r="O7" i="1"/>
  <c r="O14" i="1"/>
  <c r="O13" i="1"/>
  <c r="O20" i="1"/>
  <c r="O12" i="1"/>
  <c r="O19" i="1"/>
  <c r="O11" i="1"/>
  <c r="O10" i="1"/>
  <c r="O21" i="1"/>
  <c r="O18" i="1"/>
  <c r="O17" i="1"/>
  <c r="O9" i="1"/>
  <c r="T19" i="1"/>
  <c r="T3" i="1"/>
  <c r="T18" i="1"/>
  <c r="T17" i="1"/>
  <c r="T9" i="1"/>
  <c r="T16" i="1"/>
  <c r="T2" i="1"/>
  <c r="T14" i="1"/>
  <c r="T6" i="1"/>
  <c r="T10" i="1"/>
  <c r="T21" i="1"/>
  <c r="T13" i="1"/>
  <c r="T5" i="1"/>
  <c r="T11" i="1"/>
  <c r="T20" i="1"/>
  <c r="T12" i="1"/>
  <c r="T4" i="1"/>
  <c r="T8" i="1"/>
  <c r="T15" i="1"/>
  <c r="T7" i="1"/>
  <c r="M25" i="1" l="1"/>
  <c r="R25" i="1"/>
  <c r="R27" i="1" l="1"/>
  <c r="Y10" i="1" s="1"/>
  <c r="Y30" i="1"/>
  <c r="X18" i="1"/>
  <c r="X37" i="1"/>
  <c r="X21" i="1"/>
  <c r="X39" i="1"/>
  <c r="Z39" i="1" s="1"/>
  <c r="X22" i="1"/>
  <c r="Y3" i="1"/>
  <c r="X40" i="1"/>
  <c r="X26" i="1"/>
  <c r="X13" i="1"/>
  <c r="X8" i="1"/>
  <c r="X27" i="1"/>
  <c r="Y25" i="1"/>
  <c r="Y16" i="1"/>
  <c r="X10" i="1"/>
  <c r="X30" i="1"/>
  <c r="Z30" i="1" s="1"/>
  <c r="X31" i="1"/>
  <c r="Y29" i="1"/>
  <c r="X17" i="1"/>
  <c r="X35" i="1"/>
  <c r="AA37" i="1"/>
  <c r="X34" i="1"/>
  <c r="X33" i="1"/>
  <c r="X32" i="1"/>
  <c r="Y14" i="1"/>
  <c r="X4" i="1"/>
  <c r="Y26" i="1"/>
  <c r="AA26" i="1" s="1"/>
  <c r="Y24" i="1"/>
  <c r="Y15" i="1"/>
  <c r="Y28" i="1"/>
  <c r="X25" i="1"/>
  <c r="X24" i="1"/>
  <c r="X23" i="1"/>
  <c r="Y4" i="1"/>
  <c r="AA4" i="1" s="1"/>
  <c r="AA35" i="1"/>
  <c r="Y18" i="1"/>
  <c r="AA18" i="1" s="1"/>
  <c r="X12" i="1"/>
  <c r="AA40" i="1"/>
  <c r="Y12" i="1"/>
  <c r="X16" i="1"/>
  <c r="X15" i="1"/>
  <c r="X14" i="1"/>
  <c r="Y23" i="1"/>
  <c r="AA23" i="1" s="1"/>
  <c r="Y27" i="1"/>
  <c r="X36" i="1"/>
  <c r="X20" i="1"/>
  <c r="X9" i="1"/>
  <c r="AA34" i="1"/>
  <c r="Y9" i="1"/>
  <c r="X7" i="1"/>
  <c r="X6" i="1"/>
  <c r="X5" i="1"/>
  <c r="Y13" i="1"/>
  <c r="AA13" i="1" s="1"/>
  <c r="Y19" i="1"/>
  <c r="Y31" i="1"/>
  <c r="AA31" i="1" s="1"/>
  <c r="X3" i="1"/>
  <c r="X38" i="1"/>
  <c r="Z38" i="1" s="1"/>
  <c r="Y32" i="1"/>
  <c r="Y11" i="1"/>
  <c r="Z2" i="1"/>
  <c r="X29" i="1"/>
  <c r="Z29" i="1" s="1"/>
  <c r="Y22" i="1"/>
  <c r="Y21" i="1"/>
  <c r="AA21" i="1" s="1"/>
  <c r="Y20" i="1"/>
  <c r="AA20" i="1" s="1"/>
  <c r="Y17" i="1"/>
  <c r="X28" i="1"/>
  <c r="Z28" i="1" s="1"/>
  <c r="X11" i="1"/>
  <c r="X41" i="1"/>
  <c r="X19" i="1"/>
  <c r="Y8" i="1"/>
  <c r="AA8" i="1" s="1"/>
  <c r="Y7" i="1"/>
  <c r="AA7" i="1" s="1"/>
  <c r="Y6" i="1"/>
  <c r="Y5" i="1"/>
  <c r="AA36" i="1" l="1"/>
  <c r="Z3" i="1"/>
  <c r="Z15" i="1"/>
  <c r="Z41" i="1"/>
  <c r="Z16" i="1"/>
  <c r="AA12" i="1"/>
  <c r="Z14" i="1"/>
  <c r="AA11" i="1"/>
  <c r="Z10" i="1"/>
  <c r="Z27" i="1"/>
  <c r="AA22" i="1"/>
  <c r="Z19" i="1"/>
  <c r="Z24" i="1"/>
  <c r="Z25" i="1"/>
  <c r="AA17" i="1"/>
  <c r="AA33" i="1"/>
  <c r="AA6" i="1"/>
  <c r="Z5" i="1"/>
  <c r="AA9" i="1"/>
  <c r="Z32" i="1"/>
  <c r="Z33" i="1"/>
  <c r="Z40" i="1"/>
  <c r="AA19" i="1"/>
  <c r="AA5" i="1"/>
  <c r="AA41" i="1"/>
  <c r="Z36" i="1"/>
  <c r="Z12" i="1"/>
  <c r="AA15" i="1"/>
  <c r="AA38" i="1"/>
  <c r="AA16" i="1"/>
  <c r="AA3" i="1"/>
  <c r="AA27" i="1"/>
  <c r="AA24" i="1"/>
  <c r="AA25" i="1"/>
  <c r="Z22" i="1"/>
  <c r="AA2" i="1"/>
  <c r="Z7" i="1"/>
  <c r="Z4" i="1"/>
  <c r="Z17" i="1"/>
  <c r="Z8" i="1"/>
  <c r="Z23" i="1"/>
  <c r="AA14" i="1"/>
  <c r="AA29" i="1"/>
  <c r="Z13" i="1"/>
  <c r="Z37" i="1"/>
  <c r="Z6" i="1"/>
  <c r="Z31" i="1"/>
  <c r="Z26" i="1"/>
  <c r="Z18" i="1"/>
  <c r="AA30" i="1"/>
  <c r="Z35" i="1"/>
  <c r="Z11" i="1"/>
  <c r="Z9" i="1"/>
  <c r="AA32" i="1"/>
  <c r="Z20" i="1"/>
  <c r="AA28" i="1"/>
  <c r="Z34" i="1"/>
  <c r="AA39" i="1"/>
  <c r="AA10" i="1"/>
</calcChain>
</file>

<file path=xl/sharedStrings.xml><?xml version="1.0" encoding="utf-8"?>
<sst xmlns="http://schemas.openxmlformats.org/spreadsheetml/2006/main" count="25" uniqueCount="18">
  <si>
    <t>X</t>
  </si>
  <si>
    <t>Y</t>
  </si>
  <si>
    <t>P(Y=0)</t>
  </si>
  <si>
    <t>P(Y=1)</t>
  </si>
  <si>
    <t>Y=1</t>
  </si>
  <si>
    <t>Y=0</t>
  </si>
  <si>
    <t>Media</t>
  </si>
  <si>
    <t>(x-media)^2</t>
  </si>
  <si>
    <t>Total de errores</t>
  </si>
  <si>
    <t>Sigma^2</t>
  </si>
  <si>
    <t>P(Y=0|X=x)</t>
  </si>
  <si>
    <t>P(Y=1|X=x)</t>
  </si>
  <si>
    <t>Discriminante Y=0</t>
  </si>
  <si>
    <t>Discriminante Y=1</t>
  </si>
  <si>
    <t>Prediccion</t>
  </si>
  <si>
    <t>Es correcta?</t>
  </si>
  <si>
    <t>Acierto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</si>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</sst>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Hoja1!$A$2:$A$41</c:f>
              <c:numCache>
                <c:formatCode>0.0000</c:formatCode>
                <c:ptCount val="40"/>
                <c:pt idx="0">
                  <c:v>2.1935715120000001</c:v>
                </c:pt>
                <c:pt idx="1">
                  <c:v>3.2731303540000001</c:v>
                </c:pt>
                <c:pt idx="2">
                  <c:v>4.951766535</c:v>
                </c:pt>
                <c:pt idx="3">
                  <c:v>4.6837657310000003</c:v>
                </c:pt>
                <c:pt idx="4">
                  <c:v>5.8807698979999996</c:v>
                </c:pt>
                <c:pt idx="5">
                  <c:v>3.6818788730000001</c:v>
                </c:pt>
                <c:pt idx="6">
                  <c:v>3.9490395309999999</c:v>
                </c:pt>
                <c:pt idx="7">
                  <c:v>1.6134980649999999</c:v>
                </c:pt>
                <c:pt idx="8">
                  <c:v>4.1100542000000004</c:v>
                </c:pt>
                <c:pt idx="9">
                  <c:v>2.7220220390000001</c:v>
                </c:pt>
                <c:pt idx="10">
                  <c:v>1.979528755</c:v>
                </c:pt>
                <c:pt idx="11">
                  <c:v>2.9420197130000001</c:v>
                </c:pt>
                <c:pt idx="12">
                  <c:v>2.5126290739999999</c:v>
                </c:pt>
                <c:pt idx="13">
                  <c:v>4.706944204</c:v>
                </c:pt>
                <c:pt idx="14">
                  <c:v>2.6656561050000001</c:v>
                </c:pt>
                <c:pt idx="15">
                  <c:v>2.2081006890000001</c:v>
                </c:pt>
                <c:pt idx="16">
                  <c:v>3.2370131820000001</c:v>
                </c:pt>
                <c:pt idx="17">
                  <c:v>3.5480819709999998</c:v>
                </c:pt>
                <c:pt idx="18">
                  <c:v>1.7921864890000001</c:v>
                </c:pt>
                <c:pt idx="19">
                  <c:v>3.3279592419999999</c:v>
                </c:pt>
                <c:pt idx="20">
                  <c:v>7.7691202219999997</c:v>
                </c:pt>
                <c:pt idx="21">
                  <c:v>9.0430062499999995</c:v>
                </c:pt>
                <c:pt idx="22">
                  <c:v>6.9826119420000001</c:v>
                </c:pt>
                <c:pt idx="23">
                  <c:v>7.7049656029999998</c:v>
                </c:pt>
                <c:pt idx="24">
                  <c:v>8.4739752060000004</c:v>
                </c:pt>
                <c:pt idx="25">
                  <c:v>6.8330546329999997</c:v>
                </c:pt>
                <c:pt idx="26">
                  <c:v>7.7918462210000001</c:v>
                </c:pt>
                <c:pt idx="27">
                  <c:v>7.5802977540000001</c:v>
                </c:pt>
                <c:pt idx="28">
                  <c:v>8.5404524469999998</c:v>
                </c:pt>
                <c:pt idx="29">
                  <c:v>6.504445102</c:v>
                </c:pt>
                <c:pt idx="30">
                  <c:v>8.0879720119999998</c:v>
                </c:pt>
                <c:pt idx="31">
                  <c:v>6.7977207640000001</c:v>
                </c:pt>
                <c:pt idx="32">
                  <c:v>5.1241049930000004</c:v>
                </c:pt>
                <c:pt idx="33">
                  <c:v>7.2943776309999997</c:v>
                </c:pt>
                <c:pt idx="34">
                  <c:v>10.25831172</c:v>
                </c:pt>
                <c:pt idx="35">
                  <c:v>7.6598262439999996</c:v>
                </c:pt>
                <c:pt idx="36">
                  <c:v>8.9777545530000005</c:v>
                </c:pt>
                <c:pt idx="37">
                  <c:v>8.5118113219999998</c:v>
                </c:pt>
                <c:pt idx="38">
                  <c:v>8.1650266770000002</c:v>
                </c:pt>
                <c:pt idx="39">
                  <c:v>7.6416136129999996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5-4BA6-97E8-FD1F55B4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33264"/>
        <c:axId val="668042000"/>
      </c:scatterChart>
      <c:valAx>
        <c:axId val="668033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8042000"/>
        <c:crosses val="autoZero"/>
        <c:crossBetween val="midCat"/>
      </c:valAx>
      <c:valAx>
        <c:axId val="6680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80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772583</xdr:colOff>
      <xdr:row>0</xdr:row>
      <xdr:rowOff>173566</xdr:rowOff>
    </xdr:from>
    <xdr:to>
      <xdr:col>8</xdr:col>
      <xdr:colOff>582083</xdr:colOff>
      <xdr:row>16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475915-E9FB-469B-B6E8-EEA028CD7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0AF-3C1D-4CA8-9DB8-D18114545932}">
  <dimension ref="A1:AF41"/>
  <sheetViews>
    <sheetView tabSelected="1" topLeftCell="J1" zoomScale="56" zoomScaleNormal="70" workbookViewId="0">
      <selection activeCell="V11" activeCellId="1" sqref="AF2 V11"/>
    </sheetView>
  </sheetViews>
  <sheetFormatPr baseColWidth="10" defaultRowHeight="14.4" x14ac:dyDescent="0.3"/>
  <cols>
    <col min="1" max="1" width="15.21875" customWidth="1"/>
    <col min="13" max="13" width="17.88671875" customWidth="1"/>
    <col min="18" max="18" width="17.109375" customWidth="1"/>
    <col min="20" max="20" width="14.5546875" customWidth="1"/>
    <col min="21" max="21" width="9.21875" customWidth="1"/>
    <col min="23" max="23" width="5.77734375" customWidth="1"/>
    <col min="24" max="24" width="22.109375" customWidth="1"/>
    <col min="25" max="25" width="21.33203125" customWidth="1"/>
    <col min="26" max="26" width="21.21875" customWidth="1"/>
    <col min="27" max="27" width="19.77734375" customWidth="1"/>
    <col min="28" max="28" width="18.77734375" customWidth="1"/>
  </cols>
  <sheetData>
    <row r="1" spans="1:32" x14ac:dyDescent="0.3">
      <c r="A1" t="s">
        <v>0</v>
      </c>
      <c r="B1" t="s">
        <v>1</v>
      </c>
      <c r="M1" t="s">
        <v>0</v>
      </c>
      <c r="N1" t="s">
        <v>5</v>
      </c>
      <c r="O1" t="s">
        <v>7</v>
      </c>
      <c r="R1" t="s">
        <v>0</v>
      </c>
      <c r="S1" t="s">
        <v>4</v>
      </c>
      <c r="T1" t="s">
        <v>7</v>
      </c>
      <c r="V1" t="s">
        <v>0</v>
      </c>
      <c r="W1" t="s">
        <v>1</v>
      </c>
      <c r="X1" t="s">
        <v>12</v>
      </c>
      <c r="Y1" t="s">
        <v>13</v>
      </c>
      <c r="Z1" t="s">
        <v>10</v>
      </c>
      <c r="AA1" t="s">
        <v>11</v>
      </c>
      <c r="AB1" t="s">
        <v>14</v>
      </c>
      <c r="AC1" t="s">
        <v>15</v>
      </c>
      <c r="AE1" t="s">
        <v>16</v>
      </c>
      <c r="AF1" t="s">
        <v>17</v>
      </c>
    </row>
    <row r="2" spans="1:32" x14ac:dyDescent="0.3">
      <c r="A2" s="4">
        <v>2.1935715120000001</v>
      </c>
      <c r="B2" s="3">
        <v>0</v>
      </c>
      <c r="J2" t="s">
        <v>2</v>
      </c>
      <c r="K2" t="s">
        <v>3</v>
      </c>
      <c r="M2" s="4">
        <v>2.1935715120000001</v>
      </c>
      <c r="N2" s="3">
        <v>0</v>
      </c>
      <c r="O2" s="4">
        <f t="shared" ref="O2:O21" si="0">(M2-$M$23)^2</f>
        <v>1.2219297119042973</v>
      </c>
      <c r="R2" s="4">
        <v>7.7691202219999997</v>
      </c>
      <c r="S2" s="3">
        <v>1</v>
      </c>
      <c r="T2" s="4">
        <f t="shared" ref="T2:T21" si="1">(R2-$R$23)^2</f>
        <v>3.2380287419261867E-4</v>
      </c>
      <c r="V2" s="4">
        <v>2.1935715120000001</v>
      </c>
      <c r="W2" s="3">
        <v>0</v>
      </c>
      <c r="X2" s="1">
        <f t="shared" ref="X2:X41" si="2">V2*($M$23/$R$27)-($M$23^2/(2*$R$27))+LN($J$3)</f>
        <v>0.73262429436358822</v>
      </c>
      <c r="Y2" s="1">
        <f t="shared" ref="Y2:Y41" si="3">V2*($R$23/$R$27)-($R$23^2/(2*$R$27))+LN($K$3)</f>
        <v>-11.208609459483938</v>
      </c>
      <c r="Z2" s="2">
        <f>(0.5*X2)/((0.5*X2)+(0.5*Y2))</f>
        <v>-6.9933689559130999E-2</v>
      </c>
      <c r="AA2" s="2">
        <f>(0.5*Y2)/((0.5*X2)+(0.5*Y2))</f>
        <v>1.0699336895591312</v>
      </c>
      <c r="AB2">
        <f>IF(Z2&gt;AA2,0,1)</f>
        <v>1</v>
      </c>
      <c r="AC2" t="str">
        <f>IF(AB2=W2,"Si","No")</f>
        <v>No</v>
      </c>
      <c r="AE2" s="5">
        <f>COUNTIF(AC2:AC41,"Si")/40</f>
        <v>0.65</v>
      </c>
      <c r="AF2" s="5">
        <f>COUNTIF(AC2:AC41,"No")/40</f>
        <v>0.35</v>
      </c>
    </row>
    <row r="3" spans="1:32" x14ac:dyDescent="0.3">
      <c r="A3" s="4">
        <v>3.2731303540000001</v>
      </c>
      <c r="B3" s="3">
        <v>0</v>
      </c>
      <c r="J3">
        <f>COUNTIF(B2:B41,"0")/COUNT(B2:B41)</f>
        <v>0.5</v>
      </c>
      <c r="K3">
        <f>COUNTIF(B2:B41,"1")/COUNT(B2:B41)</f>
        <v>0.5</v>
      </c>
      <c r="M3" s="4">
        <v>3.2731303540000001</v>
      </c>
      <c r="N3" s="3">
        <v>0</v>
      </c>
      <c r="O3" s="4">
        <f t="shared" si="0"/>
        <v>6.6824597717620555E-4</v>
      </c>
      <c r="R3" s="4">
        <v>9.0430062499999995</v>
      </c>
      <c r="S3" s="3">
        <v>1</v>
      </c>
      <c r="T3" s="4">
        <f t="shared" si="1"/>
        <v>1.5772634712008606</v>
      </c>
      <c r="V3" s="4">
        <v>3.2731303540000001</v>
      </c>
      <c r="W3" s="3">
        <v>0</v>
      </c>
      <c r="X3" s="1">
        <f t="shared" si="2"/>
        <v>3.5616219932995552</v>
      </c>
      <c r="Y3" s="1">
        <f t="shared" si="3"/>
        <v>-4.5308714010694384</v>
      </c>
      <c r="Z3" s="2">
        <f t="shared" ref="Z3:Z41" si="4">(0.5*$X3)/((0.5*$X3)+(0.5*$Y3))</f>
        <v>-3.6746186943713322</v>
      </c>
      <c r="AA3" s="2">
        <f>(0.5*Y3)/((0.5*X3)+(0.5*Y3))</f>
        <v>4.6746186943713326</v>
      </c>
      <c r="AB3">
        <f t="shared" ref="AB3:AB41" si="5">IF(Z3&gt;AA3,0,1)</f>
        <v>1</v>
      </c>
      <c r="AC3" t="str">
        <f t="shared" ref="AC3:AC41" si="6">IF(AB3=W3,"Si","No")</f>
        <v>No</v>
      </c>
    </row>
    <row r="4" spans="1:32" x14ac:dyDescent="0.3">
      <c r="A4" s="4">
        <v>4.951766535</v>
      </c>
      <c r="B4" s="3">
        <v>0</v>
      </c>
      <c r="M4" s="4">
        <v>4.951766535</v>
      </c>
      <c r="N4" s="3">
        <v>0</v>
      </c>
      <c r="O4" s="4">
        <f t="shared" si="0"/>
        <v>2.7317006590443613</v>
      </c>
      <c r="R4" s="4">
        <v>6.9826119420000001</v>
      </c>
      <c r="S4" s="3">
        <v>1</v>
      </c>
      <c r="T4" s="4">
        <f t="shared" si="1"/>
        <v>0.64722476075890956</v>
      </c>
      <c r="V4" s="4">
        <v>4.951766535</v>
      </c>
      <c r="W4" s="3">
        <v>0</v>
      </c>
      <c r="X4" s="1">
        <f t="shared" si="2"/>
        <v>7.9605094912722318</v>
      </c>
      <c r="Y4" s="1">
        <f t="shared" si="3"/>
        <v>5.8525299254654524</v>
      </c>
      <c r="Z4" s="2">
        <f t="shared" si="4"/>
        <v>0.57630397272494838</v>
      </c>
      <c r="AA4" s="2">
        <f>(0.5*Y4)/((0.5*X4)+(0.5*Y4))</f>
        <v>0.42369602727505157</v>
      </c>
      <c r="AB4">
        <f t="shared" si="5"/>
        <v>0</v>
      </c>
      <c r="AC4" t="str">
        <f t="shared" si="6"/>
        <v>Si</v>
      </c>
    </row>
    <row r="5" spans="1:32" x14ac:dyDescent="0.3">
      <c r="A5" s="4">
        <v>4.6837657310000003</v>
      </c>
      <c r="B5" s="3">
        <v>0</v>
      </c>
      <c r="M5" s="4">
        <v>4.6837657310000003</v>
      </c>
      <c r="N5" s="3">
        <v>0</v>
      </c>
      <c r="O5" s="4">
        <f t="shared" si="0"/>
        <v>1.9176292826911596</v>
      </c>
      <c r="R5" s="4">
        <v>7.7049656029999998</v>
      </c>
      <c r="S5" s="3">
        <v>1</v>
      </c>
      <c r="T5" s="4">
        <f t="shared" si="1"/>
        <v>6.7484816052704724E-3</v>
      </c>
      <c r="V5" s="4">
        <v>4.6837657310000003</v>
      </c>
      <c r="W5" s="3">
        <v>0</v>
      </c>
      <c r="X5" s="1">
        <f t="shared" si="2"/>
        <v>7.2582099700859768</v>
      </c>
      <c r="Y5" s="1">
        <f t="shared" si="3"/>
        <v>4.1947794639519511</v>
      </c>
      <c r="Z5" s="2">
        <f t="shared" si="4"/>
        <v>0.63373934044807578</v>
      </c>
      <c r="AA5" s="2">
        <f>(0.5*Y5)/((0.5*X5)+(0.5*Y5))</f>
        <v>0.36626065955192427</v>
      </c>
      <c r="AB5">
        <f t="shared" si="5"/>
        <v>0</v>
      </c>
      <c r="AC5" t="str">
        <f t="shared" si="6"/>
        <v>Si</v>
      </c>
    </row>
    <row r="6" spans="1:32" x14ac:dyDescent="0.3">
      <c r="A6" s="4">
        <v>5.8807698979999996</v>
      </c>
      <c r="B6" s="3">
        <v>0</v>
      </c>
      <c r="M6" s="4">
        <v>5.8807698979999996</v>
      </c>
      <c r="N6" s="3">
        <v>0</v>
      </c>
      <c r="O6" s="4">
        <f t="shared" si="0"/>
        <v>6.6656349047266676</v>
      </c>
      <c r="R6" s="4">
        <v>8.4739752060000004</v>
      </c>
      <c r="S6" s="3">
        <v>1</v>
      </c>
      <c r="T6" s="4">
        <f t="shared" si="1"/>
        <v>0.4717772922669583</v>
      </c>
      <c r="V6" s="4">
        <v>5.8807698979999996</v>
      </c>
      <c r="W6" s="3">
        <v>0</v>
      </c>
      <c r="X6" s="1">
        <f t="shared" si="2"/>
        <v>10.394974639426495</v>
      </c>
      <c r="Y6" s="1">
        <f t="shared" si="3"/>
        <v>11.598989379224586</v>
      </c>
      <c r="Z6" s="2">
        <f t="shared" si="4"/>
        <v>0.47262851892507701</v>
      </c>
      <c r="AA6" s="2">
        <f>(0.5*Y6)/((0.5*X6)+(0.5*Y6))</f>
        <v>0.52737148107492293</v>
      </c>
      <c r="AB6">
        <f t="shared" si="5"/>
        <v>1</v>
      </c>
      <c r="AC6" t="str">
        <f t="shared" si="6"/>
        <v>No</v>
      </c>
    </row>
    <row r="7" spans="1:32" x14ac:dyDescent="0.3">
      <c r="A7" s="4">
        <v>3.6818788730000001</v>
      </c>
      <c r="B7" s="3">
        <v>0</v>
      </c>
      <c r="M7" s="4">
        <v>3.6818788730000001</v>
      </c>
      <c r="N7" s="3">
        <v>0</v>
      </c>
      <c r="O7" s="4">
        <f t="shared" si="0"/>
        <v>0.14661092810416462</v>
      </c>
      <c r="R7" s="4">
        <v>6.8330546329999997</v>
      </c>
      <c r="S7" s="3">
        <v>1</v>
      </c>
      <c r="T7" s="4">
        <f t="shared" si="1"/>
        <v>0.91023069816810775</v>
      </c>
      <c r="V7" s="4">
        <v>3.6818788730000001</v>
      </c>
      <c r="W7" s="3">
        <v>0</v>
      </c>
      <c r="X7" s="1">
        <f t="shared" si="2"/>
        <v>4.6327526947555526</v>
      </c>
      <c r="Y7" s="1">
        <f t="shared" si="3"/>
        <v>-2.0025094114717827</v>
      </c>
      <c r="Z7" s="2">
        <f t="shared" si="4"/>
        <v>1.761339996265181</v>
      </c>
      <c r="AA7" s="2">
        <f t="shared" ref="AA7:AA41" si="7">(0.5*Y7)/((0.5*X7)+(0.5*Y7))</f>
        <v>-0.76133999626518101</v>
      </c>
      <c r="AB7">
        <f t="shared" si="5"/>
        <v>0</v>
      </c>
      <c r="AC7" t="str">
        <f t="shared" si="6"/>
        <v>Si</v>
      </c>
    </row>
    <row r="8" spans="1:32" x14ac:dyDescent="0.3">
      <c r="A8" s="4">
        <v>3.9490395309999999</v>
      </c>
      <c r="B8" s="3">
        <v>0</v>
      </c>
      <c r="M8" s="4">
        <v>3.9490395309999999</v>
      </c>
      <c r="N8" s="3">
        <v>0</v>
      </c>
      <c r="O8" s="4">
        <f t="shared" si="0"/>
        <v>0.42257634321837884</v>
      </c>
      <c r="R8" s="4">
        <v>7.7918462210000001</v>
      </c>
      <c r="S8" s="3">
        <v>1</v>
      </c>
      <c r="T8" s="4">
        <f t="shared" si="1"/>
        <v>2.2386860880246517E-5</v>
      </c>
      <c r="V8" s="4">
        <v>3.9490395309999999</v>
      </c>
      <c r="W8" s="3">
        <v>0</v>
      </c>
      <c r="X8" s="1">
        <f t="shared" si="2"/>
        <v>5.332850602645431</v>
      </c>
      <c r="Y8" s="1">
        <f t="shared" si="3"/>
        <v>-0.34995577175302894</v>
      </c>
      <c r="Z8" s="2">
        <f t="shared" si="4"/>
        <v>1.0702314184083139</v>
      </c>
      <c r="AA8" s="2">
        <f>(0.5*Y8)/((0.5*X8)+(0.5*Y8))</f>
        <v>-7.0231418408313928E-2</v>
      </c>
      <c r="AB8">
        <f t="shared" si="5"/>
        <v>0</v>
      </c>
      <c r="AC8" t="str">
        <f t="shared" si="6"/>
        <v>Si</v>
      </c>
    </row>
    <row r="9" spans="1:32" x14ac:dyDescent="0.3">
      <c r="A9" s="4">
        <v>1.6134980649999999</v>
      </c>
      <c r="B9" s="3">
        <v>0</v>
      </c>
      <c r="M9" s="4">
        <v>1.6134980649999999</v>
      </c>
      <c r="N9" s="3">
        <v>0</v>
      </c>
      <c r="O9" s="4">
        <f t="shared" si="0"/>
        <v>2.8408520772879009</v>
      </c>
      <c r="R9" s="4">
        <v>7.5802977540000001</v>
      </c>
      <c r="S9" s="3">
        <v>1</v>
      </c>
      <c r="T9" s="4">
        <f t="shared" si="1"/>
        <v>4.2773267952429458E-2</v>
      </c>
      <c r="V9" s="4">
        <v>1.6134980649999999</v>
      </c>
      <c r="W9" s="3">
        <v>0</v>
      </c>
      <c r="X9" s="1">
        <f t="shared" si="2"/>
        <v>-0.78746556357938047</v>
      </c>
      <c r="Y9" s="1">
        <f t="shared" si="3"/>
        <v>-14.796721920803197</v>
      </c>
      <c r="Z9" s="2">
        <f t="shared" si="4"/>
        <v>5.0529779904696696E-2</v>
      </c>
      <c r="AA9" s="2">
        <f>(0.5*Y9)/((0.5*X9)+(0.5*Y9))</f>
        <v>0.94947022009530335</v>
      </c>
      <c r="AB9">
        <f t="shared" si="5"/>
        <v>1</v>
      </c>
      <c r="AC9" t="str">
        <f t="shared" si="6"/>
        <v>No</v>
      </c>
    </row>
    <row r="10" spans="1:32" x14ac:dyDescent="0.3">
      <c r="A10" s="4">
        <v>4.1100542000000004</v>
      </c>
      <c r="B10" s="3">
        <v>0</v>
      </c>
      <c r="M10" s="4">
        <v>4.1100542000000004</v>
      </c>
      <c r="N10" s="3">
        <v>0</v>
      </c>
      <c r="O10" s="4">
        <f t="shared" si="0"/>
        <v>0.65784004704817156</v>
      </c>
      <c r="R10" s="4">
        <v>8.5404524469999998</v>
      </c>
      <c r="S10" s="3">
        <v>1</v>
      </c>
      <c r="T10" s="4">
        <f t="shared" si="1"/>
        <v>0.5675176925766362</v>
      </c>
      <c r="V10" s="4">
        <v>4.1100542000000004</v>
      </c>
      <c r="W10" s="3">
        <v>0</v>
      </c>
      <c r="X10" s="1">
        <f t="shared" si="2"/>
        <v>5.754791594071202</v>
      </c>
      <c r="Y10" s="1">
        <f t="shared" si="3"/>
        <v>0.64601938153492544</v>
      </c>
      <c r="Z10" s="2">
        <f t="shared" si="4"/>
        <v>0.8990722606874435</v>
      </c>
      <c r="AA10" s="2">
        <f t="shared" si="7"/>
        <v>0.10092773931255647</v>
      </c>
      <c r="AB10">
        <f t="shared" si="5"/>
        <v>0</v>
      </c>
      <c r="AC10" t="str">
        <f t="shared" si="6"/>
        <v>Si</v>
      </c>
    </row>
    <row r="11" spans="1:32" x14ac:dyDescent="0.3">
      <c r="A11" s="4">
        <v>2.7220220390000001</v>
      </c>
      <c r="B11" s="3">
        <v>0</v>
      </c>
      <c r="M11" s="4">
        <v>2.7220220390000001</v>
      </c>
      <c r="N11" s="3">
        <v>0</v>
      </c>
      <c r="O11" s="4">
        <f t="shared" si="0"/>
        <v>0.33288142124138709</v>
      </c>
      <c r="R11" s="4">
        <v>6.504445102</v>
      </c>
      <c r="S11" s="3">
        <v>1</v>
      </c>
      <c r="T11" s="4">
        <f t="shared" si="1"/>
        <v>1.6452414142281506</v>
      </c>
      <c r="V11" s="4">
        <v>2.7220220390000001</v>
      </c>
      <c r="W11" s="3">
        <v>0</v>
      </c>
      <c r="X11" s="1">
        <f t="shared" si="2"/>
        <v>2.1174356327755604</v>
      </c>
      <c r="Y11" s="1">
        <f t="shared" si="3"/>
        <v>-7.9398166351859008</v>
      </c>
      <c r="Z11" s="2">
        <f t="shared" si="4"/>
        <v>-0.36367177481153973</v>
      </c>
      <c r="AA11" s="2">
        <f>(0.5*Y11)/((0.5*X11)+(0.5*Y11))</f>
        <v>1.3636717748115397</v>
      </c>
      <c r="AB11">
        <f t="shared" si="5"/>
        <v>1</v>
      </c>
      <c r="AC11" t="str">
        <f t="shared" si="6"/>
        <v>No</v>
      </c>
    </row>
    <row r="12" spans="1:32" x14ac:dyDescent="0.3">
      <c r="A12" s="4">
        <v>1.979528755</v>
      </c>
      <c r="B12" s="3">
        <v>0</v>
      </c>
      <c r="M12" s="4">
        <v>1.979528755</v>
      </c>
      <c r="N12" s="3">
        <v>0</v>
      </c>
      <c r="O12" s="4">
        <f t="shared" si="0"/>
        <v>1.7409537204298053</v>
      </c>
      <c r="R12" s="4">
        <v>8.0879720119999998</v>
      </c>
      <c r="S12" s="3">
        <v>1</v>
      </c>
      <c r="T12" s="4">
        <f t="shared" si="1"/>
        <v>9.0515094835937476E-2</v>
      </c>
      <c r="V12" s="4">
        <v>1.979528755</v>
      </c>
      <c r="W12" s="3">
        <v>0</v>
      </c>
      <c r="X12" s="1">
        <f t="shared" si="2"/>
        <v>0.17172252276111799</v>
      </c>
      <c r="Y12" s="1">
        <f t="shared" si="3"/>
        <v>-12.532596081555315</v>
      </c>
      <c r="Z12" s="2">
        <f t="shared" si="4"/>
        <v>-1.3892426125412898E-2</v>
      </c>
      <c r="AA12" s="2">
        <f>(0.5*Y12)/((0.5*X12)+(0.5*Y12))</f>
        <v>1.013892426125413</v>
      </c>
      <c r="AB12">
        <f t="shared" si="5"/>
        <v>1</v>
      </c>
      <c r="AC12" t="str">
        <f t="shared" si="6"/>
        <v>No</v>
      </c>
    </row>
    <row r="13" spans="1:32" x14ac:dyDescent="0.3">
      <c r="A13" s="4">
        <v>2.9420197130000001</v>
      </c>
      <c r="B13" s="3">
        <v>0</v>
      </c>
      <c r="M13" s="4">
        <v>2.9420197130000001</v>
      </c>
      <c r="N13" s="3">
        <v>0</v>
      </c>
      <c r="O13" s="4">
        <f t="shared" si="0"/>
        <v>0.12742122341499121</v>
      </c>
      <c r="R13" s="4">
        <v>6.7977207640000001</v>
      </c>
      <c r="S13" s="3">
        <v>1</v>
      </c>
      <c r="T13" s="4">
        <f t="shared" si="1"/>
        <v>0.97890045052948316</v>
      </c>
      <c r="V13" s="4">
        <v>2.9420197130000001</v>
      </c>
      <c r="W13" s="3">
        <v>0</v>
      </c>
      <c r="X13" s="1">
        <f t="shared" si="2"/>
        <v>2.6939423402415956</v>
      </c>
      <c r="Y13" s="1">
        <f t="shared" si="3"/>
        <v>-6.5789951743465611</v>
      </c>
      <c r="Z13" s="2">
        <f t="shared" si="4"/>
        <v>-0.6934120217343771</v>
      </c>
      <c r="AA13" s="2">
        <f>(0.5*Y13)/((0.5*X13)+(0.5*Y13))</f>
        <v>1.6934120217343771</v>
      </c>
      <c r="AB13">
        <f t="shared" si="5"/>
        <v>1</v>
      </c>
      <c r="AC13" t="str">
        <f t="shared" si="6"/>
        <v>No</v>
      </c>
    </row>
    <row r="14" spans="1:32" x14ac:dyDescent="0.3">
      <c r="A14" s="4">
        <v>2.5126290739999999</v>
      </c>
      <c r="B14" s="3">
        <v>0</v>
      </c>
      <c r="M14" s="4">
        <v>2.5126290739999999</v>
      </c>
      <c r="N14" s="3">
        <v>0</v>
      </c>
      <c r="O14" s="4">
        <f t="shared" si="0"/>
        <v>0.61834904972207738</v>
      </c>
      <c r="R14" s="4">
        <v>5.1241049930000004</v>
      </c>
      <c r="S14" s="3">
        <v>1</v>
      </c>
      <c r="T14" s="4">
        <f t="shared" si="1"/>
        <v>7.091620941643809</v>
      </c>
      <c r="V14" s="4">
        <v>2.5126290739999999</v>
      </c>
      <c r="W14" s="3">
        <v>0</v>
      </c>
      <c r="X14" s="1">
        <f t="shared" si="2"/>
        <v>1.5687187003469898</v>
      </c>
      <c r="Y14" s="1">
        <f t="shared" si="3"/>
        <v>-9.2350414225206112</v>
      </c>
      <c r="Z14" s="2">
        <f t="shared" si="4"/>
        <v>-0.20462466259210821</v>
      </c>
      <c r="AA14" s="2">
        <f>(0.5*Y14)/((0.5*X14)+(0.5*Y14))</f>
        <v>1.2046246625921082</v>
      </c>
      <c r="AB14">
        <f t="shared" si="5"/>
        <v>1</v>
      </c>
      <c r="AC14" t="str">
        <f t="shared" si="6"/>
        <v>No</v>
      </c>
    </row>
    <row r="15" spans="1:32" x14ac:dyDescent="0.3">
      <c r="A15" s="4">
        <v>4.706944204</v>
      </c>
      <c r="B15" s="3">
        <v>0</v>
      </c>
      <c r="M15" s="4">
        <v>4.706944204</v>
      </c>
      <c r="N15" s="3">
        <v>0</v>
      </c>
      <c r="O15" s="4">
        <f t="shared" si="0"/>
        <v>1.9823609241942601</v>
      </c>
      <c r="R15" s="4">
        <v>7.2943776309999997</v>
      </c>
      <c r="S15" s="3">
        <v>1</v>
      </c>
      <c r="T15" s="4">
        <f t="shared" si="1"/>
        <v>0.24278986395651295</v>
      </c>
      <c r="V15" s="4">
        <v>4.706944204</v>
      </c>
      <c r="W15" s="3">
        <v>0</v>
      </c>
      <c r="X15" s="1">
        <f t="shared" si="2"/>
        <v>7.3189494538739748</v>
      </c>
      <c r="Y15" s="1">
        <f t="shared" si="3"/>
        <v>4.3381526320150119</v>
      </c>
      <c r="Z15" s="2">
        <f t="shared" si="4"/>
        <v>0.62785325203024689</v>
      </c>
      <c r="AA15" s="2">
        <f t="shared" si="7"/>
        <v>0.37214674796975311</v>
      </c>
      <c r="AB15">
        <f t="shared" si="5"/>
        <v>0</v>
      </c>
      <c r="AC15" t="str">
        <f t="shared" si="6"/>
        <v>Si</v>
      </c>
    </row>
    <row r="16" spans="1:32" x14ac:dyDescent="0.3">
      <c r="A16" s="4">
        <v>2.6656561050000001</v>
      </c>
      <c r="B16" s="3">
        <v>0</v>
      </c>
      <c r="M16" s="4">
        <v>2.6656561050000001</v>
      </c>
      <c r="N16" s="3">
        <v>0</v>
      </c>
      <c r="O16" s="4">
        <f t="shared" si="0"/>
        <v>0.40110017955670313</v>
      </c>
      <c r="R16" s="4">
        <v>10.25831172</v>
      </c>
      <c r="S16" s="3">
        <v>1</v>
      </c>
      <c r="T16" s="4">
        <f t="shared" si="1"/>
        <v>6.1068144870250718</v>
      </c>
      <c r="V16" s="4">
        <v>2.6656561050000001</v>
      </c>
      <c r="W16" s="3">
        <v>0</v>
      </c>
      <c r="X16" s="1">
        <f t="shared" si="2"/>
        <v>1.9697279846320264</v>
      </c>
      <c r="Y16" s="1">
        <f t="shared" si="3"/>
        <v>-8.2884747425777707</v>
      </c>
      <c r="Z16" s="2">
        <f t="shared" si="4"/>
        <v>-0.31172763525538005</v>
      </c>
      <c r="AA16" s="2">
        <f t="shared" ref="AA16:AA24" si="8">(0.5*Y16)/((0.5*X16)+(0.5*Y16))</f>
        <v>1.3117276352553802</v>
      </c>
      <c r="AB16">
        <f t="shared" si="5"/>
        <v>1</v>
      </c>
      <c r="AC16" t="str">
        <f t="shared" si="6"/>
        <v>No</v>
      </c>
    </row>
    <row r="17" spans="1:29" x14ac:dyDescent="0.3">
      <c r="A17" s="4">
        <v>2.2081006890000001</v>
      </c>
      <c r="B17" s="3">
        <v>0</v>
      </c>
      <c r="M17" s="4">
        <v>2.2081006890000001</v>
      </c>
      <c r="N17" s="3">
        <v>0</v>
      </c>
      <c r="O17" s="4">
        <f t="shared" si="0"/>
        <v>1.19001943424763</v>
      </c>
      <c r="R17" s="4">
        <v>7.6598262439999996</v>
      </c>
      <c r="S17" s="3">
        <v>1</v>
      </c>
      <c r="T17" s="4">
        <f t="shared" si="1"/>
        <v>1.6202362601386831E-2</v>
      </c>
      <c r="V17" s="4">
        <v>2.2081006890000001</v>
      </c>
      <c r="W17" s="3">
        <v>0</v>
      </c>
      <c r="X17" s="1">
        <f t="shared" si="2"/>
        <v>0.77069818779239363</v>
      </c>
      <c r="Y17" s="1">
        <f t="shared" si="3"/>
        <v>-11.118737528065548</v>
      </c>
      <c r="Z17" s="2">
        <f t="shared" si="4"/>
        <v>-7.4477701760655435E-2</v>
      </c>
      <c r="AA17" s="2">
        <f t="shared" si="8"/>
        <v>1.0744777017606555</v>
      </c>
      <c r="AB17">
        <f t="shared" si="5"/>
        <v>1</v>
      </c>
      <c r="AC17" t="str">
        <f t="shared" si="6"/>
        <v>No</v>
      </c>
    </row>
    <row r="18" spans="1:29" x14ac:dyDescent="0.3">
      <c r="A18" s="4">
        <v>3.2370131820000001</v>
      </c>
      <c r="B18" s="3">
        <v>0</v>
      </c>
      <c r="M18" s="4">
        <v>3.2370131820000001</v>
      </c>
      <c r="N18" s="3">
        <v>0</v>
      </c>
      <c r="O18" s="4">
        <f t="shared" si="0"/>
        <v>3.8399866844693949E-3</v>
      </c>
      <c r="R18" s="4">
        <v>8.9777545530000005</v>
      </c>
      <c r="S18" s="3">
        <v>1</v>
      </c>
      <c r="T18" s="4">
        <f t="shared" si="1"/>
        <v>1.4176231513227016</v>
      </c>
      <c r="V18" s="4">
        <v>3.2370131820000001</v>
      </c>
      <c r="W18" s="3">
        <v>0</v>
      </c>
      <c r="X18" s="1">
        <f t="shared" si="2"/>
        <v>3.4669764839442863</v>
      </c>
      <c r="Y18" s="1">
        <f t="shared" si="3"/>
        <v>-4.7542784120109527</v>
      </c>
      <c r="Z18" s="2">
        <f t="shared" si="4"/>
        <v>-2.6932115988913048</v>
      </c>
      <c r="AA18" s="2">
        <f t="shared" si="8"/>
        <v>3.6932115988913048</v>
      </c>
      <c r="AB18">
        <f t="shared" si="5"/>
        <v>1</v>
      </c>
      <c r="AC18" t="str">
        <f t="shared" si="6"/>
        <v>No</v>
      </c>
    </row>
    <row r="19" spans="1:29" x14ac:dyDescent="0.3">
      <c r="A19" s="4">
        <v>3.5480819709999998</v>
      </c>
      <c r="B19" s="3">
        <v>0</v>
      </c>
      <c r="M19" s="4">
        <v>3.5480819709999998</v>
      </c>
      <c r="N19" s="3">
        <v>0</v>
      </c>
      <c r="O19" s="4">
        <f t="shared" si="0"/>
        <v>6.2051389358132203E-2</v>
      </c>
      <c r="R19" s="4">
        <v>8.5118113219999998</v>
      </c>
      <c r="S19" s="3">
        <v>1</v>
      </c>
      <c r="T19" s="4">
        <f t="shared" si="1"/>
        <v>0.52518512806328932</v>
      </c>
      <c r="V19" s="4">
        <v>3.5480819709999998</v>
      </c>
      <c r="W19" s="3">
        <v>0</v>
      </c>
      <c r="X19" s="1">
        <f t="shared" si="2"/>
        <v>4.2821362085049941</v>
      </c>
      <c r="Y19" s="1">
        <f t="shared" si="3"/>
        <v>-2.8301258690685938</v>
      </c>
      <c r="Z19" s="2">
        <f t="shared" si="4"/>
        <v>2.949108620099159</v>
      </c>
      <c r="AA19" s="2">
        <f t="shared" si="8"/>
        <v>-1.949108620099159</v>
      </c>
      <c r="AB19">
        <f t="shared" si="5"/>
        <v>0</v>
      </c>
      <c r="AC19" t="str">
        <f t="shared" si="6"/>
        <v>Si</v>
      </c>
    </row>
    <row r="20" spans="1:29" x14ac:dyDescent="0.3">
      <c r="A20" s="4">
        <v>1.7921864890000001</v>
      </c>
      <c r="B20" s="3">
        <v>0</v>
      </c>
      <c r="M20" s="4">
        <v>1.7921864890000001</v>
      </c>
      <c r="N20" s="3">
        <v>0</v>
      </c>
      <c r="O20" s="4">
        <f t="shared" si="0"/>
        <v>2.2704291200720323</v>
      </c>
      <c r="R20" s="4">
        <v>8.1650266770000002</v>
      </c>
      <c r="S20" s="3">
        <v>1</v>
      </c>
      <c r="T20" s="4">
        <f t="shared" si="1"/>
        <v>0.14281742800785183</v>
      </c>
      <c r="V20" s="4">
        <v>1.7921864890000001</v>
      </c>
      <c r="W20" s="3">
        <v>0</v>
      </c>
      <c r="X20" s="1">
        <f t="shared" si="2"/>
        <v>-0.31921027201418528</v>
      </c>
      <c r="Y20" s="1">
        <f t="shared" si="3"/>
        <v>-13.691423679410155</v>
      </c>
      <c r="Z20" s="2">
        <f t="shared" si="4"/>
        <v>2.2783428153280241E-2</v>
      </c>
      <c r="AA20" s="2">
        <f t="shared" si="8"/>
        <v>0.97721657184671973</v>
      </c>
      <c r="AB20">
        <f t="shared" si="5"/>
        <v>1</v>
      </c>
      <c r="AC20" t="str">
        <f t="shared" si="6"/>
        <v>No</v>
      </c>
    </row>
    <row r="21" spans="1:29" x14ac:dyDescent="0.3">
      <c r="A21" s="4">
        <v>3.3279592419999999</v>
      </c>
      <c r="B21" s="3">
        <v>0</v>
      </c>
      <c r="M21" s="4">
        <v>3.3279592419999999</v>
      </c>
      <c r="N21" s="3">
        <v>0</v>
      </c>
      <c r="O21" s="4">
        <f t="shared" si="0"/>
        <v>8.3974963129666218E-4</v>
      </c>
      <c r="R21" s="4">
        <v>7.6416136129999996</v>
      </c>
      <c r="S21" s="3">
        <v>1</v>
      </c>
      <c r="T21" s="4">
        <f t="shared" si="1"/>
        <v>2.1170579544232626E-2</v>
      </c>
      <c r="V21" s="4">
        <v>3.3279592419999999</v>
      </c>
      <c r="W21" s="3">
        <v>0</v>
      </c>
      <c r="X21" s="1">
        <f t="shared" si="2"/>
        <v>3.7053017928182719</v>
      </c>
      <c r="Y21" s="1">
        <f t="shared" si="3"/>
        <v>-4.1917208723035895</v>
      </c>
      <c r="Z21" s="2">
        <f t="shared" si="4"/>
        <v>-7.6175091584377608</v>
      </c>
      <c r="AA21" s="2">
        <f t="shared" si="8"/>
        <v>8.6175091584377608</v>
      </c>
      <c r="AB21">
        <f t="shared" si="5"/>
        <v>1</v>
      </c>
      <c r="AC21" t="str">
        <f t="shared" si="6"/>
        <v>No</v>
      </c>
    </row>
    <row r="22" spans="1:29" x14ac:dyDescent="0.3">
      <c r="A22" s="4">
        <v>7.7691202219999997</v>
      </c>
      <c r="B22" s="3">
        <v>1</v>
      </c>
      <c r="V22" s="4">
        <v>7.7691202219999997</v>
      </c>
      <c r="W22" s="3">
        <v>1</v>
      </c>
      <c r="X22" s="1">
        <f t="shared" si="2"/>
        <v>15.34342072086852</v>
      </c>
      <c r="Y22" s="1">
        <f t="shared" si="3"/>
        <v>23.279602177349542</v>
      </c>
      <c r="Z22" s="2">
        <f t="shared" si="4"/>
        <v>0.39726100055147201</v>
      </c>
      <c r="AA22" s="2">
        <f t="shared" si="8"/>
        <v>0.60273899944852805</v>
      </c>
      <c r="AB22">
        <f t="shared" si="5"/>
        <v>1</v>
      </c>
      <c r="AC22" t="str">
        <f t="shared" si="6"/>
        <v>Si</v>
      </c>
    </row>
    <row r="23" spans="1:29" x14ac:dyDescent="0.3">
      <c r="A23" s="4">
        <v>9.0430062499999995</v>
      </c>
      <c r="B23" s="3">
        <v>1</v>
      </c>
      <c r="L23" t="s">
        <v>6</v>
      </c>
      <c r="M23" s="4">
        <f>AVERAGE(M2:M21)</f>
        <v>3.2989808081000001</v>
      </c>
      <c r="N23" s="4"/>
      <c r="O23" s="4"/>
      <c r="Q23" s="4" t="s">
        <v>6</v>
      </c>
      <c r="R23" s="4">
        <f>AVERAGE(R2:R21)</f>
        <v>7.7871147454500003</v>
      </c>
      <c r="V23" s="4">
        <v>9.0430062499999995</v>
      </c>
      <c r="W23" s="3">
        <v>1</v>
      </c>
      <c r="X23" s="1">
        <f t="shared" si="2"/>
        <v>18.681655286426995</v>
      </c>
      <c r="Y23" s="1">
        <f t="shared" si="3"/>
        <v>31.159373876962075</v>
      </c>
      <c r="Z23" s="2">
        <f t="shared" si="4"/>
        <v>0.37482483006489925</v>
      </c>
      <c r="AA23" s="2">
        <f t="shared" si="8"/>
        <v>0.62517516993510081</v>
      </c>
      <c r="AB23">
        <f t="shared" si="5"/>
        <v>1</v>
      </c>
      <c r="AC23" t="str">
        <f t="shared" si="6"/>
        <v>Si</v>
      </c>
    </row>
    <row r="24" spans="1:29" x14ac:dyDescent="0.3">
      <c r="A24" s="4">
        <v>6.9826119420000001</v>
      </c>
      <c r="B24" s="3">
        <v>1</v>
      </c>
      <c r="V24" s="4">
        <v>6.9826119420000001</v>
      </c>
      <c r="W24" s="3">
        <v>1</v>
      </c>
      <c r="X24" s="1">
        <f t="shared" si="2"/>
        <v>13.282365753089296</v>
      </c>
      <c r="Y24" s="1">
        <f t="shared" si="3"/>
        <v>18.41456280174307</v>
      </c>
      <c r="Z24" s="2">
        <f t="shared" si="4"/>
        <v>0.41904267570001913</v>
      </c>
      <c r="AA24" s="2">
        <f t="shared" si="8"/>
        <v>0.58095732429998082</v>
      </c>
      <c r="AB24">
        <f t="shared" si="5"/>
        <v>1</v>
      </c>
      <c r="AC24" t="str">
        <f t="shared" si="6"/>
        <v>Si</v>
      </c>
    </row>
    <row r="25" spans="1:29" x14ac:dyDescent="0.3">
      <c r="A25" s="4">
        <v>7.7049656029999998</v>
      </c>
      <c r="B25" s="3">
        <v>1</v>
      </c>
      <c r="L25" t="s">
        <v>8</v>
      </c>
      <c r="M25" s="4">
        <f>SUM(O2:O21)</f>
        <v>25.335688398555057</v>
      </c>
      <c r="N25" s="4"/>
      <c r="O25" s="4"/>
      <c r="Q25" s="4" t="s">
        <v>8</v>
      </c>
      <c r="R25" s="4">
        <f>SUM(T2:T21)</f>
        <v>22.502762756022673</v>
      </c>
      <c r="V25" s="4">
        <v>7.7049656029999998</v>
      </c>
      <c r="W25" s="3">
        <v>1</v>
      </c>
      <c r="X25" s="1">
        <f t="shared" si="2"/>
        <v>15.175302724455394</v>
      </c>
      <c r="Y25" s="1">
        <f t="shared" si="3"/>
        <v>22.882766243769755</v>
      </c>
      <c r="Z25" s="2">
        <f t="shared" si="4"/>
        <v>0.39874074370734158</v>
      </c>
      <c r="AA25" s="2">
        <f t="shared" si="7"/>
        <v>0.60125925629265842</v>
      </c>
      <c r="AB25">
        <f t="shared" si="5"/>
        <v>1</v>
      </c>
      <c r="AC25" t="str">
        <f t="shared" si="6"/>
        <v>Si</v>
      </c>
    </row>
    <row r="26" spans="1:29" x14ac:dyDescent="0.3">
      <c r="A26" s="4">
        <v>8.4739752060000004</v>
      </c>
      <c r="B26" s="3">
        <v>1</v>
      </c>
      <c r="V26" s="4">
        <v>8.4739752060000004</v>
      </c>
      <c r="W26" s="3">
        <v>1</v>
      </c>
      <c r="X26" s="1">
        <f t="shared" si="2"/>
        <v>17.190502186224673</v>
      </c>
      <c r="Y26" s="1">
        <f t="shared" si="3"/>
        <v>27.639565496810686</v>
      </c>
      <c r="Z26" s="2">
        <f t="shared" si="4"/>
        <v>0.38345920661480332</v>
      </c>
      <c r="AA26" s="2">
        <f t="shared" si="7"/>
        <v>0.61654079338519663</v>
      </c>
      <c r="AB26">
        <f t="shared" si="5"/>
        <v>1</v>
      </c>
      <c r="AC26" t="str">
        <f t="shared" si="6"/>
        <v>Si</v>
      </c>
    </row>
    <row r="27" spans="1:29" x14ac:dyDescent="0.3">
      <c r="A27" s="4">
        <v>6.8330546329999997</v>
      </c>
      <c r="B27" s="3">
        <v>1</v>
      </c>
      <c r="Q27" t="s">
        <v>9</v>
      </c>
      <c r="R27">
        <f>(R25+M25)/(40-2)</f>
        <v>1.2589066093309929</v>
      </c>
      <c r="V27" s="4">
        <v>6.8330546329999997</v>
      </c>
      <c r="W27" s="3">
        <v>1</v>
      </c>
      <c r="X27" s="1">
        <f t="shared" si="2"/>
        <v>12.890448919509181</v>
      </c>
      <c r="Y27" s="1">
        <f t="shared" si="3"/>
        <v>17.489458494901253</v>
      </c>
      <c r="Z27" s="2">
        <f t="shared" si="4"/>
        <v>0.42430836749011003</v>
      </c>
      <c r="AA27" s="2">
        <f t="shared" si="7"/>
        <v>0.57569163250988997</v>
      </c>
      <c r="AB27">
        <f t="shared" si="5"/>
        <v>1</v>
      </c>
      <c r="AC27" t="str">
        <f t="shared" si="6"/>
        <v>Si</v>
      </c>
    </row>
    <row r="28" spans="1:29" x14ac:dyDescent="0.3">
      <c r="A28" s="4">
        <v>7.7918462210000001</v>
      </c>
      <c r="B28" s="3">
        <v>1</v>
      </c>
      <c r="V28" s="4">
        <v>7.7918462210000001</v>
      </c>
      <c r="W28" s="3">
        <v>1</v>
      </c>
      <c r="X28" s="1">
        <f t="shared" si="2"/>
        <v>15.402974490775042</v>
      </c>
      <c r="Y28" s="1">
        <f t="shared" si="3"/>
        <v>23.420176514322822</v>
      </c>
      <c r="Z28" s="2">
        <f t="shared" si="4"/>
        <v>0.39674714936849098</v>
      </c>
      <c r="AA28" s="2">
        <f t="shared" si="7"/>
        <v>0.60325285063150902</v>
      </c>
      <c r="AB28">
        <f t="shared" si="5"/>
        <v>1</v>
      </c>
      <c r="AC28" t="str">
        <f t="shared" si="6"/>
        <v>Si</v>
      </c>
    </row>
    <row r="29" spans="1:29" x14ac:dyDescent="0.3">
      <c r="A29" s="4">
        <v>7.5802977540000001</v>
      </c>
      <c r="B29" s="3">
        <v>1</v>
      </c>
      <c r="V29" s="4">
        <v>7.5802977540000001</v>
      </c>
      <c r="W29" s="3">
        <v>1</v>
      </c>
      <c r="X29" s="1">
        <f t="shared" si="2"/>
        <v>14.848609037894589</v>
      </c>
      <c r="Y29" s="1">
        <f t="shared" si="3"/>
        <v>22.111618616109485</v>
      </c>
      <c r="Z29" s="2">
        <f t="shared" si="4"/>
        <v>0.40174560548968835</v>
      </c>
      <c r="AA29" s="2">
        <f t="shared" si="7"/>
        <v>0.5982543945103117</v>
      </c>
      <c r="AB29">
        <f t="shared" si="5"/>
        <v>1</v>
      </c>
      <c r="AC29" t="str">
        <f t="shared" si="6"/>
        <v>Si</v>
      </c>
    </row>
    <row r="30" spans="1:29" x14ac:dyDescent="0.3">
      <c r="A30" s="4">
        <v>8.5404524469999998</v>
      </c>
      <c r="B30" s="3">
        <v>1</v>
      </c>
      <c r="V30" s="4">
        <v>8.5404524469999998</v>
      </c>
      <c r="W30" s="3">
        <v>1</v>
      </c>
      <c r="X30" s="1">
        <f t="shared" si="2"/>
        <v>17.364706643178774</v>
      </c>
      <c r="Y30" s="1">
        <f t="shared" si="3"/>
        <v>28.05076828166462</v>
      </c>
      <c r="Z30" s="2">
        <f t="shared" si="4"/>
        <v>0.38235219761359024</v>
      </c>
      <c r="AA30" s="2">
        <f t="shared" si="7"/>
        <v>0.61764780238640971</v>
      </c>
      <c r="AB30">
        <f t="shared" si="5"/>
        <v>1</v>
      </c>
      <c r="AC30" t="str">
        <f t="shared" si="6"/>
        <v>Si</v>
      </c>
    </row>
    <row r="31" spans="1:29" x14ac:dyDescent="0.3">
      <c r="A31" s="4">
        <v>6.504445102</v>
      </c>
      <c r="B31" s="3">
        <v>1</v>
      </c>
      <c r="V31" s="4">
        <v>6.504445102</v>
      </c>
      <c r="W31" s="3">
        <v>1</v>
      </c>
      <c r="X31" s="1">
        <f t="shared" si="2"/>
        <v>12.029323457070122</v>
      </c>
      <c r="Y31" s="1">
        <f t="shared" si="3"/>
        <v>15.456805631393481</v>
      </c>
      <c r="Z31" s="2">
        <f t="shared" si="4"/>
        <v>0.43765069349539781</v>
      </c>
      <c r="AA31" s="2">
        <f t="shared" si="7"/>
        <v>0.56234930650460224</v>
      </c>
      <c r="AB31">
        <f t="shared" si="5"/>
        <v>1</v>
      </c>
      <c r="AC31" t="str">
        <f t="shared" si="6"/>
        <v>Si</v>
      </c>
    </row>
    <row r="32" spans="1:29" x14ac:dyDescent="0.3">
      <c r="A32" s="4">
        <v>8.0879720119999998</v>
      </c>
      <c r="B32" s="3">
        <v>1</v>
      </c>
      <c r="V32" s="4">
        <v>8.0879720119999998</v>
      </c>
      <c r="W32" s="3">
        <v>1</v>
      </c>
      <c r="X32" s="1">
        <f t="shared" si="2"/>
        <v>16.178975898704408</v>
      </c>
      <c r="Y32" s="1">
        <f t="shared" si="3"/>
        <v>25.251897387429981</v>
      </c>
      <c r="Z32" s="2">
        <f t="shared" si="4"/>
        <v>0.39050530716471776</v>
      </c>
      <c r="AA32" s="2">
        <f t="shared" si="7"/>
        <v>0.60949469283528235</v>
      </c>
      <c r="AB32">
        <f t="shared" si="5"/>
        <v>1</v>
      </c>
      <c r="AC32" t="str">
        <f t="shared" si="6"/>
        <v>Si</v>
      </c>
    </row>
    <row r="33" spans="1:29" x14ac:dyDescent="0.3">
      <c r="A33" s="4">
        <v>6.7977207640000001</v>
      </c>
      <c r="B33" s="3">
        <v>1</v>
      </c>
      <c r="V33" s="4">
        <v>6.7977207640000001</v>
      </c>
      <c r="W33" s="3">
        <v>1</v>
      </c>
      <c r="X33" s="1">
        <f t="shared" si="2"/>
        <v>12.797856065644618</v>
      </c>
      <c r="Y33" s="1">
        <f t="shared" si="3"/>
        <v>17.270896696699307</v>
      </c>
      <c r="Z33" s="2">
        <f t="shared" si="4"/>
        <v>0.42561978432546721</v>
      </c>
      <c r="AA33" s="2">
        <f t="shared" si="7"/>
        <v>0.57438021567453279</v>
      </c>
      <c r="AB33">
        <f t="shared" si="5"/>
        <v>1</v>
      </c>
      <c r="AC33" t="str">
        <f t="shared" si="6"/>
        <v>Si</v>
      </c>
    </row>
    <row r="34" spans="1:29" x14ac:dyDescent="0.3">
      <c r="A34" s="4">
        <v>5.1241049930000004</v>
      </c>
      <c r="B34" s="3">
        <v>1</v>
      </c>
      <c r="V34" s="4">
        <v>5.1241049930000004</v>
      </c>
      <c r="W34" s="3">
        <v>1</v>
      </c>
      <c r="X34" s="1">
        <f t="shared" si="2"/>
        <v>8.4121246160364773</v>
      </c>
      <c r="Y34" s="1">
        <f t="shared" si="3"/>
        <v>6.9185497060853169</v>
      </c>
      <c r="Z34" s="2">
        <f t="shared" si="4"/>
        <v>0.54871197700012342</v>
      </c>
      <c r="AA34" s="2">
        <f t="shared" si="7"/>
        <v>0.45128802299987653</v>
      </c>
      <c r="AB34">
        <f t="shared" si="5"/>
        <v>0</v>
      </c>
      <c r="AC34" t="str">
        <f t="shared" si="6"/>
        <v>No</v>
      </c>
    </row>
    <row r="35" spans="1:29" x14ac:dyDescent="0.3">
      <c r="A35" s="4">
        <v>7.2943776309999997</v>
      </c>
      <c r="B35" s="3">
        <v>1</v>
      </c>
      <c r="V35" s="4">
        <v>7.2943776309999997</v>
      </c>
      <c r="W35" s="3">
        <v>1</v>
      </c>
      <c r="X35" s="1">
        <f t="shared" si="2"/>
        <v>14.099351712978445</v>
      </c>
      <c r="Y35" s="1">
        <f t="shared" si="3"/>
        <v>20.343026101516696</v>
      </c>
      <c r="Z35" s="2">
        <f t="shared" si="4"/>
        <v>0.40936057867191467</v>
      </c>
      <c r="AA35" s="2">
        <f t="shared" si="7"/>
        <v>0.59063942132808545</v>
      </c>
      <c r="AB35">
        <f t="shared" si="5"/>
        <v>1</v>
      </c>
      <c r="AC35" t="str">
        <f t="shared" si="6"/>
        <v>Si</v>
      </c>
    </row>
    <row r="36" spans="1:29" x14ac:dyDescent="0.3">
      <c r="A36" s="4">
        <v>10.25831172</v>
      </c>
      <c r="B36" s="3">
        <v>1</v>
      </c>
      <c r="V36" s="4">
        <v>10.25831172</v>
      </c>
      <c r="W36" s="3">
        <v>1</v>
      </c>
      <c r="X36" s="1">
        <f t="shared" si="2"/>
        <v>21.866378753435843</v>
      </c>
      <c r="Y36" s="1">
        <f t="shared" si="3"/>
        <v>38.676788652226655</v>
      </c>
      <c r="Z36" s="2">
        <f t="shared" si="4"/>
        <v>0.36117004924639468</v>
      </c>
      <c r="AA36" s="2">
        <f t="shared" si="7"/>
        <v>0.63882995075360527</v>
      </c>
      <c r="AB36">
        <f t="shared" si="5"/>
        <v>1</v>
      </c>
      <c r="AC36" t="str">
        <f t="shared" si="6"/>
        <v>Si</v>
      </c>
    </row>
    <row r="37" spans="1:29" x14ac:dyDescent="0.3">
      <c r="A37" s="4">
        <v>7.6598262439999996</v>
      </c>
      <c r="B37" s="3">
        <v>1</v>
      </c>
      <c r="V37" s="4">
        <v>7.6598262439999996</v>
      </c>
      <c r="W37" s="3">
        <v>1</v>
      </c>
      <c r="X37" s="1">
        <f t="shared" si="2"/>
        <v>15.057014459124838</v>
      </c>
      <c r="Y37" s="1">
        <f t="shared" si="3"/>
        <v>22.603551435090768</v>
      </c>
      <c r="Z37" s="2">
        <f t="shared" si="4"/>
        <v>0.39980850265018159</v>
      </c>
      <c r="AA37" s="2">
        <f t="shared" si="7"/>
        <v>0.60019149734981836</v>
      </c>
      <c r="AB37">
        <f t="shared" si="5"/>
        <v>1</v>
      </c>
      <c r="AC37" t="str">
        <f t="shared" si="6"/>
        <v>Si</v>
      </c>
    </row>
    <row r="38" spans="1:29" x14ac:dyDescent="0.3">
      <c r="A38" s="4">
        <v>8.9777545530000005</v>
      </c>
      <c r="B38" s="3">
        <v>1</v>
      </c>
      <c r="V38" s="4">
        <v>8.9777545530000005</v>
      </c>
      <c r="W38" s="3">
        <v>1</v>
      </c>
      <c r="X38" s="1">
        <f t="shared" si="2"/>
        <v>18.510662383138204</v>
      </c>
      <c r="Y38" s="1">
        <f t="shared" si="3"/>
        <v>30.755751838513685</v>
      </c>
      <c r="Z38" s="2">
        <f t="shared" si="4"/>
        <v>0.37572578957863412</v>
      </c>
      <c r="AA38" s="2">
        <f t="shared" si="7"/>
        <v>0.62427421042136599</v>
      </c>
      <c r="AB38">
        <f t="shared" si="5"/>
        <v>1</v>
      </c>
      <c r="AC38" t="str">
        <f t="shared" si="6"/>
        <v>Si</v>
      </c>
    </row>
    <row r="39" spans="1:29" x14ac:dyDescent="0.3">
      <c r="A39" s="4">
        <v>8.5118113219999998</v>
      </c>
      <c r="B39" s="3">
        <v>1</v>
      </c>
      <c r="V39" s="4">
        <v>8.5118113219999998</v>
      </c>
      <c r="W39" s="3">
        <v>1</v>
      </c>
      <c r="X39" s="1">
        <f t="shared" si="2"/>
        <v>17.289652210231122</v>
      </c>
      <c r="Y39" s="1">
        <f t="shared" si="3"/>
        <v>27.873605237829064</v>
      </c>
      <c r="Z39" s="2">
        <f t="shared" si="4"/>
        <v>0.38282562390711106</v>
      </c>
      <c r="AA39" s="2">
        <f t="shared" si="7"/>
        <v>0.61717437609288894</v>
      </c>
      <c r="AB39">
        <f t="shared" si="5"/>
        <v>1</v>
      </c>
      <c r="AC39" t="str">
        <f t="shared" si="6"/>
        <v>Si</v>
      </c>
    </row>
    <row r="40" spans="1:29" x14ac:dyDescent="0.3">
      <c r="A40" s="4">
        <v>8.1650266770000002</v>
      </c>
      <c r="B40" s="3">
        <v>1</v>
      </c>
      <c r="V40" s="4">
        <v>8.1650266770000002</v>
      </c>
      <c r="W40" s="3">
        <v>1</v>
      </c>
      <c r="X40" s="1">
        <f t="shared" si="2"/>
        <v>16.38089863000587</v>
      </c>
      <c r="Y40" s="1">
        <f t="shared" si="3"/>
        <v>25.728528071215241</v>
      </c>
      <c r="Z40" s="2">
        <f t="shared" si="4"/>
        <v>0.38900787574794621</v>
      </c>
      <c r="AA40" s="2">
        <f t="shared" si="7"/>
        <v>0.61099212425205385</v>
      </c>
      <c r="AB40">
        <f t="shared" si="5"/>
        <v>1</v>
      </c>
      <c r="AC40" t="str">
        <f t="shared" si="6"/>
        <v>Si</v>
      </c>
    </row>
    <row r="41" spans="1:29" x14ac:dyDescent="0.3">
      <c r="A41" s="4">
        <v>7.6416136129999996</v>
      </c>
      <c r="B41" s="3">
        <v>1</v>
      </c>
      <c r="V41" s="4">
        <v>7.6416136129999996</v>
      </c>
      <c r="W41" s="3">
        <v>1</v>
      </c>
      <c r="X41" s="1">
        <f t="shared" si="2"/>
        <v>15.009288027562183</v>
      </c>
      <c r="Y41" s="1">
        <f t="shared" si="3"/>
        <v>22.490895066173213</v>
      </c>
      <c r="Z41" s="2">
        <f t="shared" si="4"/>
        <v>0.40024572653538765</v>
      </c>
      <c r="AA41" s="2">
        <f t="shared" si="7"/>
        <v>0.59975427346461241</v>
      </c>
      <c r="AB41">
        <f t="shared" si="5"/>
        <v>1</v>
      </c>
      <c r="AC41" t="str">
        <f t="shared" si="6"/>
        <v>Si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Mestre</dc:creator>
  <cp:lastModifiedBy>Felipe Mestre</cp:lastModifiedBy>
  <dcterms:created xsi:type="dcterms:W3CDTF">2021-09-18T18:39:51Z</dcterms:created>
  <dcterms:modified xsi:type="dcterms:W3CDTF">2021-09-18T21:21:34Z</dcterms:modified>
</cp:coreProperties>
</file>