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431"/>
  <workbookPr/>
  <mc:AlternateContent>
    <mc:Choice Requires="x15">
      <x15ac:absPath xmlns:x15ac="http://schemas.microsoft.com/office/spreadsheetml/2010/11/ac" url="C:\Felipe\LaserDifractionSoilTextureAnalysis\NAPTSoilsData\"/>
    </mc:Choice>
  </mc:AlternateContent>
  <bookViews>
    <workbookView activeTab="12" firstSheet="11" windowHeight="7365" windowWidth="21570" xWindow="0" yWindow="0"/>
  </bookViews>
  <sheets>
    <sheet name="Results_data_all" r:id="rId1" sheetId="1"/>
    <sheet name="NPToddPdf" r:id="rId2" sheetId="3"/>
    <sheet name="NPToddPdf (2)" r:id="rId3" sheetId="5"/>
    <sheet name="Results_data_all (2)" r:id="rId4" sheetId="4"/>
    <sheet name="Results_data_all_two" r:id="rId5" sheetId="6"/>
    <sheet name="Results_data_all_two (2)" r:id="rId6" sheetId="7"/>
    <sheet name="ALP" r:id="rId7" sheetId="9"/>
    <sheet name="Combined" r:id="rId8" sheetId="11"/>
    <sheet name="Selected" r:id="rId9" sheetId="10"/>
    <sheet name="Selected_Original" r:id="rId10" sheetId="12"/>
    <sheet name="Selected_Final" r:id="rId11" sheetId="13"/>
    <sheet name="Selected_PDF" r:id="rId12" sheetId="14"/>
    <sheet name="Carbon and carbonatesOriginal" r:id="rId13" sheetId="17"/>
    <sheet name="Carbon and carbonates" r:id="rId14" sheetId="16"/>
    <sheet name="Carbon and Carbonates table" r:id="rId19" sheetId="18"/>
    <sheet name="C_CaCO3" r:id="rId20" sheetId="19"/>
  </sheets>
  <definedNames>
    <definedName localSheetId="8" name="_xlnm.Print_Titles">Selected!$1:$1</definedName>
  </definedNames>
  <calcPr calcId="171027"/>
</workbook>
</file>

<file path=xl/calcChain.xml><?xml version="1.0" encoding="utf-8"?>
<calcChain xmlns="http://schemas.openxmlformats.org/spreadsheetml/2006/main">
  <c i="9" l="1" r="I67"/>
  <c i="9" r="I68"/>
  <c i="9" r="I69"/>
  <c i="9" r="I70"/>
  <c i="9" r="I71"/>
  <c i="9" r="I62"/>
  <c i="9" r="I63"/>
  <c i="9" r="I64"/>
  <c i="9" r="I65"/>
  <c i="9" r="I66"/>
  <c i="9" r="I57"/>
  <c i="9" r="I58"/>
  <c i="9" r="I59"/>
  <c i="9" r="I60"/>
  <c i="9" r="I61"/>
  <c i="9" r="I52"/>
  <c i="9" r="I53"/>
  <c i="9" r="I54"/>
  <c i="9" r="I55"/>
  <c i="9" r="I56"/>
  <c i="9" r="I51"/>
  <c i="9" r="I50"/>
  <c i="9" r="I49"/>
  <c i="9" r="I48"/>
  <c i="9" r="I47"/>
  <c i="9" r="I46"/>
  <c i="9" r="I45"/>
  <c i="9" r="I44"/>
  <c i="9" r="I43"/>
  <c i="9" r="I42"/>
  <c i="9" r="I41"/>
  <c i="9" r="I40"/>
  <c i="9" r="I39"/>
  <c i="9" r="I38"/>
  <c i="9" r="I37"/>
  <c i="9" r="I36"/>
  <c i="9" r="I35"/>
  <c i="9" r="I34"/>
  <c i="9" r="I33"/>
  <c i="9" r="I32"/>
  <c i="9" r="I31"/>
  <c i="9" r="I30"/>
  <c i="9" r="I29"/>
  <c i="9" r="I28"/>
  <c i="9" r="I27"/>
  <c i="9" r="I26"/>
  <c i="9" r="I25"/>
  <c i="9" r="I24"/>
  <c i="9" r="I23"/>
  <c i="9" r="I22"/>
  <c i="9" r="I3"/>
  <c i="9" r="I4"/>
  <c i="9" r="I5"/>
  <c i="9" r="I6"/>
  <c i="9" r="I7"/>
  <c i="9" r="I8"/>
  <c i="9" r="I9"/>
  <c i="9" r="I10"/>
  <c i="9" r="I11"/>
  <c i="9" r="I12"/>
  <c i="9" r="I13"/>
  <c i="9" r="I14"/>
  <c i="9" r="I15"/>
  <c i="9" r="I16"/>
  <c i="9" r="I17"/>
  <c i="9" r="I18"/>
  <c i="9" r="I19"/>
  <c i="9" r="I20"/>
  <c i="9" r="I21"/>
  <c i="9" r="I2"/>
  <c i="1" l="1" r="C658"/>
  <c i="1" r="F658" s="1"/>
  <c i="1" r="C657"/>
  <c i="1" r="F657" s="1"/>
  <c i="1" r="C656"/>
  <c i="1" r="F656" s="1"/>
  <c i="1" r="C655"/>
  <c i="1" r="F655" s="1"/>
  <c i="1" r="C654"/>
  <c i="1" r="F654" s="1"/>
  <c i="1" r="C653"/>
  <c i="1" r="F653" s="1"/>
  <c i="1" r="C652"/>
  <c i="1" r="F652" s="1"/>
  <c i="1" r="C651"/>
  <c i="1" r="F651" s="1"/>
  <c i="1" r="C650"/>
  <c i="1" r="F650" s="1"/>
  <c i="1" r="C649"/>
  <c i="1" r="F649" s="1"/>
  <c i="1" r="F643"/>
  <c i="1" r="C643"/>
  <c i="1" r="F642"/>
  <c i="1" r="C642"/>
  <c i="1" r="F641"/>
  <c i="1" r="C641"/>
  <c i="1" r="F640"/>
  <c i="1" r="C640"/>
  <c i="1" r="F639"/>
  <c i="1" r="C639"/>
  <c i="1" r="F638"/>
  <c i="1" r="C638"/>
  <c i="1" r="F637"/>
  <c i="1" r="C637"/>
  <c i="1" r="F636"/>
  <c i="1" r="C636"/>
  <c i="1" r="F635"/>
  <c i="1" r="C635"/>
  <c i="1" r="F634"/>
  <c i="1" r="C634"/>
  <c i="1" r="C628"/>
  <c i="1" r="F628" s="1"/>
  <c i="1" r="C627"/>
  <c i="1" r="F627" s="1"/>
  <c i="1" r="C626"/>
  <c i="1" r="F626" s="1"/>
  <c i="1" r="C625"/>
  <c i="1" r="F625" s="1"/>
  <c i="1" r="C624"/>
  <c i="1" r="F624" s="1"/>
  <c i="1" r="C623"/>
  <c i="1" r="F623" s="1"/>
  <c i="1" r="C622"/>
  <c i="1" r="F622" s="1"/>
  <c i="1" r="C621"/>
  <c i="1" r="F621" s="1"/>
  <c i="1" r="C620"/>
  <c i="1" r="F620" s="1"/>
  <c i="1" r="C619"/>
  <c i="1" r="F619" s="1"/>
  <c i="1" r="C612"/>
  <c i="1" r="F612" s="1"/>
  <c i="1" r="C611"/>
  <c i="1" r="F611" s="1"/>
  <c i="1" r="C610"/>
  <c i="1" r="F610" s="1"/>
  <c i="1" r="C609"/>
  <c i="1" r="F609" s="1"/>
  <c i="1" r="C608"/>
  <c i="1" r="F608" s="1"/>
  <c i="1" r="C607"/>
  <c i="1" r="F607" s="1"/>
  <c i="1" r="C606"/>
  <c i="1" r="F606" s="1"/>
  <c i="1" r="C605"/>
  <c i="1" r="F605" s="1"/>
  <c i="1" r="C604"/>
  <c i="1" r="F604" s="1"/>
  <c i="1" r="C603"/>
  <c i="1" r="F603" s="1"/>
  <c i="1" r="C599"/>
  <c i="1" r="F599" s="1"/>
  <c i="1" r="C598"/>
  <c i="1" r="F598" s="1"/>
  <c i="1" r="C597"/>
  <c i="1" r="F597" s="1"/>
  <c i="1" r="C596"/>
  <c i="1" r="F596" s="1"/>
  <c i="1" r="C595"/>
  <c i="1" r="F595" s="1"/>
  <c i="1" r="C594"/>
  <c i="1" r="F594" s="1"/>
  <c i="1" r="C593"/>
  <c i="1" r="F593" s="1"/>
  <c i="1" r="C592"/>
  <c i="1" r="F592" s="1"/>
  <c i="1" r="C591"/>
  <c i="1" r="F591" s="1"/>
  <c i="1" r="C590"/>
  <c i="1" r="F590" s="1"/>
  <c i="1" r="F585"/>
  <c i="1" r="C585"/>
  <c i="1" r="C584"/>
  <c i="1" r="F584" s="1"/>
  <c i="1" r="F583"/>
  <c i="1" r="C583"/>
  <c i="1" r="C582"/>
  <c i="1" r="F582" s="1"/>
  <c i="1" r="F581"/>
  <c i="1" r="C581"/>
  <c i="1" r="C580"/>
  <c i="1" r="F580" s="1"/>
  <c i="1" r="F579"/>
  <c i="1" r="C579"/>
  <c i="1" r="C578"/>
  <c i="1" r="F578" s="1"/>
  <c i="1" r="F577"/>
  <c i="1" r="C577"/>
  <c i="1" r="C576"/>
  <c i="1" r="F576" s="1"/>
  <c i="1" r="C571"/>
  <c i="1" r="F571" s="1"/>
  <c i="1" r="C570"/>
  <c i="1" r="F570" s="1"/>
  <c i="1" r="C569"/>
  <c i="1" r="F569" s="1"/>
  <c i="1" r="C568"/>
  <c i="1" r="F568" s="1"/>
  <c i="1" r="C567"/>
  <c i="1" r="F567" s="1"/>
  <c i="1" r="C566"/>
  <c i="1" r="F566" s="1"/>
  <c i="1" r="C565"/>
  <c i="1" r="F565" s="1"/>
  <c i="1" r="C564"/>
  <c i="1" r="F564" s="1"/>
  <c i="1" r="C563"/>
  <c i="1" r="F563" s="1"/>
  <c i="1" r="C562"/>
  <c i="1" r="F562" s="1"/>
  <c i="1" r="C556"/>
  <c i="1" r="F556" s="1"/>
  <c i="1" r="C555"/>
  <c i="1" r="F555" s="1"/>
  <c i="1" r="C554"/>
  <c i="1" r="F554" s="1"/>
  <c i="1" r="C553"/>
  <c i="1" r="F553" s="1"/>
  <c i="1" r="C552"/>
  <c i="1" r="F552" s="1"/>
  <c i="1" r="C551"/>
  <c i="1" r="F551" s="1"/>
  <c i="1" r="C550"/>
  <c i="1" r="F550" s="1"/>
  <c i="1" r="C549"/>
  <c i="1" r="F549" s="1"/>
  <c i="1" r="C548"/>
  <c i="1" r="F548" s="1"/>
  <c i="1" r="C547"/>
  <c i="1" r="F547" s="1"/>
  <c i="1" r="C541"/>
  <c i="1" r="F541" s="1"/>
  <c i="1" r="C540"/>
  <c i="1" r="F540" s="1"/>
  <c i="1" r="C539"/>
  <c i="1" r="F539" s="1"/>
  <c i="1" r="C538"/>
  <c i="1" r="F538" s="1"/>
  <c i="1" r="C537"/>
  <c i="1" r="F537" s="1"/>
  <c i="1" r="C536"/>
  <c i="1" r="F536" s="1"/>
  <c i="1" r="C535"/>
  <c i="1" r="F535" s="1"/>
  <c i="1" r="C534"/>
  <c i="1" r="F534" s="1"/>
  <c i="1" r="C533"/>
  <c i="1" r="F533" s="1"/>
  <c i="1" r="C532"/>
  <c i="1" r="F532" s="1"/>
  <c i="1" r="F527"/>
  <c i="1" r="C527"/>
  <c i="1" r="C526"/>
  <c i="1" r="F526" s="1"/>
  <c i="1" r="F525"/>
  <c i="1" r="C525"/>
  <c i="1" r="C524"/>
  <c i="1" r="F524" s="1"/>
  <c i="1" r="F523"/>
  <c i="1" r="C523"/>
  <c i="1" r="C522"/>
  <c i="1" r="F522" s="1"/>
  <c i="1" r="F521"/>
  <c i="1" r="C521"/>
  <c i="1" r="C520"/>
  <c i="1" r="F520" s="1"/>
  <c i="1" r="F519"/>
  <c i="1" r="C519"/>
  <c i="1" r="C518"/>
  <c i="1" r="F518" s="1"/>
  <c i="1" r="C512"/>
  <c i="1" r="F512" s="1"/>
  <c i="1" r="C511"/>
  <c i="1" r="F511" s="1"/>
  <c i="1" r="C510"/>
  <c i="1" r="F510" s="1"/>
  <c i="1" r="C509"/>
  <c i="1" r="F509" s="1"/>
  <c i="1" r="C508"/>
  <c i="1" r="F508" s="1"/>
  <c i="1" r="C507"/>
  <c i="1" r="F507" s="1"/>
  <c i="1" r="C506"/>
  <c i="1" r="F506" s="1"/>
  <c i="1" r="C505"/>
  <c i="1" r="F505" s="1"/>
  <c i="1" r="C504"/>
  <c i="1" r="F504" s="1"/>
  <c i="1" r="C503"/>
  <c i="1" r="F503" s="1"/>
  <c i="1" r="F498"/>
  <c i="1" r="F497"/>
  <c i="1" r="F496"/>
  <c i="1" r="F495"/>
  <c i="1" r="F494"/>
  <c i="1" r="F493"/>
  <c i="1" r="F492"/>
  <c i="1" r="F491"/>
  <c i="1" r="F490"/>
  <c i="1" r="F489"/>
  <c i="1" r="C498"/>
  <c i="1" r="C497"/>
  <c i="1" r="C496"/>
  <c i="1" r="C495"/>
  <c i="1" r="C494"/>
  <c i="1" r="C493"/>
  <c i="1" r="C492"/>
  <c i="1" r="C491"/>
  <c i="1" r="C490"/>
  <c i="1" r="C489"/>
  <c i="1" r="C484"/>
  <c i="1" r="C485" s="1"/>
  <c i="1" r="F485" s="1"/>
  <c i="1" r="C482"/>
  <c i="1" r="F482" s="1"/>
  <c i="1" r="C480"/>
  <c i="1" r="C481" s="1"/>
  <c i="1" r="F481" s="1"/>
  <c i="1" r="C478"/>
  <c i="1" r="F478" s="1"/>
  <c i="1" r="C476"/>
  <c i="1" r="F476" s="1"/>
  <c i="1" r="C469"/>
  <c i="1" r="C470" s="1"/>
  <c i="1" r="F470" s="1"/>
  <c i="1" r="C467"/>
  <c i="1" r="C468" s="1"/>
  <c i="1" r="F468" s="1"/>
  <c i="1" r="C465"/>
  <c i="1" r="C466" s="1"/>
  <c i="1" r="F466" s="1"/>
  <c i="1" r="C463"/>
  <c i="1" r="C464" s="1"/>
  <c i="1" r="F464" s="1"/>
  <c i="1" r="C461"/>
  <c i="1" r="C462" s="1"/>
  <c i="1" r="F462" s="1"/>
  <c i="1" r="C454"/>
  <c i="1" r="C455" s="1"/>
  <c i="1" r="F455" s="1"/>
  <c i="1" r="C452"/>
  <c i="1" r="C453" s="1"/>
  <c i="1" r="F453" s="1"/>
  <c i="1" r="C450"/>
  <c i="1" r="C451" s="1"/>
  <c i="1" r="F451" s="1"/>
  <c i="1" r="C448"/>
  <c i="1" r="C449" s="1"/>
  <c i="1" r="F449" s="1"/>
  <c i="1" r="C446"/>
  <c i="1" r="C447" s="1"/>
  <c i="1" r="F447" s="1"/>
  <c i="1" r="C440"/>
  <c i="1" r="C441" s="1"/>
  <c i="1" r="F441" s="1"/>
  <c i="1" r="C438"/>
  <c i="1" r="C439" s="1"/>
  <c i="1" r="F439" s="1"/>
  <c i="1" r="C436"/>
  <c i="1" r="C437" s="1"/>
  <c i="1" r="F437" s="1"/>
  <c i="1" r="C434"/>
  <c i="1" r="C435" s="1"/>
  <c i="1" r="F435" s="1"/>
  <c i="1" r="C432"/>
  <c i="1" r="C433" s="1"/>
  <c i="1" r="F433" s="1"/>
  <c i="1" r="C425"/>
  <c i="1" r="C426" s="1"/>
  <c i="1" r="F426" s="1"/>
  <c i="1" r="C423"/>
  <c i="1" r="C424" s="1"/>
  <c i="1" r="F424" s="1"/>
  <c i="1" r="C421"/>
  <c i="1" r="C422" s="1"/>
  <c i="1" r="F422" s="1"/>
  <c i="1" r="C419"/>
  <c i="1" r="C420" s="1"/>
  <c i="1" r="F420" s="1"/>
  <c i="1" r="C417"/>
  <c i="1" r="C418" s="1"/>
  <c i="1" r="F418" s="1"/>
  <c i="1" r="C410"/>
  <c i="1" r="F410" s="1"/>
  <c i="1" r="C408"/>
  <c i="1" r="C409" s="1"/>
  <c i="1" r="F409" s="1"/>
  <c i="1" r="C406"/>
  <c i="1" r="F406" s="1"/>
  <c i="1" r="C404"/>
  <c i="1" r="C405" s="1"/>
  <c i="1" r="F405" s="1"/>
  <c i="1" r="C402"/>
  <c i="1" r="F402" s="1"/>
  <c i="1" r="C395"/>
  <c i="1" r="C396" s="1"/>
  <c i="1" r="F396" s="1"/>
  <c i="1" r="C393"/>
  <c i="1" r="C394" s="1"/>
  <c i="1" r="F394" s="1"/>
  <c i="1" r="C391"/>
  <c i="1" r="C392" s="1"/>
  <c i="1" r="F392" s="1"/>
  <c i="1" r="C389"/>
  <c i="1" r="C390" s="1"/>
  <c i="1" r="F390" s="1"/>
  <c i="1" r="C387"/>
  <c i="1" r="C388" s="1"/>
  <c i="1" r="F388" s="1"/>
  <c i="1" r="C380"/>
  <c i="1" r="C381" s="1"/>
  <c i="1" r="F381" s="1"/>
  <c i="1" r="C378"/>
  <c i="1" r="C379" s="1"/>
  <c i="1" r="F379" s="1"/>
  <c i="1" r="C376"/>
  <c i="1" r="C377" s="1"/>
  <c i="1" r="F377" s="1"/>
  <c i="1" r="C374"/>
  <c i="1" r="C375" s="1"/>
  <c i="1" r="F375" s="1"/>
  <c i="1" r="C372"/>
  <c i="1" r="C373" s="1"/>
  <c i="1" r="F373" s="1"/>
  <c i="1" r="C365"/>
  <c i="1" r="F365" s="1"/>
  <c i="1" r="C363"/>
  <c i="1" r="C364" s="1"/>
  <c i="1" r="F364" s="1"/>
  <c i="1" r="C361"/>
  <c i="1" r="C362" s="1"/>
  <c i="1" r="F362" s="1"/>
  <c i="1" r="C359"/>
  <c i="1" r="F359" s="1"/>
  <c i="1" r="C357"/>
  <c i="1" r="F357" s="1"/>
  <c i="1" r="C350"/>
  <c i="1" r="C351" s="1"/>
  <c i="1" r="F351" s="1"/>
  <c i="1" r="C348"/>
  <c i="1" r="C349" s="1"/>
  <c i="1" r="F349" s="1"/>
  <c i="1" r="C346"/>
  <c i="1" r="C347" s="1"/>
  <c i="1" r="F347" s="1"/>
  <c i="1" r="C344"/>
  <c i="1" r="C345" s="1"/>
  <c i="1" r="F345" s="1"/>
  <c i="1" r="C342"/>
  <c i="1" r="C343" s="1"/>
  <c i="1" r="F343" s="1"/>
  <c i="1" r="C336"/>
  <c i="1" r="C337" s="1"/>
  <c i="1" r="F337" s="1"/>
  <c i="1" r="C334"/>
  <c i="1" r="C335" s="1"/>
  <c i="1" r="F335" s="1"/>
  <c i="1" r="C332"/>
  <c i="1" r="C333" s="1"/>
  <c i="1" r="F333" s="1"/>
  <c i="1" r="C330"/>
  <c i="1" r="C331" s="1"/>
  <c i="1" r="F331" s="1"/>
  <c i="1" r="C328"/>
  <c i="1" r="C329" s="1"/>
  <c i="1" r="F329" s="1"/>
  <c i="1" r="C322"/>
  <c i="1" r="C323" s="1"/>
  <c i="1" r="F323" s="1"/>
  <c i="1" r="C320"/>
  <c i="1" r="C321" s="1"/>
  <c i="1" r="F321" s="1"/>
  <c i="1" r="C318"/>
  <c i="1" r="C319" s="1"/>
  <c i="1" r="F319" s="1"/>
  <c i="1" r="C316"/>
  <c i="1" r="C317" s="1"/>
  <c i="1" r="F317" s="1"/>
  <c i="1" r="C314"/>
  <c i="1" r="C315" s="1"/>
  <c i="1" r="F315" s="1"/>
  <c i="1" r="C307"/>
  <c i="1" r="C308" s="1"/>
  <c i="1" r="F308" s="1"/>
  <c i="1" r="C305"/>
  <c i="1" r="C306" s="1"/>
  <c i="1" r="F306" s="1"/>
  <c i="1" r="C303"/>
  <c i="1" r="C304" s="1"/>
  <c i="1" r="F304" s="1"/>
  <c i="1" r="C301"/>
  <c i="1" r="C302" s="1"/>
  <c i="1" r="F302" s="1"/>
  <c i="1" r="C299"/>
  <c i="1" r="C300" s="1"/>
  <c i="1" r="F300" s="1"/>
  <c i="1" r="C293"/>
  <c i="1" r="C294" s="1"/>
  <c i="1" r="F294" s="1"/>
  <c i="1" r="C291"/>
  <c i="1" r="C292" s="1"/>
  <c i="1" r="F292" s="1"/>
  <c i="1" r="C289"/>
  <c i="1" r="C290" s="1"/>
  <c i="1" r="F290" s="1"/>
  <c i="1" r="C287"/>
  <c i="1" r="C288" s="1"/>
  <c i="1" r="F288" s="1"/>
  <c i="1" r="C285"/>
  <c i="1" r="C286" s="1"/>
  <c i="1" r="F286" s="1"/>
  <c i="1" r="C278"/>
  <c i="1" r="C279" s="1"/>
  <c i="1" r="F279" s="1"/>
  <c i="1" r="C276"/>
  <c i="1" r="C277" s="1"/>
  <c i="1" r="F277" s="1"/>
  <c i="1" r="C274"/>
  <c i="1" r="C275" s="1"/>
  <c i="1" r="F275" s="1"/>
  <c i="1" r="C272"/>
  <c i="1" r="C273" s="1"/>
  <c i="1" r="F273" s="1"/>
  <c i="1" r="C270"/>
  <c i="1" r="F270" s="1"/>
  <c i="1" r="D262"/>
  <c i="1" r="F262" s="1"/>
  <c i="1" r="D260"/>
  <c i="1" r="F260" s="1"/>
  <c i="1" r="D258"/>
  <c i="1" r="F258" s="1"/>
  <c i="1" r="D256"/>
  <c i="1" r="F256" s="1"/>
  <c i="1" r="D254"/>
  <c i="1" r="F254" s="1"/>
  <c i="1" r="D249"/>
  <c i="1" r="D250" s="1"/>
  <c i="1" r="F250" s="1"/>
  <c i="1" r="D247"/>
  <c i="1" r="D248" s="1"/>
  <c i="1" r="F248" s="1"/>
  <c i="1" r="D245"/>
  <c i="1" r="D246" s="1"/>
  <c i="1" r="F246" s="1"/>
  <c i="1" r="D243"/>
  <c i="1" r="D244" s="1"/>
  <c i="1" r="F244" s="1"/>
  <c i="1" r="D241"/>
  <c i="1" r="F241" s="1"/>
  <c i="1" r="F222"/>
  <c i="1" r="F221"/>
  <c i="1" r="F220"/>
  <c i="1" r="F219"/>
  <c i="1" r="F218"/>
  <c i="1" r="F217"/>
  <c i="1" r="F216"/>
  <c i="1" r="F215"/>
  <c i="1" r="F214"/>
  <c i="1" r="F213"/>
  <c i="1" r="F209"/>
  <c i="1" r="F208"/>
  <c i="1" r="F207"/>
  <c i="1" r="F206"/>
  <c i="1" r="F205"/>
  <c i="1" r="F204"/>
  <c i="1" r="F203"/>
  <c i="1" r="F202"/>
  <c i="1" r="F201"/>
  <c i="1" r="F200"/>
  <c i="1" r="B196"/>
  <c i="1" r="F196" s="1"/>
  <c i="1" r="B195"/>
  <c i="1" r="F195" s="1"/>
  <c i="1" r="B194"/>
  <c i="1" r="F194" s="1"/>
  <c i="1" r="B193"/>
  <c i="1" r="F193" s="1"/>
  <c i="1" r="B192"/>
  <c i="1" r="F192" s="1"/>
  <c i="1" r="B191"/>
  <c i="1" r="F191" s="1"/>
  <c i="1" r="B190"/>
  <c i="1" r="F190" s="1"/>
  <c i="1" r="B189"/>
  <c i="1" r="F189" s="1"/>
  <c i="1" r="B188"/>
  <c i="1" r="F188" s="1"/>
  <c i="1" r="B187"/>
  <c i="1" r="F187" s="1"/>
  <c i="1" l="1" r="F480"/>
  <c i="1" r="F484"/>
  <c i="1" r="C477"/>
  <c i="1" r="F477" s="1"/>
  <c i="1" r="C479"/>
  <c i="1" r="F479" s="1"/>
  <c i="1" r="C483"/>
  <c i="1" r="F483" s="1"/>
  <c i="1" r="F461"/>
  <c i="1" r="F463"/>
  <c i="1" r="F465"/>
  <c i="1" r="F467"/>
  <c i="1" r="F469"/>
  <c i="1" r="F278"/>
  <c i="1" r="F274"/>
  <c i="1" r="F404"/>
  <c i="1" r="C407"/>
  <c i="1" r="F407" s="1"/>
  <c i="1" r="F446"/>
  <c i="1" r="F448"/>
  <c i="1" r="F450"/>
  <c i="1" r="F452"/>
  <c i="1" r="F454"/>
  <c i="1" r="F432"/>
  <c i="1" r="F434"/>
  <c i="1" r="F436"/>
  <c i="1" r="F438"/>
  <c i="1" r="F440"/>
  <c i="1" r="F249"/>
  <c i="1" r="F276"/>
  <c i="1" r="F272"/>
  <c i="1" r="C403"/>
  <c i="1" r="F403" s="1"/>
  <c i="1" r="F408"/>
  <c i="1" r="C411"/>
  <c i="1" r="F411" s="1"/>
  <c i="1" r="F245"/>
  <c i="1" r="F417"/>
  <c i="1" r="F419"/>
  <c i="1" r="F421"/>
  <c i="1" r="F423"/>
  <c i="1" r="F425"/>
  <c i="1" r="F387"/>
  <c i="1" r="F389"/>
  <c i="1" r="F391"/>
  <c i="1" r="F393"/>
  <c i="1" r="F395"/>
  <c i="1" r="F372"/>
  <c i="1" r="F374"/>
  <c i="1" r="F376"/>
  <c i="1" r="F378"/>
  <c i="1" r="F380"/>
  <c i="1" r="F361"/>
  <c i="1" r="F363"/>
  <c i="1" r="C358"/>
  <c i="1" r="F358" s="1"/>
  <c i="1" r="C360"/>
  <c i="1" r="F360" s="1"/>
  <c i="1" r="C366"/>
  <c i="1" r="F366" s="1"/>
  <c i="1" r="F342"/>
  <c i="1" r="F344"/>
  <c i="1" r="F346"/>
  <c i="1" r="F348"/>
  <c i="1" r="F350"/>
  <c i="1" r="F328"/>
  <c i="1" r="F330"/>
  <c i="1" r="F332"/>
  <c i="1" r="F334"/>
  <c i="1" r="F336"/>
  <c i="1" r="F314"/>
  <c i="1" r="F316"/>
  <c i="1" r="F318"/>
  <c i="1" r="F320"/>
  <c i="1" r="F322"/>
  <c i="1" r="F299"/>
  <c i="1" r="F301"/>
  <c i="1" r="F303"/>
  <c i="1" r="F305"/>
  <c i="1" r="F307"/>
  <c i="1" r="F285"/>
  <c i="1" r="F287"/>
  <c i="1" r="F289"/>
  <c i="1" r="F291"/>
  <c i="1" r="F293"/>
  <c i="1" r="D242"/>
  <c i="1" r="F242" s="1"/>
  <c i="1" r="D255"/>
  <c i="1" r="F255" s="1"/>
  <c i="1" r="D259"/>
  <c i="1" r="F259" s="1"/>
  <c i="1" r="D263"/>
  <c i="1" r="F263" s="1"/>
  <c i="1" r="F247"/>
  <c i="1" r="F243"/>
  <c i="1" r="D257"/>
  <c i="1" r="F257" s="1"/>
  <c i="1" r="D261"/>
  <c i="1" r="F261" s="1"/>
  <c i="1" r="C271"/>
  <c i="1" r="F271" s="1"/>
  <c i="1" r="B183"/>
  <c i="1" r="F183" s="1"/>
  <c i="1" r="B182"/>
  <c i="1" r="F182" s="1"/>
  <c i="1" r="B181"/>
  <c i="1" r="F181" s="1"/>
  <c i="1" r="B180"/>
  <c i="1" r="F180" s="1"/>
  <c i="1" r="B179"/>
  <c i="1" r="F179" s="1"/>
  <c i="1" r="B178"/>
  <c i="1" r="F178" s="1"/>
  <c i="1" r="B177"/>
  <c i="1" r="F177" s="1"/>
  <c i="1" r="B176"/>
  <c i="1" r="F176" s="1"/>
  <c i="1" r="B175"/>
  <c i="1" r="F175" s="1"/>
  <c i="1" r="B174"/>
  <c i="1" r="F174" s="1"/>
  <c i="1" r="B171"/>
  <c i="1" r="F171" s="1"/>
  <c i="1" r="B170"/>
  <c i="1" r="F170" s="1"/>
  <c i="1" r="B169"/>
  <c i="1" r="F169" s="1"/>
  <c i="1" r="B168"/>
  <c i="1" r="F168" s="1"/>
  <c i="1" r="B167"/>
  <c i="1" r="F167" s="1"/>
  <c i="1" r="B166"/>
  <c i="1" r="F166" s="1"/>
  <c i="1" r="B165"/>
  <c i="1" r="F165" s="1"/>
  <c i="1" r="B164"/>
  <c i="1" r="F164" s="1"/>
  <c i="1" r="B163"/>
  <c i="1" r="F163" s="1"/>
  <c i="1" r="B162"/>
  <c i="1" r="F162" s="1"/>
  <c i="5" l="1" r="C4"/>
  <c i="5" r="C5"/>
  <c i="5" r="C6"/>
  <c i="5" r="C7"/>
  <c i="5" r="C8"/>
  <c i="5" r="C9"/>
  <c i="5" r="C10"/>
  <c i="5" r="C11"/>
  <c i="5" r="C12"/>
  <c i="5" r="C13"/>
  <c i="5" r="C108"/>
  <c i="5" r="C109"/>
  <c i="5" r="C110"/>
  <c i="5" r="C111"/>
  <c i="5" r="C112"/>
  <c i="5" r="C113"/>
  <c i="5" r="C114"/>
  <c i="5" r="C115"/>
  <c i="5" r="C116"/>
  <c i="5" r="C117"/>
  <c i="5" r="C118"/>
  <c i="5" r="C86"/>
  <c i="5" r="C87"/>
  <c i="5" r="C88"/>
  <c i="5" r="C89"/>
  <c i="5" r="C90"/>
  <c i="5" r="C91"/>
  <c i="5" r="C92"/>
  <c i="5" r="C93"/>
  <c i="5" r="C94"/>
  <c i="5" r="C95"/>
  <c i="5" r="C96"/>
  <c i="5" r="C97"/>
  <c i="5" r="C98"/>
  <c i="5" r="C99"/>
  <c i="5" r="C100"/>
  <c i="5" r="C101"/>
  <c i="5" r="C102"/>
  <c i="5" r="C103"/>
  <c i="5" r="C104"/>
  <c i="5" r="C105"/>
  <c i="5" r="C106"/>
  <c i="5" r="C107"/>
  <c i="5" r="C15"/>
  <c i="5" r="C16"/>
  <c i="5" r="C18"/>
  <c i="5" r="C19"/>
  <c i="5" r="C21"/>
  <c i="5" r="C22"/>
  <c i="5" r="C24"/>
  <c i="5" r="C25"/>
  <c i="5" r="C27"/>
  <c i="5" r="C28"/>
  <c i="5" r="C30"/>
  <c i="5" r="C31"/>
  <c i="5" r="C33"/>
  <c i="5" r="C34"/>
  <c i="5" r="C36"/>
  <c i="5" r="C37"/>
  <c i="5" r="C39"/>
  <c i="5" r="C40"/>
  <c i="5" r="C42"/>
  <c i="5" r="C43"/>
  <c i="5" r="C45"/>
  <c i="5" r="C46"/>
  <c i="5" r="C48"/>
  <c i="5" r="C49"/>
  <c i="5" r="C51"/>
  <c i="5" r="C52"/>
  <c i="5" r="C54"/>
  <c i="5" r="C55"/>
  <c i="5" r="C57"/>
  <c i="5" r="C58"/>
  <c i="5" r="C60"/>
  <c i="5" r="C61"/>
  <c i="5" r="C63"/>
  <c i="5" r="C64"/>
  <c i="5" r="C66"/>
  <c i="5" r="C67"/>
  <c i="5" r="C69"/>
  <c i="5" r="C70"/>
  <c i="5" r="C72"/>
  <c i="5" r="C73"/>
  <c i="5" r="C75"/>
  <c i="5" r="C76"/>
  <c i="5" r="C78"/>
  <c i="5" r="C79"/>
  <c i="5" r="C81"/>
  <c i="5" r="C82"/>
  <c i="1" r="I148"/>
  <c i="1" r="J148"/>
  <c i="1" r="H148"/>
  <c i="1" r="J150"/>
  <c i="1" r="I150"/>
  <c i="1" r="H150"/>
  <c i="1" r="J149"/>
  <c i="1" r="I149"/>
  <c i="1" r="H149"/>
  <c i="1" r="J152"/>
  <c i="1" r="I152"/>
  <c i="1" r="H152"/>
  <c i="1" r="J151"/>
  <c i="1" r="I151"/>
  <c i="1" r="H151"/>
  <c i="1" r="J154"/>
  <c i="1" r="I154"/>
  <c i="1" r="H154"/>
  <c i="1" r="J153"/>
  <c i="1" r="I153"/>
  <c i="1" r="H153"/>
  <c i="1" r="J156"/>
  <c i="1" r="I156"/>
  <c i="1" r="H156"/>
  <c i="1" r="J155"/>
  <c i="1" r="I155"/>
  <c i="1" r="H155"/>
  <c i="1" r="I157"/>
  <c i="1" r="J157"/>
  <c i="1" r="I158"/>
  <c i="1" r="J158"/>
  <c i="1" r="H158"/>
  <c i="1" r="H157"/>
  <c i="1" r="I134"/>
  <c i="1" r="J134"/>
  <c i="1" r="H134"/>
  <c i="1" r="I135"/>
  <c i="1" r="J135"/>
  <c i="1" r="I136"/>
  <c i="1" r="J136"/>
  <c i="1" r="H136"/>
  <c i="1" r="H135"/>
  <c i="1" r="J138"/>
  <c i="1" r="I138"/>
  <c i="1" r="H138"/>
  <c i="1" r="J137"/>
  <c i="1" r="I137"/>
  <c i="1" r="H137"/>
  <c i="1" r="J140"/>
  <c i="1" r="I140"/>
  <c i="1" r="H140"/>
  <c i="1" r="J139"/>
  <c i="1" r="I139"/>
  <c i="1" r="H139"/>
  <c i="1" r="I141"/>
  <c i="1" r="J141"/>
  <c i="1" r="I142"/>
  <c i="1" r="J142"/>
  <c i="1" r="H142"/>
  <c i="1" r="H141"/>
  <c i="1" r="I144"/>
  <c i="1" r="J144"/>
  <c i="1" r="H144"/>
  <c i="1" r="I143"/>
  <c i="1" r="J143"/>
  <c i="1" r="H143"/>
  <c i="1" r="J120"/>
  <c i="1" r="I120"/>
  <c i="1" r="H120"/>
  <c i="1" r="I121"/>
  <c i="1" r="J121"/>
  <c i="1" r="J122"/>
  <c i="1" r="H122"/>
  <c i="1" r="H121"/>
  <c i="1" r="I123"/>
  <c i="1" r="J123"/>
  <c i="1" r="I124"/>
  <c i="1" r="J124"/>
  <c i="1" r="H124"/>
  <c i="1" r="H123"/>
  <c i="1" r="I125"/>
  <c i="1" r="J125"/>
  <c i="1" r="H125"/>
  <c i="1" r="I127"/>
  <c i="1" r="J127"/>
  <c i="1" r="I128"/>
  <c i="1" r="H127"/>
  <c i="1" r="I129"/>
  <c i="1" r="J129"/>
  <c i="1" r="I130"/>
  <c i="1" r="H129"/>
  <c i="1" r="I106"/>
  <c i="1" r="J106"/>
  <c i="1" r="H106"/>
  <c i="1" r="I107"/>
  <c i="1" r="J107"/>
  <c i="1" r="H108"/>
  <c i="1" r="H107"/>
  <c i="1" r="I109"/>
  <c i="1" r="J109"/>
  <c i="1" r="I110"/>
  <c i="1" r="J110"/>
  <c i="1" r="H110"/>
  <c i="1" r="H109"/>
  <c i="1" r="J112"/>
  <c i="1" r="I111"/>
  <c i="1" r="J111"/>
  <c i="1" r="H111"/>
  <c i="1" r="I113"/>
  <c i="1" r="J113"/>
  <c i="1" r="I114"/>
  <c i="1" r="H114"/>
  <c i="1" r="H113"/>
  <c i="1" r="I115"/>
  <c i="1" r="J115"/>
  <c i="1" r="I116"/>
  <c i="1" r="J116"/>
  <c i="1" r="H116"/>
  <c i="1" r="H115"/>
  <c i="1" r="H100"/>
  <c i="1" r="I100"/>
  <c i="1" r="J100"/>
  <c i="1" r="I99"/>
  <c i="1" r="J99"/>
  <c i="1" r="H99"/>
  <c i="1" r="H98"/>
  <c i="1" r="I98"/>
  <c i="1" r="J98"/>
  <c i="1" r="I97"/>
  <c i="1" r="J97"/>
  <c i="1" r="H97"/>
  <c i="1" r="J96"/>
  <c i="1" r="I96"/>
  <c i="1" r="H96"/>
  <c i="1" r="J95"/>
  <c i="1" r="I95"/>
  <c i="1" r="H95"/>
  <c i="1" r="J94"/>
  <c i="1" r="I94"/>
  <c i="1" r="H94"/>
  <c i="1" r="J93"/>
  <c i="1" r="I93"/>
  <c i="1" r="H93"/>
  <c i="1" r="J92"/>
  <c i="1" r="I92"/>
  <c i="1" r="H92"/>
  <c i="1" r="J91"/>
  <c i="1" r="I91"/>
  <c i="1" r="H91"/>
  <c i="1" r="J90"/>
  <c i="1" r="I90"/>
  <c i="1" r="H90"/>
  <c i="1" r="J84"/>
  <c i="1" r="I84"/>
  <c i="1" r="H84"/>
  <c i="1" r="J83"/>
  <c i="1" r="I83"/>
  <c i="1" r="H83"/>
  <c i="1" r="H82"/>
  <c i="1" r="I82"/>
  <c i="1" r="J82"/>
  <c i="1" r="I81"/>
  <c i="1" r="J81"/>
  <c i="1" r="H81"/>
  <c i="1" r="J80"/>
  <c i="1" r="I80"/>
  <c i="1" r="H80"/>
  <c i="1" r="J79"/>
  <c i="1" r="I79"/>
  <c i="1" r="H79"/>
  <c i="1" r="J78"/>
  <c i="1" r="I78"/>
  <c i="1" r="J77"/>
  <c i="1" r="I77"/>
  <c i="1" r="H77"/>
  <c i="1" r="J76"/>
  <c i="1" r="I76"/>
  <c i="1" r="H76"/>
  <c i="1" r="J75"/>
  <c i="1" r="I75"/>
  <c i="1" r="H75"/>
  <c i="1" r="I74"/>
  <c i="1" r="J74"/>
  <c i="1" r="H74"/>
  <c i="1" r="J71"/>
  <c i="1" r="H71"/>
  <c i="1" r="J70"/>
  <c i="1" r="I70"/>
  <c i="1" r="H70"/>
  <c i="1" r="I69"/>
  <c i="1" r="H69"/>
  <c i="1" r="J68"/>
  <c i="1" r="I68"/>
  <c i="1" r="H68"/>
  <c i="1" r="I67"/>
  <c i="1" r="J67"/>
  <c i="1" r="H67"/>
  <c i="1" r="J66"/>
  <c i="1" r="I65"/>
  <c i="1" r="H65"/>
  <c i="1" r="J64"/>
  <c i="1" r="I64"/>
  <c i="1" r="H64"/>
  <c i="1" r="J63"/>
  <c i="1" r="I63"/>
  <c i="1" r="H63"/>
  <c i="1" r="I62"/>
  <c i="1" r="J62"/>
  <c i="1" r="H62"/>
  <c i="1" r="J41"/>
  <c i="1" r="I41"/>
  <c i="1" r="H41"/>
  <c i="1" r="J40"/>
  <c i="1" r="I40"/>
  <c i="1" r="H40"/>
  <c i="1" r="J39"/>
  <c i="1" r="I39"/>
  <c i="1" r="H39"/>
  <c i="1" r="J38"/>
  <c i="1" r="I38"/>
  <c i="1" r="H38"/>
  <c i="1" r="J37"/>
  <c i="1" r="I37"/>
  <c i="1" r="H37"/>
  <c i="1" r="J36"/>
  <c i="1" r="I36"/>
  <c i="1" r="H36"/>
  <c i="1" r="J35"/>
  <c i="1" r="I35"/>
  <c i="1" r="H35"/>
  <c i="1" r="J34"/>
  <c i="1" r="I34"/>
  <c i="1" r="H34"/>
  <c i="1" r="J33"/>
  <c i="1" r="I33"/>
  <c i="1" r="H33"/>
  <c i="1" r="J32"/>
  <c i="1" r="I32"/>
  <c i="1" r="H32"/>
  <c i="1" r="J31"/>
  <c i="1" r="I31"/>
  <c i="1" r="H31"/>
  <c i="1" r="J18"/>
  <c i="1" r="I18"/>
  <c i="1" r="H18"/>
  <c i="1" r="J23"/>
  <c i="1" r="I23"/>
  <c i="1" r="H23"/>
  <c i="1" r="J22"/>
  <c i="1" r="I22"/>
  <c i="1" r="H22"/>
  <c i="1" r="J21"/>
  <c i="1" r="I21"/>
  <c i="1" r="H21"/>
  <c i="1" r="J17"/>
  <c i="1" r="I17"/>
  <c i="1" r="H17"/>
  <c i="1" r="J27"/>
  <c i="1" r="I27"/>
  <c i="1" r="H27"/>
  <c i="1" r="J26"/>
  <c i="1" r="I26"/>
  <c i="1" r="H26"/>
  <c i="1" r="J25"/>
  <c i="1" r="I25"/>
  <c i="1" r="H25"/>
  <c i="1" r="J24"/>
  <c i="1" r="I24"/>
  <c i="1" r="H24"/>
  <c i="1" r="J20"/>
  <c i="1" r="I20"/>
  <c i="1" r="J19"/>
  <c i="1" r="I19"/>
  <c i="1" r="H19"/>
  <c i="1" r="J14"/>
  <c i="1" r="I14"/>
  <c i="1" r="H14"/>
  <c i="1" r="J13"/>
  <c i="1" r="I13"/>
  <c i="1" r="H13"/>
  <c i="1" r="J12"/>
  <c i="1" r="I12"/>
  <c i="1" r="H12"/>
  <c i="1" r="J11"/>
  <c i="1" r="I11"/>
  <c i="1" r="H11"/>
  <c i="1" r="J10"/>
  <c i="1" r="I10"/>
  <c i="1" r="H10"/>
  <c i="1" r="J9"/>
  <c i="1" r="I9"/>
  <c i="1" r="H9"/>
  <c i="1" r="J8"/>
  <c i="1" r="I8"/>
  <c i="1" r="H8"/>
  <c i="1" r="J7"/>
  <c i="1" r="I7"/>
  <c i="1" r="H7"/>
  <c i="1" r="I6"/>
  <c i="1" r="J6"/>
  <c i="1" r="H6"/>
  <c i="1" r="I5"/>
  <c i="1" r="J5"/>
  <c i="1" r="H5"/>
</calcChain>
</file>

<file path=xl/sharedStrings.xml><?xml version="1.0" encoding="utf-8"?>
<sst xmlns="http://schemas.openxmlformats.org/spreadsheetml/2006/main" count="10908" uniqueCount="2236">
  <si>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</si>
  <si>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</si>
  <si>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</si>
  <si>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</si>
  <si>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</si>
  <si>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</si>
  <si>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</si>
  <si>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</si>
  <si>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</si>
  <si>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</si>
  <si>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</si>
  <si>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</si>
  <si>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</si>
  <si>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</si>
  <si>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</si>
  <si>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</si>
  <si>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</si>
  <si>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</si>
  <si>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</si>
  <si>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</si>
  <si>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</si>
  <si>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</si>
  <si>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</si>
  <si>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</si>
  <si>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</si>
  <si>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</si>
  <si>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</si>
  <si>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</si>
  <si>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</si>
  <si>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</si>
  <si>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</si>
  <si>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</si>
  <si>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</si>
  <si>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</si>
  <si>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</si>
  <si>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</si>
  <si>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</si>
  <si>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</si>
  <si>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</si>
  <si>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</si>
  <si>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</si>
  <si>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</si>
  <si>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</si>
  <si>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</si>
  <si>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</si>
  <si>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</si>
  <si>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</si>
  <si>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</si>
  <si>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</si>
  <si>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</si>
  <si>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</si>
  <si>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</si>
  <si>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</si>
  <si>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</si>
  <si>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</si>
  <si>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</si>
  <si>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</si>
  <si>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</si>
  <si>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</si>
  <si>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</si>
  <si>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</si>
  <si>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</si>
  <si>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</si>
  <si>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</si>
  <si>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</si>
  <si>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</si>
  <si>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</si>
  <si>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</si>
  <si>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</si>
  <si>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</si>
  <si>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</si>
  <si>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</si>
  <si>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</si>
  <si>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</si>
  <si>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</si>
  <si>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</si>
  <si>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</si>
  <si>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</si>
  <si>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</si>
  <si>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</si>
  <si>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</si>
  <si>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</si>
  <si>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</si>
  <si>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</si>
  <si>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</si>
  <si>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</si>
  <si>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</si>
  <si>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</si>
  <si>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</si>
  <si>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</si>
  <si>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</si>
  <si>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</si>
  <si>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</si>
  <si>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</si>
  <si>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</si>
  <si>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</si>
  <si>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</si>
  <si>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</si>
  <si>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</si>
  <si>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</si>
  <si>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</si>
  <si>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</si>
  <si>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</si>
  <si>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</si>
  <si>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</si>
  <si>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</si>
  <si>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</si>
  <si>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</si>
  <si>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</si>
  <si>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</si>
  <si>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</si>
  <si>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</si>
  <si>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</si>
  <si>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</si>
  <si>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</si>
  <si>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</si>
  <si>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</si>
  <si>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</si>
  <si>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</si>
  <si>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</si>
  <si>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</si>
  <si>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</si>
  <si>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</si>
  <si>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</si>
  <si>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</si>
  <si>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</si>
  <si>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</si>
  <si>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</si>
  <si>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</si>
  <si>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</si>
  <si>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</si>
  <si>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</si>
  <si>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</si>
  <si>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</si>
  <si>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</si>
  <si>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</si>
  <si>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</si>
  <si>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</si>
  <si>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</si>
  <si>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</si>
  <si>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</si>
  <si>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</si>
  <si>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</si>
  <si>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</si>
  <si>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</si>
  <si>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</si>
  <si>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</si>
  <si>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</si>
  <si>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</si>
  <si>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</si>
  <si>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</si>
  <si>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</si>
  <si>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</si>
  <si>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</si>
  <si>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</si>
  <si>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</si>
  <si>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</si>
  <si>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</si>
  <si>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</si>
  <si>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</si>
  <si>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</si>
  <si>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</si>
  <si>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</si>
  <si>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</si>
  <si>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</si>
  <si>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</si>
  <si>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</si>
  <si>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</si>
  <si>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</si>
  <si>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</si>
  <si>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</si>
  <si>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</si>
  <si>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</si>
  <si>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</si>
  <si>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</si>
  <si>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</si>
  <si>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</si>
  <si>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</si>
  <si>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</si>
  <si>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</si>
  <si>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</si>
  <si>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</si>
  <si>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</si>
  <si>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</si>
  <si>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</si>
  <si>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</si>
  <si>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</si>
  <si>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</si>
  <si>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</si>
  <si>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</si>
  <si>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</si>
  <si>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</si>
  <si>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</si>
  <si>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</si>
  <si>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</si>
  <si>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</si>
  <si>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</si>
  <si>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</si>
  <si>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</si>
  <si>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</si>
  <si>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</si>
  <si>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</si>
  <si>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</si>
  <si>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</si>
  <si>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</si>
  <si>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</si>
  <si>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</si>
  <si>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</si>
  <si>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</si>
  <si>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</si>
  <si>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</si>
  <si>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</si>
  <si>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</si>
  <si>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</si>
  <si>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</si>
  <si>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</si>
  <si>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</si>
  <si>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</si>
  <si>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</si>
  <si>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</si>
  <si>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</si>
  <si>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</si>
  <si>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</si>
  <si>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</si>
  <si>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</si>
  <si>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</si>
  <si>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</si>
  <si>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</si>
  <si>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</si>
  <si>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</si>
  <si>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</si>
  <si>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</si>
  <si>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</si>
  <si>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</si>
  <si>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</si>
  <si>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</si>
  <si>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</si>
  <si>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</si>
  <si>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</si>
  <si>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</si>
  <si>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</si>
  <si>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</si>
  <si>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</si>
  <si>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</si>
  <si>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</si>
  <si>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</si>
  <si>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</si>
  <si>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</si>
  <si>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</si>
  <si>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</si>
  <si>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</si>
  <si>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</si>
  <si>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</si>
  <si>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</si>
  <si>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</si>
  <si>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</si>
  <si>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</si>
  <si>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</si>
  <si>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</si>
  <si>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</si>
  <si>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</si>
  <si>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</si>
  <si>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</si>
  <si>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</si>
  <si>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</si>
  <si>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</si>
  <si>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</si>
  <si>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</si>
  <si>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</si>
  <si>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</si>
  <si>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</si>
  <si>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</si>
  <si>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</si>
  <si>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</si>
  <si>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</si>
  <si>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</si>
  <si>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</si>
  <si>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</si>
  <si>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</si>
  <si>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</si>
  <si>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</si>
  <si>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</si>
  <si>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</si>
  <si>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</si>
  <si>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</si>
  <si>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</si>
  <si>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</si>
  <si>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</si>
  <si>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</si>
  <si>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</si>
  <si>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</si>
  <si>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</si>
  <si>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</si>
  <si>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</si>
  <si>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</si>
  <si>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</si>
  <si>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</si>
  <si>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</si>
  <si>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</si>
  <si>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</si>
  <si>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</si>
  <si>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</si>
  <si>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</si>
  <si>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</si>
  <si>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</si>
  <si>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</si>
  <si>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</si>
  <si>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</si>
  <si>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</si>
  <si>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</si>
  <si>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</si>
  <si>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</si>
  <si>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</si>
  <si>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</si>
  <si>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</si>
  <si>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</si>
  <si>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</si>
  <si>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</si>
  <si>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</si>
  <si>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</si>
  <si>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</si>
  <si>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</si>
  <si>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</si>
  <si>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</si>
  <si>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</si>
  <si>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</si>
  <si>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</si>
  <si>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</si>
  <si>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</si>
  <si>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</si>
  <si>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</si>
  <si>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</si>
  <si>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</si>
  <si>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</si>
  <si>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</si>
  <si>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</si>
  <si>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</si>
  <si>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</si>
  <si>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</si>
  <si>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</si>
  <si>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</si>
  <si>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</si>
  <si>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</si>
  <si>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</si>
  <si>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</si>
  <si>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</si>
  <si>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</si>
  <si>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</si>
  <si>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</si>
  <si>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</si>
  <si>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</si>
  <si>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</si>
  <si>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</si>
  <si>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</si>
  <si>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</si>
  <si>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</si>
  <si>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</si>
  <si>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</si>
  <si>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</si>
  <si>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</si>
  <si>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</si>
  <si>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</si>
  <si>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</si>
  <si>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</si>
  <si>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</si>
  <si>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</si>
  <si>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</si>
  <si>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</si>
  <si>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</si>
  <si>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</si>
  <si>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</si>
  <si>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</si>
  <si>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</si>
  <si>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</si>
  <si>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</si>
  <si>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</si>
  <si>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</si>
  <si>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</si>
  <si>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</si>
  <si>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</si>
  <si>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</si>
  <si>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</si>
  <si>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</si>
  <si>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</si>
  <si>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</si>
  <si>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</si>
  <si>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</si>
  <si>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</si>
  <si>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</si>
  <si>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</si>
  <si>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</si>
  <si>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</si>
  <si>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</si>
  <si>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</si>
  <si>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</si>
  <si>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</si>
  <si>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</si>
  <si>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</si>
  <si>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</si>
  <si>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</si>
  <si>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</si>
  <si>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</si>
  <si>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</si>
  <si>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</si>
  <si>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</si>
  <si>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</si>
  <si>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</si>
  <si>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</si>
  <si>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</si>
  <si>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</si>
  <si>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</si>
  <si>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</si>
  <si>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</si>
  <si>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</si>
  <si>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</si>
  <si>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</si>
  <si>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</si>
  <si>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</si>
  <si>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</si>
  <si>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</si>
  <si>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</si>
  <si>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</si>
  <si>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</si>
  <si>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</si>
  <si>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</si>
  <si>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</si>
  <si>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</si>
  <si>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</si>
  <si>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</si>
  <si>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</si>
  <si>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</si>
  <si>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</si>
  <si>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</si>
  <si>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</si>
  <si>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</si>
  <si>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</si>
  <si>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</si>
  <si>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</si>
  <si>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</si>
  <si>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</si>
  <si>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</si>
  <si>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</si>
  <si>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</si>
  <si>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</si>
  <si>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</si>
  <si>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</si>
  <si>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</si>
  <si>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</si>
  <si>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</si>
  <si>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</si>
  <si>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</si>
  <si>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</si>
  <si>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</si>
  <si>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</si>
  <si>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</si>
  <si>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</si>
  <si>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</si>
  <si>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</si>
  <si>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</si>
  <si>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</si>
  <si>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</si>
  <si>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</si>
  <si>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</si>
  <si>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</si>
  <si>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</si>
  <si>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</si>
  <si>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</si>
  <si>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</si>
  <si>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</si>
  <si>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</si>
  <si>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</si>
  <si>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</si>
  <si>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</si>
  <si>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</si>
  <si>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</si>
  <si>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</si>
  <si>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</si>
  <si>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</si>
  <si>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</si>
  <si>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</si>
  <si>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</si>
  <si>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</si>
  <si>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</si>
  <si>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</si>
  <si>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</si>
  <si>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</si>
  <si>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</si>
  <si>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</si>
  <si>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</si>
  <si>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</si>
  <si>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</si>
  <si>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</si>
  <si>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</si>
  <si>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</si>
  <si>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</si>
  <si>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</si>
  <si>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</si>
  <si>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</si>
  <si>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</si>
  <si>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</si>
  <si>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</si>
  <si>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</si>
  <si>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</si>
  <si>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</si>
  <si>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</si>
  <si>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</si>
  <si>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</si>
  <si>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</si>
  <si>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</si>
  <si>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</si>
  <si>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</si>
  <si>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</si>
  <si>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</si>
  <si>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</si>
  <si>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</si>
  <si>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</si>
  <si>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</si>
  <si>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</si>
  <si>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</si>
  <si>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</si>
  <si>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</si>
  <si>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</si>
  <si>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</si>
  <si>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</si>
  <si>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</si>
  <si>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</si>
  <si>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</si>
  <si>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</si>
  <si>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</si>
  <si>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</si>
  <si>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</si>
  <si>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</si>
  <si>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</si>
  <si>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</si>
  <si>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</si>
  <si>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</si>
  <si>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</si>
  <si>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</si>
  <si>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</si>
  <si>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</si>
  <si>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</si>
  <si>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</si>
  <si>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</si>
  <si>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</si>
  <si>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</si>
  <si>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</si>
  <si>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</si>
  <si>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</si>
  <si>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</si>
  <si>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</si>
  <si>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</si>
  <si>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</si>
  <si>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</si>
  <si>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</si>
  <si>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</si>
  <si>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</si>
  <si>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</si>
  <si>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</si>
  <si>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</si>
  <si>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</si>
  <si>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</si>
  <si>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</si>
  <si>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</si>
  <si>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</si>
  <si>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</si>
  <si>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</si>
  <si>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</si>
  <si>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</si>
  <si>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</si>
  <si>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</si>
  <si>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</si>
  <si>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</si>
  <si>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</si>
  <si>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</si>
  <si>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</si>
  <si>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</si>
  <si>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</si>
  <si>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</si>
  <si>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</si>
  <si>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</si>
  <si>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</si>
  <si>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</si>
  <si>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</si>
  <si>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</si>
  <si>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</si>
  <si>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</si>
  <si>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</si>
  <si>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</si>
  <si>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</si>
  <si>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</si>
  <si>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</si>
  <si>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</si>
  <si>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</si>
  <si>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</si>
  <si>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</si>
  <si>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</si>
  <si>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</si>
  <si>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</si>
  <si>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</si>
  <si>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</si>
  <si>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</si>
  <si>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</si>
  <si>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</si>
  <si>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</si>
  <si>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</si>
  <si>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</si>
  <si>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</si>
  <si>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</si>
  <si>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</si>
  <si>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</si>
  <si>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</si>
  <si>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</si>
  <si>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</si>
  <si>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</si>
  <si>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</si>
  <si>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</si>
  <si>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</si>
  <si>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</si>
  <si>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</si>
  <si>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</si>
  <si>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</si>
  <si>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</si>
  <si>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</si>
  <si>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</si>
  <si>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</si>
  <si>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</si>
  <si>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</si>
  <si>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</si>
  <si>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</si>
  <si>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</si>
  <si>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</si>
  <si>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</si>
  <si>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</si>
  <si>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</si>
  <si>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</si>
  <si>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</si>
  <si>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</si>
  <si>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</si>
  <si>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</si>
  <si>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</si>
  <si>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</si>
  <si>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</si>
  <si>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</si>
  <si>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</si>
  <si>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</si>
  <si>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</si>
  <si>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</si>
  <si>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</si>
  <si>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</si>
  <si>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</si>
  <si>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</si>
  <si>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</si>
  <si>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</si>
  <si>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</si>
  <si>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</si>
  <si>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</si>
  <si>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</si>
  <si>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</si>
  <si>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</si>
  <si>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</si>
  <si>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</si>
  <si>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</si>
  <si>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</si>
  <si>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</si>
  <si>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</si>
  <si>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</si>
  <si>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</si>
  <si>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</si>
  <si>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</si>
  <si>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</si>
  <si>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</si>
  <si>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</si>
  <si>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</si>
  <si>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</si>
  <si>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</si>
  <si>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</si>
  <si>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</si>
  <si>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</si>
  <si>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</si>
  <si>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</si>
  <si>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</si>
  <si>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</si>
  <si>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</si>
  <si>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</si>
  <si>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</si>
  <si>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</si>
  <si>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</si>
  <si>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</si>
  <si>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</si>
  <si>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</si>
  <si>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</si>
  <si>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</si>
  <si>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</si>
  <si>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</si>
  <si>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</si>
  <si>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</si>
  <si>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</si>
  <si>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</si>
  <si>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</si>
  <si>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</si>
  <si>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</si>
  <si>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</si>
  <si>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</si>
  <si>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</si>
  <si>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</si>
  <si>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</si>
  <si>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</si>
  <si>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</si>
  <si>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</si>
  <si>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</si>
  <si>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</si>
  <si>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</si>
  <si>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</si>
  <si>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</si>
  <si>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</si>
  <si>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</si>
  <si>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</si>
  <si>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</si>
  <si>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</si>
  <si>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</si>
  <si>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</si>
  <si>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</si>
  <si>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</si>
  <si>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</si>
  <si>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</si>
  <si>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</si>
  <si>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</si>
  <si>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</si>
  <si>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</si>
  <si>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</si>
  <si>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</si>
  <si>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</si>
  <si>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</si>
  <si>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</si>
  <si>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</si>
  <si>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</si>
  <si>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</si>
  <si>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</si>
  <si>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</si>
  <si>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</si>
  <si>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</si>
  <si>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</si>
  <si>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</si>
  <si>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</si>
  <si>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</si>
  <si>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</si>
  <si>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</si>
  <si>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</si>
  <si>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</si>
  <si>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</si>
  <si>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</si>
  <si>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</si>
  <si>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</si>
  <si>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</si>
  <si>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</si>
  <si>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</si>
  <si>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</si>
  <si>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</si>
  <si>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</si>
  <si>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</si>
  <si>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</si>
  <si>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</si>
  <si>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</si>
  <si>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</si>
  <si>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</si>
  <si>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</si>
  <si>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</si>
  <si>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</si>
  <si>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</si>
  <si>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</si>
  <si>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</si>
  <si>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</si>
  <si>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</si>
  <si>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</si>
  <si>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</si>
  <si>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</si>
  <si>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</si>
  <si>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</si>
  <si>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</si>
  <si>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</si>
  <si>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</si>
  <si>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</si>
  <si>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</si>
  <si>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</si>
  <si>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</si>
  <si>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</si>
  <si>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</si>
  <si>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</si>
  <si>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</si>
  <si>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</si>
  <si>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</si>
  <si>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</si>
  <si>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</si>
  <si>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</si>
  <si>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</si>
  <si>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</si>
  <si>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</si>
  <si>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</si>
  <si>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</si>
  <si>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</si>
  <si>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</si>
  <si>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</si>
  <si>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</si>
  <si>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</si>
  <si>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</si>
  <si>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</si>
  <si>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</si>
  <si>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</si>
  <si>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</si>
  <si>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</si>
  <si>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</si>
  <si>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</si>
  <si>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</si>
  <si>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</si>
  <si>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</si>
  <si>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</si>
  <si>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</si>
  <si>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</si>
  <si>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</si>
  <si>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</si>
  <si>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</si>
  <si>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</si>
  <si>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</si>
  <si>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</si>
  <si>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</si>
  <si>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</si>
  <si>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</si>
  <si>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</si>
  <si>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</si>
  <si>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</si>
  <si>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</si>
  <si>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</si>
  <si>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</si>
  <si>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</si>
  <si>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</si>
  <si>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</si>
  <si>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</si>
  <si>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</si>
  <si>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</si>
  <si>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</si>
  <si>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</si>
  <si>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</si>
  <si>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</si>
  <si>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</si>
  <si>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</si>
  <si>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</si>
  <si>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</si>
  <si>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</si>
  <si>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</si>
  <si>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</si>
  <si>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</si>
  <si>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</si>
  <si>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</si>
  <si>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</si>
  <si>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</si>
  <si>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</si>
  <si>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</si>
  <si>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</si>
  <si>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</si>
  <si>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</si>
  <si>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</si>
  <si>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</si>
  <si>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</si>
  <si>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</si>
  <si>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</si>
  <si>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</si>
  <si>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</si>
  <si>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</si>
  <si>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</si>
  <si>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</si>
  <si>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</si>
  <si>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</si>
  <si>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</si>
  <si>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</si>
  <si>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</si>
  <si>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</si>
  <si>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</si>
  <si>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</si>
  <si>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</si>
  <si>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</si>
  <si>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</si>
  <si>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</si>
  <si>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</si>
  <si>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</si>
  <si>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</si>
  <si>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</si>
  <si>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</si>
  <si>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</si>
  <si>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</si>
  <si>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</si>
  <si>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</si>
  <si>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</si>
  <si>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</si>
  <si>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</si>
  <si>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</si>
  <si>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</si>
  <si>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</si>
  <si>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</si>
  <si>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</si>
  <si>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</si>
  <si>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</si>
  <si>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</si>
  <si>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</si>
  <si>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</si>
  <si>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</si>
  <si>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</si>
  <si>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</si>
  <si>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</si>
  <si>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</si>
  <si>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</si>
  <si>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</si>
  <si>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</si>
  <si>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</si>
  <si>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</si>
  <si>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</si>
  <si>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</si>
  <si>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</si>
  <si>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</si>
  <si>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</si>
  <si>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</si>
  <si>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</si>
  <si>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</si>
  <si>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</si>
  <si>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</si>
  <si>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</si>
  <si>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</si>
  <si>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</si>
  <si>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</si>
  <si>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</si>
  <si>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</si>
  <si>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</si>
  <si>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</si>
  <si>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</si>
  <si>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</si>
  <si>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</si>
  <si>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</si>
  <si>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</si>
  <si>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</si>
  <si>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</si>
  <si>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</si>
  <si>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</si>
  <si>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</si>
  <si>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</si>
  <si>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</si>
  <si>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</si>
  <si>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</si>
  <si>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</si>
  <si>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</si>
  <si>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</si>
  <si>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</si>
  <si>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</si>
  <si>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</si>
  <si>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</si>
  <si>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</si>
  <si>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</si>
  <si>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</si>
  <si>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</si>
  <si>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</si>
  <si>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</si>
  <si>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</si>
  <si>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</si>
  <si>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</si>
  <si>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</si>
  <si>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</si>
  <si>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</si>
  <si>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</si>
  <si>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</si>
  <si>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</si>
  <si>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</si>
  <si>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</si>
  <si>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</si>
  <si>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</si>
  <si>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</si>
  <si>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</si>
  <si>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</si>
  <si>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</si>
  <si>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</si>
  <si>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</si>
  <si>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</si>
  <si>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</si>
  <si>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</si>
  <si>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</si>
  <si>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</si>
  <si>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</si>
  <si>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</si>
  <si>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</si>
  <si>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</si>
  <si>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</si>
  <si>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</si>
  <si>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</si>
  <si>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</si>
  <si>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</si>
  <si>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</si>
  <si>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</si>
  <si>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</si>
  <si>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</si>
  <si>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</si>
  <si>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</si>
  <si>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</si>
  <si>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</si>
  <si>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</si>
  <si>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</si>
  <si>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</si>
  <si>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</si>
  <si>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</si>
  <si>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</si>
  <si>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</si>
  <si>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</si>
  <si>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</si>
  <si>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</si>
  <si>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</si>
  <si>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</si>
  <si>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</si>
  <si>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</si>
  <si>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</si>
  <si>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</si>
  <si>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</si>
  <si>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</si>
  <si>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</si>
  <si>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</si>
  <si>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</si>
  <si>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</si>
  <si>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</si>
  <si>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</si>
  <si>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</si>
  <si>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</si>
  <si>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</si>
  <si>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</si>
  <si>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</si>
  <si>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</si>
  <si>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</si>
  <si>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</si>
  <si>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</si>
  <si>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</si>
  <si>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</si>
  <si>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</si>
  <si>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</si>
  <si>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</si>
  <si>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</si>
  <si>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</si>
  <si>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</si>
  <si>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</si>
  <si>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</si>
  <si>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</si>
  <si>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</si>
  <si>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</si>
  <si>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</si>
  <si>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</si>
  <si>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</si>
  <si>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</si>
  <si>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</si>
  <si>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</si>
  <si>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</si>
  <si>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</si>
  <si>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</si>
  <si>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</si>
  <si>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</si>
  <si>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</si>
  <si>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</si>
  <si>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</si>
  <si>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</si>
  <si>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</si>
  <si>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</si>
  <si>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</si>
  <si>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</si>
  <si>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</si>
  <si>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</si>
  <si>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</si>
  <si>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</si>
  <si>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</si>
  <si>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</si>
  <si>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</si>
  <si>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</si>
  <si>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</si>
  <si>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</si>
  <si>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</si>
  <si>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</si>
  <si>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</si>
  <si>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</si>
  <si>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</si>
  <si>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</si>
  <si>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</si>
  <si>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</si>
  <si>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</si>
  <si>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</si>
  <si>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</si>
  <si>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</si>
  <si>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</si>
  <si>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</si>
  <si>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</si>
  <si>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</si>
  <si>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</si>
  <si>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</si>
  <si>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</si>
  <si>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</si>
  <si>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</si>
  <si>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</si>
  <si>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</si>
  <si>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</si>
  <si>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</si>
  <si>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</si>
  <si>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</si>
  <si>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</si>
  <si>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</si>
  <si>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</si>
  <si>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</si>
  <si>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</si>
  <si>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</si>
  <si>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</si>
  <si>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</si>
  <si>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</si>
  <si>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</si>
  <si>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</si>
  <si>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</si>
  <si>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</si>
  <si>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</si>
  <si>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</si>
  <si>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</si>
  <si>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</si>
  <si>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</si>
  <si>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</si>
  <si>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</si>
  <si>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</si>
  <si>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</si>
  <si>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</si>
  <si>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</si>
  <si>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</si>
  <si>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</si>
  <si>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</si>
  <si>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</si>
  <si>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</si>
  <si>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</si>
  <si>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</si>
  <si>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</si>
  <si>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</si>
  <si>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</si>
  <si>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</si>
  <si>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</si>
  <si>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</si>
  <si>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</si>
  <si>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</si>
  <si>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</si>
  <si>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</si>
  <si>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</si>
  <si>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</si>
  <si>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</si>
  <si>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</si>
  <si>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</si>
  <si>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</si>
  <si>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</si>
  <si>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</si>
  <si>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</si>
  <si>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</si>
  <si>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</si>
  <si>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</si>
  <si>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</si>
  <si>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</si>
  <si>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</si>
  <si>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</si>
  <si>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</si>
  <si>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</si>
  <si>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</si>
  <si>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</si>
  <si>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</si>
  <si>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</si>
  <si>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</si>
  <si>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</si>
  <si>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</si>
  <si>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</si>
  <si>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</si>
  <si>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</si>
  <si>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</si>
  <si>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</si>
  <si>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</si>
  <si>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</si>
  <si>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</si>
  <si>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</si>
  <si>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</si>
  <si>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</si>
  <si>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</si>
  <si>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</si>
  <si>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</si>
  <si>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</si>
  <si>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</si>
  <si>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</si>
  <si>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</si>
  <si>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</si>
  <si>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</si>
  <si>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</si>
  <si>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</si>
  <si>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</si>
  <si>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</si>
  <si>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</si>
  <si>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</si>
  <si>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</si>
  <si>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</si>
  <si>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</si>
  <si>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</si>
  <si>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</si>
  <si>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</si>
  <si>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</si>
  <si>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</si>
  <si>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</si>
  <si>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</si>
  <si>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</si>
  <si>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</si>
  <si>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</si>
  <si>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</si>
  <si>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</si>
  <si>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</si>
  <si>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</si>
  <si>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</si>
  <si>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</si>
  <si>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</si>
  <si>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</si>
  <si>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</si>
  <si>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</si>
  <si>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</si>
  <si>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</si>
  <si>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</si>
  <si>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</si>
  <si>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</si>
  <si>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</si>
  <si>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</si>
  <si>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</si>
  <si>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</si>
  <si>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</si>
  <si>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</si>
  <si>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</si>
  <si>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</si>
  <si>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</si>
  <si>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</si>
  <si>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</si>
  <si>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</si>
  <si>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</si>
  <si>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</si>
  <si>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</si>
  <si>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</si>
  <si>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</si>
  <si>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</si>
  <si>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</si>
  <si>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</si>
  <si>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</si>
  <si>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</si>
  <si>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</si>
  <si>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</si>
  <si>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</si>
  <si>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</si>
  <si>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</si>
  <si>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</si>
  <si>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</si>
  <si>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</si>
  <si>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</si>
  <si>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</si>
  <si>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</si>
  <si>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</si>
  <si>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</si>
  <si>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</si>
  <si>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</si>
  <si>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</si>
  <si>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</si>
  <si>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</si>
  <si>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</si>
  <si>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</si>
  <si>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</si>
  <si>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</si>
  <si>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</si>
  <si>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</si>
  <si>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</si>
  <si>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</si>
  <si>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</si>
  <si>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</si>
  <si>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</si>
  <si>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</si>
  <si>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</si>
  <si>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</si>
  <si>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</si>
  <si>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</si>
  <si>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</si>
  <si>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</si>
  <si>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</si>
  <si>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</si>
  <si>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</si>
  <si>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</si>
  <si>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</si>
  <si>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</si>
  <si>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</si>
  <si>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</si>
  <si>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</si>
  <si>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</si>
  <si>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</si>
  <si>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</si>
  <si>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</si>
  <si>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</si>
  <si>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</si>
  <si>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</si>
  <si>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</si>
  <si>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</si>
  <si>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</si>
  <si>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</si>
  <si>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</si>
  <si>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</si>
  <si>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</si>
  <si>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</si>
  <si>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</si>
  <si>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</si>
  <si>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</si>
  <si>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</si>
  <si>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</si>
  <si>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</si>
  <si>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</si>
  <si>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</si>
  <si>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</si>
  <si>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</si>
  <si>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</si>
  <si>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</si>
  <si>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</si>
  <si>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</si>
  <si>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</si>
  <si>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</si>
  <si>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</si>
  <si>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</si>
  <si>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</si>
  <si>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</si>
  <si>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</si>
  <si>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</si>
  <si>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</si>
  <si>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</si>
  <si>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</si>
  <si>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</si>
  <si>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</si>
  <si>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</si>
  <si>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</si>
  <si>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</si>
  <si>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</si>
  <si>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</si>
  <si>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</si>
  <si>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</si>
  <si>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</si>
  <si>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</si>
  <si>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</si>
  <si>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</si>
  <si>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</si>
  <si>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</si>
  <si>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</si>
  <si>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</si>
  <si>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</si>
  <si>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</si>
  <si>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</si>
  <si>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</si>
  <si>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</si>
  <si>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</si>
  <si>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</si>
  <si>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</si>
  <si>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</si>
  <si>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</si>
  <si>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</si>
  <si>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</si>
  <si>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</si>
  <si>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</si>
  <si>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</si>
  <si>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</si>
  <si>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</si>
  <si>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</si>
  <si>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</si>
  <si>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</si>
  <si>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</si>
  <si>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</si>
  <si>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</si>
  <si>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</si>
  <si>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</si>
  <si>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</si>
  <si>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</si>
  <si>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</si>
  <si>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</si>
  <si>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</si>
  <si>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</si>
  <si>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</si>
  <si>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</si>
  <si>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</si>
  <si>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</si>
  <si>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</si>
  <si>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</si>
  <si>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</si>
  <si>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</si>
  <si>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</si>
  <si>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</si>
  <si>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</si>
  <si>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</si>
  <si>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</si>
  <si>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</si>
  <si>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</si>
  <si>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</si>
  <si>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</si>
  <si>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</si>
  <si>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</si>
  <si>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</si>
  <si>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</si>
  <si>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</si>
  <si>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</si>
  <si>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</si>
  <si>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</si>
  <si>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</si>
  <si>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</si>
  <si>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</si>
  <si>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</si>
  <si>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</si>
  <si>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</si>
  <si>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</si>
  <si>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</si>
  <si>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</si>
  <si>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</si>
  <si>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</si>
  <si>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</si>
  <si>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</si>
  <si>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</si>
  <si>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</si>
  <si>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</si>
  <si>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</si>
  <si>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</si>
  <si>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</si>
  <si>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</si>
  <si>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</si>
  <si>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</si>
  <si>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</si>
  <si>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</si>
  <si>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</si>
  <si>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</si>
  <si>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</si>
  <si>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</si>
  <si>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</si>
  <si>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</si>
  <si>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</si>
  <si>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</si>
  <si>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</si>
  <si>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</si>
  <si>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</si>
  <si>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</si>
  <si>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</si>
  <si>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</si>
  <si>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</si>
  <si>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</si>
  <si>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</si>
  <si>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</si>
  <si>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</si>
  <si>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</si>
  <si>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</si>
  <si>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</si>
  <si>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</si>
  <si>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</si>
  <si>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</si>
  <si>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</si>
  <si>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</si>
  <si>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</si>
  <si>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</si>
  <si>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</si>
  <si>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</si>
  <si>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</si>
  <si>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</si>
  <si>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</si>
  <si>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</si>
  <si>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</si>
  <si>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</si>
  <si>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</si>
  <si>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</si>
  <si>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</si>
  <si>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</si>
  <si>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</si>
  <si>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</si>
  <si>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</si>
  <si>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</si>
  <si>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</si>
  <si>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</si>
  <si>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</si>
  <si>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</si>
  <si>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</si>
  <si>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</si>
  <si>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</si>
  <si>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</si>
  <si>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</si>
  <si>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</si>
  <si>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</si>
  <si>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</si>
  <si>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</si>
  <si>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</si>
  <si>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</si>
  <si>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</si>
  <si>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</si>
  <si>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</si>
  <si>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</si>
  <si>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</si>
  <si>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</si>
  <si>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</si>
  <si>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</si>
  <si>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</si>
  <si>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</si>
  <si>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</si>
  <si>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</si>
  <si>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</si>
  <si>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</si>
  <si>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</si>
  <si>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</si>
  <si>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</si>
  <si>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</si>
  <si>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</si>
  <si>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</si>
  <si>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</si>
  <si>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</si>
  <si>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</si>
  <si>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</si>
  <si>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</si>
  <si>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</si>
  <si>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</si>
  <si>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</si>
  <si>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</si>
  <si>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</si>
  <si>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</si>
  <si>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</si>
  <si>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</si>
  <si>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</si>
  <si>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</si>
  <si>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</si>
  <si>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</si>
  <si>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</si>
  <si>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</si>
  <si>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</si>
  <si>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</si>
  <si>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</si>
  <si>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</si>
  <si>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</si>
  <si>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</si>
  <si>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</si>
  <si>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</si>
  <si>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</si>
  <si>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</si>
  <si>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</si>
  <si>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</si>
  <si>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</si>
  <si>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</si>
  <si>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</si>
  <si>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</si>
  <si>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</si>
  <si>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</si>
  <si>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</si>
  <si>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</si>
  <si>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</si>
  <si>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</si>
  <si>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</si>
  <si>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</si>
  <si>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</si>
  <si>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</si>
  <si>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</si>
  <si>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</si>
  <si>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</si>
  <si>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</si>
  <si>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</si>
  <si>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</si>
  <si>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</si>
  <si>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</si>
  <si>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</si>
  <si>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</si>
  <si>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</si>
  <si>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</si>
  <si>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</si>
  <si>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</si>
  <si>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</si>
  <si>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</si>
  <si>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</si>
  <si>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</si>
  <si>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</si>
  <si>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</si>
  <si>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</si>
  <si>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</si>
  <si>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</si>
  <si>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</si>
  <si>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</si>
  <si>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</si>
  <si>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</si>
  <si>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</si>
  <si>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</si>
  <si>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</si>
  <si>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</si>
  <si>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</si>
  <si>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</si>
  <si>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</si>
  <si>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</si>
  <si>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</si>
  <si>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</si>
  <si>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</si>
  <si>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</si>
  <si>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</si>
  <si>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</si>
  <si>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</si>
  <si>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</si>
  <si>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</si>
  <si>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</si>
  <si>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</si>
  <si>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</si>
  <si>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</si>
  <si>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</si>
  <si>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</si>
  <si>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</si>
  <si>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</si>
  <si>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</si>
  <si>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</si>
  <si>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</si>
  <si>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</si>
  <si>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</si>
  <si>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</si>
  <si>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</si>
  <si>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</si>
  <si>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</si>
  <si>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</si>
  <si>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</si>
  <si>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</si>
  <si>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</si>
  <si>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</si>
  <si>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</si>
  <si>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</si>
  <si>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</si>
  <si>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</si>
  <si>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</si>
  <si>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</si>
  <si>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</si>
  <si>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</si>
  <si>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</si>
  <si>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</si>
  <si>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</si>
  <si>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</si>
  <si>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</si>
  <si>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</si>
  <si>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</si>
  <si>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</si>
  <si>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</si>
  <si>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</si>
  <si>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</si>
  <si>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</si>
  <si>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</si>
  <si>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</si>
  <si>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</si>
  <si>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</si>
  <si>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</si>
  <si>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</si>
  <si>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</si>
  <si>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</si>
  <si>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</si>
  <si>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</si>
  <si>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</si>
  <si>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</si>
  <si>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</si>
  <si>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</si>
  <si>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</si>
  <si>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</si>
  <si>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</si>
  <si>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</si>
  <si>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</si>
  <si>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</si>
  <si>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</si>
  <si>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</si>
  <si>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</si>
  <si>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</si>
  <si>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</si>
  <si>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</si>
  <si>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</si>
  <si>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</si>
  <si>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</si>
  <si>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</si>
  <si>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</si>
  <si>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</si>
  <si>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</si>
  <si>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</si>
  <si>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</si>
  <si>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</si>
  <si>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</si>
  <si>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</si>
  <si>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</si>
  <si>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</si>
  <si>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</si>
  <si>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</si>
  <si>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</si>
  <si>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</si>
  <si>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</si>
  <si>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</si>
  <si>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</si>
  <si>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</si>
  <si>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</si>
  <si>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</si>
  <si>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</si>
  <si>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</si>
  <si>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</si>
  <si>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</si>
  <si>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</si>
  <si>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</si>
  <si>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</si>
  <si>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</si>
  <si>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</si>
  <si>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</si>
  <si>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</si>
  <si>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</si>
  <si>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</si>
  <si>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</si>
  <si>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</si>
  <si>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</si>
  <si>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</si>
  <si>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</si>
  <si>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</si>
  <si>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</si>
  <si>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</si>
  <si>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</si>
  <si>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</si>
  <si>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</si>
  <si>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</si>
  <si>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</si>
  <si>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</si>
  <si>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</si>
  <si>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</si>
  <si>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</si>
  <si>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</si>
  <si>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</si>
  <si>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</si>
  <si>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</si>
  <si>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</si>
  <si>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</si>
  <si>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</si>
  <si>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</si>
  <si>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</si>
  <si>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</si>
  <si>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</si>
  <si>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</si>
  <si>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</si>
  <si>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</si>
  <si>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</si>
  <si>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</si>
  <si>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</si>
  <si>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</si>
  <si>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</si>
  <si>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</si>
  <si>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</si>
  <si>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</si>
  <si>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</si>
  <si>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</si>
  <si>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</si>
  <si>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</si>
  <si>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</si>
  <si>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</si>
  <si>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</si>
  <si>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</si>
  <si>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</si>
  <si>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</si>
  <si>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</si>
  <si>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</si>
  <si>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</si>
  <si>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</si>
  <si>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</si>
  <si>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</si>
  <si>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</si>
  <si>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</si>
  <si>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</si>
  <si>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</si>
  <si>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</si>
  <si>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</si>
  <si>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</si>
  <si>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</si>
  <si>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</si>
  <si>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</si>
  <si>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</si>
  <si>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</si>
  <si>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</si>
  <si>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</si>
  <si>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</si>
  <si>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</si>
  <si>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</si>
  <si>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</si>
  <si>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</si>
  <si>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</si>
  <si>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</si>
  <si>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</si>
  <si>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</si>
  <si>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</si>
  <si>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</si>
  <si>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</si>
  <si>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</si>
  <si>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</si>
  <si>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</si>
  <si>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</si>
  <si>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</si>
  <si>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</si>
  <si>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</si>
  <si>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</si>
  <si>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</si>
  <si>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</si>
  <si>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</si>
  <si>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</si>
  <si>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</si>
  <si>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</si>
  <si>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</si>
  <si>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</si>
  <si>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</si>
  <si>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</si>
  <si>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</si>
  <si>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</si>
  <si>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</si>
  <si>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</si>
  <si>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</si>
  <si>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</si>
  <si>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</si>
  <si>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</si>
  <si>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</si>
  <si>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</si>
  <si>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</si>
  <si>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</si>
  <si>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</si>
  <si>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</si>
  <si>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</si>
  <si>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</si>
  <si>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</si>
  <si>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</si>
  <si>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</si>
  <si>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</si>
  <si>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</si>
  <si>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</si>
  <si>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</si>
  <si>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</si>
  <si>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</si>
  <si>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</si>
  <si>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</si>
  <si>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</si>
  <si>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</si>
  <si>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</si>
  <si>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</si>
  <si>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</si>
  <si>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</si>
  <si>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</si>
  <si>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</si>
  <si>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</si>
  <si>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</si>
  <si>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</si>
  <si>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</si>
  <si>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</si>
  <si>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</si>
  <si>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</si>
  <si>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</si>
  <si>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</si>
  <si>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</si>
  <si>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</si>
  <si>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</si>
  <si>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</si>
  <si>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</si>
  <si>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</si>
  <si>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</si>
  <si>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</si>
  <si>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</si>
  <si>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</si>
  <si>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</si>
  <si>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</si>
  <si>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</si>
  <si>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</si>
  <si>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</si>
  <si>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</si>
  <si>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</si>
  <si>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</si>
  <si>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</si>
  <si>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</si>
  <si>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</si>
  <si>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</si>
  <si>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</si>
  <si>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</si>
  <si>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</si>
  <si>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</si>
  <si>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</si>
  <si>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</si>
  <si>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</si>
  <si>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</si>
  <si>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</si>
  <si>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</si>
  <si>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</si>
  <si>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</si>
  <si>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</si>
  <si>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</si>
  <si>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</si>
  <si>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</si>
  <si>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</si>
  <si>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</si>
  <si>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</si>
  <si>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</si>
  <si>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</si>
  <si>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</si>
  <si>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</si>
  <si>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</si>
  <si>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</si>
  <si>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</si>
  <si>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</si>
  <si>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</si>
  <si>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</si>
  <si>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</si>
  <si>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</si>
  <si>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</si>
  <si>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</si>
  <si>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</si>
  <si>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</si>
  <si>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</si>
  <si>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</si>
  <si>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</si>
  <si>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</si>
  <si>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</si>
  <si>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</si>
  <si>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</si>
  <si>
    <t>SRS1311</t>
  </si>
  <si>
    <t>SRS1312</t>
  </si>
  <si>
    <t>SRS1313</t>
  </si>
  <si>
    <t>SRS1314</t>
  </si>
  <si>
    <t>SRS1315</t>
  </si>
  <si>
    <t>SRS1301</t>
  </si>
  <si>
    <t>SRS1302</t>
  </si>
  <si>
    <t>SRS1303</t>
  </si>
  <si>
    <t>SRS1304</t>
  </si>
  <si>
    <t>SRS1305</t>
  </si>
  <si>
    <t>Sample</t>
  </si>
  <si>
    <t>Sand_Mean</t>
  </si>
  <si>
    <t>Sand_MAD</t>
  </si>
  <si>
    <t>Silt_Mean</t>
  </si>
  <si>
    <t>Silt_MAD</t>
  </si>
  <si>
    <t>Clay_Mean</t>
  </si>
  <si>
    <t>Clay_MAD</t>
  </si>
  <si>
    <t>SRSSRS1306</t>
  </si>
  <si>
    <t>SRSSRS1307</t>
  </si>
  <si>
    <t>SRSSRS1308</t>
  </si>
  <si>
    <t>SRSSRS1309</t>
  </si>
  <si>
    <t>SRSSRS1310</t>
  </si>
  <si>
    <t xml:space="preserve"> SRS1401</t>
  </si>
  <si>
    <t xml:space="preserve"> SRS1402</t>
  </si>
  <si>
    <t xml:space="preserve"> SRS1403</t>
  </si>
  <si>
    <t xml:space="preserve"> SRS1404</t>
  </si>
  <si>
    <t xml:space="preserve"> SRS1405</t>
  </si>
  <si>
    <t>SUM</t>
  </si>
  <si>
    <t xml:space="preserve"> SRSSRS1411</t>
  </si>
  <si>
    <t xml:space="preserve"> SRSSRS1412</t>
  </si>
  <si>
    <t xml:space="preserve"> SRSSRS1413</t>
  </si>
  <si>
    <t xml:space="preserve"> SRSSRS1414</t>
  </si>
  <si>
    <t xml:space="preserve"> SRSSRS1415</t>
  </si>
  <si>
    <t xml:space="preserve"> SRSSRS1501</t>
  </si>
  <si>
    <t xml:space="preserve"> SRSSRS1502</t>
  </si>
  <si>
    <t xml:space="preserve"> SRSSRS1503</t>
  </si>
  <si>
    <t xml:space="preserve"> SRSSRS1504</t>
  </si>
  <si>
    <t xml:space="preserve"> SRSSRS1505</t>
  </si>
  <si>
    <t xml:space="preserve"> SRSSRS1506</t>
  </si>
  <si>
    <t xml:space="preserve"> SRSSRS1507</t>
  </si>
  <si>
    <t xml:space="preserve"> SRSSRS1508</t>
  </si>
  <si>
    <t xml:space="preserve"> SRSSRS1509</t>
  </si>
  <si>
    <t xml:space="preserve"> SRSSRS1510</t>
  </si>
  <si>
    <t xml:space="preserve"> SRSSRS1511</t>
  </si>
  <si>
    <t xml:space="preserve"> SRSSRS1512</t>
  </si>
  <si>
    <t xml:space="preserve"> SRSSRS1513</t>
  </si>
  <si>
    <t xml:space="preserve"> SRSSRS1514</t>
  </si>
  <si>
    <t xml:space="preserve"> SRSSRS1515</t>
  </si>
  <si>
    <t xml:space="preserve"> SRSSRS1601</t>
  </si>
  <si>
    <t xml:space="preserve"> SRSSRS1602</t>
  </si>
  <si>
    <t xml:space="preserve"> SRSSRS1603</t>
  </si>
  <si>
    <t xml:space="preserve"> SRSSRS1604</t>
  </si>
  <si>
    <t xml:space="preserve"> SRSSRS1605</t>
  </si>
  <si>
    <t xml:space="preserve"> SRSSRS1606</t>
  </si>
  <si>
    <t xml:space="preserve"> SRSSRS1607</t>
  </si>
  <si>
    <t xml:space="preserve"> SRSSRS1608</t>
  </si>
  <si>
    <t xml:space="preserve"> SRSSRS1609</t>
  </si>
  <si>
    <t xml:space="preserve"> SRSSRS1610</t>
  </si>
  <si>
    <t>SRS1611</t>
  </si>
  <si>
    <t>SRS1613</t>
  </si>
  <si>
    <t>SRS1614</t>
  </si>
  <si>
    <t>SRS1615</t>
  </si>
  <si>
    <t>SSR1612</t>
  </si>
  <si>
    <t>SRS1701</t>
  </si>
  <si>
    <t>SRS1702</t>
  </si>
  <si>
    <t>SRS1703</t>
  </si>
  <si>
    <t>SRS1704</t>
  </si>
  <si>
    <t>SRS1705</t>
  </si>
  <si>
    <t>SRS1706</t>
  </si>
  <si>
    <t>SRS1707</t>
  </si>
  <si>
    <t>SRS1708</t>
  </si>
  <si>
    <t>SRS1709</t>
  </si>
  <si>
    <t>SRS1710</t>
  </si>
  <si>
    <t>SRS1711</t>
  </si>
  <si>
    <t>SRS1712</t>
  </si>
  <si>
    <t>SRS1713</t>
  </si>
  <si>
    <t>SRS1714</t>
  </si>
  <si>
    <t>SRS1715</t>
  </si>
  <si>
    <t>CLAY</t>
  </si>
  <si>
    <t>SILT</t>
  </si>
  <si>
    <t>SAND</t>
  </si>
  <si>
    <t>TextureClass</t>
  </si>
  <si>
    <t>TextureFactor</t>
  </si>
  <si>
    <t>SIL</t>
  </si>
  <si>
    <t>LS</t>
  </si>
  <si>
    <t>SL</t>
  </si>
  <si>
    <t>L</t>
  </si>
  <si>
    <t>S</t>
  </si>
  <si>
    <t>CL</t>
  </si>
  <si>
    <t>SCL</t>
  </si>
  <si>
    <t>C</t>
  </si>
  <si>
    <t>SICL</t>
  </si>
  <si>
    <t>Soil 2004-118_Median</t>
  </si>
  <si>
    <t>Soil 2004-118_MAD</t>
  </si>
  <si>
    <t>Soil 2005-117_Median</t>
  </si>
  <si>
    <t>Soil 2005-117_MAD</t>
  </si>
  <si>
    <t>CLAY_Norm</t>
  </si>
  <si>
    <t>SILT_Norm</t>
  </si>
  <si>
    <t>SAND_Norm</t>
  </si>
  <si>
    <t>SAMPLE</t>
  </si>
  <si>
    <t>VALUE</t>
  </si>
  <si>
    <t>ANALYSIS</t>
  </si>
  <si>
    <t>2011-116</t>
  </si>
  <si>
    <t>2011-117</t>
  </si>
  <si>
    <t>2011-118</t>
  </si>
  <si>
    <t>2011-119</t>
  </si>
  <si>
    <t>2011-120</t>
  </si>
  <si>
    <t>2017-111</t>
  </si>
  <si>
    <t>2017-112</t>
  </si>
  <si>
    <t>2017-113</t>
  </si>
  <si>
    <t>2017-114</t>
  </si>
  <si>
    <t>2017-115</t>
  </si>
  <si>
    <t>2012-116</t>
  </si>
  <si>
    <t>2012-117</t>
  </si>
  <si>
    <t>2012-118</t>
  </si>
  <si>
    <t>2012-119</t>
  </si>
  <si>
    <t>2012-210</t>
  </si>
  <si>
    <t>2012-112</t>
  </si>
  <si>
    <t>2012-113</t>
  </si>
  <si>
    <t>2012-114</t>
  </si>
  <si>
    <t>2012-115</t>
  </si>
  <si>
    <t>2012-106</t>
  </si>
  <si>
    <t>2012-108</t>
  </si>
  <si>
    <t>2012-109</t>
  </si>
  <si>
    <t>2012-110</t>
  </si>
  <si>
    <t>2012-101</t>
  </si>
  <si>
    <t>2012-102</t>
  </si>
  <si>
    <t>2012-103</t>
  </si>
  <si>
    <t>2013-119</t>
  </si>
  <si>
    <t>2013-111</t>
  </si>
  <si>
    <t>2013-114</t>
  </si>
  <si>
    <t>2013-109</t>
  </si>
  <si>
    <t>2013-102</t>
  </si>
  <si>
    <t>2013-105</t>
  </si>
  <si>
    <t>2014-119</t>
  </si>
  <si>
    <t>2017-107</t>
  </si>
  <si>
    <t>2017-108</t>
  </si>
  <si>
    <t>2017-109</t>
  </si>
  <si>
    <t>2014-111</t>
  </si>
  <si>
    <t>2014-103</t>
  </si>
  <si>
    <t>2015-118</t>
  </si>
  <si>
    <t>2015-113</t>
  </si>
  <si>
    <t>2015-115</t>
  </si>
  <si>
    <t>2015-108</t>
  </si>
  <si>
    <t>2015-109</t>
  </si>
  <si>
    <t>2015-101</t>
  </si>
  <si>
    <t>2015-103</t>
  </si>
  <si>
    <t>2016-111</t>
  </si>
  <si>
    <t>2016-114</t>
  </si>
  <si>
    <t>2017-105</t>
  </si>
  <si>
    <t>2011-106</t>
  </si>
  <si>
    <t>2005-107</t>
  </si>
  <si>
    <t>2006-111</t>
  </si>
  <si>
    <t>2010-112</t>
  </si>
  <si>
    <t>2000-111</t>
  </si>
  <si>
    <t>2000-103</t>
  </si>
  <si>
    <t>Hydrometer</t>
  </si>
  <si>
    <t>Pipette</t>
  </si>
  <si>
    <t>Soil 2012-120_Median</t>
  </si>
  <si>
    <t>Soil 2012-120_MAD</t>
  </si>
  <si>
    <t>2012-120</t>
  </si>
  <si>
    <t>YEAR</t>
  </si>
  <si>
    <t>No</t>
  </si>
  <si>
    <t>Quarter</t>
  </si>
  <si>
    <t>Q1</t>
  </si>
  <si>
    <t>Q2</t>
  </si>
  <si>
    <t>Q3</t>
  </si>
  <si>
    <t>Q4</t>
  </si>
  <si>
    <t>MAD_SAND</t>
  </si>
  <si>
    <t>MAD_SILT</t>
  </si>
  <si>
    <t>MAD_CLAY</t>
  </si>
  <si>
    <t>1998-98105</t>
  </si>
  <si>
    <t>1998-98107</t>
  </si>
  <si>
    <t>1999-120</t>
  </si>
  <si>
    <t>1998-98102</t>
  </si>
  <si>
    <t>1998-98103</t>
  </si>
  <si>
    <t>1998-98106</t>
  </si>
  <si>
    <t>1999-113</t>
  </si>
  <si>
    <t>2000-102</t>
  </si>
  <si>
    <t>2000-106</t>
  </si>
  <si>
    <t>2000-104</t>
  </si>
  <si>
    <t>2001-101</t>
  </si>
  <si>
    <t>2001-109</t>
  </si>
  <si>
    <t>2001-113</t>
  </si>
  <si>
    <t>2001-118</t>
  </si>
  <si>
    <t>1998-98109</t>
  </si>
  <si>
    <t>1999-115</t>
  </si>
  <si>
    <t>2000-107</t>
  </si>
  <si>
    <t>2000-109</t>
  </si>
  <si>
    <t>1998-98101</t>
  </si>
  <si>
    <t>1998-98108</t>
  </si>
  <si>
    <t>1998-98112</t>
  </si>
  <si>
    <t>1998-98115</t>
  </si>
  <si>
    <t>1999-102</t>
  </si>
  <si>
    <t>1999-105</t>
  </si>
  <si>
    <t>1998-98104</t>
  </si>
  <si>
    <t>1998-98110</t>
  </si>
  <si>
    <t>1998-98111</t>
  </si>
  <si>
    <t>1998-98113</t>
  </si>
  <si>
    <t>1998-98118</t>
  </si>
  <si>
    <t>1998-98119</t>
  </si>
  <si>
    <t xml:space="preserve">Notes:  </t>
  </si>
  <si>
    <t>*_Norm -&gt; is the normalized texture data, and makes sures that the median texture data for Sand, Silt , Clay adds to 100 (Columns, A,B,C)</t>
  </si>
  <si>
    <t>Sand, Silt, Clay are the original data (Columns D, E, F)</t>
  </si>
  <si>
    <t>SRS-1508</t>
  </si>
  <si>
    <t>SRS-1604</t>
  </si>
  <si>
    <t>Year</t>
  </si>
  <si>
    <t>SRS-</t>
  </si>
  <si>
    <t>Soil Organic Matter</t>
  </si>
  <si>
    <t>Soil Kjeldahl N</t>
  </si>
  <si>
    <t>Soil TN (combustion)</t>
  </si>
  <si>
    <t>Soil TOC (Combustion)</t>
  </si>
  <si>
    <t>Soil Total C (Combustion)</t>
  </si>
  <si>
    <t>SOM - Walkley-Black</t>
  </si>
  <si>
    <t>SOM - LOI (% Wt loss)</t>
  </si>
  <si>
    <t>CaCO3 Content</t>
  </si>
  <si>
    <t>2011-116-120</t>
  </si>
  <si>
    <t>2012-101-105</t>
  </si>
  <si>
    <t>2012-106-110</t>
  </si>
  <si>
    <t>2012-111-115</t>
  </si>
  <si>
    <t>2012-116-120</t>
  </si>
  <si>
    <t>2013-101-105</t>
  </si>
  <si>
    <t>2013-111-115</t>
  </si>
  <si>
    <t>2013-116-120</t>
  </si>
  <si>
    <t>2014-111-115</t>
  </si>
  <si>
    <t>2015-106-110</t>
  </si>
  <si>
    <t>2017-101-105</t>
  </si>
  <si>
    <t>2017-111-115</t>
  </si>
  <si>
    <t>Gran Median</t>
  </si>
  <si>
    <t>Avg Within Lab SD</t>
  </si>
  <si>
    <t>Labs n</t>
  </si>
  <si>
    <t xml:space="preserve">CaCO3 Content </t>
  </si>
  <si>
    <t>Combustion</t>
  </si>
  <si>
    <t>(Combustion)</t>
  </si>
  <si>
    <t>%Wt Loss</t>
  </si>
  <si>
    <t>Soil TOC</t>
  </si>
  <si>
    <t xml:space="preserve">Soil Total C </t>
  </si>
  <si>
    <t>SOM-LOI</t>
  </si>
  <si>
    <t>CaCO3</t>
  </si>
  <si>
    <t>SRS-1709</t>
  </si>
  <si>
    <t xml:space="preserve"> 2015-115</t>
  </si>
  <si>
    <t xml:space="preserve"> 2012-117</t>
  </si>
  <si>
    <t>FirstSample</t>
  </si>
  <si>
    <t>LastSample</t>
  </si>
  <si>
    <t>TYPE</t>
  </si>
  <si>
    <t>2014-101-105</t>
  </si>
  <si>
    <t>2015-101-105</t>
  </si>
  <si>
    <t>2017-106-110</t>
  </si>
  <si>
    <t>2013-106-110</t>
  </si>
  <si>
    <t>2014-116-120</t>
  </si>
  <si>
    <t>2015-111-115</t>
  </si>
  <si>
    <t>2015-116-120</t>
  </si>
  <si>
    <t>2016-111-115</t>
  </si>
  <si>
    <t>116</t>
  </si>
  <si>
    <t>117</t>
  </si>
  <si>
    <t>118</t>
  </si>
  <si>
    <t>119</t>
  </si>
  <si>
    <t>120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</si>
  <si>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</si>
  <si>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</si>
  <si>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</si>
  <si>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</si>
  <si>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</si>
  <si>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</si>
  <si>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</si>
  <si>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</si>
  <si>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</si>
  <si>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</si>
  <si>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</si>
  <si>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</si>
  <si>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</si>
  <si>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</si>
  <si>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</si>
  <si>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Sample.ID</t>
  </si>
  <si>
    <t>2012-104</t>
  </si>
  <si>
    <t>2012-105</t>
  </si>
  <si>
    <t>2012-107</t>
  </si>
  <si>
    <t>2012-111</t>
  </si>
  <si>
    <t>2013-101</t>
  </si>
  <si>
    <t>2013-103</t>
  </si>
  <si>
    <t>2013-104</t>
  </si>
  <si>
    <t>2013-106</t>
  </si>
  <si>
    <t>2013-107</t>
  </si>
  <si>
    <t>2013-108</t>
  </si>
  <si>
    <t>2013-110</t>
  </si>
  <si>
    <t>2013-112</t>
  </si>
  <si>
    <t>2013-113</t>
  </si>
  <si>
    <t>2013-115</t>
  </si>
  <si>
    <t>2013-116</t>
  </si>
  <si>
    <t>2013-117</t>
  </si>
  <si>
    <t>2013-118</t>
  </si>
  <si>
    <t>2013-120</t>
  </si>
  <si>
    <t>2014-101</t>
  </si>
  <si>
    <t>2014-102</t>
  </si>
  <si>
    <t>2014-104</t>
  </si>
  <si>
    <t>2014-105</t>
  </si>
  <si>
    <t>2014-112</t>
  </si>
  <si>
    <t>2014-113</t>
  </si>
  <si>
    <t>2014-114</t>
  </si>
  <si>
    <t>2014-115</t>
  </si>
  <si>
    <t>2014-116</t>
  </si>
  <si>
    <t>2014-117</t>
  </si>
  <si>
    <t>2014-118</t>
  </si>
  <si>
    <t>2014-120</t>
  </si>
  <si>
    <t>2015-102</t>
  </si>
  <si>
    <t>2015-104</t>
  </si>
  <si>
    <t>2015-105</t>
  </si>
  <si>
    <t>2015-106</t>
  </si>
  <si>
    <t>2015-107</t>
  </si>
  <si>
    <t>2015-110</t>
  </si>
  <si>
    <t>2015-111</t>
  </si>
  <si>
    <t>2015-112</t>
  </si>
  <si>
    <t>2015-114</t>
  </si>
  <si>
    <t>2015-116</t>
  </si>
  <si>
    <t>2015-117</t>
  </si>
  <si>
    <t>2015-119</t>
  </si>
  <si>
    <t>2015-120</t>
  </si>
  <si>
    <t>2015-SRS-1508</t>
  </si>
  <si>
    <t>2016-112</t>
  </si>
  <si>
    <t>2016-113</t>
  </si>
  <si>
    <t>2016-115</t>
  </si>
  <si>
    <t>2016-SRS-1604</t>
  </si>
  <si>
    <t>2017-101</t>
  </si>
  <si>
    <t>2017-102</t>
  </si>
  <si>
    <t>2017-103</t>
  </si>
  <si>
    <t>2017-104</t>
  </si>
  <si>
    <t>2017-106</t>
  </si>
  <si>
    <t>2017-110</t>
  </si>
  <si>
    <t>2017-SRS-1709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</si>
</sst>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0.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  <font>
      <b/>
      <sz val="13.5"/>
      <color indexed="8"/>
      <name val="Calibri"/>
      <family val="2"/>
      <scheme val="minor"/>
    </font>
    <font>
      <sz val="13.5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borderId="0" fillId="0" fontId="0" numFmtId="0"/>
    <xf borderId="0" fillId="2" fontId="3" numFmtId="0">
      <alignment wrapText="1"/>
    </xf>
    <xf borderId="0" fillId="0" fontId="3" numFmtId="0">
      <alignment wrapText="1"/>
    </xf>
    <xf borderId="0" fillId="0" fontId="3" numFmtId="0">
      <alignment wrapText="1"/>
    </xf>
    <xf borderId="0" fillId="0" fontId="3" numFmtId="0">
      <alignment wrapText="1"/>
    </xf>
    <xf borderId="0" fillId="0" fontId="3" numFmtId="164">
      <alignment wrapText="1"/>
    </xf>
    <xf borderId="0" fillId="0" fontId="2" numFmtId="0"/>
  </cellStyleXfs>
  <cellXfs count="10557">
    <xf borderId="0" fillId="0" fontId="0" numFmtId="0" xfId="0"/>
    <xf applyAlignment="1" borderId="0" fillId="0" fontId="3" numFmtId="0" xfId="2"/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2" numFmtId="0" xfId="6"/>
    <xf applyAlignment="1" borderId="0" fillId="2" fontId="3" numFmtId="0" xfId="1"/>
    <xf applyAlignment="1" borderId="0" fillId="0" fontId="0" numFmtId="0" xfId="0"/>
    <xf applyFont="1" borderId="0" fillId="0" fontId="0" numFmtId="0" xfId="2">
      <alignment wrapText="1"/>
    </xf>
    <xf applyAlignment="1" applyFont="1" borderId="0" fillId="0" fontId="0" numFmtId="0" xfId="2"/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applyFont="1" borderId="0" fillId="0" fontId="1" numFmtId="0" xfId="6"/>
    <xf applyNumberFormat="1" borderId="0" fillId="0" fontId="0" numFmtId="16" xfId="0"/>
    <xf applyNumberFormat="1" borderId="0" fillId="0" fontId="0" numFmtId="17" xfId="0"/>
    <xf applyAlignment="1" applyFont="1" borderId="0" fillId="0" fontId="4" numFmtId="0" xfId="0">
      <alignment vertical="center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applyFont="1" borderId="0" fillId="2" fontId="0" numFmtId="0" xfId="1">
      <alignment wrapText="1"/>
    </xf>
    <xf applyAlignment="1" borderId="0" fillId="0" fontId="3" numFmtId="0" xfId="3"/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applyAlignment="1" applyFont="1" borderId="0" fillId="2" fontId="0" numFmtId="0" xfId="1"/>
    <xf applyFill="1" borderId="0" fillId="3" fontId="0" numFmtId="0" xfId="0"/>
    <xf applyFill="1" applyNumberFormat="1" borderId="0" fillId="3" fontId="0" numFmtId="0" xfId="0"/>
    <xf applyFill="1" borderId="0" fillId="0" fontId="0" numFmtId="0" xfId="0"/>
    <xf applyAlignment="1" applyBorder="1" applyFill="1" applyFont="1" borderId="0" fillId="0" fontId="5" numFmtId="0" xfId="1">
      <alignment horizontal="center"/>
    </xf>
    <xf applyAlignment="1" applyBorder="1" applyFill="1" applyFont="1" borderId="0" fillId="0" fontId="6" numFmtId="0" xfId="1"/>
    <xf applyAlignment="1" applyFill="1" applyNumberFormat="1" borderId="0" fillId="0" fontId="0" numFmtId="2" xfId="0">
      <alignment horizontal="center"/>
    </xf>
    <xf applyAlignment="1" applyFill="1" applyNumberFormat="1" borderId="0" fillId="0" fontId="0" numFmtId="165" xfId="0">
      <alignment horizontal="center"/>
    </xf>
    <xf applyFill="1" borderId="0" fillId="4" fontId="0" numFmtId="0" xfId="0"/>
    <xf applyFill="1" borderId="0" fillId="5" fontId="0" numFmtId="0" xfId="0"/>
    <xf applyAlignment="1" applyBorder="1" applyFill="1" applyFont="1" borderId="0" fillId="0" fontId="7" numFmtId="0" xfId="1">
      <alignment horizontal="center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applyBorder="1" borderId="1" fillId="0" fontId="0" numFmtId="0" xfId="0"/>
    <xf applyBorder="1" applyFill="1" borderId="1" fillId="0" fontId="0" numFmtId="0" xfId="0"/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7">
    <cellStyle builtinId="0" name="Normal" xf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19" Target="worksheets/sheet18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19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658"/>
  <sheetViews>
    <sheetView topLeftCell="B627" workbookViewId="0">
      <selection activeCell="F161" sqref="F161:I658"/>
    </sheetView>
  </sheetViews>
  <sheetFormatPr defaultRowHeight="15" x14ac:dyDescent="0.25"/>
  <cols>
    <col min="1" max="1" bestFit="true" customWidth="true" style="443" width="20.85546875" collapsed="true"/>
    <col min="2" max="2" customWidth="true" width="13.85546875" collapsed="true"/>
    <col min="3" max="3" bestFit="true" customWidth="true" width="12.0" collapsed="true"/>
    <col min="6" max="6" bestFit="true" customWidth="true" width="20.42578125" collapsed="true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ht="30" r="2" spans="1:1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ref="J5" si="0" t="shared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ref="J6" si="1" t="shared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ref="I7" si="2" t="shared">_xlfn.NUMBERVALUE(LEFT(C7,FIND(" ",C7)))</f>
        <v>53</v>
      </c>
      <c r="J7">
        <f ref="J7" si="3" t="shared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ref="I8" si="4" t="shared">_xlfn.NUMBERVALUE(RIGHT(C7,FIND(" ",C7)))</f>
        <v>5</v>
      </c>
      <c r="J8">
        <f ref="J8" si="5" t="shared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ref="I9" si="6" t="shared">_xlfn.NUMBERVALUE(LEFT(C9,FIND(" ",C9)))</f>
        <v>56</v>
      </c>
      <c r="J9">
        <f ref="J9" si="7" t="shared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ref="I10" si="8" t="shared">_xlfn.NUMBERVALUE(RIGHT(C9,FIND(" ",C9)))</f>
        <v>4.8</v>
      </c>
      <c r="J10">
        <f ref="J10" si="9" t="shared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ref="I11" si="10" t="shared">_xlfn.NUMBERVALUE(LEFT(C11,FIND(" ",C11)))</f>
        <v>24</v>
      </c>
      <c r="J11">
        <f ref="J11" si="11" t="shared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ref="I12" si="12" t="shared">_xlfn.NUMBERVALUE(RIGHT(C11,FIND(" ",C11)))</f>
        <v>2.6</v>
      </c>
      <c r="J12">
        <f ref="J12" si="13" t="shared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ref="I13" si="14" t="shared">_xlfn.NUMBERVALUE(LEFT(C13,FIND(" ",C13)))</f>
        <v>9.6</v>
      </c>
      <c r="J13">
        <f ref="J13" si="15" t="shared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ref="I14" si="16" t="shared">_xlfn.NUMBERVALUE(RIGHT(C13,FIND(" ",C13)))</f>
        <v>1.63</v>
      </c>
      <c r="J14">
        <f ref="J14" si="17" t="shared">_xlfn.NUMBERVALUE(RIGHT(F13,FIND(" ",F13)))</f>
        <v>1.85</v>
      </c>
    </row>
    <row ht="30" r="15" spans="1:1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ref="J17:J18" si="18" t="shared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ref="H18" si="19" t="shared">_xlfn.NUMBERVALUE(B18)</f>
        <v>19.399999999999999</v>
      </c>
      <c r="I18">
        <f>_xlfn.NUMBERVALUE(C18)</f>
        <v>55</v>
      </c>
      <c r="J18">
        <f si="18" t="shared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ref="I19" si="20" t="shared">_xlfn.NUMBERVALUE(LEFT(C19,FIND(" ",C19)))</f>
        <v>3</v>
      </c>
      <c r="J19">
        <f ref="J19" si="21" t="shared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ref="I20" si="22" t="shared">_xlfn.NUMBERVALUE(RIGHT(C19,FIND(" ",C19)))</f>
        <v>19</v>
      </c>
      <c r="J20">
        <f ref="J20" si="23" t="shared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ref="H21:H23" si="24" t="shared">_xlfn.NUMBERVALUE(B21)</f>
        <v>2.5</v>
      </c>
      <c r="I21">
        <f ref="I21:I23" si="25" t="shared">_xlfn.NUMBERVALUE(C21)</f>
        <v>2</v>
      </c>
      <c r="J21">
        <f ref="J21:J23" si="26" t="shared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si="24" t="shared"/>
        <v>29</v>
      </c>
      <c r="I22">
        <f si="25" t="shared"/>
        <v>45.2</v>
      </c>
      <c r="J22">
        <f si="26" t="shared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si="24" t="shared"/>
        <v>3.4</v>
      </c>
      <c r="I23">
        <f si="25" t="shared"/>
        <v>2.7</v>
      </c>
      <c r="J23">
        <f si="26" t="shared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ht="30" r="29" spans="1:1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ref="H31:H37" si="27" t="shared">_xlfn.NUMBERVALUE(B31)</f>
        <v>45</v>
      </c>
      <c r="I31">
        <f ref="I31:I37" si="28" t="shared">_xlfn.NUMBERVALUE(C31)</f>
        <v>45</v>
      </c>
      <c r="J31">
        <f ref="J31:J37" si="29" t="shared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si="27" t="shared"/>
        <v>26.6</v>
      </c>
      <c r="I32">
        <f si="28" t="shared"/>
        <v>46</v>
      </c>
      <c r="J32">
        <f si="29" t="shared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si="27" t="shared"/>
        <v>4.2</v>
      </c>
      <c r="I33">
        <f si="28" t="shared"/>
        <v>3.5</v>
      </c>
      <c r="J33">
        <f si="29" t="shared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si="27" t="shared"/>
        <v>19.899999999999999</v>
      </c>
      <c r="I34">
        <f si="28" t="shared"/>
        <v>60</v>
      </c>
      <c r="J34">
        <f si="29" t="shared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si="27" t="shared"/>
        <v>4.0999999999999996</v>
      </c>
      <c r="I35">
        <f si="28" t="shared"/>
        <v>5</v>
      </c>
      <c r="J35">
        <f si="29" t="shared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si="27" t="shared"/>
        <v>35</v>
      </c>
      <c r="I36">
        <f si="28" t="shared"/>
        <v>55</v>
      </c>
      <c r="J36">
        <f si="29" t="shared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si="27" t="shared"/>
        <v>3</v>
      </c>
      <c r="I37">
        <f si="28" t="shared"/>
        <v>3.9</v>
      </c>
      <c r="J37">
        <f si="29" t="shared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ref="J38:J39" si="30" t="shared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si="30" t="shared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ref="J40:J41" si="31" t="shared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si="31" t="shared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ht="30" r="45" spans="1:1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ht="30" r="60" spans="1:1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ref="H62" si="32" t="shared">_xlfn.NUMBERVALUE(B62)</f>
        <v>54</v>
      </c>
      <c r="I62">
        <f ref="I62" si="33" t="shared">_xlfn.NUMBERVALUE(C62)</f>
        <v>54</v>
      </c>
      <c r="J62">
        <f ref="J62" si="34" t="shared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ref="I63" si="35" t="shared">_xlfn.NUMBERVALUE(LEFT(C63,FIND(" ",C63)))</f>
        <v>27</v>
      </c>
      <c r="J63">
        <f ref="J63" si="36" t="shared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ref="I64" si="37" t="shared">_xlfn.NUMBERVALUE(RIGHT(C63,FIND(" ",C63)))</f>
        <v>3</v>
      </c>
      <c r="J64">
        <f ref="J64" si="38" t="shared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ref="I65" si="39" t="shared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ref="J66" si="40" t="shared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ref="J67" si="41" t="shared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ref="I68" si="42" t="shared">_xlfn.NUMBERVALUE(LEFT(C68,FIND(" ",C68)))</f>
        <v>33</v>
      </c>
      <c r="J68">
        <f ref="J68" si="43" t="shared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ref="I69" si="44" t="shared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ref="I70" si="45" t="shared">_xlfn.NUMBERVALUE(LEFT(C70,FIND(" ",C70)))</f>
        <v>61.2</v>
      </c>
      <c r="J70">
        <f ref="J70" si="46" t="shared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ref="J71" si="47" t="shared">_xlfn.NUMBERVALUE(RIGHT(F70,FIND(" ",F70)))</f>
        <v>5.4</v>
      </c>
    </row>
    <row ht="30" r="72" spans="1:1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ref="H74" si="48" t="shared">_xlfn.NUMBERVALUE(B74)</f>
        <v>52</v>
      </c>
      <c r="I74">
        <f ref="I74:I76" si="49" t="shared">_xlfn.NUMBERVALUE(C74)</f>
        <v>52</v>
      </c>
      <c r="J74">
        <f ref="J74:J76" si="50" t="shared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ref="H75:H76" si="51" t="shared">_xlfn.NUMBERVALUE(B75)</f>
        <v>65</v>
      </c>
      <c r="I75">
        <f si="49" t="shared"/>
        <v>26</v>
      </c>
      <c r="J75">
        <f si="50" t="shared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si="51" t="shared"/>
        <v>2.2999999999999998</v>
      </c>
      <c r="I76">
        <f si="49" t="shared"/>
        <v>2</v>
      </c>
      <c r="J76">
        <f si="50" t="shared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ref="H79:H80" si="52" t="shared">_xlfn.NUMBERVALUE(B79)</f>
        <v>70</v>
      </c>
      <c r="I79">
        <f ref="I79:I80" si="53" t="shared">_xlfn.NUMBERVALUE(C79)</f>
        <v>23</v>
      </c>
      <c r="J79">
        <f ref="J79:J80" si="54" t="shared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si="52" t="shared"/>
        <v>3.8</v>
      </c>
      <c r="I80">
        <f si="53" t="shared"/>
        <v>2.5</v>
      </c>
      <c r="J80">
        <f si="54" t="shared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ref="J81:J82" si="55" t="shared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si="55" t="shared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ref="J83:J84" si="56" t="shared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si="56" t="shared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ht="30" r="88" spans="1:1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ref="H90:H96" si="57" t="shared">_xlfn.NUMBERVALUE(B90)</f>
        <v>47</v>
      </c>
      <c r="I90">
        <f ref="I90:I96" si="58" t="shared">_xlfn.NUMBERVALUE(C90)</f>
        <v>48</v>
      </c>
      <c r="J90">
        <f ref="J90:J96" si="59" t="shared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si="57" t="shared"/>
        <v>67.5</v>
      </c>
      <c r="I91">
        <f si="58" t="shared"/>
        <v>22.3</v>
      </c>
      <c r="J91">
        <f si="59" t="shared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si="57" t="shared"/>
        <v>2.5</v>
      </c>
      <c r="I92">
        <f si="58" t="shared"/>
        <v>3.8</v>
      </c>
      <c r="J92">
        <f si="59" t="shared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si="57" t="shared"/>
        <v>47.8</v>
      </c>
      <c r="I93">
        <f si="58" t="shared"/>
        <v>35.5</v>
      </c>
      <c r="J93">
        <f si="59" t="shared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si="57" t="shared"/>
        <v>3</v>
      </c>
      <c r="I94">
        <f si="58" t="shared"/>
        <v>4.5999999999999996</v>
      </c>
      <c r="J94">
        <f si="59" t="shared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si="57" t="shared"/>
        <v>14.4</v>
      </c>
      <c r="I95">
        <f si="58" t="shared"/>
        <v>55</v>
      </c>
      <c r="J95">
        <f si="59" t="shared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si="57" t="shared"/>
        <v>4.5</v>
      </c>
      <c r="I96">
        <f si="58" t="shared"/>
        <v>5.6</v>
      </c>
      <c r="J96">
        <f si="59" t="shared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ref="J97:J98" si="60" t="shared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si="60" t="shared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ref="J99:J100" si="61" t="shared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si="61" t="shared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ht="30" r="104" spans="1:1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ref="H106" si="62" t="shared">_xlfn.NUMBERVALUE(B106)</f>
        <v>45</v>
      </c>
      <c r="I106">
        <f ref="I106" si="63" t="shared">_xlfn.NUMBERVALUE(C106)</f>
        <v>45</v>
      </c>
      <c r="J106">
        <f ref="J106" si="64" t="shared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ref="J107" si="65" t="shared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ref="J109" si="66" t="shared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ref="J110" si="67" t="shared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ref="J111" si="68" t="shared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ref="J112" si="69" t="shared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ref="J113" si="70" t="shared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ref="I114" si="71" t="shared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ht="30" r="118" spans="1:1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ref="H120" si="72" t="shared">_xlfn.NUMBERVALUE(B120)</f>
        <v>46</v>
      </c>
      <c r="I120">
        <f ref="I120" si="73" t="shared">_xlfn.NUMBERVALUE(C120)</f>
        <v>46</v>
      </c>
      <c r="J120">
        <f ref="J120" si="74" t="shared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ref="J121" si="75" t="shared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ref="J122" si="76" t="shared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ref="J123" si="77" t="shared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ref="J124" si="78" t="shared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ref="J125" si="79" t="shared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ref="J127" si="80" t="shared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ref="I128" si="81" t="shared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ref="J129" si="82" t="shared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ref="I130" si="83" t="shared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ht="30" r="132" spans="1:1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ref="H134" si="84" t="shared">_xlfn.NUMBERVALUE(B134)</f>
        <v>45</v>
      </c>
      <c r="I134">
        <f ref="I134" si="85" t="shared">_xlfn.NUMBERVALUE(C134)</f>
        <v>45</v>
      </c>
      <c r="J134">
        <f ref="J134" si="86" t="shared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ref="J135" si="87" t="shared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ref="J136" si="88" t="shared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ref="I137" si="89" t="shared">_xlfn.NUMBERVALUE(LEFT(C136,FIND(" ",C136)))</f>
        <v>54</v>
      </c>
      <c r="J137">
        <f ref="J137" si="90" t="shared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ref="I138" si="91" t="shared">_xlfn.NUMBERVALUE(RIGHT(C136,FIND(" ",C136)))</f>
        <v>5</v>
      </c>
      <c r="J138">
        <f ref="J138" si="92" t="shared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ref="I139" si="93" t="shared">_xlfn.NUMBERVALUE(LEFT(C138,FIND(" ",C138)))</f>
        <v>38</v>
      </c>
      <c r="J139">
        <f ref="J139" si="94" t="shared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ref="I140" si="95" t="shared">_xlfn.NUMBERVALUE(RIGHT(C138,FIND(" ",C138)))</f>
        <v>3.6</v>
      </c>
      <c r="J140">
        <f ref="J140" si="96" t="shared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ref="J141" si="97" t="shared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ref="J142" si="98" t="shared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ref="J143" si="99" t="shared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ref="J144" si="100" t="shared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ht="30" r="146" spans="1:1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ref="H148" si="101" t="shared">_xlfn.NUMBERVALUE(B148)</f>
        <v>38</v>
      </c>
      <c r="I148">
        <f ref="I148" si="102" t="shared">_xlfn.NUMBERVALUE(C148)</f>
        <v>38</v>
      </c>
      <c r="J148">
        <f ref="J148" si="103" t="shared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ref="I149" si="104" t="shared">_xlfn.NUMBERVALUE(LEFT(C149,FIND(" ",C149)))</f>
        <v>26.6</v>
      </c>
      <c r="J149">
        <f ref="J149" si="105" t="shared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ref="I150" si="106" t="shared">_xlfn.NUMBERVALUE(RIGHT(C149,FIND(" ",C149)))</f>
        <v>3.51</v>
      </c>
      <c r="J150">
        <f ref="J150" si="107" t="shared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ref="I151" si="108" t="shared">_xlfn.NUMBERVALUE(LEFT(C151,FIND(" ",C151)))</f>
        <v>39.6</v>
      </c>
      <c r="J151">
        <f ref="J151" si="109" t="shared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ref="I152" si="110" t="shared">_xlfn.NUMBERVALUE(RIGHT(C151,FIND(" ",C151)))</f>
        <v>2.4500000000000002</v>
      </c>
      <c r="J152">
        <f ref="J152" si="111" t="shared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ref="I153" si="112" t="shared">_xlfn.NUMBERVALUE(LEFT(C153,FIND(" ",C153)))</f>
        <v>38.5</v>
      </c>
      <c r="J153">
        <f ref="J153" si="113" t="shared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ref="I154" si="114" t="shared">_xlfn.NUMBERVALUE(RIGHT(C153,FIND(" ",C153)))</f>
        <v>2.95</v>
      </c>
      <c r="J154">
        <f ref="J154" si="115" t="shared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ref="I155" si="116" t="shared">_xlfn.NUMBERVALUE(LEFT(C155,FIND(" ",C155)))</f>
        <v>54</v>
      </c>
      <c r="J155">
        <f ref="J155" si="117" t="shared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ref="I156" si="118" t="shared">_xlfn.NUMBERVALUE(RIGHT(C155,FIND(" ",C155)))</f>
        <v>3.43</v>
      </c>
      <c r="J156">
        <f ref="J156" si="119" t="shared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ref="J157" si="120" t="shared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ref="J158" si="121" t="shared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ref="F163:F171" si="122" t="shared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si="122" t="shared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si="122" t="shared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si="122" t="shared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si="122" t="shared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si="122" t="shared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si="122" t="shared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si="122" t="shared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si="122" t="shared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ref="F175:F183" si="123" t="shared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si="123" t="shared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si="123" t="shared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si="123" t="shared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si="123" t="shared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si="123" t="shared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si="123" t="shared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si="123" t="shared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si="123" t="shared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ref="F188:F196" si="124" t="shared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si="124" t="shared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si="124" t="shared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si="124" t="shared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si="124" t="shared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si="124" t="shared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si="124" t="shared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si="124" t="shared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si="124" t="shared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ref="F201:F209" si="125" t="shared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si="125" t="shared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si="125" t="shared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si="125" t="shared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si="125" t="shared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si="125" t="shared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si="125" t="shared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si="125" t="shared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si="125" t="shared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ref="F214:F222" si="126" t="shared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si="126" t="shared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si="126" t="shared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si="126" t="shared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si="126" t="shared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si="126" t="shared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si="126" t="shared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si="126" t="shared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si="126" t="shared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ref="F242:F250" si="127" t="shared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si="127" t="shared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si="127" t="shared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si="127" t="shared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si="127" t="shared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si="127" t="shared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si="127" t="shared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si="127" t="shared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si="127" t="shared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ref="F255:F263" si="128" t="shared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si="128" t="shared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si="128" t="shared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si="128" t="shared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si="128" t="shared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si="128" t="shared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si="128" t="shared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si="128" t="shared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si="128" t="shared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ref="F270:F279" si="129" t="shared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si="129" t="shared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si="129" t="shared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si="129" t="shared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si="129" t="shared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si="129" t="shared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si="129" t="shared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si="129" t="shared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si="129" t="shared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si="129" t="shared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ref="F285:F294" si="130" t="shared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si="130" t="shared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si="130" t="shared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si="130" t="shared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si="130" t="shared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si="130" t="shared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si="130" t="shared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si="130" t="shared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si="130" t="shared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si="130" t="shared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ref="F299:F308" si="131" t="shared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si="131" t="shared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si="131" t="shared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si="131" t="shared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si="131" t="shared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si="131" t="shared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si="131" t="shared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si="131" t="shared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si="131" t="shared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si="131" t="shared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ref="F314:F323" si="132" t="shared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si="132" t="shared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si="132" t="shared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si="132" t="shared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si="132" t="shared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si="132" t="shared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si="132" t="shared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si="132" t="shared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si="132" t="shared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si="132" t="shared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ref="F328:F337" si="133" t="shared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si="133" t="shared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si="133" t="shared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si="133" t="shared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si="133" t="shared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si="133" t="shared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si="133" t="shared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si="133" t="shared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si="133" t="shared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si="133" t="shared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ref="F342:F351" si="134" t="shared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si="134" t="shared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si="134" t="shared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si="134" t="shared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si="134" t="shared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si="134" t="shared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si="134" t="shared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si="134" t="shared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si="134" t="shared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si="134" t="shared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ref="F357:F366" si="135" t="shared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si="135" t="shared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si="135" t="shared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si="135" t="shared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si="135" t="shared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si="135" t="shared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si="135" t="shared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si="135" t="shared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si="135" t="shared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si="135" t="shared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ref="F372:F381" si="136" t="shared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si="136" t="shared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si="136" t="shared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si="136" t="shared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si="136" t="shared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si="136" t="shared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si="136" t="shared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si="136" t="shared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si="136" t="shared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si="136" t="shared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ref="F387:F396" si="137" t="shared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si="137" t="shared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si="137" t="shared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si="137" t="shared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si="137" t="shared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si="137" t="shared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si="137" t="shared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si="137" t="shared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si="137" t="shared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si="137" t="shared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ref="F402:F411" si="138" t="shared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si="138" t="shared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si="138" t="shared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si="138" t="shared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si="138" t="shared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si="138" t="shared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si="138" t="shared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si="138" t="shared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si="138" t="shared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si="138" t="shared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ref="F417:F426" si="139" t="shared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si="139" t="shared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si="139" t="shared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si="139" t="shared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si="139" t="shared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si="139" t="shared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si="139" t="shared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si="139" t="shared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si="139" t="shared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si="139" t="shared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ref="F432:F441" si="140" t="shared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si="140" t="shared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si="140" t="shared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si="140" t="shared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si="140" t="shared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si="140" t="shared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si="140" t="shared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si="140" t="shared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si="140" t="shared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si="140" t="shared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ref="F446:F455" si="141" t="shared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si="141" t="shared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si="141" t="shared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si="141" t="shared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si="141" t="shared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si="141" t="shared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si="141" t="shared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si="141" t="shared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si="141" t="shared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si="141" t="shared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ref="F461:F470" si="142" t="shared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si="142" t="shared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si="142" t="shared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si="142" t="shared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si="142" t="shared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si="142" t="shared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si="142" t="shared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si="142" t="shared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si="142" t="shared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si="142" t="shared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ref="F476:F485" si="143" t="shared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si="143" t="shared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si="143" t="shared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si="143" t="shared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si="143" t="shared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si="143" t="shared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si="143" t="shared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si="143" t="shared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si="143" t="shared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si="143" t="shared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ref="F489:F498" si="144" t="shared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si="144" t="shared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si="144" t="shared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si="144" t="shared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si="144" t="shared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si="144" t="shared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si="144" t="shared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si="144" t="shared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si="144" t="shared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si="144" t="shared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ref="F503:F512" si="145" t="shared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si="145" t="shared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si="145" t="shared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si="145" t="shared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si="145" t="shared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si="145" t="shared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si="145" t="shared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si="145" t="shared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si="145" t="shared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si="145" t="shared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ref="F518:F527" si="146" t="shared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si="146" t="shared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si="146" t="shared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si="146" t="shared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si="146" t="shared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si="146" t="shared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si="146" t="shared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si="146" t="shared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si="146" t="shared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si="146" t="shared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ref="F532:F541" si="147" t="shared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si="147" t="shared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si="147" t="shared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si="147" t="shared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si="147" t="shared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si="147" t="shared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si="147" t="shared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si="147" t="shared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si="147" t="shared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si="147" t="shared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ref="F547:F556" si="148" t="shared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si="148" t="shared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si="148" t="shared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si="148" t="shared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si="148" t="shared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si="148" t="shared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si="148" t="shared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si="148" t="shared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si="148" t="shared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si="148" t="shared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ref="F562:F571" si="149" t="shared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si="149" t="shared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si="149" t="shared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si="149" t="shared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si="149" t="shared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si="149" t="shared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si="149" t="shared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si="149" t="shared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si="149" t="shared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si="149" t="shared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ref="F576:F585" si="150" t="shared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si="150" t="shared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si="150" t="shared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si="150" t="shared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si="150" t="shared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si="150" t="shared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si="150" t="shared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si="150" t="shared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si="150" t="shared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si="150" t="shared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ref="F590:F599" si="151" t="shared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si="151" t="shared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si="151" t="shared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si="151" t="shared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si="151" t="shared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si="151" t="shared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si="151" t="shared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si="151" t="shared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si="151" t="shared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si="151" t="shared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ref="F603:F612" si="152" t="shared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si="152" t="shared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si="152" t="shared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si="152" t="shared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si="152" t="shared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si="152" t="shared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si="152" t="shared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si="152" t="shared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si="152" t="shared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si="152" t="shared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ref="F619:F628" si="153" t="shared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si="153" t="shared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si="153" t="shared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si="153" t="shared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si="153" t="shared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si="153" t="shared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si="153" t="shared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si="153" t="shared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si="153" t="shared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si="153" t="shared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ref="F634:F643" si="154" t="shared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si="154" t="shared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si="154" t="shared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si="154" t="shared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si="154" t="shared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si="154" t="shared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si="154" t="shared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si="154" t="shared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si="154" t="shared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si="154" t="shared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ref="F649:F658" si="155" t="shared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si="155" t="shared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si="155" t="shared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si="155" t="shared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si="155" t="shared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si="155" t="shared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si="155" t="shared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si="155" t="shared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si="155" t="shared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si="155" t="shared"/>
        <v>Soil 1999-105_MAD</v>
      </c>
      <c r="G658">
        <v>4.8</v>
      </c>
      <c r="H658">
        <v>5.2</v>
      </c>
      <c r="I658">
        <v>6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23"/>
  <sheetViews>
    <sheetView workbookViewId="0">
      <selection activeCell="O5" sqref="O5"/>
    </sheetView>
  </sheetViews>
  <sheetFormatPr defaultRowHeight="15" x14ac:dyDescent="0.25"/>
  <cols>
    <col min="1" max="3" bestFit="true" customWidth="true" style="443" width="12.0" collapsed="true"/>
    <col min="4" max="4" bestFit="true" customWidth="true" style="443" width="6.0" collapsed="true"/>
    <col min="5" max="5" bestFit="true" customWidth="true" style="443" width="5.0" collapsed="true"/>
    <col min="6" max="6" bestFit="true" customWidth="true" style="443" width="5.28515625" collapsed="true"/>
    <col min="7" max="7" bestFit="true" customWidth="true" style="443" width="11.7109375" collapsed="true"/>
    <col min="8" max="8" bestFit="true" customWidth="true" style="443" width="9.7109375" collapsed="true"/>
    <col min="9" max="11" bestFit="true" customWidth="true" style="443" width="11.7109375" collapsed="true"/>
    <col min="12" max="12" bestFit="true" customWidth="true" style="443" width="12.28515625" collapsed="true"/>
    <col min="13" max="13" bestFit="true" customWidth="true" style="443" width="13.42578125" collapsed="true"/>
  </cols>
  <sheetData>
    <row r="1" spans="1:15" x14ac:dyDescent="0.25">
      <c r="A1" s="2865" t="s">
        <v>2003</v>
      </c>
      <c r="B1" s="2866" t="s">
        <v>2004</v>
      </c>
      <c r="C1" s="2867" t="s">
        <v>2005</v>
      </c>
      <c r="D1" s="2868" t="s">
        <v>1987</v>
      </c>
      <c r="E1" s="2869" t="s">
        <v>1986</v>
      </c>
      <c r="F1" s="2870" t="s">
        <v>1985</v>
      </c>
      <c r="G1" s="2871" t="s">
        <v>2075</v>
      </c>
      <c r="H1" s="2872" t="s">
        <v>2076</v>
      </c>
      <c r="I1" s="2873" t="s">
        <v>2077</v>
      </c>
      <c r="J1" s="2874" t="s">
        <v>2006</v>
      </c>
      <c r="K1" s="2875" t="s">
        <v>2008</v>
      </c>
      <c r="L1" s="2876" t="s">
        <v>1988</v>
      </c>
      <c r="M1" s="2877" t="s">
        <v>1989</v>
      </c>
      <c r="O1" s="2854" t="s">
        <v>2108</v>
      </c>
    </row>
    <row r="2" spans="1:15" x14ac:dyDescent="0.25">
      <c r="A2" s="2878">
        <v>54.294478527607367</v>
      </c>
      <c r="B2" s="2933">
        <v>38.854805725971374</v>
      </c>
      <c r="C2" s="2988">
        <v>6.850715746421268</v>
      </c>
      <c r="D2" s="3043">
        <v>6.7</v>
      </c>
      <c r="E2" s="3098">
        <v>38</v>
      </c>
      <c r="F2" s="3153">
        <v>53.1</v>
      </c>
      <c r="G2" s="3208">
        <v>4.3</v>
      </c>
      <c r="H2" s="3263">
        <v>6.9</v>
      </c>
      <c r="I2" s="3318">
        <v>5.6</v>
      </c>
      <c r="J2" s="3373" t="s">
        <v>2062</v>
      </c>
      <c r="K2" s="3428" t="s">
        <v>2063</v>
      </c>
      <c r="L2" s="3483" t="s">
        <v>1997</v>
      </c>
      <c r="M2" s="3538" t="s">
        <v>1997</v>
      </c>
      <c r="O2" t="s">
        <v>2109</v>
      </c>
    </row>
    <row r="3" spans="1:15" x14ac:dyDescent="0.25">
      <c r="A3" s="2879">
        <v>55.034895314057827</v>
      </c>
      <c r="B3" s="2934">
        <v>28.51445663010967</v>
      </c>
      <c r="C3" s="2989">
        <v>16.450648055832502</v>
      </c>
      <c r="D3" s="3044">
        <v>16.5</v>
      </c>
      <c r="E3" s="3099">
        <v>28.6</v>
      </c>
      <c r="F3" s="3154">
        <v>55.2</v>
      </c>
      <c r="G3" s="3209">
        <v>3.5</v>
      </c>
      <c r="H3" s="3264">
        <v>3.6</v>
      </c>
      <c r="I3" s="3319">
        <v>4.9000000000000004</v>
      </c>
      <c r="J3" s="3374" t="s">
        <v>1506</v>
      </c>
      <c r="K3" s="3429" t="s">
        <v>2063</v>
      </c>
      <c r="L3" s="3484" t="s">
        <v>1997</v>
      </c>
      <c r="M3" s="3539" t="s">
        <v>1997</v>
      </c>
      <c r="O3" t="s">
        <v>2110</v>
      </c>
    </row>
    <row r="4" spans="1:15" x14ac:dyDescent="0.25">
      <c r="A4" s="2880">
        <v>48.68292682926829</v>
      </c>
      <c r="B4" s="2935">
        <v>32.195121951219512</v>
      </c>
      <c r="C4" s="2990">
        <v>19.121951219512194</v>
      </c>
      <c r="D4" s="3045">
        <v>19.600000000000001</v>
      </c>
      <c r="E4" s="3100">
        <v>33</v>
      </c>
      <c r="F4" s="3155">
        <v>49.9</v>
      </c>
      <c r="G4" s="3210">
        <v>6.4</v>
      </c>
      <c r="H4" s="3265">
        <v>1.5</v>
      </c>
      <c r="I4" s="3320">
        <v>2.5</v>
      </c>
      <c r="J4" s="3375" t="s">
        <v>2057</v>
      </c>
      <c r="K4" s="3430" t="s">
        <v>2064</v>
      </c>
      <c r="L4" s="3485" t="s">
        <v>1997</v>
      </c>
      <c r="M4" s="3540" t="s">
        <v>1997</v>
      </c>
    </row>
    <row r="5" spans="1:15" x14ac:dyDescent="0.25">
      <c r="A5" s="2881">
        <v>50.2</v>
      </c>
      <c r="B5" s="2936">
        <v>37.299999999999997</v>
      </c>
      <c r="C5" s="2991">
        <v>12.5</v>
      </c>
      <c r="D5" s="3046">
        <v>12.5</v>
      </c>
      <c r="E5" s="3101">
        <v>37.299999999999997</v>
      </c>
      <c r="F5" s="3156">
        <v>50.2</v>
      </c>
      <c r="G5" s="3211">
        <v>2.66</v>
      </c>
      <c r="H5" s="3266">
        <v>1.71</v>
      </c>
      <c r="I5" s="3321">
        <v>3.43</v>
      </c>
      <c r="J5" s="3376" t="s">
        <v>2032</v>
      </c>
      <c r="K5" s="3431" t="s">
        <v>2064</v>
      </c>
      <c r="L5" s="3486" t="s">
        <v>1997</v>
      </c>
      <c r="M5" s="3541" t="s">
        <v>1997</v>
      </c>
    </row>
    <row r="6" spans="1:15" x14ac:dyDescent="0.25">
      <c r="A6" s="2882">
        <v>50.821256038647341</v>
      </c>
      <c r="B6" s="2937">
        <v>31.884057971014492</v>
      </c>
      <c r="C6" s="2992">
        <v>17.294685990338163</v>
      </c>
      <c r="D6" s="3047">
        <v>17.899999999999999</v>
      </c>
      <c r="E6" s="3102">
        <v>33</v>
      </c>
      <c r="F6" s="3157">
        <v>52.6</v>
      </c>
      <c r="G6" s="3212">
        <v>5.3</v>
      </c>
      <c r="H6" s="3267">
        <v>3.58</v>
      </c>
      <c r="I6" s="3322">
        <v>3.4</v>
      </c>
      <c r="J6" s="3377" t="s">
        <v>2039</v>
      </c>
      <c r="K6" s="3432" t="s">
        <v>2064</v>
      </c>
      <c r="L6" s="3487" t="s">
        <v>1997</v>
      </c>
      <c r="M6" s="3542" t="s">
        <v>1997</v>
      </c>
    </row>
    <row r="7" spans="1:15" x14ac:dyDescent="0.25">
      <c r="A7" s="2883">
        <v>49.3</v>
      </c>
      <c r="B7" s="2938">
        <v>31.8</v>
      </c>
      <c r="C7" s="2993">
        <v>18.899999999999999</v>
      </c>
      <c r="D7" s="3048">
        <v>18.899999999999999</v>
      </c>
      <c r="E7" s="3103">
        <v>31.8</v>
      </c>
      <c r="F7" s="3158">
        <v>49.3</v>
      </c>
      <c r="G7" s="3213">
        <v>6.4</v>
      </c>
      <c r="H7" s="3268">
        <v>0.7</v>
      </c>
      <c r="I7" s="3323">
        <v>5.0999999999999996</v>
      </c>
      <c r="J7" s="3378" t="s">
        <v>2038</v>
      </c>
      <c r="K7" s="3433" t="s">
        <v>2064</v>
      </c>
      <c r="L7" s="3488" t="s">
        <v>1997</v>
      </c>
      <c r="M7" s="3543" t="s">
        <v>1997</v>
      </c>
    </row>
    <row r="8" spans="1:15" x14ac:dyDescent="0.25">
      <c r="A8" s="2884">
        <v>47.821878025169411</v>
      </c>
      <c r="B8" s="2939">
        <v>30.977734753146176</v>
      </c>
      <c r="C8" s="2994">
        <v>21.200387221684412</v>
      </c>
      <c r="D8" s="3049">
        <v>21.9</v>
      </c>
      <c r="E8" s="3104">
        <v>32</v>
      </c>
      <c r="F8" s="3159">
        <v>49.4</v>
      </c>
      <c r="G8" s="3214">
        <v>3.26</v>
      </c>
      <c r="H8" s="3269">
        <v>3.53</v>
      </c>
      <c r="I8" s="3324">
        <v>0.3</v>
      </c>
      <c r="J8" s="3379" t="s">
        <v>2037</v>
      </c>
      <c r="K8" s="3434" t="s">
        <v>2064</v>
      </c>
      <c r="L8" s="3489" t="s">
        <v>1997</v>
      </c>
      <c r="M8" s="3544" t="s">
        <v>1997</v>
      </c>
    </row>
    <row r="9" spans="1:15" x14ac:dyDescent="0.25">
      <c r="A9" s="2885">
        <v>54.154154154154149</v>
      </c>
      <c r="B9" s="2940">
        <v>32.832832832832828</v>
      </c>
      <c r="C9" s="2995">
        <v>13.013013013013012</v>
      </c>
      <c r="D9" s="3050">
        <v>13</v>
      </c>
      <c r="E9" s="3105">
        <v>32.799999999999997</v>
      </c>
      <c r="F9" s="3160">
        <v>54.1</v>
      </c>
      <c r="G9" s="3215">
        <v>2.8</v>
      </c>
      <c r="H9" s="3270">
        <v>1.8</v>
      </c>
      <c r="I9" s="3325">
        <v>1.89</v>
      </c>
      <c r="J9" s="3380" t="s">
        <v>2054</v>
      </c>
      <c r="K9" s="3435" t="s">
        <v>2064</v>
      </c>
      <c r="L9" s="3490" t="s">
        <v>1997</v>
      </c>
      <c r="M9" s="3545" t="s">
        <v>1997</v>
      </c>
    </row>
    <row r="10" spans="1:15" x14ac:dyDescent="0.25">
      <c r="A10" s="2886">
        <v>45.273631840796021</v>
      </c>
      <c r="B10" s="2941">
        <v>21.890547263681594</v>
      </c>
      <c r="C10" s="2996">
        <v>32.835820895522389</v>
      </c>
      <c r="D10" s="3051">
        <v>33</v>
      </c>
      <c r="E10" s="3106">
        <v>22</v>
      </c>
      <c r="F10" s="3161">
        <v>45.5</v>
      </c>
      <c r="G10" s="3216">
        <v>3.5</v>
      </c>
      <c r="H10" s="3271">
        <v>2</v>
      </c>
      <c r="I10" s="3326">
        <v>3.3</v>
      </c>
      <c r="J10" s="3381" t="s">
        <v>1978</v>
      </c>
      <c r="K10" s="3436" t="s">
        <v>2063</v>
      </c>
      <c r="L10" s="3491" t="s">
        <v>1997</v>
      </c>
      <c r="M10" s="3546" t="s">
        <v>1997</v>
      </c>
    </row>
    <row r="11" spans="1:15" x14ac:dyDescent="0.25">
      <c r="A11" s="2887">
        <v>28.197381671701912</v>
      </c>
      <c r="B11" s="2942">
        <v>47.935548841893251</v>
      </c>
      <c r="C11" s="2997">
        <v>23.867069486404834</v>
      </c>
      <c r="D11" s="3052">
        <v>23.7</v>
      </c>
      <c r="E11" s="3107">
        <v>47.6</v>
      </c>
      <c r="F11" s="3162">
        <v>28</v>
      </c>
      <c r="G11" s="3217">
        <v>6.2</v>
      </c>
      <c r="H11" s="3272">
        <v>5.4</v>
      </c>
      <c r="I11" s="3327">
        <v>7</v>
      </c>
      <c r="J11" s="3382" t="s">
        <v>2078</v>
      </c>
      <c r="K11" s="3437" t="s">
        <v>2063</v>
      </c>
      <c r="L11" s="3492" t="s">
        <v>1995</v>
      </c>
      <c r="M11" s="3547" t="s">
        <v>1995</v>
      </c>
    </row>
    <row r="12" spans="1:15" x14ac:dyDescent="0.25">
      <c r="A12" s="2888">
        <v>34.232365145228215</v>
      </c>
      <c r="B12" s="2943">
        <v>32.780082987551864</v>
      </c>
      <c r="C12" s="2998">
        <v>32.987551867219914</v>
      </c>
      <c r="D12" s="3053">
        <v>31.8</v>
      </c>
      <c r="E12" s="3108">
        <v>31.6</v>
      </c>
      <c r="F12" s="3163">
        <v>33</v>
      </c>
      <c r="G12" s="3218">
        <v>6</v>
      </c>
      <c r="H12" s="3273">
        <v>5.5</v>
      </c>
      <c r="I12" s="3328">
        <v>5</v>
      </c>
      <c r="J12" s="3383" t="s">
        <v>2079</v>
      </c>
      <c r="K12" s="3438" t="s">
        <v>2063</v>
      </c>
      <c r="L12" s="3493" t="s">
        <v>1995</v>
      </c>
      <c r="M12" s="3548" t="s">
        <v>1995</v>
      </c>
    </row>
    <row r="13" spans="1:15" x14ac:dyDescent="0.25">
      <c r="A13" s="2889">
        <v>37.111334002006018</v>
      </c>
      <c r="B13" s="2944">
        <v>42.126379137412236</v>
      </c>
      <c r="C13" s="2999">
        <v>20.762286860581746</v>
      </c>
      <c r="D13" s="3054">
        <v>20.7</v>
      </c>
      <c r="E13" s="3109">
        <v>42</v>
      </c>
      <c r="F13" s="3164">
        <v>37</v>
      </c>
      <c r="G13" s="3219">
        <v>5.3</v>
      </c>
      <c r="H13" s="3274">
        <v>4</v>
      </c>
      <c r="I13" s="3329">
        <v>3</v>
      </c>
      <c r="J13" s="3384" t="s">
        <v>2080</v>
      </c>
      <c r="K13" s="3439" t="s">
        <v>2063</v>
      </c>
      <c r="L13" s="3494" t="s">
        <v>1995</v>
      </c>
      <c r="M13" s="3549" t="s">
        <v>1995</v>
      </c>
    </row>
    <row r="14" spans="1:15" x14ac:dyDescent="0.25">
      <c r="A14" s="2890">
        <v>29.003021148036254</v>
      </c>
      <c r="B14" s="2945">
        <v>47.432024169184288</v>
      </c>
      <c r="C14" s="3000">
        <v>23.564954682779454</v>
      </c>
      <c r="D14" s="3055">
        <v>23.4</v>
      </c>
      <c r="E14" s="3110">
        <v>47.1</v>
      </c>
      <c r="F14" s="3165">
        <v>28.8</v>
      </c>
      <c r="G14" s="3220">
        <v>3.5</v>
      </c>
      <c r="H14" s="3275">
        <v>4.8</v>
      </c>
      <c r="I14" s="3330">
        <v>3.9</v>
      </c>
      <c r="J14" s="3385" t="s">
        <v>1518</v>
      </c>
      <c r="K14" s="3440" t="s">
        <v>2063</v>
      </c>
      <c r="L14" s="3495" t="s">
        <v>1995</v>
      </c>
      <c r="M14" s="3550" t="s">
        <v>1995</v>
      </c>
    </row>
    <row r="15" spans="1:15" x14ac:dyDescent="0.25">
      <c r="A15" s="2891">
        <v>34.055118110236222</v>
      </c>
      <c r="B15" s="2946">
        <v>35.433070866141733</v>
      </c>
      <c r="C15" s="3001">
        <v>30.511811023622048</v>
      </c>
      <c r="D15" s="3056">
        <v>31</v>
      </c>
      <c r="E15" s="3111">
        <v>36</v>
      </c>
      <c r="F15" s="3166">
        <v>34.6</v>
      </c>
      <c r="G15" s="3221">
        <v>3</v>
      </c>
      <c r="H15" s="3276">
        <v>4.4000000000000004</v>
      </c>
      <c r="I15" s="3331">
        <v>3.7</v>
      </c>
      <c r="J15" s="3386" t="s">
        <v>1505</v>
      </c>
      <c r="K15" s="3441" t="s">
        <v>2063</v>
      </c>
      <c r="L15" s="3496" t="s">
        <v>1995</v>
      </c>
      <c r="M15" s="3551" t="s">
        <v>1995</v>
      </c>
    </row>
    <row r="16" spans="1:15" x14ac:dyDescent="0.25">
      <c r="A16" s="2892">
        <v>37.982195845697326</v>
      </c>
      <c r="B16" s="2947">
        <v>28.981206726013848</v>
      </c>
      <c r="C16" s="3002">
        <v>33.036597428288822</v>
      </c>
      <c r="D16" s="3057">
        <v>33.4</v>
      </c>
      <c r="E16" s="3112">
        <v>29.3</v>
      </c>
      <c r="F16" s="3167">
        <v>38.4</v>
      </c>
      <c r="G16" s="3222">
        <v>3.4</v>
      </c>
      <c r="H16" s="3277">
        <v>4.5</v>
      </c>
      <c r="I16" s="3332">
        <v>5.0999999999999996</v>
      </c>
      <c r="J16" s="3387" t="s">
        <v>1500</v>
      </c>
      <c r="K16" s="3442" t="s">
        <v>2063</v>
      </c>
      <c r="L16" s="3497" t="s">
        <v>1995</v>
      </c>
      <c r="M16" s="3552" t="s">
        <v>1995</v>
      </c>
    </row>
    <row r="17" spans="1:13" x14ac:dyDescent="0.25">
      <c r="A17" s="2893">
        <v>6.1803444782168189</v>
      </c>
      <c r="B17" s="2948">
        <v>10.536980749746709</v>
      </c>
      <c r="C17" s="3003">
        <v>83.282674772036486</v>
      </c>
      <c r="D17" s="3058">
        <v>82.2</v>
      </c>
      <c r="E17" s="3113">
        <v>10.4</v>
      </c>
      <c r="F17" s="3168">
        <v>6.1</v>
      </c>
      <c r="G17" s="3223">
        <v>3.2</v>
      </c>
      <c r="H17" s="3278">
        <v>2.4</v>
      </c>
      <c r="I17" s="3333">
        <v>1.3</v>
      </c>
      <c r="J17" s="3388" t="s">
        <v>2081</v>
      </c>
      <c r="K17" s="3443" t="s">
        <v>2063</v>
      </c>
      <c r="L17" s="3498" t="s">
        <v>1991</v>
      </c>
      <c r="M17" s="3553" t="s">
        <v>1991</v>
      </c>
    </row>
    <row r="18" spans="1:13" x14ac:dyDescent="0.25">
      <c r="A18" s="2894">
        <v>4.0040040040040035</v>
      </c>
      <c r="B18" s="2949">
        <v>12.912912912912912</v>
      </c>
      <c r="C18" s="3004">
        <v>83.083083083083068</v>
      </c>
      <c r="D18" s="3059">
        <v>83</v>
      </c>
      <c r="E18" s="3114">
        <v>12.9</v>
      </c>
      <c r="F18" s="3169">
        <v>4</v>
      </c>
      <c r="G18" s="3224">
        <v>2</v>
      </c>
      <c r="H18" s="3279">
        <v>2.1</v>
      </c>
      <c r="I18" s="3334">
        <v>1.1000000000000001</v>
      </c>
      <c r="J18" s="3389" t="s">
        <v>2082</v>
      </c>
      <c r="K18" s="3444" t="s">
        <v>2063</v>
      </c>
      <c r="L18" s="3499" t="s">
        <v>1991</v>
      </c>
      <c r="M18" s="3554" t="s">
        <v>1991</v>
      </c>
    </row>
    <row r="19" spans="1:13" x14ac:dyDescent="0.25">
      <c r="A19" s="2895">
        <v>5.0454086781029259</v>
      </c>
      <c r="B19" s="2950">
        <v>8.9808274470232092</v>
      </c>
      <c r="C19" s="3005">
        <v>85.973763874873868</v>
      </c>
      <c r="D19" s="3060">
        <v>85.2</v>
      </c>
      <c r="E19" s="3115">
        <v>8.9</v>
      </c>
      <c r="F19" s="3170">
        <v>5</v>
      </c>
      <c r="G19" s="3225">
        <v>2.8</v>
      </c>
      <c r="H19" s="3280">
        <v>2</v>
      </c>
      <c r="I19" s="3335">
        <v>2</v>
      </c>
      <c r="J19" s="3390" t="s">
        <v>2083</v>
      </c>
      <c r="K19" s="3445" t="s">
        <v>2063</v>
      </c>
      <c r="L19" s="3500" t="s">
        <v>1991</v>
      </c>
      <c r="M19" s="3555" t="s">
        <v>1991</v>
      </c>
    </row>
    <row r="20" spans="1:13" x14ac:dyDescent="0.25">
      <c r="A20" s="2896">
        <v>5.3731343283582094</v>
      </c>
      <c r="B20" s="2951">
        <v>15.522388059701493</v>
      </c>
      <c r="C20" s="3006">
        <v>79.104477611940297</v>
      </c>
      <c r="D20" s="3061">
        <v>79.5</v>
      </c>
      <c r="E20" s="3116">
        <v>15.6</v>
      </c>
      <c r="F20" s="3171">
        <v>5.4</v>
      </c>
      <c r="G20" s="3226">
        <v>3.2</v>
      </c>
      <c r="H20" s="3281">
        <v>3.2</v>
      </c>
      <c r="I20" s="3336">
        <v>1.7</v>
      </c>
      <c r="J20" s="3391" t="s">
        <v>2084</v>
      </c>
      <c r="K20" s="3446" t="s">
        <v>2063</v>
      </c>
      <c r="L20" s="3501" t="s">
        <v>1991</v>
      </c>
      <c r="M20" s="3556" t="s">
        <v>1991</v>
      </c>
    </row>
    <row r="21" spans="1:13" x14ac:dyDescent="0.25">
      <c r="A21" s="2897">
        <v>6.8136272545090186</v>
      </c>
      <c r="B21" s="2952">
        <v>8.0160320641282574</v>
      </c>
      <c r="C21" s="3007">
        <v>85.170340681362731</v>
      </c>
      <c r="D21" s="3062">
        <v>85</v>
      </c>
      <c r="E21" s="3117">
        <v>8</v>
      </c>
      <c r="F21" s="3172">
        <v>6.8</v>
      </c>
      <c r="G21" s="3227">
        <v>2</v>
      </c>
      <c r="H21" s="3282">
        <v>2</v>
      </c>
      <c r="I21" s="3337">
        <v>1.9</v>
      </c>
      <c r="J21" s="3392" t="s">
        <v>2085</v>
      </c>
      <c r="K21" s="3447" t="s">
        <v>2063</v>
      </c>
      <c r="L21" s="3502" t="s">
        <v>1991</v>
      </c>
      <c r="M21" s="3557" t="s">
        <v>1991</v>
      </c>
    </row>
    <row r="22" spans="1:13" x14ac:dyDescent="0.25">
      <c r="A22" s="2898">
        <v>6.9626639757820383</v>
      </c>
      <c r="B22" s="2953">
        <v>7.0635721493440968</v>
      </c>
      <c r="C22" s="3008">
        <v>85.973763874873868</v>
      </c>
      <c r="D22" s="3063">
        <v>85.2</v>
      </c>
      <c r="E22" s="3118">
        <v>7</v>
      </c>
      <c r="F22" s="3173">
        <v>6.9</v>
      </c>
      <c r="G22" s="3228">
        <v>2.2000000000000002</v>
      </c>
      <c r="H22" s="3283">
        <v>2.2000000000000002</v>
      </c>
      <c r="I22" s="3338">
        <v>1.7</v>
      </c>
      <c r="J22" s="3393" t="s">
        <v>2086</v>
      </c>
      <c r="K22" s="3448" t="s">
        <v>2063</v>
      </c>
      <c r="L22" s="3503" t="s">
        <v>1991</v>
      </c>
      <c r="M22" s="3558" t="s">
        <v>1991</v>
      </c>
    </row>
    <row r="23" spans="1:13" x14ac:dyDescent="0.25">
      <c r="A23" s="2899">
        <v>6</v>
      </c>
      <c r="B23" s="2954">
        <v>4</v>
      </c>
      <c r="C23" s="3009">
        <v>90</v>
      </c>
      <c r="D23" s="3064">
        <v>90</v>
      </c>
      <c r="E23" s="3119">
        <v>4</v>
      </c>
      <c r="F23" s="3174">
        <v>6</v>
      </c>
      <c r="G23" s="3229">
        <v>2.5</v>
      </c>
      <c r="H23" s="3284">
        <v>1.2</v>
      </c>
      <c r="I23" s="3339">
        <v>2</v>
      </c>
      <c r="J23" s="3394" t="s">
        <v>2087</v>
      </c>
      <c r="K23" s="3449" t="s">
        <v>2063</v>
      </c>
      <c r="L23" s="3504" t="s">
        <v>1994</v>
      </c>
      <c r="M23" s="3559" t="s">
        <v>1994</v>
      </c>
    </row>
    <row r="24" spans="1:13" x14ac:dyDescent="0.25">
      <c r="A24" s="2900">
        <v>5.1896207584830334</v>
      </c>
      <c r="B24" s="2955">
        <v>6.9860279441117763</v>
      </c>
      <c r="C24" s="3010">
        <v>87.824351297405187</v>
      </c>
      <c r="D24" s="3065">
        <v>88</v>
      </c>
      <c r="E24" s="3120">
        <v>7</v>
      </c>
      <c r="F24" s="3175">
        <v>5.2</v>
      </c>
      <c r="G24" s="3230">
        <v>2</v>
      </c>
      <c r="H24" s="3285">
        <v>2</v>
      </c>
      <c r="I24" s="3340">
        <v>1.4</v>
      </c>
      <c r="J24" s="3395" t="s">
        <v>2088</v>
      </c>
      <c r="K24" s="3450" t="s">
        <v>2063</v>
      </c>
      <c r="L24" s="3505" t="s">
        <v>1994</v>
      </c>
      <c r="M24" s="3560" t="s">
        <v>1994</v>
      </c>
    </row>
    <row r="25" spans="1:13" x14ac:dyDescent="0.25">
      <c r="A25" s="2901">
        <v>4.0080160320641287</v>
      </c>
      <c r="B25" s="2956">
        <v>3.8076152304609221</v>
      </c>
      <c r="C25" s="3011">
        <v>92.184368737474955</v>
      </c>
      <c r="D25" s="3066">
        <v>92</v>
      </c>
      <c r="E25" s="3121">
        <v>3.8</v>
      </c>
      <c r="F25" s="3176">
        <v>4</v>
      </c>
      <c r="G25" s="3231">
        <v>1.4</v>
      </c>
      <c r="H25" s="3286">
        <v>1.3</v>
      </c>
      <c r="I25" s="3341">
        <v>1.6</v>
      </c>
      <c r="J25" s="3396" t="s">
        <v>2089</v>
      </c>
      <c r="K25" s="3451" t="s">
        <v>2063</v>
      </c>
      <c r="L25" s="3506" t="s">
        <v>1994</v>
      </c>
      <c r="M25" s="3561" t="s">
        <v>1994</v>
      </c>
    </row>
    <row r="26" spans="1:13" x14ac:dyDescent="0.25">
      <c r="A26" s="2902">
        <v>3.0060120240480965</v>
      </c>
      <c r="B26" s="2957">
        <v>5.3106212424849701</v>
      </c>
      <c r="C26" s="3012">
        <v>91.68336673346694</v>
      </c>
      <c r="D26" s="3067">
        <v>91.5</v>
      </c>
      <c r="E26" s="3122">
        <v>5.3</v>
      </c>
      <c r="F26" s="3177">
        <v>3</v>
      </c>
      <c r="G26" s="3232">
        <v>2.2999999999999998</v>
      </c>
      <c r="H26" s="3287">
        <v>1.6</v>
      </c>
      <c r="I26" s="3342">
        <v>1</v>
      </c>
      <c r="J26" s="3397" t="s">
        <v>2090</v>
      </c>
      <c r="K26" s="3452" t="s">
        <v>2063</v>
      </c>
      <c r="L26" s="3507" t="s">
        <v>1994</v>
      </c>
      <c r="M26" s="3562" t="s">
        <v>1994</v>
      </c>
    </row>
    <row r="27" spans="1:13" x14ac:dyDescent="0.25">
      <c r="A27" s="2903">
        <v>4</v>
      </c>
      <c r="B27" s="2958">
        <v>6</v>
      </c>
      <c r="C27" s="3013">
        <v>90</v>
      </c>
      <c r="D27" s="3068">
        <v>90</v>
      </c>
      <c r="E27" s="3123">
        <v>6</v>
      </c>
      <c r="F27" s="3178">
        <v>4</v>
      </c>
      <c r="G27" s="3233">
        <v>2</v>
      </c>
      <c r="H27" s="3288">
        <v>2</v>
      </c>
      <c r="I27" s="3343">
        <v>1</v>
      </c>
      <c r="J27" s="3398" t="s">
        <v>2091</v>
      </c>
      <c r="K27" s="3453" t="s">
        <v>2063</v>
      </c>
      <c r="L27" s="3508" t="s">
        <v>1994</v>
      </c>
      <c r="M27" s="3563" t="s">
        <v>1994</v>
      </c>
    </row>
    <row r="28" spans="1:13" x14ac:dyDescent="0.25">
      <c r="A28" s="2904">
        <v>4.0650406504065035</v>
      </c>
      <c r="B28" s="2959">
        <v>6.5040650406504064</v>
      </c>
      <c r="C28" s="3014">
        <v>89.430894308943081</v>
      </c>
      <c r="D28" s="3069">
        <v>88</v>
      </c>
      <c r="E28" s="3124">
        <v>6.4</v>
      </c>
      <c r="F28" s="3179">
        <v>4</v>
      </c>
      <c r="G28" s="3234">
        <v>2.8</v>
      </c>
      <c r="H28" s="3289">
        <v>1.4</v>
      </c>
      <c r="I28" s="3344">
        <v>1.4</v>
      </c>
      <c r="J28" s="3399" t="s">
        <v>1501</v>
      </c>
      <c r="K28" s="3454" t="s">
        <v>2063</v>
      </c>
      <c r="L28" s="3509" t="s">
        <v>1994</v>
      </c>
      <c r="M28" s="3564" t="s">
        <v>1994</v>
      </c>
    </row>
    <row r="29" spans="1:13" x14ac:dyDescent="0.25">
      <c r="A29" s="2905">
        <v>31.542968749999996</v>
      </c>
      <c r="B29" s="2960">
        <v>20.60546875</v>
      </c>
      <c r="C29" s="3015">
        <v>47.8515625</v>
      </c>
      <c r="D29" s="3070">
        <v>49</v>
      </c>
      <c r="E29" s="3125">
        <v>21.1</v>
      </c>
      <c r="F29" s="3180">
        <v>32.299999999999997</v>
      </c>
      <c r="G29" s="3235">
        <v>3.5</v>
      </c>
      <c r="H29" s="3290">
        <v>5</v>
      </c>
      <c r="I29" s="3345">
        <v>4.5999999999999996</v>
      </c>
      <c r="J29" s="3400" t="s">
        <v>2061</v>
      </c>
      <c r="K29" s="3455" t="s">
        <v>2063</v>
      </c>
      <c r="L29" s="3510" t="s">
        <v>1996</v>
      </c>
      <c r="M29" s="3565" t="s">
        <v>1996</v>
      </c>
    </row>
    <row r="30" spans="1:13" x14ac:dyDescent="0.25">
      <c r="A30" s="2906">
        <v>29.012961116650054</v>
      </c>
      <c r="B30" s="2961">
        <v>24.127617148554336</v>
      </c>
      <c r="C30" s="3016">
        <v>46.859421734795617</v>
      </c>
      <c r="D30" s="3071">
        <v>47</v>
      </c>
      <c r="E30" s="3126">
        <v>24.2</v>
      </c>
      <c r="F30" s="3181">
        <v>29.1</v>
      </c>
      <c r="G30" s="3236">
        <v>4</v>
      </c>
      <c r="H30" s="3291">
        <v>3.2</v>
      </c>
      <c r="I30" s="3346">
        <v>4.0999999999999996</v>
      </c>
      <c r="J30" s="3401" t="s">
        <v>1514</v>
      </c>
      <c r="K30" s="3456" t="s">
        <v>2063</v>
      </c>
      <c r="L30" s="3511" t="s">
        <v>1996</v>
      </c>
      <c r="M30" s="3566" t="s">
        <v>1996</v>
      </c>
    </row>
    <row r="31" spans="1:13" x14ac:dyDescent="0.25">
      <c r="A31" s="2907">
        <v>20.48929663608563</v>
      </c>
      <c r="B31" s="2962">
        <v>15.290519877675843</v>
      </c>
      <c r="C31" s="3017">
        <v>64.22018348623854</v>
      </c>
      <c r="D31" s="3072">
        <v>63</v>
      </c>
      <c r="E31" s="3127">
        <v>15</v>
      </c>
      <c r="F31" s="3182">
        <v>20.100000000000001</v>
      </c>
      <c r="G31" s="3237">
        <v>3</v>
      </c>
      <c r="H31" s="3292">
        <v>2</v>
      </c>
      <c r="I31" s="3347">
        <v>2.1</v>
      </c>
      <c r="J31" s="3402" t="s">
        <v>1488</v>
      </c>
      <c r="K31" s="3457" t="s">
        <v>2063</v>
      </c>
      <c r="L31" s="3512" t="s">
        <v>1996</v>
      </c>
      <c r="M31" s="3567" t="s">
        <v>1996</v>
      </c>
    </row>
    <row r="32" spans="1:13" x14ac:dyDescent="0.25">
      <c r="A32" s="2908">
        <v>21.449851042701091</v>
      </c>
      <c r="B32" s="2963">
        <v>15.392254220456801</v>
      </c>
      <c r="C32" s="3018">
        <v>63.157894736842103</v>
      </c>
      <c r="D32" s="3073">
        <v>63.6</v>
      </c>
      <c r="E32" s="3128">
        <v>15.5</v>
      </c>
      <c r="F32" s="3183">
        <v>21.6</v>
      </c>
      <c r="G32" s="3238">
        <v>3.1</v>
      </c>
      <c r="H32" s="3293">
        <v>2.5</v>
      </c>
      <c r="I32" s="3348">
        <v>2.2999999999999998</v>
      </c>
      <c r="J32" s="3403" t="s">
        <v>2058</v>
      </c>
      <c r="K32" s="3458" t="s">
        <v>2063</v>
      </c>
      <c r="L32" s="3513" t="s">
        <v>1996</v>
      </c>
      <c r="M32" s="3568" t="s">
        <v>1996</v>
      </c>
    </row>
    <row r="33" spans="1:13" x14ac:dyDescent="0.25">
      <c r="A33" s="2909">
        <v>26.043737574552683</v>
      </c>
      <c r="B33" s="2964">
        <v>19.284294234592444</v>
      </c>
      <c r="C33" s="3019">
        <v>54.671968190854869</v>
      </c>
      <c r="D33" s="3074">
        <v>55</v>
      </c>
      <c r="E33" s="3129">
        <v>19.399999999999999</v>
      </c>
      <c r="F33" s="3184">
        <v>26.2</v>
      </c>
      <c r="G33" s="3239">
        <v>2.93</v>
      </c>
      <c r="H33" s="3294">
        <v>3.54</v>
      </c>
      <c r="I33" s="3349">
        <v>2.8</v>
      </c>
      <c r="J33" s="3404" t="s">
        <v>2060</v>
      </c>
      <c r="K33" s="3459" t="s">
        <v>2063</v>
      </c>
      <c r="L33" s="3514" t="s">
        <v>1996</v>
      </c>
      <c r="M33" s="3569" t="s">
        <v>1996</v>
      </c>
    </row>
    <row r="34" spans="1:13" x14ac:dyDescent="0.25">
      <c r="A34" s="2910">
        <v>21.479229989868287</v>
      </c>
      <c r="B34" s="2965">
        <v>10.131712259371835</v>
      </c>
      <c r="C34" s="3020">
        <v>68.389057750759889</v>
      </c>
      <c r="D34" s="3075">
        <v>67.5</v>
      </c>
      <c r="E34" s="3130">
        <v>10</v>
      </c>
      <c r="F34" s="3185">
        <v>21.2</v>
      </c>
      <c r="G34" s="3240">
        <v>1.1000000000000001</v>
      </c>
      <c r="H34" s="3295">
        <v>1.0900000000000001</v>
      </c>
      <c r="I34" s="3350">
        <v>0.93</v>
      </c>
      <c r="J34" s="3405" t="s">
        <v>2031</v>
      </c>
      <c r="K34" s="3460" t="s">
        <v>2064</v>
      </c>
      <c r="L34" s="3515" t="s">
        <v>1996</v>
      </c>
      <c r="M34" s="3570" t="s">
        <v>1996</v>
      </c>
    </row>
    <row r="35" spans="1:13" x14ac:dyDescent="0.25">
      <c r="A35" s="2911">
        <v>26.156941649899395</v>
      </c>
      <c r="B35" s="2966">
        <v>18.410462776659958</v>
      </c>
      <c r="C35" s="3021">
        <v>55.432595573440643</v>
      </c>
      <c r="D35" s="3076">
        <v>55.1</v>
      </c>
      <c r="E35" s="3131">
        <v>18.3</v>
      </c>
      <c r="F35" s="3186">
        <v>26</v>
      </c>
      <c r="G35" s="3241">
        <v>0.61</v>
      </c>
      <c r="H35" s="3296">
        <v>1.31</v>
      </c>
      <c r="I35" s="3351">
        <v>1.92</v>
      </c>
      <c r="J35" s="3406" t="s">
        <v>2040</v>
      </c>
      <c r="K35" s="3461" t="s">
        <v>2064</v>
      </c>
      <c r="L35" s="3516" t="s">
        <v>1996</v>
      </c>
      <c r="M35" s="3571" t="s">
        <v>1996</v>
      </c>
    </row>
    <row r="36" spans="1:13" x14ac:dyDescent="0.25">
      <c r="A36" s="2912">
        <v>21.643286573146291</v>
      </c>
      <c r="B36" s="2967">
        <v>11.523046092184368</v>
      </c>
      <c r="C36" s="3022">
        <v>66.833667334669329</v>
      </c>
      <c r="D36" s="3077">
        <v>66.7</v>
      </c>
      <c r="E36" s="3132">
        <v>11.5</v>
      </c>
      <c r="F36" s="3187">
        <v>21.6</v>
      </c>
      <c r="G36" s="3242">
        <v>1.1100000000000001</v>
      </c>
      <c r="H36" s="3297">
        <v>0.55000000000000004</v>
      </c>
      <c r="I36" s="3352">
        <v>0.8</v>
      </c>
      <c r="J36" s="3407" t="s">
        <v>2048</v>
      </c>
      <c r="K36" s="3462" t="s">
        <v>2064</v>
      </c>
      <c r="L36" s="3517" t="s">
        <v>1996</v>
      </c>
      <c r="M36" s="3572" t="s">
        <v>1996</v>
      </c>
    </row>
    <row r="37" spans="1:13" x14ac:dyDescent="0.25">
      <c r="A37" s="2913">
        <v>31.573604060913706</v>
      </c>
      <c r="B37" s="2968">
        <v>18.071065989847714</v>
      </c>
      <c r="C37" s="3023">
        <v>50.35532994923858</v>
      </c>
      <c r="D37" s="3078">
        <v>49.6</v>
      </c>
      <c r="E37" s="3133">
        <v>17.8</v>
      </c>
      <c r="F37" s="3188">
        <v>31.1</v>
      </c>
      <c r="G37" s="3243">
        <v>1.9</v>
      </c>
      <c r="H37" s="3298">
        <v>2</v>
      </c>
      <c r="I37" s="3353">
        <v>3.9</v>
      </c>
      <c r="J37" s="3408" t="s">
        <v>1947</v>
      </c>
      <c r="K37" s="3463" t="s">
        <v>2063</v>
      </c>
      <c r="L37" s="3518" t="s">
        <v>1996</v>
      </c>
      <c r="M37" s="3573" t="s">
        <v>1996</v>
      </c>
    </row>
    <row r="38" spans="1:13" x14ac:dyDescent="0.25">
      <c r="A38" s="2914">
        <v>31.362725450901809</v>
      </c>
      <c r="B38" s="2969">
        <v>18.537074148296597</v>
      </c>
      <c r="C38" s="3024">
        <v>50.100200400801612</v>
      </c>
      <c r="D38" s="3079">
        <v>50</v>
      </c>
      <c r="E38" s="3134">
        <v>18.5</v>
      </c>
      <c r="F38" s="3189">
        <v>31.3</v>
      </c>
      <c r="G38" s="3244">
        <v>1.4</v>
      </c>
      <c r="H38" s="3299">
        <v>2.8</v>
      </c>
      <c r="I38" s="3354">
        <v>3.5</v>
      </c>
      <c r="J38" s="3409" t="s">
        <v>1958</v>
      </c>
      <c r="K38" s="3464" t="s">
        <v>2063</v>
      </c>
      <c r="L38" s="3519" t="s">
        <v>1996</v>
      </c>
      <c r="M38" s="3574" t="s">
        <v>1996</v>
      </c>
    </row>
    <row r="39" spans="1:13" x14ac:dyDescent="0.25">
      <c r="A39" s="2915">
        <v>30.549898167006109</v>
      </c>
      <c r="B39" s="2970">
        <v>57.026476578411405</v>
      </c>
      <c r="C39" s="3025">
        <v>12.423625254582484</v>
      </c>
      <c r="D39" s="3080">
        <v>12.2</v>
      </c>
      <c r="E39" s="3135">
        <v>56</v>
      </c>
      <c r="F39" s="3190">
        <v>30</v>
      </c>
      <c r="G39" s="3245">
        <v>3.8</v>
      </c>
      <c r="H39" s="3300">
        <v>6</v>
      </c>
      <c r="I39" s="3355">
        <v>4</v>
      </c>
      <c r="J39" s="3410" t="s">
        <v>2092</v>
      </c>
      <c r="K39" s="3465" t="s">
        <v>2063</v>
      </c>
      <c r="L39" s="3520" t="s">
        <v>1998</v>
      </c>
      <c r="M39" s="3575" t="s">
        <v>1998</v>
      </c>
    </row>
    <row r="40" spans="1:13" x14ac:dyDescent="0.25">
      <c r="A40" s="2916">
        <v>35.714285714285715</v>
      </c>
      <c r="B40" s="2971">
        <v>48.979591836734699</v>
      </c>
      <c r="C40" s="3026">
        <v>15.306122448979592</v>
      </c>
      <c r="D40" s="3081">
        <v>15</v>
      </c>
      <c r="E40" s="3136">
        <v>48</v>
      </c>
      <c r="F40" s="3191">
        <v>35</v>
      </c>
      <c r="G40" s="3246">
        <v>5</v>
      </c>
      <c r="H40" s="3301">
        <v>5.2</v>
      </c>
      <c r="I40" s="3356">
        <v>4.5</v>
      </c>
      <c r="J40" s="3411" t="s">
        <v>2093</v>
      </c>
      <c r="K40" s="3466" t="s">
        <v>2063</v>
      </c>
      <c r="L40" s="3521" t="s">
        <v>1998</v>
      </c>
      <c r="M40" s="3576" t="s">
        <v>1998</v>
      </c>
    </row>
    <row r="41" spans="1:13" x14ac:dyDescent="0.25">
      <c r="A41" s="2917">
        <v>29.570429570429575</v>
      </c>
      <c r="B41" s="2972">
        <v>52.947052947052946</v>
      </c>
      <c r="C41" s="3027">
        <v>17.482517482517483</v>
      </c>
      <c r="D41" s="3082">
        <v>17.5</v>
      </c>
      <c r="E41" s="3137">
        <v>53</v>
      </c>
      <c r="F41" s="3192">
        <v>29.6</v>
      </c>
      <c r="G41" s="3247">
        <v>3.1</v>
      </c>
      <c r="H41" s="3302">
        <v>4</v>
      </c>
      <c r="I41" s="3357">
        <v>2.4</v>
      </c>
      <c r="J41" s="3412" t="s">
        <v>2094</v>
      </c>
      <c r="K41" s="3467" t="s">
        <v>2063</v>
      </c>
      <c r="L41" s="3522" t="s">
        <v>1998</v>
      </c>
      <c r="M41" s="3577" t="s">
        <v>1998</v>
      </c>
    </row>
    <row r="42" spans="1:13" x14ac:dyDescent="0.25">
      <c r="A42" s="2918">
        <v>34.274193548387096</v>
      </c>
      <c r="B42" s="2973">
        <v>50.806451612903224</v>
      </c>
      <c r="C42" s="3028">
        <v>14.919354838709678</v>
      </c>
      <c r="D42" s="3083">
        <v>14.8</v>
      </c>
      <c r="E42" s="3138">
        <v>50.4</v>
      </c>
      <c r="F42" s="3193">
        <v>34</v>
      </c>
      <c r="G42" s="3248">
        <v>3.8</v>
      </c>
      <c r="H42" s="3303">
        <v>4.4000000000000004</v>
      </c>
      <c r="I42" s="3358">
        <v>3.4</v>
      </c>
      <c r="J42" s="3413" t="s">
        <v>2095</v>
      </c>
      <c r="K42" s="3468" t="s">
        <v>2063</v>
      </c>
      <c r="L42" s="3523" t="s">
        <v>1998</v>
      </c>
      <c r="M42" s="3578" t="s">
        <v>1998</v>
      </c>
    </row>
    <row r="43" spans="1:13" x14ac:dyDescent="0.25">
      <c r="A43" s="2919">
        <v>37.700000000000003</v>
      </c>
      <c r="B43" s="2974">
        <v>45</v>
      </c>
      <c r="C43" s="3029">
        <v>17.3</v>
      </c>
      <c r="D43" s="3084">
        <v>17.3</v>
      </c>
      <c r="E43" s="3139">
        <v>45</v>
      </c>
      <c r="F43" s="3194">
        <v>37.700000000000003</v>
      </c>
      <c r="G43" s="3249">
        <v>3</v>
      </c>
      <c r="H43" s="3304">
        <v>3.4</v>
      </c>
      <c r="I43" s="3359">
        <v>2.6</v>
      </c>
      <c r="J43" s="3414" t="s">
        <v>1508</v>
      </c>
      <c r="K43" s="3469" t="s">
        <v>2063</v>
      </c>
      <c r="L43" s="3524" t="s">
        <v>1998</v>
      </c>
      <c r="M43" s="3579" t="s">
        <v>1998</v>
      </c>
    </row>
    <row r="44" spans="1:13" x14ac:dyDescent="0.25">
      <c r="A44" s="2920">
        <v>29.277942631058359</v>
      </c>
      <c r="B44" s="2975">
        <v>53.412462908011868</v>
      </c>
      <c r="C44" s="3030">
        <v>17.309594460929773</v>
      </c>
      <c r="D44" s="3085">
        <v>17.5</v>
      </c>
      <c r="E44" s="3140">
        <v>54</v>
      </c>
      <c r="F44" s="3195">
        <v>29.6</v>
      </c>
      <c r="G44" s="3250">
        <v>2.5</v>
      </c>
      <c r="H44" s="3305">
        <v>4</v>
      </c>
      <c r="I44" s="3360">
        <v>2.1</v>
      </c>
      <c r="J44" s="3415" t="s">
        <v>1498</v>
      </c>
      <c r="K44" s="3470" t="s">
        <v>2063</v>
      </c>
      <c r="L44" s="3525" t="s">
        <v>1998</v>
      </c>
      <c r="M44" s="3580" t="s">
        <v>1998</v>
      </c>
    </row>
    <row r="45" spans="1:13" x14ac:dyDescent="0.25">
      <c r="A45" s="2921">
        <v>21.19071644803229</v>
      </c>
      <c r="B45" s="2976">
        <v>60.645812310797176</v>
      </c>
      <c r="C45" s="3031">
        <v>18.163471241170534</v>
      </c>
      <c r="D45" s="3086">
        <v>18</v>
      </c>
      <c r="E45" s="3141">
        <v>60.1</v>
      </c>
      <c r="F45" s="3196">
        <v>21</v>
      </c>
      <c r="G45" s="3251">
        <v>6</v>
      </c>
      <c r="H45" s="3306">
        <v>4.9000000000000004</v>
      </c>
      <c r="I45" s="3361">
        <v>4</v>
      </c>
      <c r="J45" s="3416" t="s">
        <v>2096</v>
      </c>
      <c r="K45" s="3471" t="s">
        <v>2063</v>
      </c>
      <c r="L45" s="3526" t="s">
        <v>1990</v>
      </c>
      <c r="M45" s="3581" t="s">
        <v>1990</v>
      </c>
    </row>
    <row r="46" spans="1:13" x14ac:dyDescent="0.25">
      <c r="A46" s="2922">
        <v>8.870967741935484</v>
      </c>
      <c r="B46" s="2977">
        <v>55.342741935483872</v>
      </c>
      <c r="C46" s="3032">
        <v>35.786290322580648</v>
      </c>
      <c r="D46" s="3087">
        <v>35.5</v>
      </c>
      <c r="E46" s="3142">
        <v>54.9</v>
      </c>
      <c r="F46" s="3197">
        <v>8.8000000000000007</v>
      </c>
      <c r="G46" s="3252">
        <v>6.5</v>
      </c>
      <c r="H46" s="3307">
        <v>4.9000000000000004</v>
      </c>
      <c r="I46" s="3362">
        <v>1.6</v>
      </c>
      <c r="J46" s="3417" t="s">
        <v>2097</v>
      </c>
      <c r="K46" s="3472" t="s">
        <v>2063</v>
      </c>
      <c r="L46" s="3527" t="s">
        <v>1990</v>
      </c>
      <c r="M46" s="3582" t="s">
        <v>1990</v>
      </c>
    </row>
    <row r="47" spans="1:13" x14ac:dyDescent="0.25">
      <c r="A47" s="2923">
        <v>21.68674698795181</v>
      </c>
      <c r="B47" s="2978">
        <v>60.24096385542169</v>
      </c>
      <c r="C47" s="3033">
        <v>18.072289156626507</v>
      </c>
      <c r="D47" s="3088">
        <v>18</v>
      </c>
      <c r="E47" s="3143">
        <v>60</v>
      </c>
      <c r="F47" s="3198">
        <v>21.6</v>
      </c>
      <c r="G47" s="3253">
        <v>4.9000000000000004</v>
      </c>
      <c r="H47" s="3308">
        <v>4.3</v>
      </c>
      <c r="I47" s="3363">
        <v>2.2999999999999998</v>
      </c>
      <c r="J47" s="3418" t="s">
        <v>2098</v>
      </c>
      <c r="K47" s="3473" t="s">
        <v>2063</v>
      </c>
      <c r="L47" s="3528" t="s">
        <v>1990</v>
      </c>
      <c r="M47" s="3583" t="s">
        <v>1990</v>
      </c>
    </row>
    <row r="48" spans="1:13" x14ac:dyDescent="0.25">
      <c r="A48" s="2924">
        <v>22.457200402819737</v>
      </c>
      <c r="B48" s="2979">
        <v>59.415911379657601</v>
      </c>
      <c r="C48" s="3034">
        <v>18.126888217522659</v>
      </c>
      <c r="D48" s="3089">
        <v>18</v>
      </c>
      <c r="E48" s="3144">
        <v>59</v>
      </c>
      <c r="F48" s="3199">
        <v>22.3</v>
      </c>
      <c r="G48" s="3254">
        <v>4.5</v>
      </c>
      <c r="H48" s="3309">
        <v>4.5</v>
      </c>
      <c r="I48" s="3364">
        <v>4</v>
      </c>
      <c r="J48" s="3419" t="s">
        <v>2099</v>
      </c>
      <c r="K48" s="3474" t="s">
        <v>2063</v>
      </c>
      <c r="L48" s="3529" t="s">
        <v>1990</v>
      </c>
      <c r="M48" s="3584" t="s">
        <v>1990</v>
      </c>
    </row>
    <row r="49" spans="1:13" x14ac:dyDescent="0.25">
      <c r="A49" s="2925">
        <v>26.73366834170854</v>
      </c>
      <c r="B49" s="2980">
        <v>50.150753768844218</v>
      </c>
      <c r="C49" s="3035">
        <v>23.115577889447234</v>
      </c>
      <c r="D49" s="3090">
        <v>23</v>
      </c>
      <c r="E49" s="3145">
        <v>49.9</v>
      </c>
      <c r="F49" s="3200">
        <v>26.6</v>
      </c>
      <c r="G49" s="3255">
        <v>5</v>
      </c>
      <c r="H49" s="3310">
        <v>5.5</v>
      </c>
      <c r="I49" s="3365">
        <v>4</v>
      </c>
      <c r="J49" s="3420" t="s">
        <v>2100</v>
      </c>
      <c r="K49" s="3475" t="s">
        <v>2063</v>
      </c>
      <c r="L49" s="3530" t="s">
        <v>1990</v>
      </c>
      <c r="M49" s="3585" t="s">
        <v>1990</v>
      </c>
    </row>
    <row r="50" spans="1:13" x14ac:dyDescent="0.25">
      <c r="A50" s="2926">
        <v>22.954091816367264</v>
      </c>
      <c r="B50" s="2981">
        <v>59.081836327345307</v>
      </c>
      <c r="C50" s="3036">
        <v>17.964071856287426</v>
      </c>
      <c r="D50" s="3091">
        <v>18</v>
      </c>
      <c r="E50" s="3146">
        <v>59.2</v>
      </c>
      <c r="F50" s="3201">
        <v>23</v>
      </c>
      <c r="G50" s="3256">
        <v>4.8</v>
      </c>
      <c r="H50" s="3311">
        <v>5.2</v>
      </c>
      <c r="I50" s="3366">
        <v>6</v>
      </c>
      <c r="J50" s="3421" t="s">
        <v>2101</v>
      </c>
      <c r="K50" s="3476" t="s">
        <v>2063</v>
      </c>
      <c r="L50" s="3531" t="s">
        <v>1990</v>
      </c>
      <c r="M50" s="3586" t="s">
        <v>1990</v>
      </c>
    </row>
    <row r="51" spans="1:13" x14ac:dyDescent="0.25">
      <c r="A51" s="2927">
        <v>13.157894736842106</v>
      </c>
      <c r="B51" s="2982">
        <v>27.327935222672064</v>
      </c>
      <c r="C51" s="3037">
        <v>59.51417004048583</v>
      </c>
      <c r="D51" s="3092">
        <v>58.8</v>
      </c>
      <c r="E51" s="3147">
        <v>27</v>
      </c>
      <c r="F51" s="3202">
        <v>13</v>
      </c>
      <c r="G51" s="3257">
        <v>3.3</v>
      </c>
      <c r="H51" s="3312">
        <v>3</v>
      </c>
      <c r="I51" s="3367">
        <v>3</v>
      </c>
      <c r="J51" s="3422" t="s">
        <v>2102</v>
      </c>
      <c r="K51" s="3477" t="s">
        <v>2063</v>
      </c>
      <c r="L51" s="3532" t="s">
        <v>1992</v>
      </c>
      <c r="M51" s="3587" t="s">
        <v>1992</v>
      </c>
    </row>
    <row r="52" spans="1:13" x14ac:dyDescent="0.25">
      <c r="A52" s="2928">
        <v>9.990009990009991</v>
      </c>
      <c r="B52" s="2983">
        <v>12.087912087912088</v>
      </c>
      <c r="C52" s="3038">
        <v>77.922077922077918</v>
      </c>
      <c r="D52" s="3093">
        <v>78</v>
      </c>
      <c r="E52" s="3148">
        <v>12.1</v>
      </c>
      <c r="F52" s="3203">
        <v>10</v>
      </c>
      <c r="G52" s="3258">
        <v>2</v>
      </c>
      <c r="H52" s="3313">
        <v>2</v>
      </c>
      <c r="I52" s="3368">
        <v>1.3</v>
      </c>
      <c r="J52" s="3423" t="s">
        <v>2103</v>
      </c>
      <c r="K52" s="3478" t="s">
        <v>2063</v>
      </c>
      <c r="L52" s="3533" t="s">
        <v>1992</v>
      </c>
      <c r="M52" s="3588" t="s">
        <v>1992</v>
      </c>
    </row>
    <row r="53" spans="1:13" x14ac:dyDescent="0.25">
      <c r="A53" s="2929">
        <v>11.3</v>
      </c>
      <c r="B53" s="2984">
        <v>31</v>
      </c>
      <c r="C53" s="3039">
        <v>57.7</v>
      </c>
      <c r="D53" s="3094">
        <v>57.7</v>
      </c>
      <c r="E53" s="3149">
        <v>31</v>
      </c>
      <c r="F53" s="3204">
        <v>11.3</v>
      </c>
      <c r="G53" s="3259">
        <v>3.3</v>
      </c>
      <c r="H53" s="3314">
        <v>3</v>
      </c>
      <c r="I53" s="3369">
        <v>1.7</v>
      </c>
      <c r="J53" s="3424" t="s">
        <v>2104</v>
      </c>
      <c r="K53" s="3479" t="s">
        <v>2063</v>
      </c>
      <c r="L53" s="3534" t="s">
        <v>1992</v>
      </c>
      <c r="M53" s="3589" t="s">
        <v>1992</v>
      </c>
    </row>
    <row r="54" spans="1:13" x14ac:dyDescent="0.25">
      <c r="A54" s="2930">
        <v>12.060301507537687</v>
      </c>
      <c r="B54" s="2985">
        <v>22.613065326633162</v>
      </c>
      <c r="C54" s="3040">
        <v>65.326633165829136</v>
      </c>
      <c r="D54" s="3095">
        <v>65</v>
      </c>
      <c r="E54" s="3150">
        <v>22.5</v>
      </c>
      <c r="F54" s="3205">
        <v>12</v>
      </c>
      <c r="G54" s="3260">
        <v>4</v>
      </c>
      <c r="H54" s="3315">
        <v>2.5</v>
      </c>
      <c r="I54" s="3370">
        <v>2.2000000000000002</v>
      </c>
      <c r="J54" s="3425" t="s">
        <v>2105</v>
      </c>
      <c r="K54" s="3480" t="s">
        <v>2063</v>
      </c>
      <c r="L54" s="3535" t="s">
        <v>1992</v>
      </c>
      <c r="M54" s="3590" t="s">
        <v>1992</v>
      </c>
    </row>
    <row r="55" spans="1:13" x14ac:dyDescent="0.25">
      <c r="A55" s="2931">
        <v>12</v>
      </c>
      <c r="B55" s="2986">
        <v>21</v>
      </c>
      <c r="C55" s="3041">
        <v>67</v>
      </c>
      <c r="D55" s="3096">
        <v>67</v>
      </c>
      <c r="E55" s="3151">
        <v>21</v>
      </c>
      <c r="F55" s="3206">
        <v>12</v>
      </c>
      <c r="G55" s="3261">
        <v>4</v>
      </c>
      <c r="H55" s="3316">
        <v>3</v>
      </c>
      <c r="I55" s="3371">
        <v>3</v>
      </c>
      <c r="J55" s="3426" t="s">
        <v>2106</v>
      </c>
      <c r="K55" s="3481" t="s">
        <v>2063</v>
      </c>
      <c r="L55" s="3536" t="s">
        <v>1992</v>
      </c>
      <c r="M55" s="3591" t="s">
        <v>1992</v>
      </c>
    </row>
    <row r="56" spans="1:13" x14ac:dyDescent="0.25">
      <c r="A56" s="2932">
        <v>12.048192771084338</v>
      </c>
      <c r="B56" s="2987">
        <v>32.730923694779122</v>
      </c>
      <c r="C56" s="3042">
        <v>55.220883534136547</v>
      </c>
      <c r="D56" s="3097">
        <v>55</v>
      </c>
      <c r="E56" s="3152">
        <v>32.6</v>
      </c>
      <c r="F56" s="3207">
        <v>12</v>
      </c>
      <c r="G56" s="3262">
        <v>2.2000000000000002</v>
      </c>
      <c r="H56" s="3317">
        <v>3.6</v>
      </c>
      <c r="I56" s="3372">
        <v>2</v>
      </c>
      <c r="J56" s="3427" t="s">
        <v>2107</v>
      </c>
      <c r="K56" s="3482" t="s">
        <v>2063</v>
      </c>
      <c r="L56" s="3537" t="s">
        <v>1992</v>
      </c>
      <c r="M56" s="3592" t="s">
        <v>1992</v>
      </c>
    </row>
    <row r="57" spans="1:13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3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3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3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3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3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3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3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2067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  <row r="122" spans="1:10" x14ac:dyDescent="0.25">
      <c r="A122" s="2580">
        <v>31.362725450901809</v>
      </c>
      <c r="B122" s="2580">
        <v>18.537074148296597</v>
      </c>
      <c r="C122" s="2580">
        <v>50.100200400801612</v>
      </c>
      <c r="D122" s="2580">
        <v>50</v>
      </c>
      <c r="E122" s="2580">
        <v>18.5</v>
      </c>
      <c r="F122" s="2580">
        <v>31.3</v>
      </c>
      <c r="G122" s="1" t="s">
        <v>1958</v>
      </c>
      <c r="H122" s="1" t="s">
        <v>317</v>
      </c>
      <c r="I122" s="1" t="s">
        <v>2063</v>
      </c>
      <c r="J122" s="1" t="s">
        <v>1996</v>
      </c>
    </row>
    <row r="123" spans="1:10" x14ac:dyDescent="0.25">
      <c r="A123" s="2580">
        <v>45.273631840796021</v>
      </c>
      <c r="B123" s="2580">
        <v>21.890547263681594</v>
      </c>
      <c r="C123" s="2580">
        <v>32.835820895522389</v>
      </c>
      <c r="D123" s="2580">
        <v>33</v>
      </c>
      <c r="E123" s="2580">
        <v>22</v>
      </c>
      <c r="F123" s="2580">
        <v>45.5</v>
      </c>
      <c r="G123" s="1" t="s">
        <v>1978</v>
      </c>
      <c r="H123" s="1" t="s">
        <v>317</v>
      </c>
      <c r="I123" s="1" t="s">
        <v>2063</v>
      </c>
      <c r="J123" s="1" t="s">
        <v>1997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21"/>
  <sheetViews>
    <sheetView workbookViewId="0">
      <selection activeCell="G1" sqref="G1:G1048576"/>
    </sheetView>
  </sheetViews>
  <sheetFormatPr defaultRowHeight="15" x14ac:dyDescent="0.25"/>
  <cols>
    <col min="1" max="3" bestFit="true" customWidth="true" style="443" width="12.0" collapsed="true"/>
    <col min="4" max="4" bestFit="true" customWidth="true" style="443" width="6.0" collapsed="true"/>
    <col min="5" max="5" bestFit="true" customWidth="true" style="443" width="5.0" collapsed="true"/>
    <col min="6" max="6" bestFit="true" customWidth="true" style="443" width="5.28515625" collapsed="true"/>
    <col min="7" max="7" bestFit="true" customWidth="true" style="443" width="11.7109375" collapsed="true"/>
    <col min="8" max="8" bestFit="true" customWidth="true" style="443" width="7.7109375" collapsed="true"/>
    <col min="9" max="9" bestFit="true" customWidth="true" style="443" width="11.7109375" collapsed="true"/>
    <col min="10" max="10" bestFit="true" customWidth="true" style="443" width="12.28515625" collapsed="true"/>
  </cols>
  <sheetData>
    <row r="1" spans="1:10" x14ac:dyDescent="0.25">
      <c r="A1" s="442" t="s">
        <v>2003</v>
      </c>
      <c r="B1" s="442" t="s">
        <v>2004</v>
      </c>
      <c r="C1" s="442" t="s">
        <v>2005</v>
      </c>
      <c r="D1" s="442" t="s">
        <v>1987</v>
      </c>
      <c r="E1" s="442" t="s">
        <v>1986</v>
      </c>
      <c r="F1" s="442" t="s">
        <v>1985</v>
      </c>
      <c r="G1" s="442" t="s">
        <v>2006</v>
      </c>
      <c r="H1" s="442" t="s">
        <v>2007</v>
      </c>
      <c r="I1" s="442" t="s">
        <v>2008</v>
      </c>
      <c r="J1" s="442" t="s">
        <v>1988</v>
      </c>
    </row>
    <row r="2" spans="1:10" x14ac:dyDescent="0.25">
      <c r="A2" s="2580">
        <v>11.553784860557768</v>
      </c>
      <c r="B2" s="2580">
        <v>50.398406374501988</v>
      </c>
      <c r="C2" s="2580">
        <v>38.047808764940235</v>
      </c>
      <c r="D2" s="2580">
        <v>38.200000000000003</v>
      </c>
      <c r="E2" s="2580">
        <v>50.6</v>
      </c>
      <c r="F2" s="2580">
        <v>11.6</v>
      </c>
      <c r="G2" s="1" t="s">
        <v>2009</v>
      </c>
      <c r="H2" s="1" t="s">
        <v>317</v>
      </c>
      <c r="I2" s="1" t="s">
        <v>2063</v>
      </c>
      <c r="J2" s="1" t="s">
        <v>1990</v>
      </c>
    </row>
    <row r="3" spans="1:10" x14ac:dyDescent="0.25">
      <c r="A3" s="2580">
        <v>6.1220413462498753</v>
      </c>
      <c r="B3" s="2580">
        <v>17.477279536602417</v>
      </c>
      <c r="C3" s="2580">
        <v>76.400679117147718</v>
      </c>
      <c r="D3" s="2580">
        <v>76.5</v>
      </c>
      <c r="E3" s="2580">
        <v>17.5</v>
      </c>
      <c r="F3" s="2580">
        <v>6.13</v>
      </c>
      <c r="G3" s="1" t="s">
        <v>2010</v>
      </c>
      <c r="H3" s="1" t="s">
        <v>317</v>
      </c>
      <c r="I3" s="1" t="s">
        <v>2063</v>
      </c>
      <c r="J3" s="1" t="s">
        <v>1991</v>
      </c>
    </row>
    <row r="4" spans="1:10" x14ac:dyDescent="0.25">
      <c r="A4" s="2580">
        <v>4.9751243781094532</v>
      </c>
      <c r="B4" s="2580">
        <v>21.890547263681594</v>
      </c>
      <c r="C4" s="2580">
        <v>73.134328358208961</v>
      </c>
      <c r="D4" s="2580">
        <v>73.5</v>
      </c>
      <c r="E4" s="2580">
        <v>22</v>
      </c>
      <c r="F4" s="2580">
        <v>5</v>
      </c>
      <c r="G4" s="1" t="s">
        <v>2011</v>
      </c>
      <c r="H4" s="1" t="s">
        <v>317</v>
      </c>
      <c r="I4" s="1" t="s">
        <v>2063</v>
      </c>
      <c r="J4" s="1" t="s">
        <v>1992</v>
      </c>
    </row>
    <row r="5" spans="1:10" x14ac:dyDescent="0.25">
      <c r="A5" s="2580">
        <v>10.030090270812437</v>
      </c>
      <c r="B5" s="2580">
        <v>33.801404212637919</v>
      </c>
      <c r="C5" s="2580">
        <v>56.168505516549651</v>
      </c>
      <c r="D5" s="2580">
        <v>56</v>
      </c>
      <c r="E5" s="2580">
        <v>33.700000000000003</v>
      </c>
      <c r="F5" s="2580">
        <v>10</v>
      </c>
      <c r="G5" s="1" t="s">
        <v>2012</v>
      </c>
      <c r="H5" s="1" t="s">
        <v>317</v>
      </c>
      <c r="I5" s="1" t="s">
        <v>2063</v>
      </c>
      <c r="J5" s="1" t="s">
        <v>1992</v>
      </c>
    </row>
    <row r="6" spans="1:10" x14ac:dyDescent="0.25">
      <c r="A6" s="2580">
        <v>17.119838872104733</v>
      </c>
      <c r="B6" s="2580">
        <v>38.670694864048336</v>
      </c>
      <c r="C6" s="2580">
        <v>44.209466263846927</v>
      </c>
      <c r="D6" s="2580">
        <v>43.9</v>
      </c>
      <c r="E6" s="2580">
        <v>38.4</v>
      </c>
      <c r="F6" s="2580">
        <v>17</v>
      </c>
      <c r="G6" s="1" t="s">
        <v>2013</v>
      </c>
      <c r="H6" s="1" t="s">
        <v>317</v>
      </c>
      <c r="I6" s="1" t="s">
        <v>2063</v>
      </c>
      <c r="J6" s="1" t="s">
        <v>1993</v>
      </c>
    </row>
    <row r="7" spans="1:10" x14ac:dyDescent="0.25">
      <c r="A7" s="2580">
        <v>17.588932806324109</v>
      </c>
      <c r="B7" s="2580">
        <v>30.830039525691699</v>
      </c>
      <c r="C7" s="2580">
        <v>51.581027667984188</v>
      </c>
      <c r="D7" s="2580">
        <v>52.2</v>
      </c>
      <c r="E7" s="2580">
        <v>31.2</v>
      </c>
      <c r="F7" s="2580">
        <v>17.8</v>
      </c>
      <c r="G7" s="1" t="s">
        <v>2014</v>
      </c>
      <c r="H7" s="1" t="s">
        <v>317</v>
      </c>
      <c r="I7" s="1" t="s">
        <v>2063</v>
      </c>
      <c r="J7" s="1" t="s">
        <v>1993</v>
      </c>
    </row>
    <row r="8" spans="1:10" x14ac:dyDescent="0.25">
      <c r="A8" s="2580">
        <v>24.233432245301682</v>
      </c>
      <c r="B8" s="2580">
        <v>60.435212660731949</v>
      </c>
      <c r="C8" s="2580">
        <v>15.331355093966371</v>
      </c>
      <c r="D8" s="2580">
        <v>15.5</v>
      </c>
      <c r="E8" s="2580">
        <v>61.1</v>
      </c>
      <c r="F8" s="2580">
        <v>24.5</v>
      </c>
      <c r="G8" s="1" t="s">
        <v>2015</v>
      </c>
      <c r="H8" s="1" t="s">
        <v>317</v>
      </c>
      <c r="I8" s="1" t="s">
        <v>2063</v>
      </c>
      <c r="J8" s="1" t="s">
        <v>1990</v>
      </c>
    </row>
    <row r="9" spans="1:10" x14ac:dyDescent="0.25">
      <c r="A9" s="2580">
        <v>9.5452273863068466</v>
      </c>
      <c r="B9" s="2580">
        <v>27.486256871564219</v>
      </c>
      <c r="C9" s="2580">
        <v>62.968515742128936</v>
      </c>
      <c r="D9" s="2580">
        <v>63</v>
      </c>
      <c r="E9" s="2580">
        <v>27.5</v>
      </c>
      <c r="F9" s="2580">
        <v>9.5500000000000007</v>
      </c>
      <c r="G9" s="1" t="s">
        <v>2016</v>
      </c>
      <c r="H9" s="1" t="s">
        <v>317</v>
      </c>
      <c r="I9" s="1" t="s">
        <v>2063</v>
      </c>
      <c r="J9" s="1" t="s">
        <v>1992</v>
      </c>
    </row>
    <row r="10" spans="1:10" x14ac:dyDescent="0.25">
      <c r="A10" s="2580">
        <v>8.0726538849646818</v>
      </c>
      <c r="B10" s="2580">
        <v>9.0817356205852668</v>
      </c>
      <c r="C10" s="2580">
        <v>82.845610494450042</v>
      </c>
      <c r="D10" s="2580">
        <v>82.1</v>
      </c>
      <c r="E10" s="2580">
        <v>9</v>
      </c>
      <c r="F10" s="2580">
        <v>8</v>
      </c>
      <c r="G10" s="1" t="s">
        <v>2017</v>
      </c>
      <c r="H10" s="1" t="s">
        <v>317</v>
      </c>
      <c r="I10" s="1" t="s">
        <v>2063</v>
      </c>
      <c r="J10" s="1" t="s">
        <v>1991</v>
      </c>
    </row>
    <row r="11" spans="1:10" x14ac:dyDescent="0.25">
      <c r="A11" s="2580">
        <v>14.955134596211366</v>
      </c>
      <c r="B11" s="2580">
        <v>63.110667996011962</v>
      </c>
      <c r="C11" s="2580">
        <v>21.934197407776672</v>
      </c>
      <c r="D11" s="2580">
        <v>22</v>
      </c>
      <c r="E11" s="2580">
        <v>63.3</v>
      </c>
      <c r="F11" s="2580">
        <v>15</v>
      </c>
      <c r="G11" s="1" t="s">
        <v>2018</v>
      </c>
      <c r="H11" s="1" t="s">
        <v>317</v>
      </c>
      <c r="I11" s="1" t="s">
        <v>2063</v>
      </c>
      <c r="J11" s="1" t="s">
        <v>1990</v>
      </c>
    </row>
    <row r="12" spans="1:10" x14ac:dyDescent="0.25">
      <c r="A12" s="2580">
        <v>18.245264207377868</v>
      </c>
      <c r="B12" s="2580">
        <v>64.307078763708873</v>
      </c>
      <c r="C12" s="2580">
        <v>17.447657028913262</v>
      </c>
      <c r="D12" s="2580">
        <v>17.5</v>
      </c>
      <c r="E12" s="2580">
        <v>64.5</v>
      </c>
      <c r="F12" s="2580">
        <v>18.3</v>
      </c>
      <c r="G12" s="1" t="s">
        <v>2019</v>
      </c>
      <c r="H12" s="1" t="s">
        <v>317</v>
      </c>
      <c r="I12" s="1" t="s">
        <v>2063</v>
      </c>
      <c r="J12" s="1" t="s">
        <v>1990</v>
      </c>
    </row>
    <row r="13" spans="1:10" x14ac:dyDescent="0.25">
      <c r="A13" s="2580">
        <v>10.079840319361278</v>
      </c>
      <c r="B13" s="2580">
        <v>17.964071856287426</v>
      </c>
      <c r="C13" s="2580">
        <v>71.9560878243513</v>
      </c>
      <c r="D13" s="2580">
        <v>72.099999999999994</v>
      </c>
      <c r="E13" s="2580">
        <v>18</v>
      </c>
      <c r="F13" s="2580">
        <v>10.1</v>
      </c>
      <c r="G13" s="1" t="s">
        <v>2020</v>
      </c>
      <c r="H13" s="1" t="s">
        <v>317</v>
      </c>
      <c r="I13" s="1" t="s">
        <v>2063</v>
      </c>
      <c r="J13" s="1" t="s">
        <v>1992</v>
      </c>
    </row>
    <row r="14" spans="1:10" x14ac:dyDescent="0.25">
      <c r="A14" s="2580">
        <v>22.791164658634539</v>
      </c>
      <c r="B14" s="2580">
        <v>64.056224899598391</v>
      </c>
      <c r="C14" s="2580">
        <v>13.152610441767068</v>
      </c>
      <c r="D14" s="2580">
        <v>13.1</v>
      </c>
      <c r="E14" s="2580">
        <v>63.8</v>
      </c>
      <c r="F14" s="2580">
        <v>22.7</v>
      </c>
      <c r="G14" s="1" t="s">
        <v>2021</v>
      </c>
      <c r="H14" s="1" t="s">
        <v>317</v>
      </c>
      <c r="I14" s="1" t="s">
        <v>2063</v>
      </c>
      <c r="J14" s="1" t="s">
        <v>1990</v>
      </c>
    </row>
    <row r="15" spans="1:10" x14ac:dyDescent="0.25">
      <c r="A15" s="2580">
        <v>4.6329723225030088</v>
      </c>
      <c r="B15" s="2580">
        <v>6.4179703168872848</v>
      </c>
      <c r="C15" s="2580">
        <v>88.949057360609714</v>
      </c>
      <c r="D15" s="2580">
        <v>88.7</v>
      </c>
      <c r="E15" s="2580">
        <v>6.4</v>
      </c>
      <c r="F15" s="2580">
        <v>4.62</v>
      </c>
      <c r="G15" s="1" t="s">
        <v>2022</v>
      </c>
      <c r="H15" s="1" t="s">
        <v>317</v>
      </c>
      <c r="I15" s="1" t="s">
        <v>2063</v>
      </c>
      <c r="J15" s="1" t="s">
        <v>1994</v>
      </c>
    </row>
    <row r="16" spans="1:10" x14ac:dyDescent="0.25">
      <c r="A16" s="2580">
        <v>16.981132075471699</v>
      </c>
      <c r="B16" s="2580">
        <v>58.589870903674274</v>
      </c>
      <c r="C16" s="2580">
        <v>24.42899702085402</v>
      </c>
      <c r="D16" s="2580">
        <v>24.6</v>
      </c>
      <c r="E16" s="2580">
        <v>59</v>
      </c>
      <c r="F16" s="2580">
        <v>17.100000000000001</v>
      </c>
      <c r="G16" s="1" t="s">
        <v>2023</v>
      </c>
      <c r="H16" s="1" t="s">
        <v>317</v>
      </c>
      <c r="I16" s="1" t="s">
        <v>2063</v>
      </c>
      <c r="J16" s="1" t="s">
        <v>1990</v>
      </c>
    </row>
    <row r="17" spans="1:10" x14ac:dyDescent="0.25">
      <c r="A17" s="2580">
        <v>26.479438314944833</v>
      </c>
      <c r="B17" s="2580">
        <v>31.293881644934803</v>
      </c>
      <c r="C17" s="2580">
        <v>42.226680040120364</v>
      </c>
      <c r="D17" s="2580">
        <v>42.1</v>
      </c>
      <c r="E17" s="2580">
        <v>31.2</v>
      </c>
      <c r="F17" s="2580">
        <v>26.4</v>
      </c>
      <c r="G17" s="1" t="s">
        <v>2024</v>
      </c>
      <c r="H17" s="1" t="s">
        <v>317</v>
      </c>
      <c r="I17" s="1" t="s">
        <v>2063</v>
      </c>
      <c r="J17" s="1" t="s">
        <v>1993</v>
      </c>
    </row>
    <row r="18" spans="1:10" x14ac:dyDescent="0.25">
      <c r="A18" s="2580">
        <v>29.761904761904763</v>
      </c>
      <c r="B18" s="2580">
        <v>31.746031746031747</v>
      </c>
      <c r="C18" s="2580">
        <v>38.492063492063494</v>
      </c>
      <c r="D18" s="2580">
        <v>38.799999999999997</v>
      </c>
      <c r="E18" s="2580">
        <v>32</v>
      </c>
      <c r="F18" s="2580">
        <v>30</v>
      </c>
      <c r="G18" s="1" t="s">
        <v>2025</v>
      </c>
      <c r="H18" s="1" t="s">
        <v>317</v>
      </c>
      <c r="I18" s="1" t="s">
        <v>2063</v>
      </c>
      <c r="J18" s="1" t="s">
        <v>1995</v>
      </c>
    </row>
    <row r="19" spans="1:10" x14ac:dyDescent="0.25">
      <c r="A19" s="2580">
        <v>4.7523761880940469</v>
      </c>
      <c r="B19" s="2580">
        <v>8.0040020010005009</v>
      </c>
      <c r="C19" s="2580">
        <v>87.243621810905466</v>
      </c>
      <c r="D19" s="2580">
        <v>87.2</v>
      </c>
      <c r="E19" s="2580">
        <v>8</v>
      </c>
      <c r="F19" s="2580">
        <v>4.75</v>
      </c>
      <c r="G19" s="1" t="s">
        <v>2026</v>
      </c>
      <c r="H19" s="1" t="s">
        <v>317</v>
      </c>
      <c r="I19" s="1" t="s">
        <v>2063</v>
      </c>
      <c r="J19" s="1" t="s">
        <v>1991</v>
      </c>
    </row>
    <row r="20" spans="1:10" x14ac:dyDescent="0.25">
      <c r="A20" s="2580">
        <v>2.1847070506454815</v>
      </c>
      <c r="B20" s="2580">
        <v>2.7805362462760672</v>
      </c>
      <c r="C20" s="2580">
        <v>95.034756703078443</v>
      </c>
      <c r="D20" s="2580">
        <v>95.7</v>
      </c>
      <c r="E20" s="2580">
        <v>2.8</v>
      </c>
      <c r="F20" s="2580">
        <v>2.2000000000000002</v>
      </c>
      <c r="G20" s="1" t="s">
        <v>2027</v>
      </c>
      <c r="H20" s="1" t="s">
        <v>317</v>
      </c>
      <c r="I20" s="1" t="s">
        <v>2063</v>
      </c>
      <c r="J20" s="1" t="s">
        <v>1994</v>
      </c>
    </row>
    <row r="21" spans="1:10" x14ac:dyDescent="0.25">
      <c r="A21" s="2580">
        <v>4.0040040040040035</v>
      </c>
      <c r="B21" s="2580">
        <v>12.012012012012011</v>
      </c>
      <c r="C21" s="2580">
        <v>83.983983983983975</v>
      </c>
      <c r="D21" s="2580">
        <v>83.9</v>
      </c>
      <c r="E21" s="2580">
        <v>12</v>
      </c>
      <c r="F21" s="2580">
        <v>4</v>
      </c>
      <c r="G21" s="1" t="s">
        <v>2028</v>
      </c>
      <c r="H21" s="1" t="s">
        <v>317</v>
      </c>
      <c r="I21" s="1" t="s">
        <v>2063</v>
      </c>
      <c r="J21" s="1" t="s">
        <v>1991</v>
      </c>
    </row>
    <row r="22" spans="1:10" x14ac:dyDescent="0.25">
      <c r="A22" s="2580">
        <v>19.641076769690926</v>
      </c>
      <c r="B22" s="2580">
        <v>30.109670987038882</v>
      </c>
      <c r="C22" s="2580">
        <v>50.249252243270192</v>
      </c>
      <c r="D22" s="2580">
        <v>50.4</v>
      </c>
      <c r="E22" s="2580">
        <v>30.2</v>
      </c>
      <c r="F22" s="2580">
        <v>19.7</v>
      </c>
      <c r="G22" s="1" t="s">
        <v>2029</v>
      </c>
      <c r="H22" s="1" t="s">
        <v>317</v>
      </c>
      <c r="I22" s="1" t="s">
        <v>2063</v>
      </c>
      <c r="J22" s="1" t="s">
        <v>1993</v>
      </c>
    </row>
    <row r="23" spans="1:10" x14ac:dyDescent="0.25">
      <c r="A23" s="2580">
        <v>21.787148594377509</v>
      </c>
      <c r="B23" s="2580">
        <v>35.040160642570278</v>
      </c>
      <c r="C23" s="2580">
        <v>43.172690763052209</v>
      </c>
      <c r="D23" s="2580">
        <v>43</v>
      </c>
      <c r="E23" s="2580">
        <v>34.9</v>
      </c>
      <c r="F23" s="2580">
        <v>21.7</v>
      </c>
      <c r="G23" s="1" t="s">
        <v>2030</v>
      </c>
      <c r="H23" s="1" t="s">
        <v>317</v>
      </c>
      <c r="I23" s="1" t="s">
        <v>2063</v>
      </c>
      <c r="J23" s="1" t="s">
        <v>1993</v>
      </c>
    </row>
    <row r="24" spans="1:10" x14ac:dyDescent="0.25">
      <c r="A24" s="2580">
        <v>21.26379137412237</v>
      </c>
      <c r="B24" s="2580">
        <v>11.735205616850553</v>
      </c>
      <c r="C24" s="2580">
        <v>67.001003009027087</v>
      </c>
      <c r="D24" s="2580">
        <v>66.8</v>
      </c>
      <c r="E24" s="2580">
        <v>11.7</v>
      </c>
      <c r="F24" s="2580">
        <v>21.2</v>
      </c>
      <c r="G24" s="1" t="s">
        <v>2031</v>
      </c>
      <c r="H24" s="1" t="s">
        <v>317</v>
      </c>
      <c r="I24" s="1" t="s">
        <v>2063</v>
      </c>
      <c r="J24" s="1" t="s">
        <v>1996</v>
      </c>
    </row>
    <row r="25" spans="1:10" x14ac:dyDescent="0.25">
      <c r="A25" s="2580">
        <v>52.235772357723569</v>
      </c>
      <c r="B25" s="2580">
        <v>30.487804878048777</v>
      </c>
      <c r="C25" s="2580">
        <v>17.27642276422764</v>
      </c>
      <c r="D25" s="2580">
        <v>17</v>
      </c>
      <c r="E25" s="2580">
        <v>30</v>
      </c>
      <c r="F25" s="2580">
        <v>51.4</v>
      </c>
      <c r="G25" s="1" t="s">
        <v>2032</v>
      </c>
      <c r="H25" s="1" t="s">
        <v>317</v>
      </c>
      <c r="I25" s="1" t="s">
        <v>2063</v>
      </c>
      <c r="J25" s="1" t="s">
        <v>1997</v>
      </c>
    </row>
    <row r="26" spans="1:10" x14ac:dyDescent="0.25">
      <c r="A26" s="2580">
        <v>14.028056112224451</v>
      </c>
      <c r="B26" s="2580">
        <v>21.042084168336675</v>
      </c>
      <c r="C26" s="2580">
        <v>64.92985971943888</v>
      </c>
      <c r="D26" s="2580">
        <v>64.8</v>
      </c>
      <c r="E26" s="2580">
        <v>21</v>
      </c>
      <c r="F26" s="2580">
        <v>14</v>
      </c>
      <c r="G26" s="1" t="s">
        <v>2033</v>
      </c>
      <c r="H26" s="1" t="s">
        <v>317</v>
      </c>
      <c r="I26" s="1" t="s">
        <v>2063</v>
      </c>
      <c r="J26" s="1" t="s">
        <v>1992</v>
      </c>
    </row>
    <row r="27" spans="1:10" x14ac:dyDescent="0.25">
      <c r="A27" s="2580">
        <v>7.9920079920079923</v>
      </c>
      <c r="B27" s="2580">
        <v>29.570429570429575</v>
      </c>
      <c r="C27" s="2580">
        <v>62.437562437562441</v>
      </c>
      <c r="D27" s="2580">
        <v>62.5</v>
      </c>
      <c r="E27" s="2580">
        <v>29.6</v>
      </c>
      <c r="F27" s="2580">
        <v>8</v>
      </c>
      <c r="G27" s="1" t="s">
        <v>2034</v>
      </c>
      <c r="H27" s="1" t="s">
        <v>317</v>
      </c>
      <c r="I27" s="1" t="s">
        <v>2063</v>
      </c>
      <c r="J27" s="1" t="s">
        <v>1992</v>
      </c>
    </row>
    <row r="28" spans="1:10" x14ac:dyDescent="0.25">
      <c r="A28" s="2580">
        <v>14.098690835850956</v>
      </c>
      <c r="B28" s="2580">
        <v>35.246727089627392</v>
      </c>
      <c r="C28" s="2580">
        <v>50.654582074521649</v>
      </c>
      <c r="D28" s="2580">
        <v>50.3</v>
      </c>
      <c r="E28" s="2580">
        <v>35</v>
      </c>
      <c r="F28" s="2580">
        <v>14</v>
      </c>
      <c r="G28" s="1" t="s">
        <v>2035</v>
      </c>
      <c r="H28" s="1" t="s">
        <v>317</v>
      </c>
      <c r="I28" s="1" t="s">
        <v>2063</v>
      </c>
      <c r="J28" s="1" t="s">
        <v>1993</v>
      </c>
    </row>
    <row r="29" spans="1:10" x14ac:dyDescent="0.25">
      <c r="A29" s="2580">
        <v>6.6</v>
      </c>
      <c r="B29" s="2580">
        <v>8.4</v>
      </c>
      <c r="C29" s="2580">
        <v>85</v>
      </c>
      <c r="D29" s="2580">
        <v>85</v>
      </c>
      <c r="E29" s="2580">
        <v>8.4</v>
      </c>
      <c r="F29" s="2580">
        <v>6.6</v>
      </c>
      <c r="G29" s="1" t="s">
        <v>2036</v>
      </c>
      <c r="H29" s="1" t="s">
        <v>317</v>
      </c>
      <c r="I29" s="1" t="s">
        <v>2063</v>
      </c>
      <c r="J29" s="1" t="s">
        <v>1991</v>
      </c>
    </row>
    <row r="30" spans="1:10" x14ac:dyDescent="0.25">
      <c r="A30" s="2580">
        <v>50.454086781029261</v>
      </c>
      <c r="B30" s="2580">
        <v>22.704339051463169</v>
      </c>
      <c r="C30" s="2580">
        <v>26.84157416750757</v>
      </c>
      <c r="D30" s="2580">
        <v>26.6</v>
      </c>
      <c r="E30" s="2580">
        <v>22.5</v>
      </c>
      <c r="F30" s="2580">
        <v>50</v>
      </c>
      <c r="G30" s="1" t="s">
        <v>2037</v>
      </c>
      <c r="H30" s="1" t="s">
        <v>317</v>
      </c>
      <c r="I30" s="1" t="s">
        <v>2063</v>
      </c>
      <c r="J30" s="1" t="s">
        <v>1997</v>
      </c>
    </row>
    <row r="31" spans="1:10" x14ac:dyDescent="0.25">
      <c r="A31" s="2580">
        <v>54.024144869215291</v>
      </c>
      <c r="B31" s="2580">
        <v>29.47686116700201</v>
      </c>
      <c r="C31" s="2580">
        <v>16.498993963782695</v>
      </c>
      <c r="D31" s="2580">
        <v>16.399999999999999</v>
      </c>
      <c r="E31" s="2580">
        <v>29.3</v>
      </c>
      <c r="F31" s="2580">
        <v>53.7</v>
      </c>
      <c r="G31" s="1" t="s">
        <v>2038</v>
      </c>
      <c r="H31" s="1" t="s">
        <v>317</v>
      </c>
      <c r="I31" s="1" t="s">
        <v>2063</v>
      </c>
      <c r="J31" s="1" t="s">
        <v>1997</v>
      </c>
    </row>
    <row r="32" spans="1:10" x14ac:dyDescent="0.25">
      <c r="A32" s="2580">
        <v>52.261306532663312</v>
      </c>
      <c r="B32" s="2580">
        <v>31.658291457286431</v>
      </c>
      <c r="C32" s="2580">
        <v>16.08040201005025</v>
      </c>
      <c r="D32" s="2580">
        <v>16</v>
      </c>
      <c r="E32" s="2580">
        <v>31.5</v>
      </c>
      <c r="F32" s="2580">
        <v>52</v>
      </c>
      <c r="G32" s="1" t="s">
        <v>2039</v>
      </c>
      <c r="H32" s="1" t="s">
        <v>317</v>
      </c>
      <c r="I32" s="1" t="s">
        <v>2063</v>
      </c>
      <c r="J32" s="1" t="s">
        <v>1997</v>
      </c>
    </row>
    <row r="33" spans="1:10" x14ac:dyDescent="0.25">
      <c r="A33" s="2580">
        <v>25.722831505483551</v>
      </c>
      <c r="B33" s="2580">
        <v>19.541375872382854</v>
      </c>
      <c r="C33" s="2580">
        <v>54.735792622133602</v>
      </c>
      <c r="D33" s="2580">
        <v>54.9</v>
      </c>
      <c r="E33" s="2580">
        <v>19.600000000000001</v>
      </c>
      <c r="F33" s="2580">
        <v>25.8</v>
      </c>
      <c r="G33" s="1" t="s">
        <v>2040</v>
      </c>
      <c r="H33" s="1" t="s">
        <v>317</v>
      </c>
      <c r="I33" s="1" t="s">
        <v>2063</v>
      </c>
      <c r="J33" s="1" t="s">
        <v>1996</v>
      </c>
    </row>
    <row r="34" spans="1:10" x14ac:dyDescent="0.25">
      <c r="A34" s="2580">
        <v>30.211480362537763</v>
      </c>
      <c r="B34" s="2580">
        <v>48.841893252769381</v>
      </c>
      <c r="C34" s="2580">
        <v>20.946626384692852</v>
      </c>
      <c r="D34" s="2580">
        <v>20.8</v>
      </c>
      <c r="E34" s="2580">
        <v>48.5</v>
      </c>
      <c r="F34" s="2580">
        <v>30</v>
      </c>
      <c r="G34" s="1" t="s">
        <v>2041</v>
      </c>
      <c r="H34" s="1" t="s">
        <v>317</v>
      </c>
      <c r="I34" s="1" t="s">
        <v>2063</v>
      </c>
      <c r="J34" s="1" t="s">
        <v>1995</v>
      </c>
    </row>
    <row r="35" spans="1:10" x14ac:dyDescent="0.25">
      <c r="A35" s="2580">
        <v>8.9463220675944335</v>
      </c>
      <c r="B35" s="2580">
        <v>8.9463220675944335</v>
      </c>
      <c r="C35" s="2580">
        <v>82.107355864811126</v>
      </c>
      <c r="D35" s="2580">
        <v>82.6</v>
      </c>
      <c r="E35" s="2580">
        <v>9</v>
      </c>
      <c r="F35" s="2580">
        <v>9</v>
      </c>
      <c r="G35" s="1" t="s">
        <v>2042</v>
      </c>
      <c r="H35" s="1" t="s">
        <v>317</v>
      </c>
      <c r="I35" s="1" t="s">
        <v>2063</v>
      </c>
      <c r="J35" s="1" t="s">
        <v>1991</v>
      </c>
    </row>
    <row r="36" spans="1:10" x14ac:dyDescent="0.25">
      <c r="A36" s="2580">
        <v>35.175879396984925</v>
      </c>
      <c r="B36" s="2580">
        <v>28.844221105527634</v>
      </c>
      <c r="C36" s="2580">
        <v>35.97989949748743</v>
      </c>
      <c r="D36" s="2580">
        <v>35.799999999999997</v>
      </c>
      <c r="E36" s="2580">
        <v>28.7</v>
      </c>
      <c r="F36" s="2580">
        <v>35</v>
      </c>
      <c r="G36" s="1" t="s">
        <v>2043</v>
      </c>
      <c r="H36" s="1" t="s">
        <v>317</v>
      </c>
      <c r="I36" s="1" t="s">
        <v>2063</v>
      </c>
      <c r="J36" s="1" t="s">
        <v>1995</v>
      </c>
    </row>
    <row r="37" spans="1:10" x14ac:dyDescent="0.25">
      <c r="A37" s="2580">
        <v>33.696729435084237</v>
      </c>
      <c r="B37" s="2580">
        <v>49.157581764122888</v>
      </c>
      <c r="C37" s="2580">
        <v>17.145688800792865</v>
      </c>
      <c r="D37" s="2580">
        <v>17.3</v>
      </c>
      <c r="E37" s="2580">
        <v>49.6</v>
      </c>
      <c r="F37" s="2580">
        <v>34</v>
      </c>
      <c r="G37" s="1" t="s">
        <v>2044</v>
      </c>
      <c r="H37" s="1" t="s">
        <v>317</v>
      </c>
      <c r="I37" s="1" t="s">
        <v>2063</v>
      </c>
      <c r="J37" s="1" t="s">
        <v>1998</v>
      </c>
    </row>
    <row r="38" spans="1:10" x14ac:dyDescent="0.25">
      <c r="A38" s="2580">
        <v>35.984095427435392</v>
      </c>
      <c r="B38" s="2580">
        <v>28.230616302186878</v>
      </c>
      <c r="C38" s="2580">
        <v>35.785288270377734</v>
      </c>
      <c r="D38" s="2580">
        <v>36</v>
      </c>
      <c r="E38" s="2580">
        <v>28.4</v>
      </c>
      <c r="F38" s="2580">
        <v>36.200000000000003</v>
      </c>
      <c r="G38" s="1" t="s">
        <v>2045</v>
      </c>
      <c r="H38" s="1" t="s">
        <v>317</v>
      </c>
      <c r="I38" s="1" t="s">
        <v>2063</v>
      </c>
      <c r="J38" s="1" t="s">
        <v>1995</v>
      </c>
    </row>
    <row r="39" spans="1:10" x14ac:dyDescent="0.25">
      <c r="A39" s="2580">
        <v>35.671342685370746</v>
      </c>
      <c r="B39" s="2580">
        <v>51.402805611222448</v>
      </c>
      <c r="C39" s="2580">
        <v>12.925851703406815</v>
      </c>
      <c r="D39" s="2580">
        <v>12.9</v>
      </c>
      <c r="E39" s="2580">
        <v>51.3</v>
      </c>
      <c r="F39" s="2580">
        <v>35.6</v>
      </c>
      <c r="G39" s="1" t="s">
        <v>2046</v>
      </c>
      <c r="H39" s="1" t="s">
        <v>317</v>
      </c>
      <c r="I39" s="1" t="s">
        <v>2063</v>
      </c>
      <c r="J39" s="1" t="s">
        <v>1998</v>
      </c>
    </row>
    <row r="40" spans="1:10" x14ac:dyDescent="0.25">
      <c r="A40" s="2580">
        <v>30.382293762575458</v>
      </c>
      <c r="B40" s="2580">
        <v>57.645875251509061</v>
      </c>
      <c r="C40" s="2580">
        <v>11.971830985915496</v>
      </c>
      <c r="D40" s="2580">
        <v>11.9</v>
      </c>
      <c r="E40" s="2580">
        <v>57.3</v>
      </c>
      <c r="F40" s="2580">
        <v>30.2</v>
      </c>
      <c r="G40" s="1" t="s">
        <v>2047</v>
      </c>
      <c r="H40" s="1" t="s">
        <v>317</v>
      </c>
      <c r="I40" s="1" t="s">
        <v>2063</v>
      </c>
      <c r="J40" s="1" t="s">
        <v>1998</v>
      </c>
    </row>
    <row r="41" spans="1:10" x14ac:dyDescent="0.25">
      <c r="A41" s="2580">
        <v>21.756487025948104</v>
      </c>
      <c r="B41" s="2580">
        <v>11.177644710578841</v>
      </c>
      <c r="C41" s="2580">
        <v>67.06586826347305</v>
      </c>
      <c r="D41" s="2580">
        <v>67.2</v>
      </c>
      <c r="E41" s="2580">
        <v>11.2</v>
      </c>
      <c r="F41" s="2580">
        <v>21.8</v>
      </c>
      <c r="G41" s="1" t="s">
        <v>2048</v>
      </c>
      <c r="H41" s="1" t="s">
        <v>317</v>
      </c>
      <c r="I41" s="1" t="s">
        <v>2063</v>
      </c>
      <c r="J41" s="1" t="s">
        <v>1996</v>
      </c>
    </row>
    <row r="42" spans="1:10" x14ac:dyDescent="0.25">
      <c r="A42" s="2580">
        <v>29.713114754098363</v>
      </c>
      <c r="B42" s="2580">
        <v>58.913934426229517</v>
      </c>
      <c r="C42" s="2580">
        <v>11.372950819672132</v>
      </c>
      <c r="D42" s="2580">
        <v>11.1</v>
      </c>
      <c r="E42" s="2580">
        <v>57.5</v>
      </c>
      <c r="F42" s="2580">
        <v>29</v>
      </c>
      <c r="G42" s="1" t="s">
        <v>2049</v>
      </c>
      <c r="H42" s="1" t="s">
        <v>317</v>
      </c>
      <c r="I42" s="1" t="s">
        <v>2063</v>
      </c>
      <c r="J42" s="1" t="s">
        <v>1998</v>
      </c>
    </row>
    <row r="43" spans="1:10" x14ac:dyDescent="0.25">
      <c r="A43" s="2580">
        <v>29.63330029732408</v>
      </c>
      <c r="B43" s="2580">
        <v>55.500495540138743</v>
      </c>
      <c r="C43" s="2580">
        <v>14.866204162537164</v>
      </c>
      <c r="D43" s="2580">
        <v>15</v>
      </c>
      <c r="E43" s="2580">
        <v>56</v>
      </c>
      <c r="F43" s="2580">
        <v>29.9</v>
      </c>
      <c r="G43" s="1" t="s">
        <v>2050</v>
      </c>
      <c r="H43" s="1" t="s">
        <v>317</v>
      </c>
      <c r="I43" s="1" t="s">
        <v>2063</v>
      </c>
      <c r="J43" s="1" t="s">
        <v>1998</v>
      </c>
    </row>
    <row r="44" spans="1:10" x14ac:dyDescent="0.25">
      <c r="A44" s="2580">
        <v>4.7952047952047954</v>
      </c>
      <c r="B44" s="2580">
        <v>7.2927072927072931</v>
      </c>
      <c r="C44" s="2580">
        <v>87.912087912087912</v>
      </c>
      <c r="D44" s="2580">
        <v>88</v>
      </c>
      <c r="E44" s="2580">
        <v>7.3</v>
      </c>
      <c r="F44" s="2580">
        <v>4.8</v>
      </c>
      <c r="G44" s="1" t="s">
        <v>2051</v>
      </c>
      <c r="H44" s="1" t="s">
        <v>317</v>
      </c>
      <c r="I44" s="1" t="s">
        <v>2063</v>
      </c>
      <c r="J44" s="1" t="s">
        <v>1994</v>
      </c>
    </row>
    <row r="45" spans="1:10" x14ac:dyDescent="0.25">
      <c r="A45" s="2580">
        <v>29.789368104312938</v>
      </c>
      <c r="B45" s="2580">
        <v>55.867602808425282</v>
      </c>
      <c r="C45" s="2580">
        <v>14.343029087261787</v>
      </c>
      <c r="D45" s="2580">
        <v>14.3</v>
      </c>
      <c r="E45" s="2580">
        <v>55.7</v>
      </c>
      <c r="F45" s="2580">
        <v>29.7</v>
      </c>
      <c r="G45" s="1" t="s">
        <v>2052</v>
      </c>
      <c r="H45" s="1" t="s">
        <v>317</v>
      </c>
      <c r="I45" s="1" t="s">
        <v>2063</v>
      </c>
      <c r="J45" s="1" t="s">
        <v>1998</v>
      </c>
    </row>
    <row r="46" spans="1:10" x14ac:dyDescent="0.25">
      <c r="A46" s="2580">
        <v>50.704225352112672</v>
      </c>
      <c r="B46" s="2580">
        <v>31.187122736418509</v>
      </c>
      <c r="C46" s="2580">
        <v>18.108651911468812</v>
      </c>
      <c r="D46" s="2580">
        <v>18</v>
      </c>
      <c r="E46" s="2580">
        <v>31</v>
      </c>
      <c r="F46" s="2580">
        <v>50.4</v>
      </c>
      <c r="G46" s="1" t="s">
        <v>2053</v>
      </c>
      <c r="H46" s="1" t="s">
        <v>317</v>
      </c>
      <c r="I46" s="1" t="s">
        <v>2063</v>
      </c>
      <c r="J46" s="1" t="s">
        <v>1997</v>
      </c>
    </row>
    <row r="47" spans="1:10" x14ac:dyDescent="0.25">
      <c r="A47" s="2580">
        <v>53.137651821862349</v>
      </c>
      <c r="B47" s="2580">
        <v>30.668016194331983</v>
      </c>
      <c r="C47" s="2580">
        <v>16.194331983805668</v>
      </c>
      <c r="D47" s="2580">
        <v>16</v>
      </c>
      <c r="E47" s="2580">
        <v>30.3</v>
      </c>
      <c r="F47" s="2580">
        <v>52.5</v>
      </c>
      <c r="G47" s="1" t="s">
        <v>2054</v>
      </c>
      <c r="H47" s="1" t="s">
        <v>317</v>
      </c>
      <c r="I47" s="1" t="s">
        <v>2063</v>
      </c>
      <c r="J47" s="1" t="s">
        <v>1997</v>
      </c>
    </row>
    <row r="48" spans="1:10" x14ac:dyDescent="0.25">
      <c r="A48" s="2580">
        <v>28.109696376101862</v>
      </c>
      <c r="B48" s="2580">
        <v>43.095004897159654</v>
      </c>
      <c r="C48" s="2580">
        <v>28.795298726738494</v>
      </c>
      <c r="D48" s="2580">
        <v>29.4</v>
      </c>
      <c r="E48" s="2580">
        <v>44</v>
      </c>
      <c r="F48" s="2580">
        <v>28.7</v>
      </c>
      <c r="G48" s="1" t="s">
        <v>2055</v>
      </c>
      <c r="H48" s="1" t="s">
        <v>317</v>
      </c>
      <c r="I48" s="1" t="s">
        <v>2063</v>
      </c>
      <c r="J48" s="1" t="s">
        <v>1995</v>
      </c>
    </row>
    <row r="49" spans="1:10" x14ac:dyDescent="0.25">
      <c r="A49" s="2580">
        <v>4.9554013875123886</v>
      </c>
      <c r="B49" s="2580">
        <v>3.8652130822596629</v>
      </c>
      <c r="C49" s="2580">
        <v>91.179385530227947</v>
      </c>
      <c r="D49" s="2580">
        <v>92</v>
      </c>
      <c r="E49" s="2580">
        <v>3.9</v>
      </c>
      <c r="F49" s="2580">
        <v>5</v>
      </c>
      <c r="G49" s="1" t="s">
        <v>2056</v>
      </c>
      <c r="H49" s="1" t="s">
        <v>317</v>
      </c>
      <c r="I49" s="1" t="s">
        <v>2063</v>
      </c>
      <c r="J49" s="1" t="s">
        <v>1994</v>
      </c>
    </row>
    <row r="50" spans="1:10" x14ac:dyDescent="0.25">
      <c r="A50" s="2580">
        <v>11.553784860557768</v>
      </c>
      <c r="B50" s="2580">
        <v>50.398406374501988</v>
      </c>
      <c r="C50" s="2580">
        <v>38.047808764940235</v>
      </c>
      <c r="D50" s="2580">
        <v>38.200000000000003</v>
      </c>
      <c r="E50" s="2580">
        <v>50.6</v>
      </c>
      <c r="F50" s="2580">
        <v>11.6</v>
      </c>
      <c r="G50" s="1" t="s">
        <v>2009</v>
      </c>
      <c r="H50" s="1" t="s">
        <v>317</v>
      </c>
      <c r="I50" s="1" t="s">
        <v>2063</v>
      </c>
      <c r="J50" s="1" t="s">
        <v>1990</v>
      </c>
    </row>
    <row r="51" spans="1:10" x14ac:dyDescent="0.25">
      <c r="A51" s="2580">
        <v>6.1220413462498753</v>
      </c>
      <c r="B51" s="2580">
        <v>17.477279536602417</v>
      </c>
      <c r="C51" s="2580">
        <v>76.400679117147718</v>
      </c>
      <c r="D51" s="2580">
        <v>76.5</v>
      </c>
      <c r="E51" s="2580">
        <v>17.5</v>
      </c>
      <c r="F51" s="2580">
        <v>6.13</v>
      </c>
      <c r="G51" s="1" t="s">
        <v>2010</v>
      </c>
      <c r="H51" s="1" t="s">
        <v>317</v>
      </c>
      <c r="I51" s="1" t="s">
        <v>2063</v>
      </c>
      <c r="J51" s="1" t="s">
        <v>1991</v>
      </c>
    </row>
    <row r="52" spans="1:10" x14ac:dyDescent="0.25">
      <c r="A52" s="2580">
        <v>4.9751243781094532</v>
      </c>
      <c r="B52" s="2580">
        <v>21.890547263681594</v>
      </c>
      <c r="C52" s="2580">
        <v>73.134328358208961</v>
      </c>
      <c r="D52" s="2580">
        <v>73.5</v>
      </c>
      <c r="E52" s="2580">
        <v>22</v>
      </c>
      <c r="F52" s="2580">
        <v>5</v>
      </c>
      <c r="G52" s="1" t="s">
        <v>2011</v>
      </c>
      <c r="H52" s="1" t="s">
        <v>317</v>
      </c>
      <c r="I52" s="1" t="s">
        <v>2063</v>
      </c>
      <c r="J52" s="1" t="s">
        <v>1992</v>
      </c>
    </row>
    <row r="53" spans="1:10" x14ac:dyDescent="0.25">
      <c r="A53" s="2580">
        <v>10.030090270812437</v>
      </c>
      <c r="B53" s="2580">
        <v>33.801404212637919</v>
      </c>
      <c r="C53" s="2580">
        <v>56.168505516549651</v>
      </c>
      <c r="D53" s="2580">
        <v>56</v>
      </c>
      <c r="E53" s="2580">
        <v>33.700000000000003</v>
      </c>
      <c r="F53" s="2580">
        <v>10</v>
      </c>
      <c r="G53" s="1" t="s">
        <v>2012</v>
      </c>
      <c r="H53" s="1" t="s">
        <v>317</v>
      </c>
      <c r="I53" s="1" t="s">
        <v>2063</v>
      </c>
      <c r="J53" s="1" t="s">
        <v>1992</v>
      </c>
    </row>
    <row r="54" spans="1:10" x14ac:dyDescent="0.25">
      <c r="A54" s="2580">
        <v>17.119838872104733</v>
      </c>
      <c r="B54" s="2580">
        <v>38.670694864048336</v>
      </c>
      <c r="C54" s="2580">
        <v>44.209466263846927</v>
      </c>
      <c r="D54" s="2580">
        <v>43.9</v>
      </c>
      <c r="E54" s="2580">
        <v>38.4</v>
      </c>
      <c r="F54" s="2580">
        <v>17</v>
      </c>
      <c r="G54" s="1" t="s">
        <v>2013</v>
      </c>
      <c r="H54" s="1" t="s">
        <v>317</v>
      </c>
      <c r="I54" s="1" t="s">
        <v>2063</v>
      </c>
      <c r="J54" s="1" t="s">
        <v>1993</v>
      </c>
    </row>
    <row r="55" spans="1:10" x14ac:dyDescent="0.25">
      <c r="A55" s="2580">
        <v>51.832993890020362</v>
      </c>
      <c r="B55" s="2580">
        <v>29.837067209775967</v>
      </c>
      <c r="C55" s="2580">
        <v>18.329938900203665</v>
      </c>
      <c r="D55" s="2580">
        <v>18</v>
      </c>
      <c r="E55" s="2580">
        <v>29.3</v>
      </c>
      <c r="F55" s="2580">
        <v>50.9</v>
      </c>
      <c r="G55" s="1" t="s">
        <v>2057</v>
      </c>
      <c r="H55" s="1" t="s">
        <v>317</v>
      </c>
      <c r="I55" s="1" t="s">
        <v>2063</v>
      </c>
      <c r="J55" s="1" t="s">
        <v>1997</v>
      </c>
    </row>
    <row r="56" spans="1:10" x14ac:dyDescent="0.25">
      <c r="A56" s="2580">
        <v>21.449851042701091</v>
      </c>
      <c r="B56" s="2580">
        <v>15.392254220456801</v>
      </c>
      <c r="C56" s="2580">
        <v>63.157894736842103</v>
      </c>
      <c r="D56" s="2580">
        <v>63.6</v>
      </c>
      <c r="E56" s="2580">
        <v>15.5</v>
      </c>
      <c r="F56" s="2580">
        <v>21.6</v>
      </c>
      <c r="G56" s="1" t="s">
        <v>2058</v>
      </c>
      <c r="H56" s="1" t="s">
        <v>317</v>
      </c>
      <c r="I56" s="1" t="s">
        <v>2063</v>
      </c>
      <c r="J56" s="1" t="s">
        <v>1996</v>
      </c>
    </row>
    <row r="57" spans="1:10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0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0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0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0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0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0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0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2023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16"/>
  <sheetViews>
    <sheetView workbookViewId="0"/>
  </sheetViews>
  <sheetFormatPr defaultRowHeight="15" x14ac:dyDescent="0.25"/>
  <sheetData>
    <row r="1" spans="1:4" x14ac:dyDescent="0.25">
      <c r="A1" s="3593" t="s">
        <v>2006</v>
      </c>
      <c r="B1" s="3594" t="s">
        <v>2068</v>
      </c>
      <c r="C1" s="3595" t="s">
        <v>2069</v>
      </c>
      <c r="D1" s="3596" t="s">
        <v>2070</v>
      </c>
    </row>
    <row ht="30" r="2" spans="1:4" x14ac:dyDescent="0.25">
      <c r="A2" s="3597" t="s">
        <v>2078</v>
      </c>
      <c r="B2" s="3650">
        <v>1998</v>
      </c>
      <c r="C2" s="3700">
        <v>98105</v>
      </c>
      <c r="D2" s="2773"/>
    </row>
    <row ht="30" r="3" spans="1:4" x14ac:dyDescent="0.25">
      <c r="A3" s="3598" t="s">
        <v>2079</v>
      </c>
      <c r="B3" s="3651">
        <v>1998</v>
      </c>
      <c r="C3" s="3701">
        <v>98107</v>
      </c>
      <c r="D3" s="2774"/>
    </row>
    <row ht="30" r="4" spans="1:4" x14ac:dyDescent="0.25">
      <c r="A4" s="3599" t="s">
        <v>2081</v>
      </c>
      <c r="B4" s="3652">
        <v>1998</v>
      </c>
      <c r="C4" s="3702">
        <v>98102</v>
      </c>
      <c r="D4" s="2775"/>
    </row>
    <row ht="30" r="5" spans="1:4" x14ac:dyDescent="0.25">
      <c r="A5" s="3600" t="s">
        <v>2082</v>
      </c>
      <c r="B5" s="3653">
        <v>1998</v>
      </c>
      <c r="C5" s="3703">
        <v>98103</v>
      </c>
      <c r="D5" s="2776"/>
    </row>
    <row ht="30" r="6" spans="1:4" x14ac:dyDescent="0.25">
      <c r="A6" s="3601" t="s">
        <v>2083</v>
      </c>
      <c r="B6" s="3654">
        <v>1998</v>
      </c>
      <c r="C6" s="3704">
        <v>98106</v>
      </c>
      <c r="D6" s="2777"/>
    </row>
    <row ht="30" r="7" spans="1:4" x14ac:dyDescent="0.25">
      <c r="A7" s="3602" t="s">
        <v>2092</v>
      </c>
      <c r="B7" s="3655">
        <v>1998</v>
      </c>
      <c r="C7" s="3705">
        <v>98109</v>
      </c>
      <c r="D7" s="2778"/>
    </row>
    <row ht="30" r="8" spans="1:4" x14ac:dyDescent="0.25">
      <c r="A8" s="3603" t="s">
        <v>2096</v>
      </c>
      <c r="B8" s="3656">
        <v>1998</v>
      </c>
      <c r="C8" s="3706">
        <v>98101</v>
      </c>
      <c r="D8" s="2779"/>
    </row>
    <row ht="30" r="9" spans="1:4" x14ac:dyDescent="0.25">
      <c r="A9" s="3604" t="s">
        <v>2097</v>
      </c>
      <c r="B9" s="3657">
        <v>1998</v>
      </c>
      <c r="C9" s="3707">
        <v>98108</v>
      </c>
      <c r="D9" s="2780"/>
    </row>
    <row ht="30" r="10" spans="1:4" x14ac:dyDescent="0.25">
      <c r="A10" s="3605" t="s">
        <v>2098</v>
      </c>
      <c r="B10" s="3658">
        <v>1998</v>
      </c>
      <c r="C10" s="3708">
        <v>98112</v>
      </c>
      <c r="D10" s="2781"/>
    </row>
    <row ht="30" r="11" spans="1:4" x14ac:dyDescent="0.25">
      <c r="A11" s="3606" t="s">
        <v>2099</v>
      </c>
      <c r="B11" s="3659">
        <v>1998</v>
      </c>
      <c r="C11" s="3709">
        <v>98115</v>
      </c>
      <c r="D11" s="2782"/>
    </row>
    <row ht="30" r="12" spans="1:4" x14ac:dyDescent="0.25">
      <c r="A12" s="3607" t="s">
        <v>2102</v>
      </c>
      <c r="B12" s="3660">
        <v>1998</v>
      </c>
      <c r="C12" s="3710">
        <v>98104</v>
      </c>
      <c r="D12" s="2783"/>
    </row>
    <row ht="30" r="13" spans="1:4" x14ac:dyDescent="0.25">
      <c r="A13" s="3608" t="s">
        <v>2103</v>
      </c>
      <c r="B13" s="3661">
        <v>1998</v>
      </c>
      <c r="C13" s="3711">
        <v>98110</v>
      </c>
      <c r="D13" s="2784"/>
    </row>
    <row ht="30" r="14" spans="1:4" x14ac:dyDescent="0.25">
      <c r="A14" s="3609" t="s">
        <v>2104</v>
      </c>
      <c r="B14" s="3662">
        <v>1998</v>
      </c>
      <c r="C14" s="3712">
        <v>98111</v>
      </c>
      <c r="D14" s="2785"/>
    </row>
    <row ht="30" r="15" spans="1:4" x14ac:dyDescent="0.25">
      <c r="A15" s="3610" t="s">
        <v>2105</v>
      </c>
      <c r="B15" s="3663">
        <v>1998</v>
      </c>
      <c r="C15" s="3713">
        <v>98113</v>
      </c>
      <c r="D15" s="2786"/>
    </row>
    <row ht="30" r="16" spans="1:4" x14ac:dyDescent="0.25">
      <c r="A16" s="3611" t="s">
        <v>2106</v>
      </c>
      <c r="B16" s="3664">
        <v>1998</v>
      </c>
      <c r="C16" s="3714">
        <v>98118</v>
      </c>
      <c r="D16" s="2787"/>
    </row>
    <row ht="30" r="17" spans="1:4" x14ac:dyDescent="0.25">
      <c r="A17" s="3612" t="s">
        <v>2107</v>
      </c>
      <c r="B17" s="3665">
        <v>1998</v>
      </c>
      <c r="C17" s="3715">
        <v>98119</v>
      </c>
      <c r="D17" s="2788"/>
    </row>
    <row r="18" spans="1:4" x14ac:dyDescent="0.25">
      <c r="A18" s="3613" t="s">
        <v>2100</v>
      </c>
      <c r="B18" s="3666">
        <v>1999</v>
      </c>
      <c r="C18" s="3716">
        <v>102</v>
      </c>
      <c r="D18" s="3750" t="s">
        <v>2071</v>
      </c>
    </row>
    <row r="19" spans="1:4" x14ac:dyDescent="0.25">
      <c r="A19" s="3614" t="s">
        <v>2084</v>
      </c>
      <c r="B19" s="3667">
        <v>1999</v>
      </c>
      <c r="C19" s="3717">
        <v>113</v>
      </c>
      <c r="D19" s="3751" t="s">
        <v>2073</v>
      </c>
    </row>
    <row r="20" spans="1:4" x14ac:dyDescent="0.25">
      <c r="A20" s="3615" t="s">
        <v>2093</v>
      </c>
      <c r="B20" s="3668">
        <v>1999</v>
      </c>
      <c r="C20" s="3718">
        <v>115</v>
      </c>
      <c r="D20" s="3752" t="s">
        <v>2073</v>
      </c>
    </row>
    <row r="21" spans="1:4" x14ac:dyDescent="0.25">
      <c r="A21" s="3616" t="s">
        <v>2080</v>
      </c>
      <c r="B21" s="3669">
        <v>1999</v>
      </c>
      <c r="C21" s="3719">
        <v>120</v>
      </c>
      <c r="D21" s="3753" t="s">
        <v>2074</v>
      </c>
    </row>
    <row r="22" spans="1:4" x14ac:dyDescent="0.25">
      <c r="A22" s="3617" t="s">
        <v>2062</v>
      </c>
      <c r="B22" s="3670">
        <v>2000</v>
      </c>
      <c r="C22" s="3720">
        <v>103</v>
      </c>
      <c r="D22" s="3754" t="s">
        <v>2071</v>
      </c>
    </row>
    <row r="23" spans="1:4" x14ac:dyDescent="0.25">
      <c r="A23" s="3618" t="s">
        <v>2085</v>
      </c>
      <c r="B23" s="3671">
        <v>2000</v>
      </c>
      <c r="C23" s="3721">
        <v>102</v>
      </c>
      <c r="D23" s="3755" t="s">
        <v>2071</v>
      </c>
    </row>
    <row r="24" spans="1:4" x14ac:dyDescent="0.25">
      <c r="A24" s="3619" t="s">
        <v>2086</v>
      </c>
      <c r="B24" s="3672">
        <v>2000</v>
      </c>
      <c r="C24" s="3722">
        <v>106</v>
      </c>
      <c r="D24" s="3756" t="s">
        <v>2071</v>
      </c>
    </row>
    <row r="25" spans="1:4" x14ac:dyDescent="0.25">
      <c r="A25" s="3620" t="s">
        <v>2087</v>
      </c>
      <c r="B25" s="3673">
        <v>2000</v>
      </c>
      <c r="C25" s="3723">
        <v>104</v>
      </c>
      <c r="D25" s="3757" t="s">
        <v>2071</v>
      </c>
    </row>
    <row r="26" spans="1:4" x14ac:dyDescent="0.25">
      <c r="A26" s="3621" t="s">
        <v>2061</v>
      </c>
      <c r="B26" s="3674">
        <v>2000</v>
      </c>
      <c r="C26" s="3724">
        <v>111</v>
      </c>
      <c r="D26" s="3758" t="s">
        <v>2072</v>
      </c>
    </row>
    <row r="27" spans="1:4" x14ac:dyDescent="0.25">
      <c r="A27" s="3622" t="s">
        <v>2094</v>
      </c>
      <c r="B27" s="3675">
        <v>2000</v>
      </c>
      <c r="C27" s="3725">
        <v>107</v>
      </c>
      <c r="D27" s="3759" t="s">
        <v>2072</v>
      </c>
    </row>
    <row r="28" spans="1:4" x14ac:dyDescent="0.25">
      <c r="A28" s="3623" t="s">
        <v>2095</v>
      </c>
      <c r="B28" s="3676">
        <v>2000</v>
      </c>
      <c r="C28" s="3726">
        <v>109</v>
      </c>
      <c r="D28" s="3760" t="s">
        <v>2072</v>
      </c>
    </row>
    <row r="29" spans="1:4" x14ac:dyDescent="0.25">
      <c r="A29" s="3624" t="s">
        <v>2088</v>
      </c>
      <c r="B29" s="3677">
        <v>2001</v>
      </c>
      <c r="C29" s="3727">
        <v>101</v>
      </c>
      <c r="D29" s="3761" t="s">
        <v>2071</v>
      </c>
    </row>
    <row r="30" spans="1:4" x14ac:dyDescent="0.25">
      <c r="A30" s="3625" t="s">
        <v>2089</v>
      </c>
      <c r="B30" s="3678">
        <v>2001</v>
      </c>
      <c r="C30" s="3728">
        <v>109</v>
      </c>
      <c r="D30" s="3762" t="s">
        <v>2072</v>
      </c>
    </row>
    <row r="31" spans="1:4" x14ac:dyDescent="0.25">
      <c r="A31" s="3626" t="s">
        <v>2090</v>
      </c>
      <c r="B31" s="3679">
        <v>2001</v>
      </c>
      <c r="C31" s="3729">
        <v>113</v>
      </c>
      <c r="D31" s="3763" t="s">
        <v>2073</v>
      </c>
    </row>
    <row r="32" spans="1:4" x14ac:dyDescent="0.25">
      <c r="A32" s="3627" t="s">
        <v>2091</v>
      </c>
      <c r="B32" s="3680">
        <v>2001</v>
      </c>
      <c r="C32" s="3730">
        <v>118</v>
      </c>
      <c r="D32" s="3764" t="s">
        <v>2074</v>
      </c>
    </row>
    <row r="33" spans="1:4" x14ac:dyDescent="0.25">
      <c r="A33" s="3628" t="s">
        <v>1518</v>
      </c>
      <c r="B33" s="3681">
        <v>2002</v>
      </c>
      <c r="C33" s="3731">
        <v>102</v>
      </c>
      <c r="D33" s="3765" t="s">
        <v>2071</v>
      </c>
    </row>
    <row r="34" spans="1:4" x14ac:dyDescent="0.25">
      <c r="A34" s="3629" t="s">
        <v>1505</v>
      </c>
      <c r="B34" s="3682">
        <v>2002</v>
      </c>
      <c r="C34" s="3732">
        <v>111</v>
      </c>
      <c r="D34" s="3766" t="s">
        <v>2072</v>
      </c>
    </row>
    <row r="35" spans="1:4" x14ac:dyDescent="0.25">
      <c r="A35" s="3630" t="s">
        <v>1514</v>
      </c>
      <c r="B35" s="3683">
        <v>2002</v>
      </c>
      <c r="C35" s="3733">
        <v>109</v>
      </c>
      <c r="D35" s="3767" t="s">
        <v>2072</v>
      </c>
    </row>
    <row r="36" spans="1:4" x14ac:dyDescent="0.25">
      <c r="A36" s="3631" t="s">
        <v>1506</v>
      </c>
      <c r="B36" s="3684">
        <v>2002</v>
      </c>
      <c r="C36" s="3734">
        <v>112</v>
      </c>
      <c r="D36" s="3768" t="s">
        <v>2073</v>
      </c>
    </row>
    <row r="37" spans="1:4" x14ac:dyDescent="0.25">
      <c r="A37" s="3632" t="s">
        <v>1508</v>
      </c>
      <c r="B37" s="3685">
        <v>2002</v>
      </c>
      <c r="C37" s="3735">
        <v>114</v>
      </c>
      <c r="D37" s="3769" t="s">
        <v>2073</v>
      </c>
    </row>
    <row r="38" spans="1:4" x14ac:dyDescent="0.25">
      <c r="A38" s="3633" t="s">
        <v>1498</v>
      </c>
      <c r="B38" s="3686">
        <v>2002</v>
      </c>
      <c r="C38" s="3736">
        <v>116</v>
      </c>
      <c r="D38" s="3770" t="s">
        <v>2073</v>
      </c>
    </row>
    <row r="39" spans="1:4" x14ac:dyDescent="0.25">
      <c r="A39" s="3634" t="s">
        <v>1500</v>
      </c>
      <c r="B39" s="3687">
        <v>2002</v>
      </c>
      <c r="C39" s="3737">
        <v>118</v>
      </c>
      <c r="D39" s="3771" t="s">
        <v>2074</v>
      </c>
    </row>
    <row r="40" spans="1:4" x14ac:dyDescent="0.25">
      <c r="A40" s="3635" t="s">
        <v>1501</v>
      </c>
      <c r="B40" s="3688">
        <v>2002</v>
      </c>
      <c r="C40" s="3738">
        <v>119</v>
      </c>
      <c r="D40" s="3772" t="s">
        <v>2074</v>
      </c>
    </row>
    <row r="41" spans="1:4" x14ac:dyDescent="0.25">
      <c r="A41" s="3636" t="s">
        <v>1488</v>
      </c>
      <c r="B41" s="3689">
        <v>2003</v>
      </c>
      <c r="C41" s="3739">
        <v>107</v>
      </c>
      <c r="D41" s="3773" t="s">
        <v>2072</v>
      </c>
    </row>
    <row r="42" spans="1:4" x14ac:dyDescent="0.25">
      <c r="A42" s="3637" t="s">
        <v>2058</v>
      </c>
      <c r="B42" s="3690">
        <v>2005</v>
      </c>
      <c r="C42" s="3740">
        <v>107</v>
      </c>
      <c r="D42" s="3774" t="s">
        <v>2072</v>
      </c>
    </row>
    <row r="43" spans="1:4" x14ac:dyDescent="0.25">
      <c r="A43" s="3638" t="s">
        <v>2060</v>
      </c>
      <c r="B43" s="3691">
        <v>2010</v>
      </c>
      <c r="C43" s="3741">
        <v>112</v>
      </c>
      <c r="D43" s="3775" t="s">
        <v>2073</v>
      </c>
    </row>
    <row r="44" spans="1:4" x14ac:dyDescent="0.25">
      <c r="A44" s="3639" t="s">
        <v>2057</v>
      </c>
      <c r="B44" s="3692">
        <v>2011</v>
      </c>
      <c r="C44" s="3742">
        <v>106</v>
      </c>
      <c r="D44" s="3776" t="s">
        <v>2071</v>
      </c>
    </row>
    <row r="45" spans="1:4" x14ac:dyDescent="0.25">
      <c r="A45" s="3640" t="s">
        <v>2032</v>
      </c>
      <c r="B45" s="3693">
        <v>2012</v>
      </c>
      <c r="C45" s="3743">
        <v>101</v>
      </c>
      <c r="D45" s="3777" t="s">
        <v>2071</v>
      </c>
    </row>
    <row r="46" spans="1:4" x14ac:dyDescent="0.25">
      <c r="A46" s="3641" t="s">
        <v>2031</v>
      </c>
      <c r="B46" s="3694">
        <v>2012</v>
      </c>
      <c r="C46" s="3744">
        <v>110</v>
      </c>
      <c r="D46" s="3778" t="s">
        <v>2072</v>
      </c>
    </row>
    <row r="47" spans="1:4" x14ac:dyDescent="0.25">
      <c r="A47" s="3642" t="s">
        <v>2039</v>
      </c>
      <c r="B47" s="3695">
        <v>2013</v>
      </c>
      <c r="C47" s="3745">
        <v>102</v>
      </c>
      <c r="D47" s="3779" t="s">
        <v>2071</v>
      </c>
    </row>
    <row r="48" spans="1:4" x14ac:dyDescent="0.25">
      <c r="A48" s="3643" t="s">
        <v>2040</v>
      </c>
      <c r="B48" s="3696">
        <v>2013</v>
      </c>
      <c r="C48" s="3746">
        <v>105</v>
      </c>
      <c r="D48" s="3780" t="s">
        <v>2071</v>
      </c>
    </row>
    <row r="49" spans="1:4" x14ac:dyDescent="0.25">
      <c r="A49" s="3644" t="s">
        <v>2038</v>
      </c>
      <c r="B49" s="3697">
        <v>2013</v>
      </c>
      <c r="C49" s="3747">
        <v>109</v>
      </c>
      <c r="D49" s="3781" t="s">
        <v>2072</v>
      </c>
    </row>
    <row r="50" spans="1:4" x14ac:dyDescent="0.25">
      <c r="A50" s="3645" t="s">
        <v>2048</v>
      </c>
      <c r="B50" s="3698">
        <v>2015</v>
      </c>
      <c r="C50" s="3748">
        <v>113</v>
      </c>
      <c r="D50" s="3782" t="s">
        <v>2073</v>
      </c>
    </row>
    <row r="51" spans="1:4" x14ac:dyDescent="0.25">
      <c r="A51" s="3646" t="s">
        <v>2054</v>
      </c>
      <c r="B51" s="3699">
        <v>2016</v>
      </c>
      <c r="C51" s="3749">
        <v>111</v>
      </c>
      <c r="D51" s="3783" t="s">
        <v>2072</v>
      </c>
    </row>
    <row r="52" spans="1:4" x14ac:dyDescent="0.25">
      <c r="A52" s="3647" t="s">
        <v>1978</v>
      </c>
      <c r="B52" s="2643"/>
      <c r="C52" s="2708"/>
      <c r="D52" s="2789"/>
    </row>
    <row ht="45" r="53" spans="1:4" x14ac:dyDescent="0.25">
      <c r="A53" s="3648" t="s">
        <v>1947</v>
      </c>
      <c r="B53" s="2644"/>
      <c r="C53" s="2709"/>
      <c r="D53" s="2790"/>
    </row>
    <row ht="45" r="54" spans="1:4" x14ac:dyDescent="0.25">
      <c r="A54" s="3649" t="s">
        <v>1958</v>
      </c>
      <c r="B54" s="2645"/>
      <c r="C54" s="2710"/>
      <c r="D54" s="2791"/>
    </row>
    <row r="55" spans="1:4" x14ac:dyDescent="0.25">
      <c r="A55" s="2581" t="s">
        <v>2027</v>
      </c>
      <c r="B55" s="2646">
        <v>2012</v>
      </c>
      <c r="C55" s="2711">
        <v>115</v>
      </c>
      <c r="D55" s="2792" t="s">
        <v>2073</v>
      </c>
    </row>
    <row r="56" spans="1:4" x14ac:dyDescent="0.25">
      <c r="A56" s="2582" t="s">
        <v>2020</v>
      </c>
      <c r="B56" s="2647">
        <v>2012</v>
      </c>
      <c r="C56" s="2712">
        <v>117</v>
      </c>
      <c r="D56" s="2793" t="s">
        <v>2074</v>
      </c>
    </row>
    <row r="57" spans="1:4" x14ac:dyDescent="0.25">
      <c r="A57" s="2583" t="s">
        <v>2021</v>
      </c>
      <c r="B57" s="2648">
        <v>2012</v>
      </c>
      <c r="C57" s="2713">
        <v>118</v>
      </c>
      <c r="D57" s="2794" t="s">
        <v>2074</v>
      </c>
    </row>
    <row r="58" spans="1:4" x14ac:dyDescent="0.25">
      <c r="A58" s="2584" t="s">
        <v>2022</v>
      </c>
      <c r="B58" s="2649">
        <v>2012</v>
      </c>
      <c r="C58" s="2714">
        <v>119</v>
      </c>
      <c r="D58" s="2795" t="s">
        <v>2074</v>
      </c>
    </row>
    <row r="59" spans="1:4" x14ac:dyDescent="0.25">
      <c r="A59" s="2585" t="s">
        <v>2067</v>
      </c>
      <c r="B59" s="2650">
        <v>2012</v>
      </c>
      <c r="C59" s="2715">
        <v>120</v>
      </c>
      <c r="D59" s="2796" t="s">
        <v>2074</v>
      </c>
    </row>
    <row r="60" spans="1:4" x14ac:dyDescent="0.25">
      <c r="A60" s="2586" t="s">
        <v>2020</v>
      </c>
      <c r="B60" s="2651">
        <v>2012</v>
      </c>
      <c r="C60" s="2716">
        <v>117</v>
      </c>
      <c r="D60" s="2797" t="s">
        <v>2074</v>
      </c>
    </row>
    <row r="61" spans="1:4" x14ac:dyDescent="0.25">
      <c r="A61" s="2587" t="s">
        <v>2021</v>
      </c>
      <c r="B61" s="2652">
        <v>2012</v>
      </c>
      <c r="C61" s="2717">
        <v>118</v>
      </c>
      <c r="D61" s="2798" t="s">
        <v>2074</v>
      </c>
    </row>
    <row r="62" spans="1:4" x14ac:dyDescent="0.25">
      <c r="A62" s="2588" t="s">
        <v>2022</v>
      </c>
      <c r="B62" s="2653">
        <v>2012</v>
      </c>
      <c r="C62" s="2718">
        <v>119</v>
      </c>
      <c r="D62" s="2799" t="s">
        <v>2074</v>
      </c>
    </row>
    <row r="63" spans="1:4" x14ac:dyDescent="0.25">
      <c r="A63" s="2589" t="s">
        <v>2067</v>
      </c>
      <c r="B63" s="2654">
        <v>2012</v>
      </c>
      <c r="C63" s="2719">
        <v>120</v>
      </c>
      <c r="D63" s="2800" t="s">
        <v>2074</v>
      </c>
    </row>
    <row r="64" spans="1:4" x14ac:dyDescent="0.25">
      <c r="A64" s="2590" t="s">
        <v>2039</v>
      </c>
      <c r="B64" s="2655">
        <v>2013</v>
      </c>
      <c r="C64" s="2720">
        <v>102</v>
      </c>
      <c r="D64" s="2801" t="s">
        <v>2071</v>
      </c>
    </row>
    <row r="65" spans="1:4" x14ac:dyDescent="0.25">
      <c r="A65" s="2591" t="s">
        <v>2040</v>
      </c>
      <c r="B65" s="2656">
        <v>2013</v>
      </c>
      <c r="C65" s="2721">
        <v>105</v>
      </c>
      <c r="D65" s="2802" t="s">
        <v>2071</v>
      </c>
    </row>
    <row r="66" spans="1:4" x14ac:dyDescent="0.25">
      <c r="A66" s="2592" t="s">
        <v>2039</v>
      </c>
      <c r="B66" s="2657">
        <v>2013</v>
      </c>
      <c r="C66" s="2722">
        <v>102</v>
      </c>
      <c r="D66" s="2803" t="s">
        <v>2071</v>
      </c>
    </row>
    <row r="67" spans="1:4" x14ac:dyDescent="0.25">
      <c r="A67" s="2593" t="s">
        <v>2040</v>
      </c>
      <c r="B67" s="2658">
        <v>2013</v>
      </c>
      <c r="C67" s="2723">
        <v>105</v>
      </c>
      <c r="D67" s="2804" t="s">
        <v>2071</v>
      </c>
    </row>
    <row r="68" spans="1:4" x14ac:dyDescent="0.25">
      <c r="A68" s="2594" t="s">
        <v>2036</v>
      </c>
      <c r="B68" s="2659">
        <v>2013</v>
      </c>
      <c r="C68" s="2724">
        <v>111</v>
      </c>
      <c r="D68" s="2805" t="s">
        <v>2072</v>
      </c>
    </row>
    <row r="69" spans="1:4" x14ac:dyDescent="0.25">
      <c r="A69" s="2595" t="s">
        <v>2038</v>
      </c>
      <c r="B69" s="2660">
        <v>2013</v>
      </c>
      <c r="C69" s="2725">
        <v>109</v>
      </c>
      <c r="D69" s="2806" t="s">
        <v>2072</v>
      </c>
    </row>
    <row r="70" spans="1:4" x14ac:dyDescent="0.25">
      <c r="A70" s="2596" t="s">
        <v>2036</v>
      </c>
      <c r="B70" s="2661">
        <v>2013</v>
      </c>
      <c r="C70" s="2726">
        <v>111</v>
      </c>
      <c r="D70" s="2807" t="s">
        <v>2072</v>
      </c>
    </row>
    <row r="71" spans="1:4" x14ac:dyDescent="0.25">
      <c r="A71" s="2597" t="s">
        <v>2038</v>
      </c>
      <c r="B71" s="2662">
        <v>2013</v>
      </c>
      <c r="C71" s="2727">
        <v>109</v>
      </c>
      <c r="D71" s="2808" t="s">
        <v>2072</v>
      </c>
    </row>
    <row r="72" spans="1:4" x14ac:dyDescent="0.25">
      <c r="A72" s="2598" t="s">
        <v>2037</v>
      </c>
      <c r="B72" s="2663">
        <v>2013</v>
      </c>
      <c r="C72" s="2728">
        <v>114</v>
      </c>
      <c r="D72" s="2809" t="s">
        <v>2073</v>
      </c>
    </row>
    <row r="73" spans="1:4" x14ac:dyDescent="0.25">
      <c r="A73" s="2599" t="s">
        <v>2037</v>
      </c>
      <c r="B73" s="2664">
        <v>2013</v>
      </c>
      <c r="C73" s="2729">
        <v>114</v>
      </c>
      <c r="D73" s="2810" t="s">
        <v>2073</v>
      </c>
    </row>
    <row r="74" spans="1:4" x14ac:dyDescent="0.25">
      <c r="A74" s="2600" t="s">
        <v>2035</v>
      </c>
      <c r="B74" s="2665">
        <v>2013</v>
      </c>
      <c r="C74" s="2730">
        <v>119</v>
      </c>
      <c r="D74" s="2811" t="s">
        <v>2074</v>
      </c>
    </row>
    <row r="75" spans="1:4" x14ac:dyDescent="0.25">
      <c r="A75" s="2601" t="s">
        <v>2035</v>
      </c>
      <c r="B75" s="2666">
        <v>2013</v>
      </c>
      <c r="C75" s="2731">
        <v>119</v>
      </c>
      <c r="D75" s="2812" t="s">
        <v>2074</v>
      </c>
    </row>
    <row r="76" spans="1:4" x14ac:dyDescent="0.25">
      <c r="A76" s="2602" t="s">
        <v>2046</v>
      </c>
      <c r="B76" s="2667">
        <v>2014</v>
      </c>
      <c r="C76" s="2732">
        <v>103</v>
      </c>
      <c r="D76" s="2813" t="s">
        <v>2071</v>
      </c>
    </row>
    <row r="77" spans="1:4" x14ac:dyDescent="0.25">
      <c r="A77" s="2603" t="s">
        <v>2046</v>
      </c>
      <c r="B77" s="2668">
        <v>2014</v>
      </c>
      <c r="C77" s="2733">
        <v>103</v>
      </c>
      <c r="D77" s="2814" t="s">
        <v>2071</v>
      </c>
    </row>
    <row r="78" spans="1:4" x14ac:dyDescent="0.25">
      <c r="A78" s="2604" t="s">
        <v>2045</v>
      </c>
      <c r="B78" s="2669">
        <v>2014</v>
      </c>
      <c r="C78" s="2734">
        <v>111</v>
      </c>
      <c r="D78" s="2815" t="s">
        <v>2072</v>
      </c>
    </row>
    <row r="79" spans="1:4" x14ac:dyDescent="0.25">
      <c r="A79" s="2605" t="s">
        <v>2045</v>
      </c>
      <c r="B79" s="2670">
        <v>2014</v>
      </c>
      <c r="C79" s="2735">
        <v>111</v>
      </c>
      <c r="D79" s="2816" t="s">
        <v>2072</v>
      </c>
    </row>
    <row r="80" spans="1:4" x14ac:dyDescent="0.25">
      <c r="A80" s="2606" t="s">
        <v>2041</v>
      </c>
      <c r="B80" s="2671">
        <v>2014</v>
      </c>
      <c r="C80" s="2736">
        <v>119</v>
      </c>
      <c r="D80" s="2817" t="s">
        <v>2074</v>
      </c>
    </row>
    <row r="81" spans="1:4" x14ac:dyDescent="0.25">
      <c r="A81" s="2607" t="s">
        <v>2041</v>
      </c>
      <c r="B81" s="2672">
        <v>2014</v>
      </c>
      <c r="C81" s="2737">
        <v>119</v>
      </c>
      <c r="D81" s="2818" t="s">
        <v>2074</v>
      </c>
    </row>
    <row r="82" spans="1:4" x14ac:dyDescent="0.25">
      <c r="A82" s="2608" t="s">
        <v>2052</v>
      </c>
      <c r="B82" s="2673">
        <v>2015</v>
      </c>
      <c r="C82" s="2738">
        <v>101</v>
      </c>
      <c r="D82" s="2819" t="s">
        <v>2071</v>
      </c>
    </row>
    <row r="83" spans="1:4" x14ac:dyDescent="0.25">
      <c r="A83" s="2609" t="s">
        <v>2053</v>
      </c>
      <c r="B83" s="2674">
        <v>2015</v>
      </c>
      <c r="C83" s="2739">
        <v>103</v>
      </c>
      <c r="D83" s="2820" t="s">
        <v>2071</v>
      </c>
    </row>
    <row r="84" spans="1:4" x14ac:dyDescent="0.25">
      <c r="A84" s="2610" t="s">
        <v>2052</v>
      </c>
      <c r="B84" s="2675">
        <v>2015</v>
      </c>
      <c r="C84" s="2740">
        <v>101</v>
      </c>
      <c r="D84" s="2821" t="s">
        <v>2071</v>
      </c>
    </row>
    <row r="85" spans="1:4" x14ac:dyDescent="0.25">
      <c r="A85" s="2611" t="s">
        <v>2053</v>
      </c>
      <c r="B85" s="2676">
        <v>2015</v>
      </c>
      <c r="C85" s="2741">
        <v>103</v>
      </c>
      <c r="D85" s="2822" t="s">
        <v>2071</v>
      </c>
    </row>
    <row r="86" spans="1:4" x14ac:dyDescent="0.25">
      <c r="A86" s="2612" t="s">
        <v>2050</v>
      </c>
      <c r="B86" s="2677">
        <v>2015</v>
      </c>
      <c r="C86" s="2742">
        <v>108</v>
      </c>
      <c r="D86" s="2823" t="s">
        <v>2072</v>
      </c>
    </row>
    <row r="87" spans="1:4" x14ac:dyDescent="0.25">
      <c r="A87" s="2613" t="s">
        <v>2051</v>
      </c>
      <c r="B87" s="2678">
        <v>2015</v>
      </c>
      <c r="C87" s="2743">
        <v>109</v>
      </c>
      <c r="D87" s="2824" t="s">
        <v>2072</v>
      </c>
    </row>
    <row r="88" spans="1:4" x14ac:dyDescent="0.25">
      <c r="A88" s="2614" t="s">
        <v>2050</v>
      </c>
      <c r="B88" s="2679">
        <v>2015</v>
      </c>
      <c r="C88" s="2744">
        <v>108</v>
      </c>
      <c r="D88" s="2825" t="s">
        <v>2072</v>
      </c>
    </row>
    <row r="89" spans="1:4" x14ac:dyDescent="0.25">
      <c r="A89" s="2615" t="s">
        <v>2051</v>
      </c>
      <c r="B89" s="2680">
        <v>2015</v>
      </c>
      <c r="C89" s="2745">
        <v>109</v>
      </c>
      <c r="D89" s="2826" t="s">
        <v>2072</v>
      </c>
    </row>
    <row r="90" spans="1:4" x14ac:dyDescent="0.25">
      <c r="A90" s="2616" t="s">
        <v>2048</v>
      </c>
      <c r="B90" s="2681">
        <v>2015</v>
      </c>
      <c r="C90" s="2746">
        <v>113</v>
      </c>
      <c r="D90" s="2827" t="s">
        <v>2073</v>
      </c>
    </row>
    <row r="91" spans="1:4" x14ac:dyDescent="0.25">
      <c r="A91" s="2617" t="s">
        <v>2049</v>
      </c>
      <c r="B91" s="2682">
        <v>2015</v>
      </c>
      <c r="C91" s="2747">
        <v>115</v>
      </c>
      <c r="D91" s="2828" t="s">
        <v>2073</v>
      </c>
    </row>
    <row r="92" spans="1:4" x14ac:dyDescent="0.25">
      <c r="A92" s="2618" t="s">
        <v>2048</v>
      </c>
      <c r="B92" s="2683">
        <v>2015</v>
      </c>
      <c r="C92" s="2748">
        <v>113</v>
      </c>
      <c r="D92" s="2829" t="s">
        <v>2073</v>
      </c>
    </row>
    <row r="93" spans="1:4" x14ac:dyDescent="0.25">
      <c r="A93" s="2619" t="s">
        <v>2049</v>
      </c>
      <c r="B93" s="2684">
        <v>2015</v>
      </c>
      <c r="C93" s="2749">
        <v>115</v>
      </c>
      <c r="D93" s="2830" t="s">
        <v>2073</v>
      </c>
    </row>
    <row r="94" spans="1:4" x14ac:dyDescent="0.25">
      <c r="A94" s="2620" t="s">
        <v>2047</v>
      </c>
      <c r="B94" s="2685">
        <v>2015</v>
      </c>
      <c r="C94" s="2750">
        <v>118</v>
      </c>
      <c r="D94" s="2831" t="s">
        <v>2074</v>
      </c>
    </row>
    <row r="95" spans="1:4" x14ac:dyDescent="0.25">
      <c r="A95" s="2621" t="s">
        <v>2047</v>
      </c>
      <c r="B95" s="2686">
        <v>2015</v>
      </c>
      <c r="C95" s="2751">
        <v>118</v>
      </c>
      <c r="D95" s="2832" t="s">
        <v>2074</v>
      </c>
    </row>
    <row r="96" spans="1:4" x14ac:dyDescent="0.25">
      <c r="A96" s="2622" t="s">
        <v>2054</v>
      </c>
      <c r="B96" s="2687">
        <v>2016</v>
      </c>
      <c r="C96" s="2752">
        <v>111</v>
      </c>
      <c r="D96" s="2833" t="s">
        <v>2072</v>
      </c>
    </row>
    <row r="97" spans="1:4" x14ac:dyDescent="0.25">
      <c r="A97" s="2623" t="s">
        <v>2054</v>
      </c>
      <c r="B97" s="2688">
        <v>2016</v>
      </c>
      <c r="C97" s="2753">
        <v>111</v>
      </c>
      <c r="D97" s="2834" t="s">
        <v>2072</v>
      </c>
    </row>
    <row r="98" spans="1:4" x14ac:dyDescent="0.25">
      <c r="A98" s="2624" t="s">
        <v>2055</v>
      </c>
      <c r="B98" s="2689">
        <v>2016</v>
      </c>
      <c r="C98" s="2754">
        <v>114</v>
      </c>
      <c r="D98" s="2835" t="s">
        <v>2073</v>
      </c>
    </row>
    <row r="99" spans="1:4" x14ac:dyDescent="0.25">
      <c r="A99" s="2625" t="s">
        <v>2055</v>
      </c>
      <c r="B99" s="2690">
        <v>2016</v>
      </c>
      <c r="C99" s="2755">
        <v>114</v>
      </c>
      <c r="D99" s="2836" t="s">
        <v>2073</v>
      </c>
    </row>
    <row r="100" spans="1:4" x14ac:dyDescent="0.25">
      <c r="A100" s="2626" t="s">
        <v>2056</v>
      </c>
      <c r="B100" s="2691">
        <v>2017</v>
      </c>
      <c r="C100" s="2756">
        <v>105</v>
      </c>
      <c r="D100" s="2837" t="s">
        <v>2071</v>
      </c>
    </row>
    <row r="101" spans="1:4" x14ac:dyDescent="0.25">
      <c r="A101" s="2627" t="s">
        <v>2056</v>
      </c>
      <c r="B101" s="2692">
        <v>2017</v>
      </c>
      <c r="C101" s="2757">
        <v>105</v>
      </c>
      <c r="D101" s="2838" t="s">
        <v>2071</v>
      </c>
    </row>
    <row r="102" spans="1:4" x14ac:dyDescent="0.25">
      <c r="A102" s="2628" t="s">
        <v>2014</v>
      </c>
      <c r="B102" s="2693">
        <v>2017</v>
      </c>
      <c r="C102" s="2758">
        <v>111</v>
      </c>
      <c r="D102" s="2839" t="s">
        <v>2072</v>
      </c>
    </row>
    <row r="103" spans="1:4" x14ac:dyDescent="0.25">
      <c r="A103" s="2629" t="s">
        <v>2042</v>
      </c>
      <c r="B103" s="2694">
        <v>2017</v>
      </c>
      <c r="C103" s="2759">
        <v>107</v>
      </c>
      <c r="D103" s="2840" t="s">
        <v>2072</v>
      </c>
    </row>
    <row r="104" spans="1:4" x14ac:dyDescent="0.25">
      <c r="A104" s="2630" t="s">
        <v>2043</v>
      </c>
      <c r="B104" s="2695">
        <v>2017</v>
      </c>
      <c r="C104" s="2760">
        <v>108</v>
      </c>
      <c r="D104" s="2841" t="s">
        <v>2072</v>
      </c>
    </row>
    <row r="105" spans="1:4" x14ac:dyDescent="0.25">
      <c r="A105" s="2631" t="s">
        <v>2044</v>
      </c>
      <c r="B105" s="2696">
        <v>2017</v>
      </c>
      <c r="C105" s="2761">
        <v>109</v>
      </c>
      <c r="D105" s="2842" t="s">
        <v>2072</v>
      </c>
    </row>
    <row r="106" spans="1:4" x14ac:dyDescent="0.25">
      <c r="A106" s="2632" t="s">
        <v>2014</v>
      </c>
      <c r="B106" s="2697">
        <v>2017</v>
      </c>
      <c r="C106" s="2762">
        <v>111</v>
      </c>
      <c r="D106" s="2843" t="s">
        <v>2072</v>
      </c>
    </row>
    <row r="107" spans="1:4" x14ac:dyDescent="0.25">
      <c r="A107" s="2633" t="s">
        <v>2042</v>
      </c>
      <c r="B107" s="2698">
        <v>2017</v>
      </c>
      <c r="C107" s="2763">
        <v>107</v>
      </c>
      <c r="D107" s="2844" t="s">
        <v>2072</v>
      </c>
    </row>
    <row r="108" spans="1:4" x14ac:dyDescent="0.25">
      <c r="A108" s="2634" t="s">
        <v>2043</v>
      </c>
      <c r="B108" s="2699">
        <v>2017</v>
      </c>
      <c r="C108" s="2764">
        <v>108</v>
      </c>
      <c r="D108" s="2845" t="s">
        <v>2072</v>
      </c>
    </row>
    <row r="109" spans="1:4" x14ac:dyDescent="0.25">
      <c r="A109" s="2635" t="s">
        <v>2044</v>
      </c>
      <c r="B109" s="2700">
        <v>2017</v>
      </c>
      <c r="C109" s="2765">
        <v>109</v>
      </c>
      <c r="D109" s="2846" t="s">
        <v>2072</v>
      </c>
    </row>
    <row r="110" spans="1:4" x14ac:dyDescent="0.25">
      <c r="A110" s="2636" t="s">
        <v>2015</v>
      </c>
      <c r="B110" s="2701">
        <v>2017</v>
      </c>
      <c r="C110" s="2766">
        <v>112</v>
      </c>
      <c r="D110" s="2847" t="s">
        <v>2073</v>
      </c>
    </row>
    <row r="111" spans="1:4" x14ac:dyDescent="0.25">
      <c r="A111" s="2637" t="s">
        <v>2016</v>
      </c>
      <c r="B111" s="2702">
        <v>2017</v>
      </c>
      <c r="C111" s="2767">
        <v>113</v>
      </c>
      <c r="D111" s="2848" t="s">
        <v>2073</v>
      </c>
    </row>
    <row r="112" spans="1:4" x14ac:dyDescent="0.25">
      <c r="A112" s="2638" t="s">
        <v>2017</v>
      </c>
      <c r="B112" s="2703">
        <v>2017</v>
      </c>
      <c r="C112" s="2768">
        <v>114</v>
      </c>
      <c r="D112" s="2849" t="s">
        <v>2073</v>
      </c>
    </row>
    <row r="113" spans="1:4" x14ac:dyDescent="0.25">
      <c r="A113" s="2639" t="s">
        <v>2015</v>
      </c>
      <c r="B113" s="2704">
        <v>2017</v>
      </c>
      <c r="C113" s="2769">
        <v>112</v>
      </c>
      <c r="D113" s="2850" t="s">
        <v>2073</v>
      </c>
    </row>
    <row r="114" spans="1:4" x14ac:dyDescent="0.25">
      <c r="A114" s="2640" t="s">
        <v>2016</v>
      </c>
      <c r="B114" s="2705">
        <v>2017</v>
      </c>
      <c r="C114" s="2770">
        <v>113</v>
      </c>
      <c r="D114" s="2851" t="s">
        <v>2073</v>
      </c>
    </row>
    <row r="115" spans="1:4" x14ac:dyDescent="0.25">
      <c r="A115" s="2641" t="s">
        <v>2017</v>
      </c>
      <c r="B115" s="2706">
        <v>2017</v>
      </c>
      <c r="C115" s="2771">
        <v>114</v>
      </c>
      <c r="D115" s="2852" t="s">
        <v>2073</v>
      </c>
    </row>
    <row r="116" spans="1:4" x14ac:dyDescent="0.25">
      <c r="A116" s="2642" t="s">
        <v>2018</v>
      </c>
      <c r="B116" s="2707">
        <v>2017</v>
      </c>
      <c r="C116" s="2772">
        <v>115</v>
      </c>
      <c r="D116" s="2853" t="s">
        <v>2073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128"/>
  <sheetViews>
    <sheetView tabSelected="1" topLeftCell="AD1" workbookViewId="0">
      <selection activeCell="AS31" sqref="AS31"/>
    </sheetView>
  </sheetViews>
  <sheetFormatPr defaultRowHeight="15" x14ac:dyDescent="0.25"/>
  <cols>
    <col min="1" max="1" customWidth="true" width="14.5703125" collapsed="true"/>
    <col min="7" max="13" bestFit="true" customWidth="true" width="23.7109375" collapsed="true"/>
    <col min="14" max="14" bestFit="true" customWidth="true" width="12.42578125" collapsed="true"/>
    <col min="15" max="15" bestFit="true" customWidth="true" width="23.7109375" collapsed="true"/>
    <col min="17" max="17" customWidth="true" width="14.7109375" collapsed="true"/>
    <col min="18" max="18" bestFit="true" customWidth="true" width="14.0" collapsed="true"/>
    <col min="19" max="19" bestFit="true" customWidth="true" width="19.7109375" collapsed="true"/>
    <col min="20" max="20" bestFit="true" customWidth="true" width="21.140625" collapsed="true"/>
    <col min="21" max="22" customWidth="true" width="19.5703125" collapsed="true"/>
    <col min="23" max="23" bestFit="true" customWidth="true" width="23.7109375" collapsed="true"/>
    <col min="24" max="26" customWidth="true" width="19.5703125" collapsed="true"/>
    <col min="27" max="27" bestFit="true" customWidth="true" width="23.7109375" collapsed="true"/>
    <col min="28" max="29" bestFit="true" customWidth="true" width="18.140625" collapsed="true"/>
    <col min="30" max="30" bestFit="true" customWidth="true" width="23.7109375" collapsed="true"/>
    <col min="36" max="36" bestFit="true" customWidth="true" width="23.140625" collapsed="true"/>
    <col min="37" max="37" bestFit="true" customWidth="true" width="21.140625" collapsed="true"/>
    <col min="38" max="38" bestFit="true" customWidth="true" width="19.42578125" collapsed="true"/>
    <col min="39" max="39" bestFit="true" customWidth="true" width="20.140625" collapsed="true"/>
    <col min="40" max="40" bestFit="true" customWidth="true" width="14.85546875" collapsed="true"/>
    <col min="44" max="44" bestFit="true" customWidth="true" width="8.85546875" collapsed="true"/>
    <col min="45" max="45" bestFit="true" customWidth="true" width="23.140625" collapsed="true"/>
    <col min="46" max="46" bestFit="true" customWidth="true" width="12.28515625" collapsed="true"/>
    <col min="47" max="47" bestFit="true" customWidth="true" width="6.0" collapsed="true"/>
    <col min="48" max="48" bestFit="true" customWidth="true" width="6.42578125" collapsed="true"/>
  </cols>
  <sheetData>
    <row r="1" spans="1:48" x14ac:dyDescent="0.25">
      <c r="A1" t="s">
        <v>1917</v>
      </c>
      <c r="B1" t="s">
        <v>2113</v>
      </c>
      <c r="C1" t="s">
        <v>1917</v>
      </c>
      <c r="AQ1" s="3784" t="s">
        <v>2068</v>
      </c>
      <c r="AR1" s="3784" t="s">
        <v>2006</v>
      </c>
      <c r="AS1" s="3784" t="s">
        <v>2008</v>
      </c>
      <c r="AT1" s="3784" t="s">
        <v>2151</v>
      </c>
      <c r="AU1" s="3784" t="s">
        <v>2007</v>
      </c>
      <c r="AV1" s="3784" t="s">
        <v>215</v>
      </c>
    </row>
    <row r="2" spans="1:48" x14ac:dyDescent="0.25">
      <c r="A2" s="2855" t="s">
        <v>2009</v>
      </c>
      <c r="B2" s="2856">
        <v>2011</v>
      </c>
      <c r="C2" s="2855">
        <v>116</v>
      </c>
      <c r="J2" t="s">
        <v>2123</v>
      </c>
      <c r="K2" t="s">
        <v>2124</v>
      </c>
      <c r="L2" t="s">
        <v>2125</v>
      </c>
      <c r="M2" t="s">
        <v>2126</v>
      </c>
      <c r="N2" t="s">
        <v>2127</v>
      </c>
      <c r="O2" t="s">
        <v>2128</v>
      </c>
      <c r="P2" t="s">
        <v>2129</v>
      </c>
      <c r="Q2" t="s">
        <v>2130</v>
      </c>
      <c r="R2" t="s">
        <v>2131</v>
      </c>
      <c r="S2" t="s">
        <v>2132</v>
      </c>
      <c r="T2" t="s">
        <v>2133</v>
      </c>
      <c r="U2" t="s">
        <v>2134</v>
      </c>
      <c r="V2" t="s">
        <v>2152</v>
      </c>
      <c r="W2" t="s">
        <v>2153</v>
      </c>
      <c r="X2" t="s">
        <v>2154</v>
      </c>
      <c r="Y2" t="s">
        <v>2155</v>
      </c>
      <c r="Z2" t="s">
        <v>2131</v>
      </c>
      <c r="AA2" t="s">
        <v>2156</v>
      </c>
      <c r="AB2" t="s">
        <v>2157</v>
      </c>
      <c r="AC2" t="s">
        <v>2158</v>
      </c>
      <c r="AD2" t="s">
        <v>2159</v>
      </c>
      <c r="AJ2" t="s">
        <v>2112</v>
      </c>
      <c r="AK2" t="s">
        <v>2118</v>
      </c>
      <c r="AL2" t="s">
        <v>2120</v>
      </c>
      <c r="AM2" t="s">
        <v>2121</v>
      </c>
      <c r="AN2" t="s">
        <v>2138</v>
      </c>
      <c r="AQ2" s="3784">
        <v>2016</v>
      </c>
      <c r="AR2" s="3784" t="s">
        <v>2112</v>
      </c>
      <c r="AS2" s="3784" t="s">
        <v>2118</v>
      </c>
      <c r="AT2" s="3784" t="s">
        <v>317</v>
      </c>
      <c r="AU2" s="3784">
        <v>0.82</v>
      </c>
      <c r="AV2" s="3784">
        <v>14</v>
      </c>
    </row>
    <row r="3" spans="1:48" x14ac:dyDescent="0.25">
      <c r="A3" s="2855" t="s">
        <v>2010</v>
      </c>
      <c r="B3" s="2856">
        <v>2011</v>
      </c>
      <c r="C3" s="2856">
        <v>117</v>
      </c>
      <c r="J3" t="s">
        <v>2115</v>
      </c>
      <c r="K3" t="s">
        <v>2115</v>
      </c>
      <c r="L3" t="s">
        <v>2115</v>
      </c>
      <c r="M3" t="s">
        <v>2115</v>
      </c>
      <c r="N3" t="s">
        <v>2115</v>
      </c>
      <c r="O3" t="s">
        <v>2115</v>
      </c>
      <c r="P3" t="s">
        <v>2115</v>
      </c>
      <c r="Q3" t="s">
        <v>2115</v>
      </c>
      <c r="R3" t="s">
        <v>2115</v>
      </c>
      <c r="S3" t="s">
        <v>2115</v>
      </c>
      <c r="T3" t="s">
        <v>2115</v>
      </c>
      <c r="U3" t="s">
        <v>2115</v>
      </c>
      <c r="V3" t="s">
        <v>2115</v>
      </c>
      <c r="W3" t="s">
        <v>2115</v>
      </c>
      <c r="X3" t="s">
        <v>2115</v>
      </c>
      <c r="Y3" t="s">
        <v>2115</v>
      </c>
      <c r="Z3" t="s">
        <v>2115</v>
      </c>
      <c r="AA3" t="s">
        <v>2115</v>
      </c>
      <c r="AB3" t="s">
        <v>2115</v>
      </c>
      <c r="AC3" t="s">
        <v>2115</v>
      </c>
      <c r="AD3" t="s">
        <v>2115</v>
      </c>
      <c r="AJ3" t="s">
        <v>2135</v>
      </c>
      <c r="AK3">
        <v>0.82</v>
      </c>
      <c r="AL3">
        <v>1.51</v>
      </c>
      <c r="AM3">
        <v>2.2000000000000002</v>
      </c>
      <c r="AN3">
        <v>0.17</v>
      </c>
      <c r="AQ3" s="3784">
        <v>2016</v>
      </c>
      <c r="AR3" s="3784" t="s">
        <v>2112</v>
      </c>
      <c r="AS3" s="3784" t="s">
        <v>2120</v>
      </c>
      <c r="AT3" s="3784" t="s">
        <v>317</v>
      </c>
      <c r="AU3" s="3784">
        <v>1.51</v>
      </c>
      <c r="AV3" s="3784">
        <v>16</v>
      </c>
    </row>
    <row r="4" spans="1:48" x14ac:dyDescent="0.25">
      <c r="A4" s="2855" t="s">
        <v>2011</v>
      </c>
      <c r="B4" s="2856">
        <v>2011</v>
      </c>
      <c r="C4" s="2856">
        <v>118</v>
      </c>
      <c r="J4" t="s">
        <v>2116</v>
      </c>
      <c r="K4" t="s">
        <v>2116</v>
      </c>
      <c r="L4" t="s">
        <v>2116</v>
      </c>
      <c r="M4" t="s">
        <v>2116</v>
      </c>
      <c r="N4" t="s">
        <v>2116</v>
      </c>
      <c r="O4" t="s">
        <v>2116</v>
      </c>
      <c r="P4" t="s">
        <v>2116</v>
      </c>
      <c r="Q4" t="s">
        <v>2116</v>
      </c>
      <c r="R4" t="s">
        <v>2116</v>
      </c>
      <c r="S4" t="s">
        <v>2116</v>
      </c>
      <c r="T4" t="s">
        <v>2116</v>
      </c>
      <c r="U4" t="s">
        <v>2116</v>
      </c>
      <c r="V4" t="s">
        <v>2116</v>
      </c>
      <c r="W4" t="s">
        <v>2116</v>
      </c>
      <c r="X4" t="s">
        <v>2116</v>
      </c>
      <c r="Y4" t="s">
        <v>2116</v>
      </c>
      <c r="Z4" t="s">
        <v>2116</v>
      </c>
      <c r="AA4" t="s">
        <v>2116</v>
      </c>
      <c r="AB4" t="s">
        <v>2116</v>
      </c>
      <c r="AC4" t="s">
        <v>2116</v>
      </c>
      <c r="AD4" t="s">
        <v>2116</v>
      </c>
      <c r="AJ4" t="s">
        <v>319</v>
      </c>
      <c r="AK4">
        <v>0.03</v>
      </c>
      <c r="AL4">
        <v>0.21</v>
      </c>
      <c r="AM4">
        <v>0.11</v>
      </c>
      <c r="AN4">
        <v>0.12</v>
      </c>
      <c r="AQ4" s="3784">
        <v>2016</v>
      </c>
      <c r="AR4" s="3784" t="s">
        <v>2112</v>
      </c>
      <c r="AS4" s="3784" t="s">
        <v>2121</v>
      </c>
      <c r="AT4" s="3784" t="s">
        <v>317</v>
      </c>
      <c r="AU4" s="3784">
        <v>2.2000000000000002</v>
      </c>
      <c r="AV4" s="3784">
        <v>45</v>
      </c>
    </row>
    <row r="5" spans="1:48" x14ac:dyDescent="0.25">
      <c r="A5" s="2855" t="s">
        <v>2012</v>
      </c>
      <c r="B5" s="2856">
        <v>2011</v>
      </c>
      <c r="C5" s="2856">
        <v>119</v>
      </c>
      <c r="I5" t="s">
        <v>214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J5" t="s">
        <v>2136</v>
      </c>
      <c r="AK5">
        <v>0.03</v>
      </c>
      <c r="AL5">
        <v>0.17</v>
      </c>
      <c r="AM5">
        <v>0.11</v>
      </c>
      <c r="AN5">
        <v>0.05</v>
      </c>
      <c r="AQ5" s="3784">
        <v>2016</v>
      </c>
      <c r="AR5" s="3784" t="s">
        <v>2112</v>
      </c>
      <c r="AS5" s="3784" t="s">
        <v>2122</v>
      </c>
      <c r="AT5" s="3784" t="s">
        <v>317</v>
      </c>
      <c r="AU5" s="3784">
        <v>0.17</v>
      </c>
      <c r="AV5" s="3784">
        <v>5</v>
      </c>
    </row>
    <row r="6" spans="1:48" x14ac:dyDescent="0.25">
      <c r="A6" s="2855" t="s">
        <v>2013</v>
      </c>
      <c r="B6" s="2856">
        <v>2011</v>
      </c>
      <c r="C6" s="2856">
        <v>120</v>
      </c>
      <c r="I6" t="s">
        <v>215</v>
      </c>
      <c r="J6">
        <v>15</v>
      </c>
      <c r="K6">
        <v>18</v>
      </c>
      <c r="L6">
        <v>12</v>
      </c>
      <c r="M6">
        <v>20</v>
      </c>
      <c r="N6">
        <v>14</v>
      </c>
      <c r="O6">
        <v>20</v>
      </c>
      <c r="P6">
        <v>21</v>
      </c>
      <c r="Q6">
        <v>16</v>
      </c>
      <c r="R6">
        <v>19</v>
      </c>
      <c r="S6">
        <v>18</v>
      </c>
      <c r="T6">
        <v>19</v>
      </c>
      <c r="U6">
        <v>17</v>
      </c>
      <c r="V6">
        <v>20</v>
      </c>
      <c r="W6">
        <v>20</v>
      </c>
      <c r="X6">
        <v>10</v>
      </c>
      <c r="Y6">
        <v>17</v>
      </c>
      <c r="Z6">
        <v>19</v>
      </c>
      <c r="AA6">
        <v>14</v>
      </c>
      <c r="AB6">
        <v>23</v>
      </c>
      <c r="AC6">
        <v>16</v>
      </c>
      <c r="AD6">
        <v>20</v>
      </c>
      <c r="AJ6" t="s">
        <v>2137</v>
      </c>
      <c r="AK6">
        <v>14</v>
      </c>
      <c r="AL6">
        <v>16</v>
      </c>
      <c r="AM6">
        <v>45</v>
      </c>
      <c r="AN6">
        <v>5</v>
      </c>
      <c r="AQ6" s="3784">
        <v>2016</v>
      </c>
      <c r="AR6" s="3784" t="s">
        <v>2112</v>
      </c>
      <c r="AS6" s="3784" t="s">
        <v>2118</v>
      </c>
      <c r="AT6" s="3784" t="s">
        <v>319</v>
      </c>
      <c r="AU6" s="3784">
        <v>0.03</v>
      </c>
      <c r="AV6" s="3784">
        <v>14</v>
      </c>
    </row>
    <row r="7" spans="1:48" x14ac:dyDescent="0.25">
      <c r="A7" s="2855" t="s">
        <v>2033</v>
      </c>
      <c r="B7" s="2856">
        <v>2012</v>
      </c>
      <c r="C7" s="2856">
        <v>102</v>
      </c>
      <c r="I7" t="s">
        <v>317</v>
      </c>
      <c r="J7">
        <v>9.9000000000000005E-2</v>
      </c>
      <c r="K7">
        <v>0.23799999999999999</v>
      </c>
      <c r="L7">
        <v>4.8000000000000001E-2</v>
      </c>
      <c r="M7">
        <v>9.9000000000000005E-2</v>
      </c>
      <c r="N7">
        <v>0.11600000000000001</v>
      </c>
      <c r="O7">
        <v>0.127</v>
      </c>
      <c r="P7">
        <v>0.115</v>
      </c>
      <c r="Q7">
        <v>0.17699999999999999</v>
      </c>
      <c r="R7">
        <v>0.14199999999999999</v>
      </c>
      <c r="S7">
        <v>9.7000000000000003E-2</v>
      </c>
      <c r="T7">
        <v>0.15</v>
      </c>
      <c r="U7">
        <v>0.25</v>
      </c>
      <c r="V7">
        <v>0.104</v>
      </c>
      <c r="W7">
        <v>0.187</v>
      </c>
      <c r="X7">
        <v>0.13200000000000001</v>
      </c>
      <c r="Y7">
        <v>0.10299999999999999</v>
      </c>
      <c r="Z7">
        <v>0.14199999999999999</v>
      </c>
      <c r="AA7">
        <v>0.255</v>
      </c>
      <c r="AB7">
        <v>3.7999999999999999E-2</v>
      </c>
      <c r="AC7">
        <v>7.3999999999999996E-2</v>
      </c>
      <c r="AD7">
        <v>0.216</v>
      </c>
      <c r="AJ7" t="s">
        <v>2111</v>
      </c>
      <c r="AK7" t="s">
        <v>2118</v>
      </c>
      <c r="AL7" t="s">
        <v>2120</v>
      </c>
      <c r="AM7" t="s">
        <v>2121</v>
      </c>
      <c r="AN7" t="s">
        <v>2138</v>
      </c>
      <c r="AQ7" s="3784">
        <v>2016</v>
      </c>
      <c r="AR7" s="3784" t="s">
        <v>2112</v>
      </c>
      <c r="AS7" s="3784" t="s">
        <v>2120</v>
      </c>
      <c r="AT7" s="3784" t="s">
        <v>319</v>
      </c>
      <c r="AU7" s="3784">
        <v>0.21</v>
      </c>
      <c r="AV7" s="3784">
        <v>16</v>
      </c>
    </row>
    <row r="8" spans="1:48" x14ac:dyDescent="0.25">
      <c r="A8" s="2855" t="s">
        <v>2034</v>
      </c>
      <c r="B8" s="2856">
        <v>2012</v>
      </c>
      <c r="C8" s="2856">
        <v>103</v>
      </c>
      <c r="I8" t="s">
        <v>319</v>
      </c>
      <c r="J8">
        <v>1.0999999999999999E-2</v>
      </c>
      <c r="K8">
        <v>2.1999999999999999E-2</v>
      </c>
      <c r="L8">
        <v>5.0000000000000001E-3</v>
      </c>
      <c r="M8">
        <v>0.01</v>
      </c>
      <c r="N8">
        <v>7.0000000000000001E-3</v>
      </c>
      <c r="O8">
        <v>7.0000000000000001E-3</v>
      </c>
      <c r="P8">
        <v>5.0000000000000001E-3</v>
      </c>
      <c r="Q8">
        <v>1.4999999999999999E-2</v>
      </c>
      <c r="R8">
        <v>5.0000000000000001E-3</v>
      </c>
      <c r="S8">
        <v>0.01</v>
      </c>
      <c r="T8">
        <v>0.01</v>
      </c>
      <c r="U8">
        <v>2.3E-2</v>
      </c>
      <c r="V8">
        <v>1.0999999999999999E-2</v>
      </c>
      <c r="W8">
        <v>8.9999999999999993E-3</v>
      </c>
      <c r="X8">
        <v>4.0000000000000001E-3</v>
      </c>
      <c r="Y8">
        <v>7.0000000000000001E-3</v>
      </c>
      <c r="Z8">
        <v>5.0000000000000001E-3</v>
      </c>
      <c r="AA8">
        <v>1.6E-2</v>
      </c>
      <c r="AB8">
        <v>5.0000000000000001E-3</v>
      </c>
      <c r="AC8">
        <v>4.0000000000000001E-3</v>
      </c>
      <c r="AD8">
        <v>2.1000000000000001E-2</v>
      </c>
      <c r="AJ8" t="s">
        <v>2135</v>
      </c>
      <c r="AK8">
        <v>0.72</v>
      </c>
      <c r="AL8">
        <v>1.07</v>
      </c>
      <c r="AM8">
        <v>1.68</v>
      </c>
      <c r="AN8">
        <v>1.77</v>
      </c>
      <c r="AQ8" s="3784">
        <v>2016</v>
      </c>
      <c r="AR8" s="3784" t="s">
        <v>2112</v>
      </c>
      <c r="AS8" s="3784" t="s">
        <v>2121</v>
      </c>
      <c r="AT8" s="3784" t="s">
        <v>319</v>
      </c>
      <c r="AU8" s="3784">
        <v>0.11</v>
      </c>
      <c r="AV8" s="3784">
        <v>45</v>
      </c>
    </row>
    <row r="9" spans="1:48" x14ac:dyDescent="0.25">
      <c r="A9" s="2855" t="s">
        <v>2028</v>
      </c>
      <c r="B9" s="2856">
        <v>2012</v>
      </c>
      <c r="C9" s="2856">
        <v>106</v>
      </c>
      <c r="I9" t="s">
        <v>317</v>
      </c>
      <c r="J9">
        <v>0.06</v>
      </c>
      <c r="K9">
        <v>0.06</v>
      </c>
      <c r="L9">
        <v>0.104</v>
      </c>
      <c r="M9">
        <v>9.0999999999999998E-2</v>
      </c>
      <c r="N9">
        <v>4.1000000000000002E-2</v>
      </c>
      <c r="O9">
        <v>0.23200000000000001</v>
      </c>
      <c r="P9">
        <v>7.3999999999999996E-2</v>
      </c>
      <c r="Q9">
        <v>7.0000000000000007E-2</v>
      </c>
      <c r="R9">
        <v>0.10299999999999999</v>
      </c>
      <c r="S9">
        <v>0.08</v>
      </c>
      <c r="T9">
        <v>0.17</v>
      </c>
      <c r="U9">
        <v>0.26500000000000001</v>
      </c>
      <c r="V9">
        <v>9.6000000000000002E-2</v>
      </c>
      <c r="W9">
        <v>0.126</v>
      </c>
      <c r="X9">
        <v>0.17899999999999999</v>
      </c>
      <c r="Y9">
        <v>0.17899999999999999</v>
      </c>
      <c r="Z9">
        <v>0.10299999999999999</v>
      </c>
      <c r="AA9">
        <v>0.27800000000000002</v>
      </c>
      <c r="AB9">
        <v>0.13100000000000001</v>
      </c>
      <c r="AC9">
        <v>7.4999999999999997E-2</v>
      </c>
      <c r="AD9">
        <v>0.25900000000000001</v>
      </c>
      <c r="AJ9" t="s">
        <v>319</v>
      </c>
      <c r="AK9">
        <v>0.08</v>
      </c>
      <c r="AL9">
        <v>0.15</v>
      </c>
      <c r="AM9">
        <v>0.13</v>
      </c>
      <c r="AN9">
        <v>0.3</v>
      </c>
      <c r="AQ9" s="3784">
        <v>2016</v>
      </c>
      <c r="AR9" s="3784" t="s">
        <v>2112</v>
      </c>
      <c r="AS9" s="3784" t="s">
        <v>2122</v>
      </c>
      <c r="AT9" s="3784" t="s">
        <v>319</v>
      </c>
      <c r="AU9" s="3784">
        <v>0.12</v>
      </c>
      <c r="AV9" s="3784">
        <v>5</v>
      </c>
    </row>
    <row r="10" spans="1:48" x14ac:dyDescent="0.25">
      <c r="A10" s="2855" t="s">
        <v>2029</v>
      </c>
      <c r="B10" s="2856">
        <v>2012</v>
      </c>
      <c r="C10" s="2856">
        <v>108</v>
      </c>
      <c r="I10" t="s">
        <v>319</v>
      </c>
      <c r="J10">
        <v>3.0000000000000001E-3</v>
      </c>
      <c r="K10">
        <v>3.0000000000000001E-3</v>
      </c>
      <c r="L10">
        <v>8.9999999999999993E-3</v>
      </c>
      <c r="M10">
        <v>1.0999999999999999E-2</v>
      </c>
      <c r="N10">
        <v>4.0000000000000001E-3</v>
      </c>
      <c r="O10">
        <v>8.9999999999999993E-3</v>
      </c>
      <c r="P10">
        <v>4.0000000000000001E-3</v>
      </c>
      <c r="Q10">
        <v>6.0000000000000001E-3</v>
      </c>
      <c r="R10">
        <v>7.0000000000000001E-3</v>
      </c>
      <c r="S10">
        <v>6.0000000000000001E-3</v>
      </c>
      <c r="T10">
        <v>0.01</v>
      </c>
      <c r="U10">
        <v>1.4999999999999999E-2</v>
      </c>
      <c r="V10">
        <v>7.0000000000000001E-3</v>
      </c>
      <c r="W10">
        <v>8.0000000000000002E-3</v>
      </c>
      <c r="X10">
        <v>4.0000000000000001E-3</v>
      </c>
      <c r="Y10">
        <v>7.0000000000000001E-3</v>
      </c>
      <c r="Z10">
        <v>7.0000000000000001E-3</v>
      </c>
      <c r="AA10">
        <v>1.4999999999999999E-2</v>
      </c>
      <c r="AB10">
        <v>1.2E-2</v>
      </c>
      <c r="AC10">
        <v>5.0000000000000001E-3</v>
      </c>
      <c r="AD10">
        <v>1.4999999999999999E-2</v>
      </c>
      <c r="AJ10" t="s">
        <v>2136</v>
      </c>
      <c r="AK10">
        <v>0.03</v>
      </c>
      <c r="AL10">
        <v>0.08</v>
      </c>
      <c r="AM10">
        <v>0.11</v>
      </c>
      <c r="AN10">
        <v>0.11</v>
      </c>
      <c r="AQ10" s="3784">
        <v>2015</v>
      </c>
      <c r="AR10" s="3784" t="s">
        <v>2111</v>
      </c>
      <c r="AS10" s="3784" t="s">
        <v>2118</v>
      </c>
      <c r="AT10" s="3784" t="s">
        <v>317</v>
      </c>
      <c r="AU10" s="3784">
        <v>0.72</v>
      </c>
      <c r="AV10" s="3784">
        <v>12</v>
      </c>
    </row>
    <row r="11" spans="1:48" x14ac:dyDescent="0.25">
      <c r="A11" s="2855" t="s">
        <v>2030</v>
      </c>
      <c r="B11" s="2856">
        <v>2012</v>
      </c>
      <c r="C11" s="2856">
        <v>109</v>
      </c>
      <c r="I11" t="s">
        <v>317</v>
      </c>
      <c r="J11">
        <v>8.3000000000000004E-2</v>
      </c>
      <c r="K11">
        <v>6.4000000000000001E-2</v>
      </c>
      <c r="L11">
        <v>0.251</v>
      </c>
      <c r="M11">
        <v>0.24</v>
      </c>
      <c r="N11">
        <v>0.184</v>
      </c>
      <c r="O11">
        <v>0.10199999999999999</v>
      </c>
      <c r="P11">
        <v>0.24099999999999999</v>
      </c>
      <c r="Q11">
        <v>0.11</v>
      </c>
      <c r="R11">
        <v>0.19</v>
      </c>
      <c r="S11">
        <v>0.188</v>
      </c>
      <c r="T11">
        <v>0.2</v>
      </c>
      <c r="U11">
        <v>0.32</v>
      </c>
      <c r="V11">
        <v>0.13800000000000001</v>
      </c>
      <c r="W11">
        <v>0.23300000000000001</v>
      </c>
      <c r="X11">
        <v>0.15</v>
      </c>
      <c r="Y11">
        <v>0.246</v>
      </c>
      <c r="Z11">
        <v>0.19</v>
      </c>
      <c r="AA11">
        <v>9.5000000000000001E-2</v>
      </c>
      <c r="AB11">
        <v>5.0999999999999997E-2</v>
      </c>
      <c r="AC11">
        <v>0.187</v>
      </c>
      <c r="AD11">
        <v>0.23799999999999999</v>
      </c>
      <c r="AJ11" t="s">
        <v>2137</v>
      </c>
      <c r="AK11">
        <v>12</v>
      </c>
      <c r="AL11">
        <v>17</v>
      </c>
      <c r="AM11">
        <v>42</v>
      </c>
      <c r="AN11">
        <v>7</v>
      </c>
      <c r="AQ11" s="3784">
        <v>2015</v>
      </c>
      <c r="AR11" s="3784" t="s">
        <v>2111</v>
      </c>
      <c r="AS11" s="3784" t="s">
        <v>2120</v>
      </c>
      <c r="AT11" s="3784" t="s">
        <v>317</v>
      </c>
      <c r="AU11" s="3784">
        <v>1.07</v>
      </c>
      <c r="AV11" s="3784">
        <v>17</v>
      </c>
    </row>
    <row r="12" spans="1:48" x14ac:dyDescent="0.25">
      <c r="A12" s="2855" t="s">
        <v>2024</v>
      </c>
      <c r="B12" s="2856">
        <v>2012</v>
      </c>
      <c r="C12" s="2856">
        <v>112</v>
      </c>
      <c r="I12" t="s">
        <v>319</v>
      </c>
      <c r="J12">
        <v>5.0000000000000001E-3</v>
      </c>
      <c r="K12">
        <v>5.0000000000000001E-3</v>
      </c>
      <c r="L12">
        <v>1.2E-2</v>
      </c>
      <c r="M12">
        <v>1.4999999999999999E-2</v>
      </c>
      <c r="N12">
        <v>1.0999999999999999E-2</v>
      </c>
      <c r="O12">
        <v>7.0000000000000001E-3</v>
      </c>
      <c r="P12">
        <v>2.1000000000000001E-2</v>
      </c>
      <c r="Q12">
        <v>8.0000000000000002E-3</v>
      </c>
      <c r="R12">
        <v>0.01</v>
      </c>
      <c r="S12">
        <v>1.0999999999999999E-2</v>
      </c>
      <c r="T12">
        <v>0.01</v>
      </c>
      <c r="U12">
        <v>0.02</v>
      </c>
      <c r="V12">
        <v>0.01</v>
      </c>
      <c r="W12">
        <v>1.2E-2</v>
      </c>
      <c r="X12">
        <v>7.0000000000000001E-3</v>
      </c>
      <c r="Y12">
        <v>5.0000000000000001E-3</v>
      </c>
      <c r="Z12">
        <v>0.01</v>
      </c>
      <c r="AA12">
        <v>8.0000000000000002E-3</v>
      </c>
      <c r="AB12">
        <v>6.0000000000000001E-3</v>
      </c>
      <c r="AC12">
        <v>1.2E-2</v>
      </c>
      <c r="AD12">
        <v>0.01</v>
      </c>
      <c r="AJ12" t="s">
        <v>2146</v>
      </c>
      <c r="AK12" t="s">
        <v>2118</v>
      </c>
      <c r="AL12" t="s">
        <v>2120</v>
      </c>
      <c r="AM12" t="s">
        <v>2121</v>
      </c>
      <c r="AN12" t="s">
        <v>2138</v>
      </c>
      <c r="AQ12" s="3784">
        <v>2015</v>
      </c>
      <c r="AR12" s="3784" t="s">
        <v>2111</v>
      </c>
      <c r="AS12" s="3784" t="s">
        <v>2121</v>
      </c>
      <c r="AT12" s="3784" t="s">
        <v>317</v>
      </c>
      <c r="AU12" s="3784">
        <v>1.68</v>
      </c>
      <c r="AV12" s="3784">
        <v>42</v>
      </c>
    </row>
    <row r="13" spans="1:48" x14ac:dyDescent="0.25">
      <c r="A13" s="2855" t="s">
        <v>2025</v>
      </c>
      <c r="B13" s="2856">
        <v>2012</v>
      </c>
      <c r="C13" s="2856">
        <v>113</v>
      </c>
      <c r="I13" t="s">
        <v>317</v>
      </c>
      <c r="J13">
        <v>0.23200000000000001</v>
      </c>
      <c r="K13">
        <v>9.2999999999999999E-2</v>
      </c>
      <c r="L13">
        <v>0.252</v>
      </c>
      <c r="M13">
        <v>0.06</v>
      </c>
      <c r="N13">
        <v>0.04</v>
      </c>
      <c r="O13">
        <v>0.189</v>
      </c>
      <c r="P13">
        <v>0.14599999999999999</v>
      </c>
      <c r="Q13">
        <v>0.128</v>
      </c>
      <c r="R13">
        <v>9.4E-2</v>
      </c>
      <c r="S13">
        <v>5.8999999999999997E-2</v>
      </c>
      <c r="T13">
        <v>0.28999999999999998</v>
      </c>
      <c r="U13">
        <v>0.16800000000000001</v>
      </c>
      <c r="V13">
        <v>0.17299999999999999</v>
      </c>
      <c r="W13">
        <v>0.12</v>
      </c>
      <c r="X13">
        <v>0.23200000000000001</v>
      </c>
      <c r="Y13">
        <v>0.21</v>
      </c>
      <c r="Z13">
        <v>9.4E-2</v>
      </c>
      <c r="AA13">
        <v>0.16800000000000001</v>
      </c>
      <c r="AB13">
        <v>0.105</v>
      </c>
      <c r="AC13">
        <v>4.1000000000000002E-2</v>
      </c>
      <c r="AD13">
        <v>0.24099999999999999</v>
      </c>
      <c r="AJ13" t="s">
        <v>2135</v>
      </c>
      <c r="AK13">
        <v>1.61</v>
      </c>
      <c r="AL13">
        <v>2.64</v>
      </c>
      <c r="AM13">
        <v>5.37</v>
      </c>
      <c r="AN13">
        <v>0.61</v>
      </c>
      <c r="AQ13" s="3784">
        <v>2015</v>
      </c>
      <c r="AR13" s="3784" t="s">
        <v>2111</v>
      </c>
      <c r="AS13" s="3784" t="s">
        <v>2122</v>
      </c>
      <c r="AT13" s="3784" t="s">
        <v>317</v>
      </c>
      <c r="AU13" s="3784">
        <v>1.77</v>
      </c>
      <c r="AV13" s="3784">
        <v>7</v>
      </c>
    </row>
    <row r="14" spans="1:48" x14ac:dyDescent="0.25">
      <c r="A14" s="2855" t="s">
        <v>2026</v>
      </c>
      <c r="B14" s="2856">
        <v>2012</v>
      </c>
      <c r="C14" s="2856">
        <v>114</v>
      </c>
      <c r="I14" t="s">
        <v>319</v>
      </c>
      <c r="J14">
        <v>1.0999999999999999E-2</v>
      </c>
      <c r="K14">
        <v>1.0999999999999999E-2</v>
      </c>
      <c r="L14">
        <v>1.7999999999999999E-2</v>
      </c>
      <c r="M14">
        <v>4.0000000000000001E-3</v>
      </c>
      <c r="N14">
        <v>4.0000000000000001E-3</v>
      </c>
      <c r="O14">
        <v>8.9999999999999993E-3</v>
      </c>
      <c r="P14">
        <v>8.0000000000000002E-3</v>
      </c>
      <c r="Q14">
        <v>1.0999999999999999E-2</v>
      </c>
      <c r="R14">
        <v>5.0000000000000001E-3</v>
      </c>
      <c r="S14">
        <v>7.0000000000000001E-3</v>
      </c>
      <c r="T14">
        <v>1.4E-2</v>
      </c>
      <c r="U14">
        <v>1.2E-2</v>
      </c>
      <c r="V14">
        <v>1.2999999999999999E-2</v>
      </c>
      <c r="W14">
        <v>8.9999999999999993E-3</v>
      </c>
      <c r="X14">
        <v>7.0000000000000001E-3</v>
      </c>
      <c r="Y14">
        <v>1.2999999999999999E-2</v>
      </c>
      <c r="Z14">
        <v>5.0000000000000001E-3</v>
      </c>
      <c r="AA14">
        <v>8.0000000000000002E-3</v>
      </c>
      <c r="AB14">
        <v>0.01</v>
      </c>
      <c r="AC14">
        <v>5.0000000000000001E-3</v>
      </c>
      <c r="AD14">
        <v>1.7000000000000001E-2</v>
      </c>
      <c r="AJ14" t="s">
        <v>319</v>
      </c>
      <c r="AK14">
        <v>0.1</v>
      </c>
      <c r="AL14">
        <v>0.15</v>
      </c>
      <c r="AM14">
        <v>0.4</v>
      </c>
      <c r="AN14">
        <v>0.16</v>
      </c>
      <c r="AQ14" s="3784">
        <v>2015</v>
      </c>
      <c r="AR14" s="3784" t="s">
        <v>2111</v>
      </c>
      <c r="AS14" s="3784" t="s">
        <v>2118</v>
      </c>
      <c r="AT14" s="3784" t="s">
        <v>319</v>
      </c>
      <c r="AU14" s="3784">
        <v>0.08</v>
      </c>
      <c r="AV14" s="3784">
        <v>12</v>
      </c>
    </row>
    <row r="15" spans="1:48" x14ac:dyDescent="0.25">
      <c r="A15" s="2855" t="s">
        <v>2027</v>
      </c>
      <c r="B15" s="2856">
        <v>2012</v>
      </c>
      <c r="C15" s="2855">
        <v>115</v>
      </c>
      <c r="I15" t="s">
        <v>317</v>
      </c>
      <c r="J15">
        <v>8.7999999999999995E-2</v>
      </c>
      <c r="K15">
        <v>0.108</v>
      </c>
      <c r="L15">
        <v>5.7000000000000002E-2</v>
      </c>
      <c r="M15">
        <v>5.5E-2</v>
      </c>
      <c r="N15">
        <v>9.4E-2</v>
      </c>
      <c r="O15">
        <v>6.7000000000000004E-2</v>
      </c>
      <c r="P15">
        <v>0.108</v>
      </c>
      <c r="Q15">
        <v>0.14000000000000001</v>
      </c>
      <c r="R15">
        <v>6.7000000000000004E-2</v>
      </c>
      <c r="S15">
        <v>0.123</v>
      </c>
      <c r="T15">
        <v>0.06</v>
      </c>
      <c r="U15">
        <v>0.13</v>
      </c>
      <c r="V15">
        <v>4.3999999999999997E-2</v>
      </c>
      <c r="W15">
        <v>7.0000000000000007E-2</v>
      </c>
      <c r="X15">
        <v>0.108</v>
      </c>
      <c r="Y15">
        <v>8.7999999999999995E-2</v>
      </c>
      <c r="Z15">
        <v>6.7000000000000004E-2</v>
      </c>
      <c r="AA15">
        <v>6.7000000000000004E-2</v>
      </c>
      <c r="AB15">
        <v>0.19</v>
      </c>
      <c r="AC15">
        <v>0.19600000000000001</v>
      </c>
      <c r="AD15">
        <v>0.52100000000000002</v>
      </c>
      <c r="AJ15" t="s">
        <v>2136</v>
      </c>
      <c r="AK15">
        <v>0.1</v>
      </c>
      <c r="AL15">
        <v>0.15</v>
      </c>
      <c r="AM15">
        <v>0.19</v>
      </c>
      <c r="AN15">
        <v>0.06</v>
      </c>
      <c r="AQ15" s="3784">
        <v>2015</v>
      </c>
      <c r="AR15" s="3784" t="s">
        <v>2111</v>
      </c>
      <c r="AS15" s="3784" t="s">
        <v>2120</v>
      </c>
      <c r="AT15" s="3784" t="s">
        <v>319</v>
      </c>
      <c r="AU15" s="3784">
        <v>0.15</v>
      </c>
      <c r="AV15" s="3784">
        <v>17</v>
      </c>
    </row>
    <row r="16" spans="1:48" x14ac:dyDescent="0.25">
      <c r="A16" s="2855" t="s">
        <v>2022</v>
      </c>
      <c r="B16" s="2856">
        <v>2012</v>
      </c>
      <c r="C16" s="2856">
        <v>119</v>
      </c>
      <c r="I16" t="s">
        <v>319</v>
      </c>
      <c r="J16">
        <v>7.0000000000000001E-3</v>
      </c>
      <c r="K16">
        <v>0.01</v>
      </c>
      <c r="L16">
        <v>7.0000000000000001E-3</v>
      </c>
      <c r="M16">
        <v>1.2E-2</v>
      </c>
      <c r="N16">
        <v>6.0000000000000001E-3</v>
      </c>
      <c r="O16">
        <v>6.0000000000000001E-3</v>
      </c>
      <c r="P16">
        <v>1.2E-2</v>
      </c>
      <c r="Q16">
        <v>0.01</v>
      </c>
      <c r="R16">
        <v>7.0000000000000001E-3</v>
      </c>
      <c r="S16">
        <v>8.0000000000000002E-3</v>
      </c>
      <c r="T16">
        <v>0.01</v>
      </c>
      <c r="U16">
        <v>0.01</v>
      </c>
      <c r="V16">
        <v>6.0000000000000001E-3</v>
      </c>
      <c r="W16">
        <v>4.0000000000000001E-3</v>
      </c>
      <c r="X16">
        <v>5.0000000000000001E-3</v>
      </c>
      <c r="Y16">
        <v>7.0000000000000001E-3</v>
      </c>
      <c r="Z16">
        <v>7.0000000000000001E-3</v>
      </c>
      <c r="AA16">
        <v>7.0000000000000001E-3</v>
      </c>
      <c r="AB16">
        <v>0.02</v>
      </c>
      <c r="AC16">
        <v>1.2E-2</v>
      </c>
      <c r="AD16">
        <v>3.5999999999999997E-2</v>
      </c>
      <c r="AJ16" t="s">
        <v>2137</v>
      </c>
      <c r="AK16">
        <v>11</v>
      </c>
      <c r="AL16">
        <v>17</v>
      </c>
      <c r="AM16">
        <v>43</v>
      </c>
      <c r="AN16">
        <v>6</v>
      </c>
      <c r="AQ16" s="3784">
        <v>2015</v>
      </c>
      <c r="AR16" s="3784" t="s">
        <v>2111</v>
      </c>
      <c r="AS16" s="3784" t="s">
        <v>2121</v>
      </c>
      <c r="AT16" s="3784" t="s">
        <v>319</v>
      </c>
      <c r="AU16" s="3784">
        <v>0.13</v>
      </c>
      <c r="AV16" s="3784">
        <v>42</v>
      </c>
    </row>
    <row r="17" spans="1:48" x14ac:dyDescent="0.25">
      <c r="A17" s="2855" t="s">
        <v>2040</v>
      </c>
      <c r="B17" s="2856">
        <v>2013</v>
      </c>
      <c r="C17" s="2856">
        <v>105</v>
      </c>
      <c r="J17" t="s">
        <v>2117</v>
      </c>
      <c r="K17" t="s">
        <v>2117</v>
      </c>
      <c r="L17" t="s">
        <v>2117</v>
      </c>
      <c r="M17" t="s">
        <v>2117</v>
      </c>
      <c r="N17" t="s">
        <v>2117</v>
      </c>
      <c r="O17" t="s">
        <v>2117</v>
      </c>
      <c r="P17" t="s">
        <v>2117</v>
      </c>
      <c r="Q17" t="s">
        <v>2117</v>
      </c>
      <c r="R17" t="s">
        <v>2117</v>
      </c>
      <c r="S17" t="s">
        <v>2117</v>
      </c>
      <c r="T17" t="s">
        <v>2117</v>
      </c>
      <c r="U17" t="s">
        <v>2116</v>
      </c>
      <c r="V17" t="s">
        <v>2117</v>
      </c>
      <c r="W17" t="s">
        <v>2117</v>
      </c>
      <c r="X17" t="s">
        <v>2117</v>
      </c>
      <c r="Y17" t="s">
        <v>2117</v>
      </c>
      <c r="Z17" t="s">
        <v>2117</v>
      </c>
      <c r="AA17" t="s">
        <v>2117</v>
      </c>
      <c r="AB17" t="s">
        <v>2117</v>
      </c>
      <c r="AC17" t="s">
        <v>2117</v>
      </c>
      <c r="AD17" t="s">
        <v>2117</v>
      </c>
      <c r="AQ17" s="3784">
        <v>2015</v>
      </c>
      <c r="AR17" s="3784" t="s">
        <v>2111</v>
      </c>
      <c r="AS17" s="3784" t="s">
        <v>2122</v>
      </c>
      <c r="AT17" s="3784" t="s">
        <v>319</v>
      </c>
      <c r="AU17" s="3784">
        <v>0.3</v>
      </c>
      <c r="AV17" s="3784">
        <v>7</v>
      </c>
    </row>
    <row r="18" spans="1:48" x14ac:dyDescent="0.25">
      <c r="A18" s="2855" t="s">
        <v>2036</v>
      </c>
      <c r="B18" s="2856">
        <v>2013</v>
      </c>
      <c r="C18" s="2856">
        <v>111</v>
      </c>
      <c r="I18" t="s">
        <v>214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Q18" s="3785">
        <v>2017</v>
      </c>
      <c r="AR18" s="3784" t="s">
        <v>2146</v>
      </c>
      <c r="AS18" s="3784" t="s">
        <v>2118</v>
      </c>
      <c r="AT18" s="3784" t="s">
        <v>317</v>
      </c>
      <c r="AU18" s="3784">
        <v>1.61</v>
      </c>
      <c r="AV18" s="3784">
        <v>11</v>
      </c>
    </row>
    <row r="19" spans="1:48" x14ac:dyDescent="0.25">
      <c r="A19" s="2855" t="s">
        <v>2035</v>
      </c>
      <c r="B19" s="2856">
        <v>2013</v>
      </c>
      <c r="C19" s="2856">
        <v>119</v>
      </c>
      <c r="I19" t="s">
        <v>215</v>
      </c>
      <c r="J19">
        <v>35</v>
      </c>
      <c r="K19">
        <v>44</v>
      </c>
      <c r="L19">
        <v>35</v>
      </c>
      <c r="M19">
        <v>38</v>
      </c>
      <c r="N19">
        <v>34</v>
      </c>
      <c r="O19">
        <v>41</v>
      </c>
      <c r="P19">
        <v>43</v>
      </c>
      <c r="Q19">
        <v>38</v>
      </c>
      <c r="R19">
        <v>36</v>
      </c>
      <c r="S19">
        <v>40</v>
      </c>
      <c r="T19">
        <v>39</v>
      </c>
      <c r="U19">
        <v>41</v>
      </c>
      <c r="V19">
        <v>38</v>
      </c>
      <c r="W19">
        <v>39</v>
      </c>
      <c r="X19">
        <v>37</v>
      </c>
      <c r="Y19">
        <v>37</v>
      </c>
      <c r="Z19">
        <v>36</v>
      </c>
      <c r="AA19">
        <v>36</v>
      </c>
      <c r="AB19">
        <v>40</v>
      </c>
      <c r="AC19">
        <v>40</v>
      </c>
      <c r="AD19">
        <v>43</v>
      </c>
      <c r="AQ19" s="3785">
        <v>2017</v>
      </c>
      <c r="AR19" s="3784" t="s">
        <v>2146</v>
      </c>
      <c r="AS19" s="3784" t="s">
        <v>2120</v>
      </c>
      <c r="AT19" s="3784" t="s">
        <v>317</v>
      </c>
      <c r="AU19" s="3784">
        <v>2.64</v>
      </c>
      <c r="AV19" s="3784">
        <v>17</v>
      </c>
    </row>
    <row r="20" spans="1:48" x14ac:dyDescent="0.25">
      <c r="A20" s="2855" t="s">
        <v>2045</v>
      </c>
      <c r="B20" s="2856">
        <v>2014</v>
      </c>
      <c r="C20" s="2856">
        <v>111</v>
      </c>
      <c r="I20" t="s">
        <v>317</v>
      </c>
      <c r="J20">
        <v>0.106</v>
      </c>
      <c r="K20">
        <v>0.33</v>
      </c>
      <c r="L20">
        <v>4.9000000000000002E-2</v>
      </c>
      <c r="M20">
        <v>0.10199999999999999</v>
      </c>
      <c r="N20">
        <v>0.125</v>
      </c>
      <c r="O20">
        <v>0.14000000000000001</v>
      </c>
      <c r="P20">
        <v>0.13100000000000001</v>
      </c>
      <c r="Q20">
        <v>0.188</v>
      </c>
      <c r="R20">
        <v>0.157</v>
      </c>
      <c r="S20">
        <v>0.10100000000000001</v>
      </c>
      <c r="T20">
        <v>0.153</v>
      </c>
      <c r="U20">
        <v>0.255</v>
      </c>
      <c r="V20">
        <v>0.11</v>
      </c>
      <c r="W20">
        <v>0.2</v>
      </c>
      <c r="X20">
        <v>0.13400000000000001</v>
      </c>
      <c r="Y20">
        <v>0.115</v>
      </c>
      <c r="Z20">
        <v>0.157</v>
      </c>
      <c r="AA20">
        <v>0.27100000000000002</v>
      </c>
      <c r="AB20">
        <v>0.04</v>
      </c>
      <c r="AC20">
        <v>7.6999999999999999E-2</v>
      </c>
      <c r="AD20">
        <v>0.29799999999999999</v>
      </c>
      <c r="AQ20" s="3785">
        <v>2017</v>
      </c>
      <c r="AR20" s="3784" t="s">
        <v>2146</v>
      </c>
      <c r="AS20" s="3784" t="s">
        <v>2121</v>
      </c>
      <c r="AT20" s="3784" t="s">
        <v>317</v>
      </c>
      <c r="AU20" s="3784">
        <v>5.37</v>
      </c>
      <c r="AV20" s="3784">
        <v>43</v>
      </c>
    </row>
    <row r="21" spans="1:48" x14ac:dyDescent="0.25">
      <c r="A21" s="2855" t="s">
        <v>2051</v>
      </c>
      <c r="B21" s="2856">
        <v>2015</v>
      </c>
      <c r="C21" s="2856">
        <v>109</v>
      </c>
      <c r="I21" t="s">
        <v>319</v>
      </c>
      <c r="J21">
        <v>1.2999999999999999E-2</v>
      </c>
      <c r="K21">
        <v>0.02</v>
      </c>
      <c r="L21">
        <v>8.0000000000000002E-3</v>
      </c>
      <c r="M21">
        <v>8.9999999999999993E-3</v>
      </c>
      <c r="N21">
        <v>1.2E-2</v>
      </c>
      <c r="O21">
        <v>0.01</v>
      </c>
      <c r="P21">
        <v>1.0999999999999999E-2</v>
      </c>
      <c r="Q21">
        <v>1.2999999999999999E-2</v>
      </c>
      <c r="R21">
        <v>0.01</v>
      </c>
      <c r="S21">
        <v>1.0999999999999999E-2</v>
      </c>
      <c r="T21">
        <v>1.2999999999999999E-2</v>
      </c>
      <c r="U21">
        <v>8.0000000000000002E-3</v>
      </c>
      <c r="V21">
        <v>0.01</v>
      </c>
      <c r="W21">
        <v>1.2E-2</v>
      </c>
      <c r="X21">
        <v>8.9999999999999993E-3</v>
      </c>
      <c r="Y21">
        <v>1.0999999999999999E-2</v>
      </c>
      <c r="Z21">
        <v>0.01</v>
      </c>
      <c r="AA21">
        <v>0.02</v>
      </c>
      <c r="AB21">
        <v>8.9999999999999993E-3</v>
      </c>
      <c r="AC21">
        <v>7.0000000000000001E-3</v>
      </c>
      <c r="AD21">
        <v>1.7999999999999999E-2</v>
      </c>
      <c r="AQ21" s="3785">
        <v>2017</v>
      </c>
      <c r="AR21" s="3784" t="s">
        <v>2146</v>
      </c>
      <c r="AS21" s="3784" t="s">
        <v>2122</v>
      </c>
      <c r="AT21" s="3784" t="s">
        <v>317</v>
      </c>
      <c r="AU21" s="3784">
        <v>0.61</v>
      </c>
      <c r="AV21" s="3784">
        <v>6</v>
      </c>
    </row>
    <row r="22" spans="1:48" x14ac:dyDescent="0.25">
      <c r="A22" s="2855" t="s">
        <v>2056</v>
      </c>
      <c r="B22" s="2856">
        <v>2017</v>
      </c>
      <c r="C22" s="2856">
        <v>105</v>
      </c>
      <c r="I22" t="s">
        <v>317</v>
      </c>
      <c r="J22">
        <v>6.4000000000000001E-2</v>
      </c>
      <c r="K22">
        <v>6.0999999999999999E-2</v>
      </c>
      <c r="L22">
        <v>0.104</v>
      </c>
      <c r="M22">
        <v>9.7000000000000003E-2</v>
      </c>
      <c r="N22">
        <v>0.05</v>
      </c>
      <c r="O22">
        <v>0.32</v>
      </c>
      <c r="P22">
        <v>8.2000000000000003E-2</v>
      </c>
      <c r="Q22">
        <v>7.1999999999999995E-2</v>
      </c>
      <c r="R22">
        <v>0.11600000000000001</v>
      </c>
      <c r="S22">
        <v>9.0999999999999998E-2</v>
      </c>
      <c r="T22">
        <v>0.17699999999999999</v>
      </c>
      <c r="U22">
        <v>0.27</v>
      </c>
      <c r="V22">
        <v>0.106</v>
      </c>
      <c r="W22">
        <v>0.13</v>
      </c>
      <c r="X22">
        <v>0.18</v>
      </c>
      <c r="Y22">
        <v>0.193</v>
      </c>
      <c r="Z22">
        <v>0.11600000000000001</v>
      </c>
      <c r="AA22">
        <v>0.29499999999999998</v>
      </c>
      <c r="AB22">
        <v>0.14000000000000001</v>
      </c>
      <c r="AC22">
        <v>0.08</v>
      </c>
      <c r="AD22">
        <v>0.27400000000000002</v>
      </c>
      <c r="AQ22" s="3785">
        <v>2017</v>
      </c>
      <c r="AR22" s="3784" t="s">
        <v>2146</v>
      </c>
      <c r="AS22" s="3784" t="s">
        <v>2118</v>
      </c>
      <c r="AT22" s="3785" t="s">
        <v>319</v>
      </c>
      <c r="AU22" s="3784">
        <v>0.1</v>
      </c>
      <c r="AV22" s="3784">
        <v>11</v>
      </c>
    </row>
    <row r="23" spans="1:48" x14ac:dyDescent="0.25">
      <c r="A23" s="2855" t="s">
        <v>2014</v>
      </c>
      <c r="B23" s="2856">
        <v>2017</v>
      </c>
      <c r="C23" s="2856">
        <v>111</v>
      </c>
      <c r="I23" t="s">
        <v>319</v>
      </c>
      <c r="J23">
        <v>1.2999999999999999E-2</v>
      </c>
      <c r="K23">
        <v>8.9999999999999993E-3</v>
      </c>
      <c r="L23">
        <v>1.0999999999999999E-2</v>
      </c>
      <c r="M23">
        <v>8.9999999999999993E-3</v>
      </c>
      <c r="N23">
        <v>1.0999999999999999E-2</v>
      </c>
      <c r="O23">
        <v>0.02</v>
      </c>
      <c r="P23">
        <v>8.9999999999999993E-3</v>
      </c>
      <c r="Q23">
        <v>1.2E-2</v>
      </c>
      <c r="R23">
        <v>7.0000000000000001E-3</v>
      </c>
      <c r="S23">
        <v>8.9999999999999993E-3</v>
      </c>
      <c r="T23">
        <v>1.2E-2</v>
      </c>
      <c r="U23">
        <v>1.2999999999999999E-2</v>
      </c>
      <c r="V23">
        <v>8.0000000000000002E-3</v>
      </c>
      <c r="W23">
        <v>0.01</v>
      </c>
      <c r="X23">
        <v>0.01</v>
      </c>
      <c r="Y23">
        <v>8.9999999999999993E-3</v>
      </c>
      <c r="Z23">
        <v>7.0000000000000001E-3</v>
      </c>
      <c r="AA23">
        <v>1.4999999999999999E-2</v>
      </c>
      <c r="AB23">
        <v>8.0000000000000002E-3</v>
      </c>
      <c r="AC23">
        <v>0.01</v>
      </c>
      <c r="AD23">
        <v>1.6E-2</v>
      </c>
      <c r="AQ23" s="3785">
        <v>2017</v>
      </c>
      <c r="AR23" s="3784" t="s">
        <v>2146</v>
      </c>
      <c r="AS23" s="3784" t="s">
        <v>2120</v>
      </c>
      <c r="AT23" s="3785" t="s">
        <v>319</v>
      </c>
      <c r="AU23" s="3784">
        <v>0.15</v>
      </c>
      <c r="AV23" s="3784">
        <v>17</v>
      </c>
    </row>
    <row r="24" spans="1:48" x14ac:dyDescent="0.25">
      <c r="A24" s="2855" t="s">
        <v>2016</v>
      </c>
      <c r="B24" s="2856">
        <v>2017</v>
      </c>
      <c r="C24" s="2855">
        <v>113</v>
      </c>
      <c r="I24" t="s">
        <v>317</v>
      </c>
      <c r="J24">
        <v>8.8999999999999996E-2</v>
      </c>
      <c r="K24">
        <v>7.0000000000000007E-2</v>
      </c>
      <c r="L24">
        <v>0.24</v>
      </c>
      <c r="M24">
        <v>0.25</v>
      </c>
      <c r="N24">
        <v>0.19400000000000001</v>
      </c>
      <c r="O24">
        <v>0.112</v>
      </c>
      <c r="P24">
        <v>0.26</v>
      </c>
      <c r="Q24">
        <v>0.112</v>
      </c>
      <c r="R24">
        <v>0.20200000000000001</v>
      </c>
      <c r="S24">
        <v>0.2</v>
      </c>
      <c r="T24">
        <v>0.21</v>
      </c>
      <c r="U24">
        <v>0.34499999999999997</v>
      </c>
      <c r="V24">
        <v>0.15</v>
      </c>
      <c r="W24">
        <v>0.39</v>
      </c>
      <c r="X24">
        <v>0.153</v>
      </c>
      <c r="Y24">
        <v>0.27</v>
      </c>
      <c r="Z24">
        <v>0.20200000000000001</v>
      </c>
      <c r="AA24">
        <v>0.104</v>
      </c>
      <c r="AB24">
        <v>5.1999999999999998E-2</v>
      </c>
      <c r="AC24">
        <v>0.2</v>
      </c>
      <c r="AD24">
        <v>0.24199999999999999</v>
      </c>
      <c r="AQ24" s="3785">
        <v>2017</v>
      </c>
      <c r="AR24" s="3784" t="s">
        <v>2146</v>
      </c>
      <c r="AS24" s="3784" t="s">
        <v>2121</v>
      </c>
      <c r="AT24" s="3785" t="s">
        <v>319</v>
      </c>
      <c r="AU24" s="3784">
        <v>0.4</v>
      </c>
      <c r="AV24" s="3784">
        <v>43</v>
      </c>
    </row>
    <row ht="15.75" r="25" spans="1:48" x14ac:dyDescent="0.25">
      <c r="A25" s="2855" t="s">
        <v>2017</v>
      </c>
      <c r="B25" s="2856">
        <v>2017</v>
      </c>
      <c r="C25" s="2856">
        <v>114</v>
      </c>
      <c r="F25" s="2864" t="s">
        <v>2142</v>
      </c>
      <c r="I25" t="s">
        <v>319</v>
      </c>
      <c r="J25">
        <v>1.2E-2</v>
      </c>
      <c r="K25">
        <v>0.01</v>
      </c>
      <c r="L25">
        <v>1.0999999999999999E-2</v>
      </c>
      <c r="M25">
        <v>1.0999999999999999E-2</v>
      </c>
      <c r="N25">
        <v>1.7000000000000001E-2</v>
      </c>
      <c r="O25">
        <v>0.01</v>
      </c>
      <c r="P25">
        <v>1.0999999999999999E-2</v>
      </c>
      <c r="Q25">
        <v>8.0000000000000002E-3</v>
      </c>
      <c r="R25">
        <v>1.0999999999999999E-2</v>
      </c>
      <c r="S25">
        <v>1.2E-2</v>
      </c>
      <c r="T25">
        <v>0.01</v>
      </c>
      <c r="U25">
        <v>0.02</v>
      </c>
      <c r="V25">
        <v>1.0999999999999999E-2</v>
      </c>
      <c r="W25">
        <v>2.7E-2</v>
      </c>
      <c r="X25">
        <v>8.0000000000000002E-3</v>
      </c>
      <c r="Y25">
        <v>1.0999999999999999E-2</v>
      </c>
      <c r="Z25">
        <v>1.0999999999999999E-2</v>
      </c>
      <c r="AA25">
        <v>8.0000000000000002E-3</v>
      </c>
      <c r="AB25">
        <v>7.0000000000000001E-3</v>
      </c>
      <c r="AC25">
        <v>1.2999999999999999E-2</v>
      </c>
      <c r="AD25">
        <v>1.2999999999999999E-2</v>
      </c>
      <c r="AQ25" s="3785">
        <v>2017</v>
      </c>
      <c r="AR25" s="3784" t="s">
        <v>2146</v>
      </c>
      <c r="AS25" s="3784" t="s">
        <v>2122</v>
      </c>
      <c r="AT25" s="3785" t="s">
        <v>319</v>
      </c>
      <c r="AU25" s="3784">
        <v>0.16</v>
      </c>
      <c r="AV25" s="3784">
        <v>6</v>
      </c>
    </row>
    <row ht="15.75" r="26" spans="1:48" x14ac:dyDescent="0.25">
      <c r="A26" s="2855" t="s">
        <v>2111</v>
      </c>
      <c r="B26" s="2855" t="s">
        <v>2114</v>
      </c>
      <c r="C26" s="2856">
        <v>508</v>
      </c>
      <c r="F26" s="2864" t="s">
        <v>2143</v>
      </c>
      <c r="I26" t="s">
        <v>317</v>
      </c>
      <c r="J26">
        <v>0.25800000000000001</v>
      </c>
      <c r="K26">
        <v>0.10299999999999999</v>
      </c>
      <c r="L26">
        <v>0.249</v>
      </c>
      <c r="M26">
        <v>6.0999999999999999E-2</v>
      </c>
      <c r="N26">
        <v>0.05</v>
      </c>
      <c r="O26">
        <v>0.2</v>
      </c>
      <c r="P26">
        <v>0.215</v>
      </c>
      <c r="Q26">
        <v>0.13300000000000001</v>
      </c>
      <c r="R26">
        <v>0.10199999999999999</v>
      </c>
      <c r="S26">
        <v>6.7000000000000004E-2</v>
      </c>
      <c r="T26">
        <v>0.28999999999999998</v>
      </c>
      <c r="U26">
        <v>0.17499999999999999</v>
      </c>
      <c r="V26">
        <v>0.19</v>
      </c>
      <c r="W26">
        <v>0.125</v>
      </c>
      <c r="X26">
        <v>0.23599999999999999</v>
      </c>
      <c r="Y26">
        <v>0.30199999999999999</v>
      </c>
      <c r="Z26">
        <v>0.10199999999999999</v>
      </c>
      <c r="AA26">
        <v>0.17799999999999999</v>
      </c>
      <c r="AB26">
        <v>0.112</v>
      </c>
      <c r="AC26">
        <v>4.2999999999999997E-2</v>
      </c>
      <c r="AD26">
        <v>0.24099999999999999</v>
      </c>
    </row>
    <row ht="15.75" r="27" spans="1:48" x14ac:dyDescent="0.25">
      <c r="A27" s="2855" t="s">
        <v>2112</v>
      </c>
      <c r="B27" s="2855" t="s">
        <v>2114</v>
      </c>
      <c r="C27" s="2855">
        <v>604</v>
      </c>
      <c r="F27" s="2864" t="s">
        <v>2144</v>
      </c>
      <c r="I27" t="s">
        <v>319</v>
      </c>
      <c r="J27">
        <v>1.2999999999999999E-2</v>
      </c>
      <c r="K27">
        <v>1.2999999999999999E-2</v>
      </c>
      <c r="L27">
        <v>1.9E-2</v>
      </c>
      <c r="M27">
        <v>8.9999999999999993E-3</v>
      </c>
      <c r="N27">
        <v>0.01</v>
      </c>
      <c r="O27">
        <v>1.0999999999999999E-2</v>
      </c>
      <c r="P27">
        <v>1.4999999999999999E-2</v>
      </c>
      <c r="Q27">
        <v>1.2999999999999999E-2</v>
      </c>
      <c r="R27">
        <v>8.9999999999999993E-3</v>
      </c>
      <c r="S27">
        <v>7.0000000000000001E-3</v>
      </c>
      <c r="T27">
        <v>1.7999999999999999E-2</v>
      </c>
      <c r="U27">
        <v>8.0000000000000002E-3</v>
      </c>
      <c r="V27">
        <v>1.2E-2</v>
      </c>
      <c r="W27">
        <v>5.0000000000000001E-3</v>
      </c>
      <c r="X27">
        <v>1.2999999999999999E-2</v>
      </c>
      <c r="Y27">
        <v>1.7999999999999999E-2</v>
      </c>
      <c r="Z27">
        <v>8.9999999999999993E-3</v>
      </c>
      <c r="AA27">
        <v>1.2999999999999999E-2</v>
      </c>
      <c r="AB27">
        <v>8.0000000000000002E-3</v>
      </c>
      <c r="AC27">
        <v>7.0000000000000001E-3</v>
      </c>
      <c r="AD27">
        <v>1.9E-2</v>
      </c>
    </row>
    <row ht="15.75" r="28" spans="1:48" x14ac:dyDescent="0.25">
      <c r="F28" s="2864" t="s">
        <v>2145</v>
      </c>
      <c r="I28" t="s">
        <v>317</v>
      </c>
      <c r="J28">
        <v>9.1999999999999998E-2</v>
      </c>
      <c r="K28">
        <v>0.11</v>
      </c>
      <c r="L28">
        <v>5.7000000000000002E-2</v>
      </c>
      <c r="M28">
        <v>0.06</v>
      </c>
      <c r="N28">
        <v>0.107</v>
      </c>
      <c r="O28">
        <v>7.5999999999999998E-2</v>
      </c>
      <c r="P28">
        <v>0.11700000000000001</v>
      </c>
      <c r="Q28">
        <v>0.14099999999999999</v>
      </c>
      <c r="R28">
        <v>0.08</v>
      </c>
      <c r="S28">
        <v>0.13700000000000001</v>
      </c>
      <c r="T28">
        <v>0.06</v>
      </c>
      <c r="U28">
        <v>0.13400000000000001</v>
      </c>
      <c r="V28">
        <v>4.8000000000000001E-2</v>
      </c>
      <c r="W28">
        <v>7.4999999999999997E-2</v>
      </c>
      <c r="X28">
        <v>0.105</v>
      </c>
      <c r="Y28">
        <v>9.6000000000000002E-2</v>
      </c>
      <c r="Z28">
        <v>0.08</v>
      </c>
      <c r="AA28">
        <v>7.4999999999999997E-2</v>
      </c>
      <c r="AB28">
        <v>0.2</v>
      </c>
      <c r="AC28">
        <v>0.214</v>
      </c>
      <c r="AD28">
        <v>0.54</v>
      </c>
    </row>
    <row ht="15.75" r="29" spans="1:48" x14ac:dyDescent="0.25">
      <c r="F29" s="2864" t="s">
        <v>2142</v>
      </c>
      <c r="I29" t="s">
        <v>319</v>
      </c>
      <c r="J29">
        <v>1.2E-2</v>
      </c>
      <c r="K29">
        <v>0.01</v>
      </c>
      <c r="L29">
        <v>0.01</v>
      </c>
      <c r="M29">
        <v>0.01</v>
      </c>
      <c r="N29">
        <v>1.2E-2</v>
      </c>
      <c r="O29">
        <v>1.0999999999999999E-2</v>
      </c>
      <c r="P29">
        <v>1.2E-2</v>
      </c>
      <c r="Q29">
        <v>0.01</v>
      </c>
      <c r="R29">
        <v>0.01</v>
      </c>
      <c r="S29">
        <v>1.2999999999999999E-2</v>
      </c>
      <c r="T29">
        <v>0.01</v>
      </c>
      <c r="U29">
        <v>8.9999999999999993E-3</v>
      </c>
      <c r="V29">
        <v>8.0000000000000002E-3</v>
      </c>
      <c r="W29">
        <v>8.0000000000000002E-3</v>
      </c>
      <c r="X29">
        <v>5.0000000000000001E-3</v>
      </c>
      <c r="Y29">
        <v>1.2E-2</v>
      </c>
      <c r="Z29">
        <v>0.01</v>
      </c>
      <c r="AA29">
        <v>8.0000000000000002E-3</v>
      </c>
      <c r="AB29">
        <v>1.2E-2</v>
      </c>
      <c r="AC29">
        <v>1.2999999999999999E-2</v>
      </c>
      <c r="AD29">
        <v>0.03</v>
      </c>
    </row>
    <row ht="15.75" r="30" spans="1:48" x14ac:dyDescent="0.25">
      <c r="A30" s="2857" t="s">
        <v>2139</v>
      </c>
      <c r="B30" s="2857" t="s">
        <v>2140</v>
      </c>
      <c r="C30" s="2857" t="s">
        <v>2141</v>
      </c>
      <c r="D30" s="2857"/>
      <c r="E30" s="2857"/>
      <c r="F30" s="2864" t="s">
        <v>2142</v>
      </c>
      <c r="J30" t="s">
        <v>2118</v>
      </c>
      <c r="K30" t="s">
        <v>2118</v>
      </c>
      <c r="L30" t="s">
        <v>2118</v>
      </c>
      <c r="M30" t="s">
        <v>2118</v>
      </c>
      <c r="N30" t="s">
        <v>2118</v>
      </c>
      <c r="O30" t="s">
        <v>2118</v>
      </c>
      <c r="P30" t="s">
        <v>2118</v>
      </c>
      <c r="Q30" t="s">
        <v>2118</v>
      </c>
      <c r="R30" t="s">
        <v>2118</v>
      </c>
      <c r="S30" t="s">
        <v>2118</v>
      </c>
      <c r="T30" t="s">
        <v>2118</v>
      </c>
      <c r="U30" t="s">
        <v>2118</v>
      </c>
      <c r="V30" t="s">
        <v>2118</v>
      </c>
      <c r="W30" t="s">
        <v>2118</v>
      </c>
      <c r="X30" t="s">
        <v>2118</v>
      </c>
      <c r="Y30" t="s">
        <v>2118</v>
      </c>
      <c r="Z30" t="s">
        <v>2118</v>
      </c>
      <c r="AA30" t="s">
        <v>2118</v>
      </c>
      <c r="AB30" t="s">
        <v>2118</v>
      </c>
      <c r="AC30" t="s">
        <v>2118</v>
      </c>
      <c r="AD30" t="s">
        <v>2118</v>
      </c>
    </row>
    <row ht="18" r="31" spans="1:48" x14ac:dyDescent="0.3">
      <c r="A31" s="2858" t="s">
        <v>2142</v>
      </c>
      <c r="B31" s="2858" t="s">
        <v>2143</v>
      </c>
      <c r="C31" s="2858" t="s">
        <v>2144</v>
      </c>
      <c r="D31" s="2858" t="s">
        <v>2145</v>
      </c>
      <c r="E31" s="2859"/>
      <c r="F31" s="2864" t="s">
        <v>2143</v>
      </c>
      <c r="I31" t="s">
        <v>214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</row>
    <row r="32" spans="1:48" x14ac:dyDescent="0.25">
      <c r="A32" s="2860">
        <v>2.56</v>
      </c>
      <c r="B32" s="2860">
        <v>4.6500000000000004</v>
      </c>
      <c r="C32" s="2860">
        <v>4.37</v>
      </c>
      <c r="D32" s="2860">
        <v>18.5</v>
      </c>
      <c r="E32" s="2861"/>
      <c r="F32" t="s">
        <v>2038</v>
      </c>
      <c r="I32" t="s">
        <v>215</v>
      </c>
      <c r="J32">
        <v>8</v>
      </c>
      <c r="K32">
        <v>11</v>
      </c>
      <c r="L32">
        <v>9</v>
      </c>
      <c r="M32">
        <v>10</v>
      </c>
      <c r="N32">
        <v>7</v>
      </c>
      <c r="O32">
        <v>8</v>
      </c>
      <c r="P32">
        <v>8</v>
      </c>
      <c r="Q32">
        <v>8</v>
      </c>
      <c r="R32">
        <v>9</v>
      </c>
      <c r="S32">
        <v>9</v>
      </c>
      <c r="T32">
        <v>10</v>
      </c>
      <c r="U32">
        <v>12</v>
      </c>
      <c r="V32">
        <v>11</v>
      </c>
      <c r="W32">
        <v>11</v>
      </c>
      <c r="X32">
        <v>9</v>
      </c>
      <c r="Y32">
        <v>7</v>
      </c>
      <c r="Z32">
        <v>9</v>
      </c>
      <c r="AA32">
        <v>9</v>
      </c>
      <c r="AB32">
        <v>10</v>
      </c>
      <c r="AC32">
        <v>8</v>
      </c>
      <c r="AD32">
        <v>10</v>
      </c>
    </row>
    <row r="33" spans="1:30" x14ac:dyDescent="0.25">
      <c r="A33" s="2860">
        <v>2.73</v>
      </c>
      <c r="B33" s="2860">
        <v>4.63</v>
      </c>
      <c r="C33" s="2860">
        <v>4.4000000000000004</v>
      </c>
      <c r="D33" s="2860">
        <v>17.2</v>
      </c>
      <c r="E33" s="2861"/>
      <c r="F33" s="2862" t="s">
        <v>2054</v>
      </c>
      <c r="I33" t="s">
        <v>317</v>
      </c>
      <c r="J33">
        <v>1.1000000000000001</v>
      </c>
      <c r="K33">
        <v>3.1</v>
      </c>
      <c r="L33">
        <v>0.45</v>
      </c>
      <c r="M33">
        <v>1.1000000000000001</v>
      </c>
      <c r="N33">
        <v>1.08</v>
      </c>
      <c r="O33">
        <v>1.22</v>
      </c>
      <c r="P33">
        <v>0.9</v>
      </c>
      <c r="Q33">
        <v>1.88</v>
      </c>
      <c r="R33">
        <v>1.27</v>
      </c>
      <c r="S33">
        <v>0.96</v>
      </c>
      <c r="T33">
        <v>1.67</v>
      </c>
      <c r="U33">
        <v>2.5299999999999998</v>
      </c>
      <c r="V33">
        <v>1</v>
      </c>
      <c r="W33">
        <v>2.1</v>
      </c>
      <c r="X33">
        <v>1.21</v>
      </c>
      <c r="Y33">
        <v>0.96</v>
      </c>
      <c r="Z33">
        <v>1.27</v>
      </c>
      <c r="AA33">
        <v>2.76</v>
      </c>
      <c r="AB33">
        <v>0.30199999999999999</v>
      </c>
      <c r="AC33">
        <v>0.77</v>
      </c>
      <c r="AD33">
        <v>2.73</v>
      </c>
    </row>
    <row r="34" spans="1:30" x14ac:dyDescent="0.25">
      <c r="A34" s="2860">
        <v>3.1</v>
      </c>
      <c r="B34" s="2860">
        <v>4.0599999999999996</v>
      </c>
      <c r="C34" s="2860">
        <v>4.87</v>
      </c>
      <c r="D34" s="2860">
        <v>12.1</v>
      </c>
      <c r="E34" s="2861"/>
      <c r="F34" s="2862" t="s">
        <v>2032</v>
      </c>
      <c r="I34" t="s">
        <v>319</v>
      </c>
      <c r="J34">
        <v>3.9E-2</v>
      </c>
      <c r="K34">
        <v>0.64</v>
      </c>
      <c r="L34">
        <v>2.4E-2</v>
      </c>
      <c r="M34">
        <v>7.6999999999999999E-2</v>
      </c>
      <c r="N34">
        <v>5.2999999999999999E-2</v>
      </c>
      <c r="O34">
        <v>3.5999999999999997E-2</v>
      </c>
      <c r="P34">
        <v>0.02</v>
      </c>
      <c r="Q34">
        <v>9.5000000000000001E-2</v>
      </c>
      <c r="R34">
        <v>7.0000000000000007E-2</v>
      </c>
      <c r="S34">
        <v>0.04</v>
      </c>
      <c r="T34">
        <v>0.13</v>
      </c>
      <c r="U34">
        <v>0.223</v>
      </c>
      <c r="V34">
        <v>0.06</v>
      </c>
      <c r="W34">
        <v>0.06</v>
      </c>
      <c r="X34">
        <v>0.03</v>
      </c>
      <c r="Y34">
        <v>0.02</v>
      </c>
      <c r="Z34">
        <v>7.0000000000000007E-2</v>
      </c>
      <c r="AA34">
        <v>0.14099999999999999</v>
      </c>
      <c r="AB34">
        <v>2.8000000000000001E-2</v>
      </c>
      <c r="AC34">
        <v>0.04</v>
      </c>
      <c r="AD34">
        <v>0.35299999999999998</v>
      </c>
    </row>
    <row r="35" spans="1:30" x14ac:dyDescent="0.25">
      <c r="A35" s="2860">
        <v>2.81</v>
      </c>
      <c r="B35" s="2860">
        <v>3.94</v>
      </c>
      <c r="C35" s="2860">
        <v>5.14</v>
      </c>
      <c r="D35" s="2860">
        <v>11.3</v>
      </c>
      <c r="E35" s="2861"/>
      <c r="F35" t="s">
        <v>2039</v>
      </c>
      <c r="I35" t="s">
        <v>317</v>
      </c>
      <c r="J35">
        <v>0.48399999999999999</v>
      </c>
      <c r="K35">
        <v>0.65</v>
      </c>
      <c r="L35">
        <v>1.0900000000000001</v>
      </c>
      <c r="M35">
        <v>1.47</v>
      </c>
      <c r="N35">
        <v>0.38</v>
      </c>
      <c r="O35">
        <v>2.81</v>
      </c>
      <c r="P35">
        <v>0.7</v>
      </c>
      <c r="Q35">
        <v>0.70199999999999996</v>
      </c>
      <c r="R35">
        <v>1.05</v>
      </c>
      <c r="S35">
        <v>0.78</v>
      </c>
      <c r="T35">
        <v>1.76</v>
      </c>
      <c r="U35">
        <v>2.9</v>
      </c>
      <c r="V35">
        <v>0.95</v>
      </c>
      <c r="W35">
        <v>1.48</v>
      </c>
      <c r="X35">
        <v>1.85</v>
      </c>
      <c r="Y35">
        <v>1.83</v>
      </c>
      <c r="Z35">
        <v>1.05</v>
      </c>
      <c r="AA35">
        <v>3.5</v>
      </c>
      <c r="AB35">
        <v>1.29</v>
      </c>
      <c r="AC35">
        <v>0.67500000000000004</v>
      </c>
      <c r="AD35">
        <v>3.09</v>
      </c>
    </row>
    <row r="36" spans="1:30" x14ac:dyDescent="0.25">
      <c r="A36" s="2860">
        <v>2.6</v>
      </c>
      <c r="B36" s="2860">
        <v>3.51</v>
      </c>
      <c r="C36" s="2860">
        <v>5.58</v>
      </c>
      <c r="D36" s="2860">
        <v>9.6999999999999993</v>
      </c>
      <c r="E36" s="2861"/>
      <c r="F36" s="2862" t="s">
        <v>2053</v>
      </c>
      <c r="I36" t="s">
        <v>319</v>
      </c>
      <c r="J36">
        <v>2.5999999999999999E-2</v>
      </c>
      <c r="K36">
        <v>5.1999999999999998E-2</v>
      </c>
      <c r="L36">
        <v>3.7999999999999999E-2</v>
      </c>
      <c r="M36">
        <v>0.14399999999999999</v>
      </c>
      <c r="N36">
        <v>1.2999999999999999E-2</v>
      </c>
      <c r="O36">
        <v>0.20100000000000001</v>
      </c>
      <c r="P36">
        <v>5.7000000000000002E-2</v>
      </c>
      <c r="Q36">
        <v>1.6E-2</v>
      </c>
      <c r="R36">
        <v>4.7E-2</v>
      </c>
      <c r="S36">
        <v>4.2000000000000003E-2</v>
      </c>
      <c r="T36">
        <v>0.184</v>
      </c>
      <c r="U36">
        <v>9.9000000000000005E-2</v>
      </c>
      <c r="V36">
        <v>0.16900000000000001</v>
      </c>
      <c r="W36">
        <v>0.08</v>
      </c>
      <c r="X36">
        <v>0.13100000000000001</v>
      </c>
      <c r="Y36">
        <v>2.5000000000000001E-2</v>
      </c>
      <c r="Z36">
        <v>4.7E-2</v>
      </c>
      <c r="AA36">
        <v>0.09</v>
      </c>
      <c r="AB36">
        <v>6.4000000000000001E-2</v>
      </c>
      <c r="AC36">
        <v>3.9E-2</v>
      </c>
      <c r="AD36">
        <v>0.08</v>
      </c>
    </row>
    <row r="37" spans="1:30" x14ac:dyDescent="0.25">
      <c r="A37" s="2860">
        <v>2.5299999999999998</v>
      </c>
      <c r="B37" s="2860">
        <v>3.36</v>
      </c>
      <c r="C37" s="2860">
        <v>4.9000000000000004</v>
      </c>
      <c r="D37" s="2860">
        <v>5.75</v>
      </c>
      <c r="E37" s="2861"/>
      <c r="F37" s="2862" t="s">
        <v>2044</v>
      </c>
      <c r="I37" t="s">
        <v>317</v>
      </c>
      <c r="J37">
        <v>0.91300000000000003</v>
      </c>
      <c r="K37">
        <v>0.64</v>
      </c>
      <c r="L37">
        <v>2.5</v>
      </c>
      <c r="M37">
        <v>2.66</v>
      </c>
      <c r="N37">
        <v>1.99</v>
      </c>
      <c r="O37">
        <v>0.94</v>
      </c>
      <c r="P37">
        <v>2.77</v>
      </c>
      <c r="Q37">
        <v>0.99399999999999999</v>
      </c>
      <c r="R37">
        <v>2.0699999999999998</v>
      </c>
      <c r="S37">
        <v>2.1</v>
      </c>
      <c r="T37">
        <v>2.46</v>
      </c>
      <c r="U37">
        <v>4.71</v>
      </c>
      <c r="V37">
        <v>1.42</v>
      </c>
      <c r="W37">
        <v>2.6</v>
      </c>
      <c r="X37">
        <v>1.28</v>
      </c>
      <c r="Y37">
        <v>4.25</v>
      </c>
      <c r="Z37">
        <v>2.0699999999999998</v>
      </c>
      <c r="AA37">
        <v>0.99</v>
      </c>
      <c r="AB37">
        <v>0.504</v>
      </c>
      <c r="AC37">
        <v>2.09</v>
      </c>
      <c r="AD37">
        <v>2.4300000000000002</v>
      </c>
    </row>
    <row r="38" spans="1:30" x14ac:dyDescent="0.25">
      <c r="A38" s="2860">
        <v>1.28</v>
      </c>
      <c r="B38" s="2860">
        <v>1.9</v>
      </c>
      <c r="C38" s="2860">
        <v>2.68</v>
      </c>
      <c r="D38" s="2860">
        <v>5.46</v>
      </c>
      <c r="E38" s="2861"/>
      <c r="F38" t="s">
        <v>2043</v>
      </c>
      <c r="I38" t="s">
        <v>319</v>
      </c>
      <c r="J38">
        <v>2.5999999999999999E-2</v>
      </c>
      <c r="K38">
        <v>8.2000000000000003E-2</v>
      </c>
      <c r="L38">
        <v>4.1000000000000002E-2</v>
      </c>
      <c r="M38">
        <v>0.18</v>
      </c>
      <c r="N38">
        <v>7.3999999999999996E-2</v>
      </c>
      <c r="O38">
        <v>7.0000000000000007E-2</v>
      </c>
      <c r="P38">
        <v>8.5000000000000006E-2</v>
      </c>
      <c r="Q38">
        <v>0.03</v>
      </c>
      <c r="R38">
        <v>0.14000000000000001</v>
      </c>
      <c r="S38">
        <v>0.1</v>
      </c>
      <c r="T38">
        <v>7.0000000000000007E-2</v>
      </c>
      <c r="U38">
        <v>0.46500000000000002</v>
      </c>
      <c r="V38">
        <v>0.188</v>
      </c>
      <c r="W38">
        <v>0.123</v>
      </c>
      <c r="X38">
        <v>5.7000000000000002E-2</v>
      </c>
      <c r="Y38">
        <v>0.17</v>
      </c>
      <c r="Z38">
        <v>0.14000000000000001</v>
      </c>
      <c r="AA38">
        <v>0.1</v>
      </c>
      <c r="AB38">
        <v>0.02</v>
      </c>
      <c r="AC38">
        <v>7.4999999999999997E-2</v>
      </c>
      <c r="AD38">
        <v>6.5000000000000002E-2</v>
      </c>
    </row>
    <row r="39" spans="1:30" x14ac:dyDescent="0.25">
      <c r="A39" s="2860">
        <v>1.4</v>
      </c>
      <c r="B39" s="2860">
        <v>1.94</v>
      </c>
      <c r="C39" s="2860">
        <v>3.33</v>
      </c>
      <c r="D39" s="2860">
        <v>5.3</v>
      </c>
      <c r="E39" s="2861"/>
      <c r="F39" s="2862" t="s">
        <v>2046</v>
      </c>
      <c r="I39" t="s">
        <v>317</v>
      </c>
      <c r="J39">
        <v>2.84</v>
      </c>
      <c r="K39">
        <v>1.1000000000000001</v>
      </c>
      <c r="L39">
        <v>2.77</v>
      </c>
      <c r="M39">
        <v>0.6</v>
      </c>
      <c r="N39">
        <v>0.41</v>
      </c>
      <c r="O39">
        <v>2.2200000000000002</v>
      </c>
      <c r="P39">
        <v>1.78</v>
      </c>
      <c r="Q39">
        <v>1.21</v>
      </c>
      <c r="R39">
        <v>1.06</v>
      </c>
      <c r="S39">
        <v>0.57999999999999996</v>
      </c>
      <c r="T39">
        <v>3.67</v>
      </c>
      <c r="U39">
        <v>1.71</v>
      </c>
      <c r="V39">
        <v>2.08</v>
      </c>
      <c r="W39">
        <v>1.25</v>
      </c>
      <c r="X39">
        <v>2.5299999999999998</v>
      </c>
      <c r="Y39">
        <v>2.56</v>
      </c>
      <c r="Z39">
        <v>1.06</v>
      </c>
      <c r="AA39">
        <v>1.77</v>
      </c>
      <c r="AB39">
        <v>0.94</v>
      </c>
      <c r="AC39">
        <v>0.36299999999999999</v>
      </c>
      <c r="AD39">
        <v>2.97</v>
      </c>
    </row>
    <row r="40" spans="1:30" x14ac:dyDescent="0.25">
      <c r="A40" s="2860">
        <v>1.78</v>
      </c>
      <c r="B40" s="2860">
        <v>1.85</v>
      </c>
      <c r="C40" s="2860">
        <v>4.37</v>
      </c>
      <c r="D40" s="2860">
        <v>1.99</v>
      </c>
      <c r="E40" s="2861"/>
      <c r="F40" t="s">
        <v>2037</v>
      </c>
      <c r="I40" t="s">
        <v>319</v>
      </c>
      <c r="J40">
        <v>9.9000000000000005E-2</v>
      </c>
      <c r="K40">
        <v>5.5E-2</v>
      </c>
      <c r="L40">
        <v>0.123</v>
      </c>
      <c r="M40">
        <v>0.11899999999999999</v>
      </c>
      <c r="N40">
        <v>0.03</v>
      </c>
      <c r="O40">
        <v>0.108</v>
      </c>
      <c r="P40">
        <v>0.14000000000000001</v>
      </c>
      <c r="Q40">
        <v>8.3000000000000004E-2</v>
      </c>
      <c r="R40">
        <v>0.1</v>
      </c>
      <c r="S40">
        <v>0.05</v>
      </c>
      <c r="T40">
        <v>0.17799999999999999</v>
      </c>
      <c r="U40">
        <v>0.155</v>
      </c>
      <c r="V40">
        <v>0.13200000000000001</v>
      </c>
      <c r="W40">
        <v>4.1000000000000002E-2</v>
      </c>
      <c r="X40">
        <v>0.109</v>
      </c>
      <c r="Y40">
        <v>0.17799999999999999</v>
      </c>
      <c r="Z40">
        <v>0.1</v>
      </c>
      <c r="AA40">
        <v>6.8000000000000005E-2</v>
      </c>
      <c r="AB40">
        <v>3.5000000000000003E-2</v>
      </c>
      <c r="AC40">
        <v>2.1000000000000001E-2</v>
      </c>
      <c r="AD40">
        <v>8.8999999999999996E-2</v>
      </c>
    </row>
    <row r="41" spans="1:30" x14ac:dyDescent="0.25">
      <c r="A41" s="2860">
        <v>2.97</v>
      </c>
      <c r="B41" s="2860">
        <v>3.04</v>
      </c>
      <c r="C41" s="2860">
        <v>5.0999999999999996</v>
      </c>
      <c r="D41" s="2860">
        <v>1.3</v>
      </c>
      <c r="E41" s="2861"/>
      <c r="F41" s="2862" t="s">
        <v>2055</v>
      </c>
      <c r="I41" t="s">
        <v>317</v>
      </c>
      <c r="J41">
        <v>0.91800000000000004</v>
      </c>
      <c r="K41">
        <v>1.06</v>
      </c>
      <c r="L41">
        <v>0.52800000000000002</v>
      </c>
      <c r="M41">
        <v>0.58699999999999997</v>
      </c>
      <c r="N41">
        <v>1.08</v>
      </c>
      <c r="O41">
        <v>0.628</v>
      </c>
      <c r="P41">
        <v>0.93500000000000005</v>
      </c>
      <c r="Q41">
        <v>2.76</v>
      </c>
      <c r="R41">
        <v>0.57999999999999996</v>
      </c>
      <c r="S41">
        <v>1.22</v>
      </c>
      <c r="T41">
        <v>0.41799999999999998</v>
      </c>
      <c r="U41">
        <v>1.29</v>
      </c>
      <c r="V41">
        <v>0.4</v>
      </c>
      <c r="W41">
        <v>0.67</v>
      </c>
      <c r="X41">
        <v>1.03</v>
      </c>
      <c r="Y41">
        <v>0.81</v>
      </c>
      <c r="Z41">
        <v>0.57999999999999996</v>
      </c>
      <c r="AA41">
        <v>0.56999999999999995</v>
      </c>
      <c r="AB41">
        <v>2.06</v>
      </c>
      <c r="AC41">
        <v>2.5099999999999998</v>
      </c>
      <c r="AD41">
        <v>5.85</v>
      </c>
    </row>
    <row r="42" spans="1:30" x14ac:dyDescent="0.25">
      <c r="A42" s="2860">
        <v>2.9</v>
      </c>
      <c r="B42" s="2860">
        <v>2.93</v>
      </c>
      <c r="C42" s="2860">
        <v>5.3</v>
      </c>
      <c r="D42" s="2860">
        <v>1.02</v>
      </c>
      <c r="E42" s="2861"/>
      <c r="F42" s="2862" t="s">
        <v>2015</v>
      </c>
      <c r="I42" t="s">
        <v>319</v>
      </c>
      <c r="J42">
        <v>0.20100000000000001</v>
      </c>
      <c r="K42">
        <v>0.06</v>
      </c>
      <c r="L42">
        <v>3.7999999999999999E-2</v>
      </c>
      <c r="M42">
        <v>6.7000000000000004E-2</v>
      </c>
      <c r="N42">
        <v>0.04</v>
      </c>
      <c r="O42">
        <v>4.2000000000000003E-2</v>
      </c>
      <c r="P42">
        <v>0.04</v>
      </c>
      <c r="Q42">
        <v>0.35199999999999998</v>
      </c>
      <c r="R42">
        <v>0.04</v>
      </c>
      <c r="S42">
        <v>0.02</v>
      </c>
      <c r="T42">
        <v>2.1999999999999999E-2</v>
      </c>
      <c r="U42">
        <v>0.05</v>
      </c>
      <c r="V42">
        <v>6.6000000000000003E-2</v>
      </c>
      <c r="W42">
        <v>0.03</v>
      </c>
      <c r="X42">
        <v>3.2000000000000001E-2</v>
      </c>
      <c r="Y42">
        <v>1.7000000000000001E-2</v>
      </c>
      <c r="Z42">
        <v>0.04</v>
      </c>
      <c r="AA42">
        <v>7.0000000000000007E-2</v>
      </c>
      <c r="AB42">
        <v>4.4999999999999998E-2</v>
      </c>
      <c r="AC42">
        <v>0.105</v>
      </c>
      <c r="AD42">
        <v>0.29699999999999999</v>
      </c>
    </row>
    <row r="43" spans="1:30" x14ac:dyDescent="0.25">
      <c r="A43" s="2860">
        <v>2.1</v>
      </c>
      <c r="B43" s="2860">
        <v>2.08</v>
      </c>
      <c r="C43" s="2860">
        <v>4.3</v>
      </c>
      <c r="D43" s="2860">
        <v>0.62</v>
      </c>
      <c r="E43" s="2861"/>
      <c r="F43" s="2862" t="s">
        <v>2052</v>
      </c>
      <c r="J43" t="s">
        <v>2119</v>
      </c>
      <c r="K43" t="s">
        <v>2119</v>
      </c>
      <c r="L43" t="s">
        <v>2119</v>
      </c>
      <c r="M43" t="s">
        <v>2119</v>
      </c>
      <c r="N43" t="s">
        <v>2119</v>
      </c>
      <c r="O43" t="s">
        <v>2119</v>
      </c>
      <c r="P43" t="s">
        <v>2119</v>
      </c>
      <c r="Q43" t="s">
        <v>2119</v>
      </c>
      <c r="R43" t="s">
        <v>2119</v>
      </c>
      <c r="S43" t="s">
        <v>2119</v>
      </c>
      <c r="T43" t="s">
        <v>2119</v>
      </c>
      <c r="U43" t="s">
        <v>2119</v>
      </c>
      <c r="V43" t="s">
        <v>2119</v>
      </c>
      <c r="W43" t="s">
        <v>2119</v>
      </c>
      <c r="X43" t="s">
        <v>2119</v>
      </c>
      <c r="Y43" t="s">
        <v>2119</v>
      </c>
      <c r="Z43" t="s">
        <v>2119</v>
      </c>
      <c r="AA43" t="s">
        <v>2119</v>
      </c>
      <c r="AB43" t="s">
        <v>2119</v>
      </c>
      <c r="AC43" t="s">
        <v>2119</v>
      </c>
      <c r="AD43" t="s">
        <v>2119</v>
      </c>
    </row>
    <row r="44" spans="1:30" x14ac:dyDescent="0.25">
      <c r="A44" s="2860">
        <v>1.61</v>
      </c>
      <c r="B44" s="2860"/>
      <c r="C44" s="2860">
        <v>5.37</v>
      </c>
      <c r="D44" s="2860">
        <v>0.61</v>
      </c>
      <c r="E44" s="2861"/>
      <c r="F44" s="2862" t="s">
        <v>2146</v>
      </c>
      <c r="I44" t="s">
        <v>214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  <c r="V44" t="s">
        <v>3</v>
      </c>
      <c r="W44" t="s">
        <v>3</v>
      </c>
      <c r="X44" t="s">
        <v>3</v>
      </c>
      <c r="Y44" t="s">
        <v>3</v>
      </c>
      <c r="Z44" t="s">
        <v>3</v>
      </c>
      <c r="AA44" t="s">
        <v>3</v>
      </c>
      <c r="AB44" t="s">
        <v>3</v>
      </c>
      <c r="AC44" t="s">
        <v>3</v>
      </c>
      <c r="AD44" t="s">
        <v>3</v>
      </c>
    </row>
    <row r="45" spans="1:30" x14ac:dyDescent="0.25">
      <c r="A45" s="2860">
        <v>2.09</v>
      </c>
      <c r="B45" s="2860">
        <v>2.1</v>
      </c>
      <c r="C45" s="2860">
        <v>4.3</v>
      </c>
      <c r="D45" s="2860">
        <v>0.48</v>
      </c>
      <c r="E45" s="2861"/>
      <c r="F45" s="2862" t="s">
        <v>2047</v>
      </c>
      <c r="I45" t="s">
        <v>215</v>
      </c>
      <c r="J45">
        <v>27</v>
      </c>
      <c r="K45">
        <v>31</v>
      </c>
      <c r="L45">
        <v>25</v>
      </c>
      <c r="M45">
        <v>31</v>
      </c>
      <c r="N45">
        <v>23</v>
      </c>
      <c r="O45">
        <v>31</v>
      </c>
      <c r="P45">
        <v>32</v>
      </c>
      <c r="Q45">
        <v>31</v>
      </c>
      <c r="R45">
        <v>28</v>
      </c>
      <c r="S45">
        <v>32</v>
      </c>
      <c r="T45">
        <v>30</v>
      </c>
      <c r="U45">
        <v>34</v>
      </c>
      <c r="V45">
        <v>30</v>
      </c>
      <c r="W45">
        <v>30</v>
      </c>
      <c r="X45">
        <v>29</v>
      </c>
      <c r="Y45">
        <v>26</v>
      </c>
      <c r="Z45">
        <v>28</v>
      </c>
      <c r="AA45">
        <v>28</v>
      </c>
      <c r="AB45">
        <v>31</v>
      </c>
      <c r="AC45">
        <v>30</v>
      </c>
      <c r="AD45">
        <v>36</v>
      </c>
    </row>
    <row r="46" spans="1:30" x14ac:dyDescent="0.25">
      <c r="A46" s="2860">
        <v>2.06</v>
      </c>
      <c r="B46" s="2860">
        <v>2.06</v>
      </c>
      <c r="C46" s="2860">
        <v>4.3600000000000003</v>
      </c>
      <c r="D46" s="2860">
        <v>0.45</v>
      </c>
      <c r="E46" s="2861"/>
      <c r="F46" s="2862" t="s">
        <v>2147</v>
      </c>
      <c r="I46" t="s">
        <v>317</v>
      </c>
      <c r="J46">
        <v>1.08</v>
      </c>
      <c r="K46">
        <v>4.0599999999999996</v>
      </c>
      <c r="L46">
        <v>0.42499999999999999</v>
      </c>
      <c r="M46">
        <v>1.07</v>
      </c>
      <c r="N46">
        <v>1.1399999999999999</v>
      </c>
      <c r="O46">
        <v>1.25</v>
      </c>
      <c r="P46">
        <v>0.93899999999999995</v>
      </c>
      <c r="Q46">
        <v>1.88</v>
      </c>
      <c r="R46">
        <v>1.85</v>
      </c>
      <c r="S46">
        <v>1.0900000000000001</v>
      </c>
      <c r="T46">
        <v>1.71</v>
      </c>
      <c r="U46">
        <v>2.87</v>
      </c>
      <c r="V46">
        <v>1.08</v>
      </c>
      <c r="W46">
        <v>2.08</v>
      </c>
      <c r="X46">
        <v>1.24</v>
      </c>
      <c r="Y46">
        <v>0.97</v>
      </c>
      <c r="Z46">
        <v>1.85</v>
      </c>
      <c r="AA46">
        <v>2.89</v>
      </c>
      <c r="AB46">
        <v>0.31900000000000001</v>
      </c>
      <c r="AC46">
        <v>0.875</v>
      </c>
      <c r="AD46">
        <v>4.63</v>
      </c>
    </row>
    <row r="47" spans="1:30" x14ac:dyDescent="0.25">
      <c r="A47" s="2860">
        <v>1.99</v>
      </c>
      <c r="B47" s="2860">
        <v>2.02</v>
      </c>
      <c r="C47" s="2860">
        <v>4</v>
      </c>
      <c r="D47" s="2860">
        <v>0.45</v>
      </c>
      <c r="E47" s="2861"/>
      <c r="F47" s="2862" t="s">
        <v>2021</v>
      </c>
      <c r="I47" t="s">
        <v>319</v>
      </c>
      <c r="J47">
        <v>3.7999999999999999E-2</v>
      </c>
      <c r="K47">
        <v>0.12</v>
      </c>
      <c r="L47">
        <v>3.2000000000000001E-2</v>
      </c>
      <c r="M47">
        <v>2.5999999999999999E-2</v>
      </c>
      <c r="N47">
        <v>0.04</v>
      </c>
      <c r="O47">
        <v>2.3E-2</v>
      </c>
      <c r="P47">
        <v>4.4999999999999998E-2</v>
      </c>
      <c r="Q47">
        <v>7.4999999999999997E-2</v>
      </c>
      <c r="R47">
        <v>5.1999999999999998E-2</v>
      </c>
      <c r="S47">
        <v>3.5999999999999997E-2</v>
      </c>
      <c r="T47">
        <v>3.2000000000000001E-2</v>
      </c>
      <c r="U47">
        <v>8.5000000000000006E-2</v>
      </c>
      <c r="V47">
        <v>4.2999999999999997E-2</v>
      </c>
      <c r="W47">
        <v>9.4E-2</v>
      </c>
      <c r="X47">
        <v>0.04</v>
      </c>
      <c r="Y47">
        <v>0.03</v>
      </c>
      <c r="Z47">
        <v>5.1999999999999998E-2</v>
      </c>
      <c r="AA47">
        <v>8.6999999999999994E-2</v>
      </c>
      <c r="AB47">
        <v>1.9E-2</v>
      </c>
      <c r="AC47">
        <v>2.1999999999999999E-2</v>
      </c>
      <c r="AD47">
        <v>0.17</v>
      </c>
    </row>
    <row r="48" spans="1:30" x14ac:dyDescent="0.25">
      <c r="A48" s="2860">
        <v>2.1</v>
      </c>
      <c r="B48" s="2860">
        <v>2.09</v>
      </c>
      <c r="C48" s="2860">
        <v>4.3499999999999996</v>
      </c>
      <c r="D48" s="2860">
        <v>0.5</v>
      </c>
      <c r="E48" s="2861"/>
      <c r="F48" s="2862" t="s">
        <v>2050</v>
      </c>
      <c r="I48" t="s">
        <v>317</v>
      </c>
      <c r="J48">
        <v>0.49</v>
      </c>
      <c r="K48">
        <v>0.64900000000000002</v>
      </c>
      <c r="L48">
        <v>1.0900000000000001</v>
      </c>
      <c r="M48">
        <v>1.98</v>
      </c>
      <c r="N48">
        <v>0.41799999999999998</v>
      </c>
      <c r="O48">
        <v>3.94</v>
      </c>
      <c r="P48">
        <v>0.70699999999999996</v>
      </c>
      <c r="Q48">
        <v>0.72699999999999998</v>
      </c>
      <c r="R48">
        <v>1.05</v>
      </c>
      <c r="S48">
        <v>0.82699999999999996</v>
      </c>
      <c r="T48">
        <v>1.9</v>
      </c>
      <c r="U48">
        <v>2.93</v>
      </c>
      <c r="V48">
        <v>1.06</v>
      </c>
      <c r="W48">
        <v>1.51</v>
      </c>
      <c r="X48">
        <v>1.84</v>
      </c>
      <c r="Y48">
        <v>1.86</v>
      </c>
      <c r="Z48">
        <v>1.05</v>
      </c>
      <c r="AA48">
        <v>3.85</v>
      </c>
      <c r="AB48">
        <v>1.33</v>
      </c>
      <c r="AC48">
        <v>0.68200000000000005</v>
      </c>
      <c r="AD48">
        <v>3.15</v>
      </c>
    </row>
    <row r="49" spans="1:30" x14ac:dyDescent="0.25">
      <c r="A49" s="2860">
        <v>1.08</v>
      </c>
      <c r="B49" s="2860">
        <v>1.1399999999999999</v>
      </c>
      <c r="C49" s="2860">
        <v>2.6</v>
      </c>
      <c r="D49" s="2860">
        <v>0.7</v>
      </c>
      <c r="E49" s="2861"/>
      <c r="F49" s="2862" t="s">
        <v>2019</v>
      </c>
      <c r="I49" t="s">
        <v>319</v>
      </c>
      <c r="J49">
        <v>0.02</v>
      </c>
      <c r="K49">
        <v>2.3E-2</v>
      </c>
      <c r="L49">
        <v>2.1999999999999999E-2</v>
      </c>
      <c r="M49">
        <v>7.1999999999999995E-2</v>
      </c>
      <c r="N49">
        <v>2.5000000000000001E-2</v>
      </c>
      <c r="O49">
        <v>0.11700000000000001</v>
      </c>
      <c r="P49">
        <v>4.1000000000000002E-2</v>
      </c>
      <c r="Q49">
        <v>2.5999999999999999E-2</v>
      </c>
      <c r="R49">
        <v>2.9000000000000001E-2</v>
      </c>
      <c r="S49">
        <v>2.7E-2</v>
      </c>
      <c r="T49">
        <v>8.4000000000000005E-2</v>
      </c>
      <c r="U49">
        <v>0.11</v>
      </c>
      <c r="V49">
        <v>0.03</v>
      </c>
      <c r="W49">
        <v>4.4999999999999998E-2</v>
      </c>
      <c r="X49">
        <v>0.11</v>
      </c>
      <c r="Y49">
        <v>2.9000000000000001E-2</v>
      </c>
      <c r="Z49">
        <v>2.9000000000000001E-2</v>
      </c>
      <c r="AA49">
        <v>9.2999999999999999E-2</v>
      </c>
      <c r="AB49">
        <v>0.06</v>
      </c>
      <c r="AC49">
        <v>2.5000000000000001E-2</v>
      </c>
      <c r="AD49">
        <v>6.4000000000000001E-2</v>
      </c>
    </row>
    <row r="50" spans="1:30" x14ac:dyDescent="0.25">
      <c r="A50" s="2860">
        <v>0.38</v>
      </c>
      <c r="B50" s="2860">
        <v>0.41799999999999998</v>
      </c>
      <c r="C50" s="2860">
        <v>1.73</v>
      </c>
      <c r="D50" s="2860">
        <v>0.7</v>
      </c>
      <c r="E50" s="2861"/>
      <c r="F50" t="s">
        <v>2148</v>
      </c>
      <c r="I50" t="s">
        <v>317</v>
      </c>
      <c r="J50">
        <v>0.91500000000000004</v>
      </c>
      <c r="K50">
        <v>0.8</v>
      </c>
      <c r="L50">
        <v>2.48</v>
      </c>
      <c r="M50">
        <v>2.65</v>
      </c>
      <c r="N50">
        <v>2.02</v>
      </c>
      <c r="O50">
        <v>0.97799999999999998</v>
      </c>
      <c r="P50">
        <v>3.01</v>
      </c>
      <c r="Q50">
        <v>0.98</v>
      </c>
      <c r="R50">
        <v>2.15</v>
      </c>
      <c r="S50">
        <v>2.09</v>
      </c>
      <c r="T50">
        <v>2.37</v>
      </c>
      <c r="U50">
        <v>5.05</v>
      </c>
      <c r="V50">
        <v>1.94</v>
      </c>
      <c r="W50">
        <v>3.51</v>
      </c>
      <c r="X50">
        <v>1.9</v>
      </c>
      <c r="Y50">
        <v>4.32</v>
      </c>
      <c r="Z50">
        <v>2.15</v>
      </c>
      <c r="AA50">
        <v>1.06</v>
      </c>
      <c r="AB50">
        <v>0.51</v>
      </c>
      <c r="AC50">
        <v>2.1</v>
      </c>
      <c r="AD50">
        <v>2.4700000000000002</v>
      </c>
    </row>
    <row r="51" spans="1:30" x14ac:dyDescent="0.25">
      <c r="A51" s="2860">
        <v>1.28</v>
      </c>
      <c r="B51" s="2860">
        <v>1.9</v>
      </c>
      <c r="C51" s="2860">
        <v>3.02</v>
      </c>
      <c r="D51" s="2860">
        <v>0.57499999999999996</v>
      </c>
      <c r="E51" s="2861"/>
      <c r="F51" t="s">
        <v>2042</v>
      </c>
      <c r="I51" t="s">
        <v>319</v>
      </c>
      <c r="J51">
        <v>4.4999999999999998E-2</v>
      </c>
      <c r="K51">
        <v>4.1000000000000002E-2</v>
      </c>
      <c r="L51">
        <v>6.6000000000000003E-2</v>
      </c>
      <c r="M51">
        <v>8.4000000000000005E-2</v>
      </c>
      <c r="N51">
        <v>5.8000000000000003E-2</v>
      </c>
      <c r="O51">
        <v>2.1999999999999999E-2</v>
      </c>
      <c r="P51">
        <v>7.9000000000000001E-2</v>
      </c>
      <c r="Q51">
        <v>3.2000000000000001E-2</v>
      </c>
      <c r="R51">
        <v>6.6000000000000003E-2</v>
      </c>
      <c r="S51">
        <v>7.4999999999999997E-2</v>
      </c>
      <c r="T51">
        <v>7.6999999999999999E-2</v>
      </c>
      <c r="U51">
        <v>0.21</v>
      </c>
      <c r="V51">
        <v>6.3E-2</v>
      </c>
      <c r="W51">
        <v>7.4999999999999997E-2</v>
      </c>
      <c r="X51">
        <v>7.0000000000000007E-2</v>
      </c>
      <c r="Y51">
        <v>7.2999999999999995E-2</v>
      </c>
      <c r="Z51">
        <v>6.6000000000000003E-2</v>
      </c>
      <c r="AA51">
        <v>3.5000000000000003E-2</v>
      </c>
      <c r="AB51">
        <v>0.03</v>
      </c>
      <c r="AC51">
        <v>0.06</v>
      </c>
      <c r="AD51">
        <v>6.5000000000000002E-2</v>
      </c>
    </row>
    <row r="52" spans="1:30" x14ac:dyDescent="0.25">
      <c r="A52" s="2860">
        <v>1.77</v>
      </c>
      <c r="B52" s="2860">
        <v>1.84</v>
      </c>
      <c r="C52" s="2860">
        <v>3.82</v>
      </c>
      <c r="D52" s="2860">
        <v>0.5</v>
      </c>
      <c r="E52" s="2861"/>
      <c r="F52" s="2862" t="s">
        <v>2041</v>
      </c>
      <c r="I52" t="s">
        <v>317</v>
      </c>
      <c r="J52">
        <v>2.87</v>
      </c>
      <c r="K52">
        <v>1.08</v>
      </c>
      <c r="L52">
        <v>2.9</v>
      </c>
      <c r="M52">
        <v>0.59</v>
      </c>
      <c r="N52">
        <v>0.435</v>
      </c>
      <c r="O52">
        <v>2.19</v>
      </c>
      <c r="P52">
        <v>1.85</v>
      </c>
      <c r="Q52">
        <v>1.23</v>
      </c>
      <c r="R52">
        <v>1.04</v>
      </c>
      <c r="S52">
        <v>0.59799999999999998</v>
      </c>
      <c r="T52">
        <v>3.87</v>
      </c>
      <c r="U52">
        <v>1.86</v>
      </c>
      <c r="V52">
        <v>2.13</v>
      </c>
      <c r="W52">
        <v>1.28</v>
      </c>
      <c r="X52">
        <v>3.36</v>
      </c>
      <c r="Y52">
        <v>4.6500000000000004</v>
      </c>
      <c r="Z52">
        <v>1.04</v>
      </c>
      <c r="AA52">
        <v>1.84</v>
      </c>
      <c r="AB52">
        <v>0.97</v>
      </c>
      <c r="AC52">
        <v>0.38</v>
      </c>
      <c r="AD52">
        <v>3.04</v>
      </c>
    </row>
    <row r="53" spans="1:30" x14ac:dyDescent="0.25">
      <c r="A53" s="2860">
        <v>1.29</v>
      </c>
      <c r="B53" s="2860">
        <v>1.3</v>
      </c>
      <c r="C53" s="2860">
        <v>2.78</v>
      </c>
      <c r="D53" s="2860">
        <v>0.44600000000000001</v>
      </c>
      <c r="E53" s="2861"/>
      <c r="F53" s="2862" t="s">
        <v>2018</v>
      </c>
      <c r="I53" t="s">
        <v>319</v>
      </c>
      <c r="J53">
        <v>6.0999999999999999E-2</v>
      </c>
      <c r="K53">
        <v>0.02</v>
      </c>
      <c r="L53">
        <v>7.9000000000000001E-2</v>
      </c>
      <c r="M53">
        <v>0.02</v>
      </c>
      <c r="N53">
        <v>0.02</v>
      </c>
      <c r="O53">
        <v>0.08</v>
      </c>
      <c r="P53">
        <v>5.5E-2</v>
      </c>
      <c r="Q53">
        <v>4.5999999999999999E-2</v>
      </c>
      <c r="R53">
        <v>3.3000000000000002E-2</v>
      </c>
      <c r="S53">
        <v>2.8000000000000001E-2</v>
      </c>
      <c r="T53">
        <v>0.11</v>
      </c>
      <c r="U53">
        <v>9.8000000000000004E-2</v>
      </c>
      <c r="V53">
        <v>0.05</v>
      </c>
      <c r="W53">
        <v>0.02</v>
      </c>
      <c r="X53">
        <v>0.10299999999999999</v>
      </c>
      <c r="Y53">
        <v>6.5000000000000002E-2</v>
      </c>
      <c r="Z53">
        <v>3.3000000000000002E-2</v>
      </c>
      <c r="AA53">
        <v>7.6999999999999999E-2</v>
      </c>
      <c r="AB53">
        <v>0.03</v>
      </c>
      <c r="AC53">
        <v>2.1000000000000001E-2</v>
      </c>
      <c r="AD53">
        <v>6.5000000000000002E-2</v>
      </c>
    </row>
    <row r="54" spans="1:30" x14ac:dyDescent="0.25">
      <c r="A54" s="2860">
        <v>0.52800000000000002</v>
      </c>
      <c r="B54" s="2860">
        <v>0.51700000000000002</v>
      </c>
      <c r="C54" s="2860">
        <v>1.3</v>
      </c>
      <c r="D54" s="2860">
        <v>0.44</v>
      </c>
      <c r="E54" s="2861"/>
      <c r="F54" s="2863" t="s">
        <v>2031</v>
      </c>
      <c r="I54" t="s">
        <v>317</v>
      </c>
      <c r="J54">
        <v>1.34</v>
      </c>
      <c r="K54">
        <v>1.05</v>
      </c>
      <c r="L54">
        <v>0.51700000000000002</v>
      </c>
      <c r="M54">
        <v>0.54800000000000004</v>
      </c>
      <c r="N54">
        <v>1.07</v>
      </c>
      <c r="O54">
        <v>1.02</v>
      </c>
      <c r="P54">
        <v>0.97399999999999998</v>
      </c>
      <c r="Q54">
        <v>5.65</v>
      </c>
      <c r="R54">
        <v>0.57799999999999996</v>
      </c>
      <c r="S54">
        <v>1.23</v>
      </c>
      <c r="T54">
        <v>0.46</v>
      </c>
      <c r="U54">
        <v>1.3</v>
      </c>
      <c r="V54">
        <v>0.41299999999999998</v>
      </c>
      <c r="W54">
        <v>0.72699999999999998</v>
      </c>
      <c r="X54">
        <v>1.03</v>
      </c>
      <c r="Y54">
        <v>0.83699999999999997</v>
      </c>
      <c r="Z54">
        <v>0.57799999999999996</v>
      </c>
      <c r="AA54">
        <v>0.58799999999999997</v>
      </c>
      <c r="AB54">
        <v>2.06</v>
      </c>
      <c r="AC54">
        <v>2.52</v>
      </c>
      <c r="AD54">
        <v>5.91</v>
      </c>
    </row>
    <row r="55" spans="1:30" x14ac:dyDescent="0.25">
      <c r="A55" s="2860">
        <v>0.504</v>
      </c>
      <c r="B55" s="2860">
        <v>0.51</v>
      </c>
      <c r="C55" s="2860">
        <v>1.3</v>
      </c>
      <c r="D55" s="2860">
        <v>0.4</v>
      </c>
      <c r="E55" s="2861"/>
      <c r="F55" s="2863" t="s">
        <v>2048</v>
      </c>
      <c r="I55" t="s">
        <v>319</v>
      </c>
      <c r="J55">
        <v>6.3E-2</v>
      </c>
      <c r="K55">
        <v>4.4999999999999998E-2</v>
      </c>
      <c r="L55">
        <v>2.5999999999999999E-2</v>
      </c>
      <c r="M55">
        <v>5.8000000000000003E-2</v>
      </c>
      <c r="N55">
        <v>0.03</v>
      </c>
      <c r="O55">
        <v>4.9000000000000002E-2</v>
      </c>
      <c r="P55">
        <v>3.2000000000000001E-2</v>
      </c>
      <c r="Q55">
        <v>0.1</v>
      </c>
      <c r="R55">
        <v>3.3000000000000002E-2</v>
      </c>
      <c r="S55">
        <v>0.03</v>
      </c>
      <c r="T55">
        <v>2.5999999999999999E-2</v>
      </c>
      <c r="U55">
        <v>3.9E-2</v>
      </c>
      <c r="V55">
        <v>2.5000000000000001E-2</v>
      </c>
      <c r="W55">
        <v>2.7E-2</v>
      </c>
      <c r="X55">
        <v>3.1E-2</v>
      </c>
      <c r="Y55">
        <v>2.3E-2</v>
      </c>
      <c r="Z55">
        <v>3.3000000000000002E-2</v>
      </c>
      <c r="AA55">
        <v>3.5000000000000003E-2</v>
      </c>
      <c r="AB55">
        <v>5.3999999999999999E-2</v>
      </c>
      <c r="AC55">
        <v>5.8000000000000003E-2</v>
      </c>
      <c r="AD55">
        <v>0.14499999999999999</v>
      </c>
    </row>
    <row r="56" spans="1:30" x14ac:dyDescent="0.25">
      <c r="A56" s="2860"/>
      <c r="B56" s="2860"/>
      <c r="C56" s="2860"/>
      <c r="D56" s="2860"/>
      <c r="E56" s="2861"/>
      <c r="F56" t="s">
        <v>2034</v>
      </c>
      <c r="J56" t="s">
        <v>2120</v>
      </c>
      <c r="K56" t="s">
        <v>2120</v>
      </c>
      <c r="L56" t="s">
        <v>2120</v>
      </c>
      <c r="M56" t="s">
        <v>2120</v>
      </c>
      <c r="N56" t="s">
        <v>2120</v>
      </c>
      <c r="O56" t="s">
        <v>2120</v>
      </c>
      <c r="P56" t="s">
        <v>2120</v>
      </c>
      <c r="Q56" t="s">
        <v>2120</v>
      </c>
      <c r="R56" t="s">
        <v>2120</v>
      </c>
      <c r="S56" t="s">
        <v>2120</v>
      </c>
      <c r="T56" t="s">
        <v>2120</v>
      </c>
      <c r="U56" t="s">
        <v>2120</v>
      </c>
      <c r="V56" t="s">
        <v>2120</v>
      </c>
      <c r="W56" t="s">
        <v>2120</v>
      </c>
      <c r="X56" t="s">
        <v>2120</v>
      </c>
      <c r="Y56" t="s">
        <v>2120</v>
      </c>
      <c r="Z56" t="s">
        <v>2120</v>
      </c>
      <c r="AA56" t="s">
        <v>2120</v>
      </c>
      <c r="AB56" t="s">
        <v>2120</v>
      </c>
      <c r="AC56" t="s">
        <v>2120</v>
      </c>
      <c r="AD56" t="s">
        <v>2120</v>
      </c>
    </row>
    <row r="57" spans="1:30" x14ac:dyDescent="0.25">
      <c r="A57" s="2860"/>
      <c r="B57" s="2860"/>
      <c r="C57" s="2860"/>
      <c r="D57" s="2860"/>
      <c r="E57" s="2861"/>
      <c r="F57" t="s">
        <v>2016</v>
      </c>
      <c r="I57" t="s">
        <v>214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  <c r="O57" t="s">
        <v>3</v>
      </c>
      <c r="P57" t="s">
        <v>3</v>
      </c>
      <c r="Q57" t="s">
        <v>3</v>
      </c>
      <c r="R57" t="s">
        <v>3</v>
      </c>
      <c r="S57" t="s">
        <v>3</v>
      </c>
      <c r="T57" t="s">
        <v>3</v>
      </c>
      <c r="U57" t="s">
        <v>3</v>
      </c>
      <c r="V57" t="s">
        <v>3</v>
      </c>
      <c r="W57" t="s">
        <v>3</v>
      </c>
      <c r="X57" t="s">
        <v>3</v>
      </c>
      <c r="Y57" t="s">
        <v>3</v>
      </c>
      <c r="Z57" t="s">
        <v>3</v>
      </c>
      <c r="AA57" t="s">
        <v>3</v>
      </c>
      <c r="AB57" t="s">
        <v>3</v>
      </c>
      <c r="AC57" t="s">
        <v>3</v>
      </c>
      <c r="AD57" t="s">
        <v>3</v>
      </c>
    </row>
    <row r="58" spans="1:30" x14ac:dyDescent="0.25">
      <c r="A58" s="2860"/>
      <c r="B58" s="2860"/>
      <c r="C58" s="2860"/>
      <c r="D58" s="2860"/>
      <c r="E58" s="2861"/>
      <c r="F58" t="s">
        <v>2013</v>
      </c>
      <c r="I58" t="s">
        <v>215</v>
      </c>
      <c r="J58">
        <v>31</v>
      </c>
      <c r="K58">
        <v>36</v>
      </c>
      <c r="L58">
        <v>27</v>
      </c>
      <c r="M58">
        <v>33</v>
      </c>
      <c r="N58">
        <v>28</v>
      </c>
      <c r="O58">
        <v>33</v>
      </c>
      <c r="P58">
        <v>32</v>
      </c>
      <c r="Q58">
        <v>29</v>
      </c>
      <c r="R58">
        <v>34</v>
      </c>
      <c r="S58">
        <v>31</v>
      </c>
      <c r="T58">
        <v>25</v>
      </c>
      <c r="U58">
        <v>26</v>
      </c>
      <c r="V58">
        <v>31</v>
      </c>
      <c r="W58">
        <v>33</v>
      </c>
      <c r="X58">
        <v>23</v>
      </c>
      <c r="Y58">
        <v>30</v>
      </c>
      <c r="Z58">
        <v>34</v>
      </c>
      <c r="AA58">
        <v>26</v>
      </c>
      <c r="AB58">
        <v>34</v>
      </c>
      <c r="AC58">
        <v>28</v>
      </c>
      <c r="AD58">
        <v>28</v>
      </c>
    </row>
    <row r="59" spans="1:30" x14ac:dyDescent="0.25">
      <c r="A59" s="2857"/>
      <c r="B59" s="2860"/>
      <c r="C59" s="2860"/>
      <c r="D59" s="2860"/>
      <c r="E59" s="2861"/>
      <c r="F59" t="s">
        <v>2025</v>
      </c>
      <c r="I59" t="s">
        <v>317</v>
      </c>
      <c r="J59">
        <v>1.81</v>
      </c>
      <c r="K59">
        <v>4.03</v>
      </c>
      <c r="L59">
        <v>0.71</v>
      </c>
      <c r="M59">
        <v>1.78</v>
      </c>
      <c r="N59">
        <v>1.88</v>
      </c>
      <c r="O59">
        <v>1.9</v>
      </c>
      <c r="P59">
        <v>1.65</v>
      </c>
      <c r="Q59">
        <v>3.2</v>
      </c>
      <c r="R59">
        <v>2.12</v>
      </c>
      <c r="S59">
        <v>1.68</v>
      </c>
      <c r="T59">
        <v>2.82</v>
      </c>
      <c r="U59">
        <v>4.3600000000000003</v>
      </c>
      <c r="V59">
        <v>1.99</v>
      </c>
      <c r="W59">
        <v>3.42</v>
      </c>
      <c r="X59">
        <v>2.02</v>
      </c>
      <c r="Y59">
        <v>1.5</v>
      </c>
      <c r="Z59">
        <v>2.12</v>
      </c>
      <c r="AA59">
        <v>4.7</v>
      </c>
      <c r="AB59">
        <v>0.54500000000000004</v>
      </c>
      <c r="AC59">
        <v>1.3</v>
      </c>
      <c r="AD59">
        <v>4</v>
      </c>
    </row>
    <row r="60" spans="1:30" x14ac:dyDescent="0.25">
      <c r="A60" s="2857"/>
      <c r="B60" s="2860"/>
      <c r="C60" s="2860"/>
      <c r="D60" s="2860"/>
      <c r="E60" s="2861"/>
      <c r="F60" t="s">
        <v>2011</v>
      </c>
      <c r="I60" t="s">
        <v>319</v>
      </c>
      <c r="J60">
        <v>0.11</v>
      </c>
      <c r="K60">
        <v>0.44800000000000001</v>
      </c>
      <c r="L60">
        <v>0.09</v>
      </c>
      <c r="M60">
        <v>0.17</v>
      </c>
      <c r="N60">
        <v>0.12</v>
      </c>
      <c r="O60">
        <v>0.2</v>
      </c>
      <c r="P60">
        <v>0.11</v>
      </c>
      <c r="Q60">
        <v>0.3</v>
      </c>
      <c r="R60">
        <v>0.12</v>
      </c>
      <c r="S60">
        <v>0.08</v>
      </c>
      <c r="T60">
        <v>0.23400000000000001</v>
      </c>
      <c r="U60">
        <v>0.25</v>
      </c>
      <c r="V60">
        <v>0.124</v>
      </c>
      <c r="W60">
        <v>0.25700000000000001</v>
      </c>
      <c r="X60">
        <v>0.17</v>
      </c>
      <c r="Y60">
        <v>0.11</v>
      </c>
      <c r="Z60">
        <v>0.12</v>
      </c>
      <c r="AA60">
        <v>0.3</v>
      </c>
      <c r="AB60">
        <v>0.06</v>
      </c>
      <c r="AC60">
        <v>0.11</v>
      </c>
      <c r="AD60">
        <v>0.27</v>
      </c>
    </row>
    <row r="61" spans="1:30" x14ac:dyDescent="0.25">
      <c r="A61" s="2857"/>
      <c r="B61" s="2860"/>
      <c r="C61" s="2860"/>
      <c r="D61" s="2860"/>
      <c r="E61" s="2861"/>
      <c r="F61" t="s">
        <v>2056</v>
      </c>
      <c r="I61" t="s">
        <v>317</v>
      </c>
      <c r="J61">
        <v>0.89</v>
      </c>
      <c r="K61">
        <v>1.04</v>
      </c>
      <c r="L61">
        <v>1.71</v>
      </c>
      <c r="M61">
        <v>1.64</v>
      </c>
      <c r="N61">
        <v>0.69699999999999995</v>
      </c>
      <c r="O61">
        <v>4.17</v>
      </c>
      <c r="P61">
        <v>1.36</v>
      </c>
      <c r="Q61">
        <v>1.33</v>
      </c>
      <c r="R61">
        <v>1.88</v>
      </c>
      <c r="S61">
        <v>1.54</v>
      </c>
      <c r="T61">
        <v>3.25</v>
      </c>
      <c r="U61">
        <v>4.79</v>
      </c>
      <c r="V61">
        <v>1.65</v>
      </c>
      <c r="W61">
        <v>2.72</v>
      </c>
      <c r="X61">
        <v>3.2</v>
      </c>
      <c r="Y61">
        <v>3.2</v>
      </c>
      <c r="Z61">
        <v>1.88</v>
      </c>
      <c r="AA61">
        <v>5.75</v>
      </c>
      <c r="AB61">
        <v>2.2799999999999998</v>
      </c>
      <c r="AC61">
        <v>1.2</v>
      </c>
      <c r="AD61">
        <v>5.37</v>
      </c>
    </row>
    <row r="62" spans="1:30" x14ac:dyDescent="0.25">
      <c r="A62" s="2857"/>
      <c r="B62" s="2860"/>
      <c r="C62" s="2860"/>
      <c r="D62" s="2860"/>
      <c r="E62" s="2861"/>
      <c r="F62" s="2857" t="s">
        <v>2035</v>
      </c>
      <c r="I62" t="s">
        <v>319</v>
      </c>
      <c r="J62">
        <v>0.09</v>
      </c>
      <c r="K62">
        <v>0.13</v>
      </c>
      <c r="L62">
        <v>0.19</v>
      </c>
      <c r="M62">
        <v>0.127</v>
      </c>
      <c r="N62">
        <v>9.7000000000000003E-2</v>
      </c>
      <c r="O62">
        <v>0.371</v>
      </c>
      <c r="P62">
        <v>0.14000000000000001</v>
      </c>
      <c r="Q62">
        <v>0.13</v>
      </c>
      <c r="R62">
        <v>0.13</v>
      </c>
      <c r="S62">
        <v>7.0000000000000007E-2</v>
      </c>
      <c r="T62">
        <v>0.15</v>
      </c>
      <c r="U62">
        <v>0.2</v>
      </c>
      <c r="V62">
        <v>0.24</v>
      </c>
      <c r="W62">
        <v>0.18</v>
      </c>
      <c r="X62">
        <v>0.2</v>
      </c>
      <c r="Y62">
        <v>0.27800000000000002</v>
      </c>
      <c r="Z62">
        <v>0.13</v>
      </c>
      <c r="AA62">
        <v>0.52500000000000002</v>
      </c>
      <c r="AB62">
        <v>0.16800000000000001</v>
      </c>
      <c r="AC62">
        <v>9.6000000000000002E-2</v>
      </c>
      <c r="AD62">
        <v>0.376</v>
      </c>
    </row>
    <row r="63" spans="1:30" x14ac:dyDescent="0.25">
      <c r="A63" s="2857"/>
      <c r="B63" s="2860"/>
      <c r="C63" s="2860"/>
      <c r="D63" s="2860"/>
      <c r="E63" s="2861"/>
      <c r="F63" t="s">
        <v>2036</v>
      </c>
      <c r="I63" t="s">
        <v>317</v>
      </c>
      <c r="J63">
        <v>1.57</v>
      </c>
      <c r="K63">
        <v>1.1299999999999999</v>
      </c>
      <c r="L63">
        <v>4.1100000000000003</v>
      </c>
      <c r="M63">
        <v>4.04</v>
      </c>
      <c r="N63">
        <v>3.24</v>
      </c>
      <c r="O63">
        <v>1.5</v>
      </c>
      <c r="P63">
        <v>4.3099999999999996</v>
      </c>
      <c r="Q63">
        <v>1.61</v>
      </c>
      <c r="R63">
        <v>3.3</v>
      </c>
      <c r="S63">
        <v>3.35</v>
      </c>
      <c r="T63">
        <v>4.4000000000000004</v>
      </c>
      <c r="U63">
        <v>7.85</v>
      </c>
      <c r="V63">
        <v>2.6</v>
      </c>
      <c r="W63">
        <v>3.51</v>
      </c>
      <c r="X63">
        <v>2.1</v>
      </c>
      <c r="Y63">
        <v>6.97</v>
      </c>
      <c r="Z63">
        <v>3.3</v>
      </c>
      <c r="AA63">
        <v>1.65</v>
      </c>
      <c r="AB63">
        <v>0.9</v>
      </c>
      <c r="AC63">
        <v>3.31</v>
      </c>
      <c r="AD63">
        <v>4.1500000000000004</v>
      </c>
    </row>
    <row r="64" spans="1:30" x14ac:dyDescent="0.25">
      <c r="A64" s="2857"/>
      <c r="B64" s="2860"/>
      <c r="C64" s="2860"/>
      <c r="D64" s="2860"/>
      <c r="E64" s="2861"/>
      <c r="F64" t="s">
        <v>2030</v>
      </c>
      <c r="I64" t="s">
        <v>319</v>
      </c>
      <c r="J64">
        <v>0.13</v>
      </c>
      <c r="K64">
        <v>0.08</v>
      </c>
      <c r="L64">
        <v>0.27</v>
      </c>
      <c r="M64">
        <v>0.39500000000000002</v>
      </c>
      <c r="N64">
        <v>0.245</v>
      </c>
      <c r="O64">
        <v>0.114</v>
      </c>
      <c r="P64">
        <v>0.38</v>
      </c>
      <c r="Q64">
        <v>0.152</v>
      </c>
      <c r="R64">
        <v>0.37</v>
      </c>
      <c r="S64">
        <v>0.21</v>
      </c>
      <c r="T64">
        <v>0.28999999999999998</v>
      </c>
      <c r="U64">
        <v>0.87</v>
      </c>
      <c r="V64">
        <v>0.2</v>
      </c>
      <c r="W64">
        <v>0.28999999999999998</v>
      </c>
      <c r="X64">
        <v>0.15</v>
      </c>
      <c r="Y64">
        <v>0.67</v>
      </c>
      <c r="Z64">
        <v>0.37</v>
      </c>
      <c r="AA64">
        <v>0.13</v>
      </c>
      <c r="AB64">
        <v>8.5000000000000006E-2</v>
      </c>
      <c r="AC64">
        <v>0.27</v>
      </c>
      <c r="AD64">
        <v>0.15</v>
      </c>
    </row>
    <row r="65" spans="1:30" x14ac:dyDescent="0.25">
      <c r="A65" s="2857"/>
      <c r="B65" s="2860"/>
      <c r="C65" s="2860"/>
      <c r="D65" s="2860"/>
      <c r="E65" s="2861"/>
      <c r="F65" t="s">
        <v>2010</v>
      </c>
      <c r="I65" t="s">
        <v>317</v>
      </c>
      <c r="J65">
        <v>4.51</v>
      </c>
      <c r="K65">
        <v>1.76</v>
      </c>
      <c r="L65">
        <v>4.0999999999999996</v>
      </c>
      <c r="M65">
        <v>1.1000000000000001</v>
      </c>
      <c r="N65">
        <v>0.74299999999999999</v>
      </c>
      <c r="O65">
        <v>3.53</v>
      </c>
      <c r="P65">
        <v>2.52</v>
      </c>
      <c r="Q65">
        <v>2.1</v>
      </c>
      <c r="R65">
        <v>1.61</v>
      </c>
      <c r="S65">
        <v>1.0900000000000001</v>
      </c>
      <c r="T65">
        <v>6.01</v>
      </c>
      <c r="U65">
        <v>3.08</v>
      </c>
      <c r="V65">
        <v>3.65</v>
      </c>
      <c r="W65">
        <v>2.13</v>
      </c>
      <c r="X65">
        <v>4.53</v>
      </c>
      <c r="Y65">
        <v>3.82</v>
      </c>
      <c r="Z65">
        <v>1.61</v>
      </c>
      <c r="AA65">
        <v>3.18</v>
      </c>
      <c r="AB65">
        <v>1.6</v>
      </c>
      <c r="AC65">
        <v>0.7</v>
      </c>
      <c r="AD65">
        <v>5</v>
      </c>
    </row>
    <row r="66" spans="1:30" x14ac:dyDescent="0.25">
      <c r="A66" s="2857"/>
      <c r="B66" s="2860"/>
      <c r="C66" s="2860"/>
      <c r="D66" s="2860"/>
      <c r="E66" s="2861"/>
      <c r="F66" t="s">
        <v>2040</v>
      </c>
      <c r="I66" t="s">
        <v>319</v>
      </c>
      <c r="J66">
        <v>0.28999999999999998</v>
      </c>
      <c r="K66">
        <v>0.155</v>
      </c>
      <c r="L66">
        <v>0.245</v>
      </c>
      <c r="M66">
        <v>0.113</v>
      </c>
      <c r="N66">
        <v>0.11</v>
      </c>
      <c r="O66">
        <v>0.33100000000000002</v>
      </c>
      <c r="P66">
        <v>0.32</v>
      </c>
      <c r="Q66">
        <v>0.13</v>
      </c>
      <c r="R66">
        <v>0.13200000000000001</v>
      </c>
      <c r="S66">
        <v>0.11</v>
      </c>
      <c r="T66">
        <v>0.42</v>
      </c>
      <c r="U66">
        <v>0.2</v>
      </c>
      <c r="V66">
        <v>0.41299999999999998</v>
      </c>
      <c r="W66">
        <v>0.16200000000000001</v>
      </c>
      <c r="X66">
        <v>0.2</v>
      </c>
      <c r="Y66">
        <v>0.33</v>
      </c>
      <c r="Z66">
        <v>0.13200000000000001</v>
      </c>
      <c r="AA66">
        <v>0.17299999999999999</v>
      </c>
      <c r="AB66">
        <v>0.1</v>
      </c>
      <c r="AC66">
        <v>0.09</v>
      </c>
      <c r="AD66">
        <v>0.27300000000000002</v>
      </c>
    </row>
    <row r="67" spans="1:30" x14ac:dyDescent="0.25">
      <c r="A67" s="2857"/>
      <c r="B67" s="2860"/>
      <c r="C67" s="2860"/>
      <c r="D67" s="2860"/>
      <c r="E67" s="2861"/>
      <c r="F67" t="s">
        <v>2111</v>
      </c>
      <c r="I67" t="s">
        <v>317</v>
      </c>
      <c r="J67">
        <v>1.39</v>
      </c>
      <c r="K67">
        <v>1.74</v>
      </c>
      <c r="L67">
        <v>0.85</v>
      </c>
      <c r="M67">
        <v>0.97</v>
      </c>
      <c r="N67">
        <v>1.83</v>
      </c>
      <c r="O67">
        <v>1.05</v>
      </c>
      <c r="P67">
        <v>1.5</v>
      </c>
      <c r="Q67">
        <v>2.27</v>
      </c>
      <c r="R67">
        <v>1</v>
      </c>
      <c r="S67">
        <v>2.1</v>
      </c>
      <c r="T67">
        <v>0.77400000000000002</v>
      </c>
      <c r="U67">
        <v>2.2599999999999998</v>
      </c>
      <c r="V67">
        <v>0.76400000000000001</v>
      </c>
      <c r="W67">
        <v>1.3</v>
      </c>
      <c r="X67">
        <v>1.88</v>
      </c>
      <c r="Y67">
        <v>1.51</v>
      </c>
      <c r="Z67">
        <v>1</v>
      </c>
      <c r="AA67">
        <v>1</v>
      </c>
      <c r="AB67">
        <v>3.4</v>
      </c>
      <c r="AC67">
        <v>4.0999999999999996</v>
      </c>
      <c r="AD67">
        <v>9.77</v>
      </c>
    </row>
    <row r="68" spans="1:30" x14ac:dyDescent="0.25">
      <c r="A68" s="2857"/>
      <c r="B68" s="2860"/>
      <c r="C68" s="2860"/>
      <c r="D68" s="2860"/>
      <c r="E68" s="2861"/>
      <c r="F68" t="s">
        <v>2028</v>
      </c>
      <c r="I68" t="s">
        <v>319</v>
      </c>
      <c r="J68">
        <v>0.14000000000000001</v>
      </c>
      <c r="K68">
        <v>0.13</v>
      </c>
      <c r="L68">
        <v>7.1999999999999995E-2</v>
      </c>
      <c r="M68">
        <v>0.17</v>
      </c>
      <c r="N68">
        <v>0.13</v>
      </c>
      <c r="O68">
        <v>0.104</v>
      </c>
      <c r="P68">
        <v>0.14000000000000001</v>
      </c>
      <c r="Q68">
        <v>0.27</v>
      </c>
      <c r="R68">
        <v>0.115</v>
      </c>
      <c r="S68">
        <v>0.1</v>
      </c>
      <c r="T68">
        <v>9.6000000000000002E-2</v>
      </c>
      <c r="U68">
        <v>0.13800000000000001</v>
      </c>
      <c r="V68">
        <v>9.4E-2</v>
      </c>
      <c r="W68">
        <v>0.2</v>
      </c>
      <c r="X68">
        <v>0.22</v>
      </c>
      <c r="Y68">
        <v>0.12</v>
      </c>
      <c r="Z68">
        <v>0.115</v>
      </c>
      <c r="AA68">
        <v>5.7000000000000002E-2</v>
      </c>
      <c r="AB68">
        <v>0.125</v>
      </c>
      <c r="AC68">
        <v>0.375</v>
      </c>
      <c r="AD68">
        <v>1.44</v>
      </c>
    </row>
    <row r="69" spans="1:30" x14ac:dyDescent="0.25">
      <c r="A69" s="2857"/>
      <c r="B69" s="2860"/>
      <c r="C69" s="2860"/>
      <c r="D69" s="2860"/>
      <c r="E69" s="2861"/>
      <c r="F69" t="s">
        <v>2014</v>
      </c>
      <c r="J69" t="s">
        <v>2121</v>
      </c>
      <c r="K69" t="s">
        <v>2121</v>
      </c>
      <c r="L69" t="s">
        <v>2121</v>
      </c>
      <c r="M69" t="s">
        <v>2121</v>
      </c>
      <c r="N69" t="s">
        <v>2121</v>
      </c>
      <c r="O69" t="s">
        <v>2121</v>
      </c>
      <c r="P69" t="s">
        <v>2121</v>
      </c>
      <c r="Q69" t="s">
        <v>2121</v>
      </c>
      <c r="R69" t="s">
        <v>2121</v>
      </c>
      <c r="S69" t="s">
        <v>2121</v>
      </c>
      <c r="T69" t="s">
        <v>2121</v>
      </c>
      <c r="U69" t="s">
        <v>2121</v>
      </c>
      <c r="V69" t="s">
        <v>2121</v>
      </c>
      <c r="W69" t="s">
        <v>2121</v>
      </c>
      <c r="X69" t="s">
        <v>2121</v>
      </c>
      <c r="Y69" t="s">
        <v>2121</v>
      </c>
      <c r="Z69" t="s">
        <v>2121</v>
      </c>
      <c r="AA69" t="s">
        <v>2121</v>
      </c>
      <c r="AB69" t="s">
        <v>2121</v>
      </c>
      <c r="AC69" t="s">
        <v>2121</v>
      </c>
      <c r="AD69" t="s">
        <v>2121</v>
      </c>
    </row>
    <row r="70" spans="1:30" x14ac:dyDescent="0.25">
      <c r="A70" s="2857"/>
      <c r="B70" s="2860"/>
      <c r="C70" s="2860"/>
      <c r="D70" s="2860"/>
      <c r="E70" s="2861"/>
      <c r="F70" t="s">
        <v>2009</v>
      </c>
      <c r="I70" t="s">
        <v>214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  <c r="O70" t="s">
        <v>3</v>
      </c>
      <c r="P70" t="s">
        <v>3</v>
      </c>
      <c r="Q70" t="s">
        <v>3</v>
      </c>
      <c r="R70" t="s">
        <v>3</v>
      </c>
      <c r="S70" t="s">
        <v>3</v>
      </c>
      <c r="T70" t="s">
        <v>3</v>
      </c>
      <c r="U70" t="s">
        <v>3</v>
      </c>
      <c r="V70" t="s">
        <v>3</v>
      </c>
      <c r="W70" t="s">
        <v>3</v>
      </c>
      <c r="X70" t="s">
        <v>3</v>
      </c>
      <c r="Y70" t="s">
        <v>3</v>
      </c>
      <c r="Z70" t="s">
        <v>3</v>
      </c>
      <c r="AA70" t="s">
        <v>3</v>
      </c>
      <c r="AB70" t="s">
        <v>3</v>
      </c>
      <c r="AC70" t="s">
        <v>3</v>
      </c>
      <c r="AD70" t="s">
        <v>3</v>
      </c>
    </row>
    <row r="71" spans="1:30" x14ac:dyDescent="0.25">
      <c r="A71" s="2857"/>
      <c r="B71" s="2860"/>
      <c r="C71" s="2860"/>
      <c r="D71" s="2860"/>
      <c r="E71" s="2861"/>
      <c r="F71" t="s">
        <v>2045</v>
      </c>
      <c r="I71" t="s">
        <v>215</v>
      </c>
      <c r="J71">
        <v>64</v>
      </c>
      <c r="K71">
        <v>72</v>
      </c>
      <c r="L71">
        <v>71</v>
      </c>
      <c r="M71">
        <v>79</v>
      </c>
      <c r="N71">
        <v>67</v>
      </c>
      <c r="O71">
        <v>73</v>
      </c>
      <c r="P71">
        <v>75</v>
      </c>
      <c r="Q71">
        <v>71</v>
      </c>
      <c r="R71">
        <v>77</v>
      </c>
      <c r="S71">
        <v>76</v>
      </c>
      <c r="T71">
        <v>81</v>
      </c>
      <c r="U71">
        <v>77</v>
      </c>
      <c r="V71">
        <v>75</v>
      </c>
      <c r="W71">
        <v>76</v>
      </c>
      <c r="X71">
        <v>63</v>
      </c>
      <c r="Y71">
        <v>68</v>
      </c>
      <c r="Z71">
        <v>77</v>
      </c>
      <c r="AA71">
        <v>72</v>
      </c>
      <c r="AB71">
        <v>74</v>
      </c>
      <c r="AC71">
        <v>75</v>
      </c>
      <c r="AD71">
        <v>75</v>
      </c>
    </row>
    <row r="72" spans="1:30" x14ac:dyDescent="0.25">
      <c r="A72" s="2857"/>
      <c r="B72" s="2860"/>
      <c r="C72" s="2860"/>
      <c r="D72" s="2860"/>
      <c r="E72" s="2861"/>
      <c r="F72" t="s">
        <v>2033</v>
      </c>
      <c r="I72" t="s">
        <v>317</v>
      </c>
      <c r="J72">
        <v>2.2400000000000002</v>
      </c>
      <c r="K72">
        <v>4.87</v>
      </c>
      <c r="L72">
        <v>0.88</v>
      </c>
      <c r="M72">
        <v>2.52</v>
      </c>
      <c r="N72">
        <v>2.6</v>
      </c>
      <c r="O72">
        <v>3</v>
      </c>
      <c r="P72">
        <v>1.7</v>
      </c>
      <c r="Q72">
        <v>3.5</v>
      </c>
      <c r="R72">
        <v>2.68</v>
      </c>
      <c r="S72">
        <v>1.83</v>
      </c>
      <c r="T72">
        <v>3.7</v>
      </c>
      <c r="U72">
        <v>4.46</v>
      </c>
      <c r="V72">
        <v>2.23</v>
      </c>
      <c r="W72">
        <v>4.3</v>
      </c>
      <c r="X72">
        <v>3</v>
      </c>
      <c r="Y72">
        <v>2.23</v>
      </c>
      <c r="Z72">
        <v>2.68</v>
      </c>
      <c r="AA72">
        <v>5.36</v>
      </c>
      <c r="AB72">
        <v>0.753</v>
      </c>
      <c r="AC72">
        <v>1.48</v>
      </c>
      <c r="AD72">
        <v>4.4000000000000004</v>
      </c>
    </row>
    <row r="73" spans="1:30" x14ac:dyDescent="0.25">
      <c r="A73" s="2857"/>
      <c r="B73" s="2860"/>
      <c r="C73" s="2860"/>
      <c r="D73" s="2860"/>
      <c r="E73" s="2861"/>
      <c r="F73" t="s">
        <v>2027</v>
      </c>
      <c r="I73" t="s">
        <v>319</v>
      </c>
      <c r="J73">
        <v>0.105</v>
      </c>
      <c r="K73">
        <v>0.315</v>
      </c>
      <c r="L73">
        <v>0.08</v>
      </c>
      <c r="M73">
        <v>0.22</v>
      </c>
      <c r="N73">
        <v>0.17</v>
      </c>
      <c r="O73">
        <v>0.2</v>
      </c>
      <c r="P73">
        <v>0.1</v>
      </c>
      <c r="Q73">
        <v>0.2</v>
      </c>
      <c r="R73">
        <v>0.18</v>
      </c>
      <c r="S73">
        <v>0.13900000000000001</v>
      </c>
      <c r="T73">
        <v>0.13</v>
      </c>
      <c r="U73">
        <v>0.14000000000000001</v>
      </c>
      <c r="V73">
        <v>0.129</v>
      </c>
      <c r="W73">
        <v>0.20499999999999999</v>
      </c>
      <c r="X73">
        <v>0.1</v>
      </c>
      <c r="Y73">
        <v>0.15</v>
      </c>
      <c r="Z73">
        <v>0.18</v>
      </c>
      <c r="AA73">
        <v>0.245</v>
      </c>
      <c r="AB73">
        <v>9.5000000000000001E-2</v>
      </c>
      <c r="AC73">
        <v>0.13</v>
      </c>
      <c r="AD73">
        <v>0.2</v>
      </c>
    </row>
    <row r="74" spans="1:30" x14ac:dyDescent="0.25">
      <c r="A74" s="2860"/>
      <c r="B74" s="2860"/>
      <c r="C74" s="2860"/>
      <c r="D74" s="2860"/>
      <c r="E74" s="2861"/>
      <c r="F74" t="s">
        <v>2029</v>
      </c>
      <c r="I74" t="s">
        <v>317</v>
      </c>
      <c r="J74">
        <v>1.2</v>
      </c>
      <c r="K74">
        <v>1.81</v>
      </c>
      <c r="L74">
        <v>2.5</v>
      </c>
      <c r="M74">
        <v>1.91</v>
      </c>
      <c r="N74">
        <v>1.73</v>
      </c>
      <c r="O74">
        <v>5.14</v>
      </c>
      <c r="P74">
        <v>1.62</v>
      </c>
      <c r="Q74">
        <v>1.73</v>
      </c>
      <c r="R74">
        <v>2.12</v>
      </c>
      <c r="S74">
        <v>1.85</v>
      </c>
      <c r="T74">
        <v>3</v>
      </c>
      <c r="U74">
        <v>5.3</v>
      </c>
      <c r="V74">
        <v>2.4</v>
      </c>
      <c r="W74">
        <v>3.09</v>
      </c>
      <c r="X74">
        <v>3.02</v>
      </c>
      <c r="Y74">
        <v>3.81</v>
      </c>
      <c r="Z74">
        <v>2.12</v>
      </c>
      <c r="AA74">
        <v>6.12</v>
      </c>
      <c r="AB74">
        <v>2.4</v>
      </c>
      <c r="AC74">
        <v>1.63</v>
      </c>
      <c r="AD74">
        <v>6.42</v>
      </c>
    </row>
    <row r="75" spans="1:30" x14ac:dyDescent="0.25">
      <c r="A75" s="2860"/>
      <c r="B75" s="2860"/>
      <c r="C75" s="2860"/>
      <c r="D75" s="2860"/>
      <c r="E75" s="2861"/>
      <c r="F75" t="s">
        <v>2026</v>
      </c>
      <c r="I75" t="s">
        <v>319</v>
      </c>
      <c r="J75">
        <v>0.1</v>
      </c>
      <c r="K75">
        <v>0.115</v>
      </c>
      <c r="L75">
        <v>0.2</v>
      </c>
      <c r="M75">
        <v>0.14799999999999999</v>
      </c>
      <c r="N75">
        <v>0.25</v>
      </c>
      <c r="O75">
        <v>0.4</v>
      </c>
      <c r="P75">
        <v>0.11799999999999999</v>
      </c>
      <c r="Q75">
        <v>0.14000000000000001</v>
      </c>
      <c r="R75">
        <v>0.14000000000000001</v>
      </c>
      <c r="S75">
        <v>0.11</v>
      </c>
      <c r="T75">
        <v>0.15</v>
      </c>
      <c r="U75">
        <v>0.21</v>
      </c>
      <c r="V75">
        <v>0.13</v>
      </c>
      <c r="W75">
        <v>0.12</v>
      </c>
      <c r="X75">
        <v>0.16</v>
      </c>
      <c r="Y75">
        <v>0.13300000000000001</v>
      </c>
      <c r="Z75">
        <v>0.14000000000000001</v>
      </c>
      <c r="AA75">
        <v>0.21099999999999999</v>
      </c>
      <c r="AB75">
        <v>0.122</v>
      </c>
      <c r="AC75">
        <v>0.14000000000000001</v>
      </c>
      <c r="AD75">
        <v>0.22</v>
      </c>
    </row>
    <row r="76" spans="1:30" x14ac:dyDescent="0.25">
      <c r="A76" s="2860"/>
      <c r="B76" s="2860"/>
      <c r="C76" s="2860"/>
      <c r="D76" s="2860"/>
      <c r="E76" s="2861"/>
      <c r="F76" t="s">
        <v>2112</v>
      </c>
      <c r="I76" t="s">
        <v>317</v>
      </c>
      <c r="J76">
        <v>1.79</v>
      </c>
      <c r="K76">
        <v>1.25</v>
      </c>
      <c r="L76">
        <v>4.41</v>
      </c>
      <c r="M76">
        <v>5.0999999999999996</v>
      </c>
      <c r="N76">
        <v>4</v>
      </c>
      <c r="O76">
        <v>2.2400000000000002</v>
      </c>
      <c r="P76">
        <v>5.0999999999999996</v>
      </c>
      <c r="Q76">
        <v>2.2200000000000002</v>
      </c>
      <c r="R76">
        <v>4.18</v>
      </c>
      <c r="S76">
        <v>4.3499999999999996</v>
      </c>
      <c r="T76">
        <v>4.9000000000000004</v>
      </c>
      <c r="U76">
        <v>9.48</v>
      </c>
      <c r="V76">
        <v>3.33</v>
      </c>
      <c r="W76">
        <v>5.58</v>
      </c>
      <c r="X76">
        <v>2.68</v>
      </c>
      <c r="Y76">
        <v>7.44</v>
      </c>
      <c r="Z76">
        <v>4.18</v>
      </c>
      <c r="AA76">
        <v>2.42</v>
      </c>
      <c r="AB76">
        <v>1.3</v>
      </c>
      <c r="AC76">
        <v>4.3</v>
      </c>
      <c r="AD76">
        <v>4.5999999999999996</v>
      </c>
    </row>
    <row r="77" spans="1:30" x14ac:dyDescent="0.25">
      <c r="A77" s="2860"/>
      <c r="B77" s="2860"/>
      <c r="C77" s="2860"/>
      <c r="D77" s="2860"/>
      <c r="E77" s="2861"/>
      <c r="F77" t="s">
        <v>2051</v>
      </c>
      <c r="I77" t="s">
        <v>319</v>
      </c>
      <c r="J77">
        <v>0.122</v>
      </c>
      <c r="K77">
        <v>0.12</v>
      </c>
      <c r="L77">
        <v>0.20499999999999999</v>
      </c>
      <c r="M77">
        <v>0.3</v>
      </c>
      <c r="N77">
        <v>0.28000000000000003</v>
      </c>
      <c r="O77">
        <v>0.155</v>
      </c>
      <c r="P77">
        <v>0.25</v>
      </c>
      <c r="Q77">
        <v>0.13</v>
      </c>
      <c r="R77">
        <v>0.19</v>
      </c>
      <c r="S77">
        <v>0.25</v>
      </c>
      <c r="T77">
        <v>0.15</v>
      </c>
      <c r="U77">
        <v>0.38</v>
      </c>
      <c r="V77">
        <v>0.27</v>
      </c>
      <c r="W77">
        <v>0.42499999999999999</v>
      </c>
      <c r="X77">
        <v>0.12</v>
      </c>
      <c r="Y77">
        <v>0.36</v>
      </c>
      <c r="Z77">
        <v>0.19</v>
      </c>
      <c r="AA77">
        <v>0.115</v>
      </c>
      <c r="AB77">
        <v>0.14000000000000001</v>
      </c>
      <c r="AC77">
        <v>0.25</v>
      </c>
      <c r="AD77">
        <v>0.2</v>
      </c>
    </row>
    <row r="78" spans="1:30" x14ac:dyDescent="0.25">
      <c r="A78" s="2860"/>
      <c r="B78" s="2860"/>
      <c r="C78" s="2860"/>
      <c r="D78" s="2860"/>
      <c r="E78" s="2861"/>
      <c r="F78" t="s">
        <v>2012</v>
      </c>
      <c r="I78" t="s">
        <v>317</v>
      </c>
      <c r="J78">
        <v>4.82</v>
      </c>
      <c r="K78">
        <v>2.52</v>
      </c>
      <c r="L78">
        <v>4.4000000000000004</v>
      </c>
      <c r="M78">
        <v>1.08</v>
      </c>
      <c r="N78">
        <v>0.81</v>
      </c>
      <c r="O78">
        <v>3.96</v>
      </c>
      <c r="P78">
        <v>4.37</v>
      </c>
      <c r="Q78">
        <v>2.42</v>
      </c>
      <c r="R78">
        <v>2.4</v>
      </c>
      <c r="S78">
        <v>1.05</v>
      </c>
      <c r="T78">
        <v>6.1</v>
      </c>
      <c r="U78">
        <v>3.03</v>
      </c>
      <c r="V78">
        <v>4.6399999999999997</v>
      </c>
      <c r="W78">
        <v>2.5499999999999998</v>
      </c>
      <c r="X78">
        <v>4.9000000000000004</v>
      </c>
      <c r="Y78">
        <v>4.37</v>
      </c>
      <c r="Z78">
        <v>2.4</v>
      </c>
      <c r="AA78">
        <v>3.82</v>
      </c>
      <c r="AB78">
        <v>2.23</v>
      </c>
      <c r="AC78">
        <v>0.78</v>
      </c>
      <c r="AD78">
        <v>5.0999999999999996</v>
      </c>
    </row>
    <row r="79" spans="1:30" x14ac:dyDescent="0.25">
      <c r="A79" s="2860"/>
      <c r="B79" s="2860"/>
      <c r="C79" s="2860"/>
      <c r="D79" s="2860"/>
      <c r="E79" s="2861"/>
      <c r="F79" t="s">
        <v>2024</v>
      </c>
      <c r="I79" t="s">
        <v>319</v>
      </c>
      <c r="J79">
        <v>0.22</v>
      </c>
      <c r="K79">
        <v>0.215</v>
      </c>
      <c r="L79">
        <v>0.27500000000000002</v>
      </c>
      <c r="M79">
        <v>7.4999999999999997E-2</v>
      </c>
      <c r="N79">
        <v>0.08</v>
      </c>
      <c r="O79">
        <v>0.25</v>
      </c>
      <c r="P79">
        <v>0.52500000000000002</v>
      </c>
      <c r="Q79">
        <v>0.12</v>
      </c>
      <c r="R79">
        <v>0.13</v>
      </c>
      <c r="S79">
        <v>6.5000000000000002E-2</v>
      </c>
      <c r="T79">
        <v>0.21</v>
      </c>
      <c r="U79">
        <v>0.12</v>
      </c>
      <c r="V79">
        <v>0.24</v>
      </c>
      <c r="W79">
        <v>0.12</v>
      </c>
      <c r="X79">
        <v>0.2</v>
      </c>
      <c r="Y79">
        <v>0.215</v>
      </c>
      <c r="Z79">
        <v>0.13</v>
      </c>
      <c r="AA79">
        <v>0.18</v>
      </c>
      <c r="AB79">
        <v>0.14499999999999999</v>
      </c>
      <c r="AC79">
        <v>0.08</v>
      </c>
      <c r="AD79">
        <v>0.23</v>
      </c>
    </row>
    <row r="80" spans="1:30" x14ac:dyDescent="0.25">
      <c r="A80" s="2860"/>
      <c r="B80" s="2860"/>
      <c r="C80" s="2860"/>
      <c r="D80" s="2860"/>
      <c r="E80" s="2861"/>
      <c r="F80" t="s">
        <v>2017</v>
      </c>
      <c r="I80" t="s">
        <v>317</v>
      </c>
      <c r="J80">
        <v>1.9</v>
      </c>
      <c r="K80">
        <v>2.17</v>
      </c>
      <c r="L80">
        <v>1.3</v>
      </c>
      <c r="M80">
        <v>0.9</v>
      </c>
      <c r="N80">
        <v>2.58</v>
      </c>
      <c r="O80">
        <v>1.43</v>
      </c>
      <c r="P80">
        <v>2.23</v>
      </c>
      <c r="Q80">
        <v>2.68</v>
      </c>
      <c r="R80">
        <v>1.83</v>
      </c>
      <c r="S80">
        <v>2.4</v>
      </c>
      <c r="T80">
        <v>0.77500000000000002</v>
      </c>
      <c r="U80">
        <v>2.78</v>
      </c>
      <c r="V80">
        <v>0.82499999999999996</v>
      </c>
      <c r="W80">
        <v>1.5</v>
      </c>
      <c r="X80">
        <v>2.35</v>
      </c>
      <c r="Y80">
        <v>1.9</v>
      </c>
      <c r="Z80">
        <v>1.83</v>
      </c>
      <c r="AA80">
        <v>1.6</v>
      </c>
      <c r="AB80">
        <v>4.3600000000000003</v>
      </c>
      <c r="AC80">
        <v>5.2</v>
      </c>
      <c r="AD80">
        <v>12.2</v>
      </c>
    </row>
    <row r="81" spans="1:30" x14ac:dyDescent="0.25">
      <c r="A81" s="2860"/>
      <c r="B81" s="2860"/>
      <c r="C81" s="2860"/>
      <c r="D81" s="2860"/>
      <c r="E81" s="2861"/>
      <c r="F81" t="s">
        <v>2022</v>
      </c>
      <c r="I81" t="s">
        <v>319</v>
      </c>
      <c r="J81">
        <v>0.18</v>
      </c>
      <c r="K81">
        <v>0.155</v>
      </c>
      <c r="L81">
        <v>0.17</v>
      </c>
      <c r="M81">
        <v>0.11</v>
      </c>
      <c r="N81">
        <v>0.2</v>
      </c>
      <c r="O81">
        <v>0.16500000000000001</v>
      </c>
      <c r="P81">
        <v>0.17</v>
      </c>
      <c r="Q81">
        <v>0.22</v>
      </c>
      <c r="R81">
        <v>0.17</v>
      </c>
      <c r="S81">
        <v>0.1</v>
      </c>
      <c r="T81">
        <v>7.0000000000000007E-2</v>
      </c>
      <c r="U81">
        <v>9.1999999999999998E-2</v>
      </c>
      <c r="V81">
        <v>7.4999999999999997E-2</v>
      </c>
      <c r="W81">
        <v>7.4999999999999997E-2</v>
      </c>
      <c r="X81">
        <v>0.1</v>
      </c>
      <c r="Y81">
        <v>0.14099999999999999</v>
      </c>
      <c r="Z81">
        <v>0.17</v>
      </c>
      <c r="AA81">
        <v>0.17299999999999999</v>
      </c>
      <c r="AB81">
        <v>0.24</v>
      </c>
      <c r="AC81">
        <v>0.23</v>
      </c>
      <c r="AD81">
        <v>0.66</v>
      </c>
    </row>
    <row r="82" spans="1:30" x14ac:dyDescent="0.25">
      <c r="J82" t="s">
        <v>2122</v>
      </c>
      <c r="K82" t="s">
        <v>2122</v>
      </c>
      <c r="L82" t="s">
        <v>2122</v>
      </c>
      <c r="M82" t="s">
        <v>2122</v>
      </c>
      <c r="N82" t="s">
        <v>2122</v>
      </c>
      <c r="O82" t="s">
        <v>2122</v>
      </c>
      <c r="P82" t="s">
        <v>2122</v>
      </c>
      <c r="Q82" t="s">
        <v>2122</v>
      </c>
      <c r="R82" t="s">
        <v>2122</v>
      </c>
      <c r="S82" t="s">
        <v>2122</v>
      </c>
      <c r="T82" t="s">
        <v>2122</v>
      </c>
      <c r="U82" t="s">
        <v>2122</v>
      </c>
      <c r="V82" t="s">
        <v>2122</v>
      </c>
      <c r="W82" t="s">
        <v>2122</v>
      </c>
      <c r="X82" t="s">
        <v>2122</v>
      </c>
      <c r="Y82" t="s">
        <v>2122</v>
      </c>
      <c r="Z82" t="s">
        <v>2122</v>
      </c>
      <c r="AA82" t="s">
        <v>2122</v>
      </c>
      <c r="AB82" t="s">
        <v>2122</v>
      </c>
      <c r="AC82" t="s">
        <v>2122</v>
      </c>
      <c r="AD82" t="s">
        <v>2122</v>
      </c>
    </row>
    <row r="83" spans="1:30" x14ac:dyDescent="0.25">
      <c r="I83" t="s">
        <v>214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  <c r="V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3</v>
      </c>
      <c r="AB83" t="s">
        <v>3</v>
      </c>
      <c r="AC83" t="s">
        <v>3</v>
      </c>
      <c r="AD83" t="s">
        <v>3</v>
      </c>
    </row>
    <row r="84" spans="1:30" x14ac:dyDescent="0.25">
      <c r="I84" t="s">
        <v>215</v>
      </c>
      <c r="J84">
        <v>17</v>
      </c>
      <c r="K84">
        <v>19</v>
      </c>
      <c r="L84">
        <v>8</v>
      </c>
      <c r="M84">
        <v>13</v>
      </c>
      <c r="N84">
        <v>11</v>
      </c>
      <c r="O84">
        <v>18</v>
      </c>
      <c r="P84">
        <v>14</v>
      </c>
      <c r="Q84">
        <v>11</v>
      </c>
      <c r="R84">
        <v>14</v>
      </c>
      <c r="S84">
        <v>13</v>
      </c>
      <c r="T84">
        <v>10</v>
      </c>
      <c r="U84">
        <v>13</v>
      </c>
      <c r="V84">
        <v>16</v>
      </c>
      <c r="W84">
        <v>15</v>
      </c>
      <c r="X84">
        <v>10</v>
      </c>
      <c r="Y84">
        <v>11</v>
      </c>
      <c r="Z84">
        <v>14</v>
      </c>
      <c r="AA84">
        <v>10</v>
      </c>
      <c r="AB84">
        <v>16</v>
      </c>
      <c r="AC84">
        <v>13</v>
      </c>
      <c r="AD84">
        <v>13</v>
      </c>
    </row>
    <row r="85" spans="1:30" x14ac:dyDescent="0.25">
      <c r="I85" t="s">
        <v>317</v>
      </c>
      <c r="J85">
        <v>0.1</v>
      </c>
      <c r="K85">
        <v>12.1</v>
      </c>
      <c r="L85">
        <v>0.255</v>
      </c>
      <c r="M85">
        <v>0.56000000000000005</v>
      </c>
      <c r="N85">
        <v>0.7</v>
      </c>
      <c r="O85">
        <v>0.62</v>
      </c>
      <c r="P85">
        <v>0.48199999999999998</v>
      </c>
      <c r="Q85">
        <v>0.62</v>
      </c>
      <c r="R85">
        <v>6.62</v>
      </c>
      <c r="S85">
        <v>2</v>
      </c>
      <c r="T85">
        <v>0.79200000000000004</v>
      </c>
      <c r="U85">
        <v>2.7</v>
      </c>
      <c r="V85">
        <v>0.48499999999999999</v>
      </c>
      <c r="W85">
        <v>0.62</v>
      </c>
      <c r="X85">
        <v>0.48499999999999999</v>
      </c>
      <c r="Y85">
        <v>0.49099999999999999</v>
      </c>
      <c r="Z85">
        <v>6.62</v>
      </c>
      <c r="AA85">
        <v>1.04</v>
      </c>
      <c r="AB85">
        <v>0.52</v>
      </c>
      <c r="AC85">
        <v>1.29</v>
      </c>
      <c r="AD85">
        <v>17.2</v>
      </c>
    </row>
    <row r="86" spans="1:30" x14ac:dyDescent="0.25">
      <c r="I86" t="s">
        <v>319</v>
      </c>
      <c r="J86">
        <v>0.01</v>
      </c>
      <c r="K86">
        <v>0.91</v>
      </c>
      <c r="L86">
        <v>5.6000000000000001E-2</v>
      </c>
      <c r="M86">
        <v>0.114</v>
      </c>
      <c r="N86">
        <v>0.15</v>
      </c>
      <c r="O86">
        <v>8.5000000000000006E-2</v>
      </c>
      <c r="P86">
        <v>0.11899999999999999</v>
      </c>
      <c r="Q86">
        <v>0.32</v>
      </c>
      <c r="R86">
        <v>0.74</v>
      </c>
      <c r="S86">
        <v>0.29499999999999998</v>
      </c>
      <c r="T86">
        <v>0.16600000000000001</v>
      </c>
      <c r="U86">
        <v>0.34799999999999998</v>
      </c>
      <c r="V86">
        <v>8.5000000000000006E-2</v>
      </c>
      <c r="W86">
        <v>9.2999999999999999E-2</v>
      </c>
      <c r="X86">
        <v>9.6000000000000002E-2</v>
      </c>
      <c r="Y86">
        <v>9.8000000000000004E-2</v>
      </c>
      <c r="Z86">
        <v>0.74</v>
      </c>
      <c r="AA86">
        <v>0.48499999999999999</v>
      </c>
      <c r="AB86">
        <v>0.11</v>
      </c>
      <c r="AC86">
        <v>0.28999999999999998</v>
      </c>
      <c r="AD86">
        <v>2.9</v>
      </c>
    </row>
    <row r="87" spans="1:30" x14ac:dyDescent="0.25">
      <c r="I87" t="s">
        <v>317</v>
      </c>
      <c r="J87">
        <v>0.37</v>
      </c>
      <c r="K87">
        <v>0.5</v>
      </c>
      <c r="L87">
        <v>0.6</v>
      </c>
      <c r="M87">
        <v>9.1</v>
      </c>
      <c r="N87">
        <v>0.7</v>
      </c>
      <c r="O87">
        <v>11.3</v>
      </c>
      <c r="P87">
        <v>0.95099999999999996</v>
      </c>
      <c r="Q87">
        <v>0.56999999999999995</v>
      </c>
      <c r="R87">
        <v>0.46899999999999997</v>
      </c>
      <c r="S87">
        <v>0.45500000000000002</v>
      </c>
      <c r="T87">
        <v>0.7</v>
      </c>
      <c r="U87">
        <v>1.02</v>
      </c>
      <c r="V87">
        <v>0.47</v>
      </c>
      <c r="W87">
        <v>0.54500000000000004</v>
      </c>
      <c r="X87">
        <v>0.57499999999999996</v>
      </c>
      <c r="Y87">
        <v>0.59</v>
      </c>
      <c r="Z87">
        <v>0.46899999999999997</v>
      </c>
      <c r="AA87">
        <v>3.81</v>
      </c>
      <c r="AB87">
        <v>0.33700000000000002</v>
      </c>
      <c r="AC87">
        <v>0.5</v>
      </c>
      <c r="AD87">
        <v>0.45</v>
      </c>
    </row>
    <row r="88" spans="1:30" x14ac:dyDescent="0.25">
      <c r="I88" t="s">
        <v>319</v>
      </c>
      <c r="J88">
        <v>3.6999999999999998E-2</v>
      </c>
      <c r="K88">
        <v>0.10199999999999999</v>
      </c>
      <c r="L88">
        <v>0.14899999999999999</v>
      </c>
      <c r="M88">
        <v>0.5</v>
      </c>
      <c r="N88">
        <v>0.16300000000000001</v>
      </c>
      <c r="O88">
        <v>1.59</v>
      </c>
      <c r="P88">
        <v>0.18</v>
      </c>
      <c r="Q88">
        <v>0.11799999999999999</v>
      </c>
      <c r="R88">
        <v>8.3000000000000004E-2</v>
      </c>
      <c r="S88">
        <v>0.2</v>
      </c>
      <c r="T88">
        <v>0.12</v>
      </c>
      <c r="U88">
        <v>0.19</v>
      </c>
      <c r="V88">
        <v>9.2999999999999999E-2</v>
      </c>
      <c r="W88">
        <v>0.10299999999999999</v>
      </c>
      <c r="X88">
        <v>0.11899999999999999</v>
      </c>
      <c r="Y88">
        <v>0.11</v>
      </c>
      <c r="Z88">
        <v>8.3000000000000004E-2</v>
      </c>
      <c r="AA88">
        <v>0.41499999999999998</v>
      </c>
      <c r="AB88">
        <v>5.8999999999999997E-2</v>
      </c>
      <c r="AC88">
        <v>8.3000000000000004E-2</v>
      </c>
      <c r="AD88">
        <v>6.8000000000000005E-2</v>
      </c>
    </row>
    <row r="89" spans="1:30" x14ac:dyDescent="0.25">
      <c r="I89" t="s">
        <v>317</v>
      </c>
      <c r="J89">
        <v>0.37</v>
      </c>
      <c r="K89">
        <v>1.7</v>
      </c>
      <c r="L89">
        <v>1.1000000000000001</v>
      </c>
      <c r="M89">
        <v>0.61</v>
      </c>
      <c r="N89">
        <v>0.76500000000000001</v>
      </c>
      <c r="O89">
        <v>0.5</v>
      </c>
      <c r="P89">
        <v>2.33</v>
      </c>
      <c r="Q89">
        <v>0.48499999999999999</v>
      </c>
      <c r="R89">
        <v>1.19</v>
      </c>
      <c r="S89">
        <v>0.5</v>
      </c>
      <c r="T89">
        <v>0.6</v>
      </c>
      <c r="U89">
        <v>0.52500000000000002</v>
      </c>
      <c r="V89">
        <v>5.3</v>
      </c>
      <c r="W89">
        <v>9.6999999999999993</v>
      </c>
      <c r="X89">
        <v>5.46</v>
      </c>
      <c r="Y89">
        <v>0.76500000000000001</v>
      </c>
      <c r="Z89">
        <v>1.19</v>
      </c>
      <c r="AA89">
        <v>0.45</v>
      </c>
      <c r="AB89">
        <v>0.4</v>
      </c>
      <c r="AC89">
        <v>0.48</v>
      </c>
      <c r="AD89">
        <v>0.68500000000000005</v>
      </c>
    </row>
    <row r="90" spans="1:30" x14ac:dyDescent="0.25">
      <c r="I90" t="s">
        <v>319</v>
      </c>
      <c r="J90">
        <v>3.6999999999999998E-2</v>
      </c>
      <c r="K90">
        <v>0.31</v>
      </c>
      <c r="L90">
        <v>0.185</v>
      </c>
      <c r="M90">
        <v>0.128</v>
      </c>
      <c r="N90">
        <v>0.16300000000000001</v>
      </c>
      <c r="O90">
        <v>8.4000000000000005E-2</v>
      </c>
      <c r="P90">
        <v>0.30399999999999999</v>
      </c>
      <c r="Q90">
        <v>8.7999999999999995E-2</v>
      </c>
      <c r="R90">
        <v>0.26</v>
      </c>
      <c r="S90">
        <v>0.3</v>
      </c>
      <c r="T90">
        <v>0.13</v>
      </c>
      <c r="U90">
        <v>7.0000000000000007E-2</v>
      </c>
      <c r="V90">
        <v>0.67</v>
      </c>
      <c r="W90">
        <v>0.83499999999999996</v>
      </c>
      <c r="X90">
        <v>0.77</v>
      </c>
      <c r="Y90">
        <v>0.16600000000000001</v>
      </c>
      <c r="Z90">
        <v>0.26</v>
      </c>
      <c r="AA90">
        <v>0.31</v>
      </c>
      <c r="AB90">
        <v>9.6000000000000002E-2</v>
      </c>
      <c r="AC90">
        <v>9.9000000000000005E-2</v>
      </c>
      <c r="AD90">
        <v>0.121</v>
      </c>
    </row>
    <row r="91" spans="1:30" x14ac:dyDescent="0.25">
      <c r="I91" t="s">
        <v>317</v>
      </c>
      <c r="J91">
        <v>1.3</v>
      </c>
      <c r="K91">
        <v>0.5</v>
      </c>
      <c r="L91">
        <v>3.41</v>
      </c>
      <c r="M91">
        <v>0.3</v>
      </c>
      <c r="N91">
        <v>0.45</v>
      </c>
      <c r="O91">
        <v>0.8</v>
      </c>
      <c r="P91">
        <v>1.99</v>
      </c>
      <c r="Q91">
        <v>0.78</v>
      </c>
      <c r="R91">
        <v>0.43</v>
      </c>
      <c r="S91">
        <v>0.25</v>
      </c>
      <c r="T91">
        <v>2.8</v>
      </c>
      <c r="U91">
        <v>0.55000000000000004</v>
      </c>
      <c r="V91">
        <v>0.69</v>
      </c>
      <c r="W91">
        <v>0.9</v>
      </c>
      <c r="X91">
        <v>5.75</v>
      </c>
      <c r="Y91">
        <v>18.5</v>
      </c>
      <c r="Z91">
        <v>0.43</v>
      </c>
      <c r="AA91">
        <v>0.5</v>
      </c>
      <c r="AB91">
        <v>0.45</v>
      </c>
      <c r="AC91">
        <v>0.30499999999999999</v>
      </c>
      <c r="AD91">
        <v>1.3</v>
      </c>
    </row>
    <row r="92" spans="1:30" x14ac:dyDescent="0.25">
      <c r="I92" t="s">
        <v>319</v>
      </c>
      <c r="J92">
        <v>0.13</v>
      </c>
      <c r="K92">
        <v>7.4999999999999997E-2</v>
      </c>
      <c r="L92">
        <v>0.84499999999999997</v>
      </c>
      <c r="M92">
        <v>5.2999999999999999E-2</v>
      </c>
      <c r="N92">
        <v>0.10100000000000001</v>
      </c>
      <c r="O92">
        <v>0.156</v>
      </c>
      <c r="P92">
        <v>0.40500000000000003</v>
      </c>
      <c r="Q92">
        <v>0.158</v>
      </c>
      <c r="R92">
        <v>8.5999999999999993E-2</v>
      </c>
      <c r="S92">
        <v>3.7999999999999999E-2</v>
      </c>
      <c r="T92">
        <v>0.187</v>
      </c>
      <c r="U92">
        <v>7.5999999999999998E-2</v>
      </c>
      <c r="V92">
        <v>0.112</v>
      </c>
      <c r="W92">
        <v>0.161</v>
      </c>
      <c r="X92">
        <v>0.8</v>
      </c>
      <c r="Y92">
        <v>1.5</v>
      </c>
      <c r="Z92">
        <v>8.5999999999999993E-2</v>
      </c>
      <c r="AA92">
        <v>0.22</v>
      </c>
      <c r="AB92">
        <v>8.7999999999999995E-2</v>
      </c>
      <c r="AC92">
        <v>4.8000000000000001E-2</v>
      </c>
      <c r="AD92">
        <v>0.25</v>
      </c>
    </row>
    <row r="93" spans="1:30" x14ac:dyDescent="0.25">
      <c r="I93" t="s">
        <v>317</v>
      </c>
      <c r="J93">
        <v>5</v>
      </c>
      <c r="K93">
        <v>0.47</v>
      </c>
      <c r="L93">
        <v>0.44</v>
      </c>
      <c r="M93">
        <v>0.3</v>
      </c>
      <c r="N93">
        <v>0.69</v>
      </c>
      <c r="O93">
        <v>4.18</v>
      </c>
      <c r="P93">
        <v>0.36</v>
      </c>
      <c r="Q93">
        <v>15</v>
      </c>
      <c r="R93">
        <v>1.48</v>
      </c>
      <c r="S93">
        <v>0.71</v>
      </c>
      <c r="T93">
        <v>0.56000000000000005</v>
      </c>
      <c r="U93">
        <v>0.44600000000000001</v>
      </c>
      <c r="V93">
        <v>0.48</v>
      </c>
      <c r="W93">
        <v>0.29399999999999998</v>
      </c>
      <c r="X93">
        <v>0.505</v>
      </c>
      <c r="Y93">
        <v>0.5</v>
      </c>
      <c r="Z93">
        <v>1.48</v>
      </c>
      <c r="AA93">
        <v>0.54</v>
      </c>
      <c r="AB93">
        <v>0.45</v>
      </c>
      <c r="AC93">
        <v>0.59499999999999997</v>
      </c>
      <c r="AD93">
        <v>0.41</v>
      </c>
    </row>
    <row r="94" spans="1:30" x14ac:dyDescent="0.25">
      <c r="I94" t="s">
        <v>319</v>
      </c>
      <c r="J94">
        <v>0.52500000000000002</v>
      </c>
      <c r="K94">
        <v>8.6999999999999994E-2</v>
      </c>
      <c r="L94">
        <v>0.108</v>
      </c>
      <c r="M94">
        <v>0.05</v>
      </c>
      <c r="N94">
        <v>0.16</v>
      </c>
      <c r="O94">
        <v>0.57999999999999996</v>
      </c>
      <c r="P94">
        <v>5.0999999999999997E-2</v>
      </c>
      <c r="Q94">
        <v>2.0299999999999998</v>
      </c>
      <c r="R94">
        <v>0.308</v>
      </c>
      <c r="S94">
        <v>0.16200000000000001</v>
      </c>
      <c r="T94">
        <v>0.104</v>
      </c>
      <c r="U94">
        <v>5.8999999999999997E-2</v>
      </c>
      <c r="V94">
        <v>0.08</v>
      </c>
      <c r="W94">
        <v>6.0999999999999999E-2</v>
      </c>
      <c r="X94">
        <v>0.09</v>
      </c>
      <c r="Y94">
        <v>8.7999999999999995E-2</v>
      </c>
      <c r="Z94">
        <v>0.308</v>
      </c>
      <c r="AA94">
        <v>0.44</v>
      </c>
      <c r="AB94">
        <v>8.7999999999999995E-2</v>
      </c>
      <c r="AC94">
        <v>0.13400000000000001</v>
      </c>
      <c r="AD94">
        <v>6.9000000000000006E-2</v>
      </c>
    </row>
    <row r="101" spans="6:21" x14ac:dyDescent="0.25">
      <c r="I101" t="s">
        <v>2123</v>
      </c>
      <c r="J101" t="s">
        <v>2115</v>
      </c>
      <c r="K101" t="s">
        <v>2116</v>
      </c>
      <c r="L101" t="s">
        <v>3</v>
      </c>
      <c r="M101">
        <v>15</v>
      </c>
      <c r="N101">
        <v>9.9000000000000005E-2</v>
      </c>
      <c r="O101">
        <v>1.0999999999999999E-2</v>
      </c>
      <c r="P101">
        <v>0.06</v>
      </c>
      <c r="Q101">
        <v>3.0000000000000001E-3</v>
      </c>
      <c r="R101">
        <v>8.3000000000000004E-2</v>
      </c>
      <c r="S101">
        <v>5.0000000000000001E-3</v>
      </c>
      <c r="T101">
        <v>0.23200000000000001</v>
      </c>
      <c r="U101">
        <v>1.0999999999999999E-2</v>
      </c>
    </row>
    <row r="102" spans="6:21" x14ac:dyDescent="0.25">
      <c r="I102" t="s">
        <v>2124</v>
      </c>
      <c r="J102" t="s">
        <v>2115</v>
      </c>
      <c r="K102" t="s">
        <v>2116</v>
      </c>
      <c r="L102" t="s">
        <v>3</v>
      </c>
      <c r="M102">
        <v>18</v>
      </c>
      <c r="N102">
        <v>0.23799999999999999</v>
      </c>
      <c r="O102">
        <v>2.1999999999999999E-2</v>
      </c>
      <c r="P102">
        <v>0.06</v>
      </c>
      <c r="Q102">
        <v>3.0000000000000001E-3</v>
      </c>
      <c r="R102">
        <v>6.4000000000000001E-2</v>
      </c>
      <c r="S102">
        <v>5.0000000000000001E-3</v>
      </c>
      <c r="T102">
        <v>9.2999999999999999E-2</v>
      </c>
      <c r="U102">
        <v>1.0999999999999999E-2</v>
      </c>
    </row>
    <row r="103" spans="6:21" x14ac:dyDescent="0.25">
      <c r="F103" t="s">
        <v>2009</v>
      </c>
      <c r="I103" t="s">
        <v>2125</v>
      </c>
      <c r="J103" t="s">
        <v>2115</v>
      </c>
      <c r="K103" t="s">
        <v>2116</v>
      </c>
      <c r="L103" t="s">
        <v>3</v>
      </c>
      <c r="M103">
        <v>12</v>
      </c>
      <c r="N103">
        <v>4.8000000000000001E-2</v>
      </c>
      <c r="O103">
        <v>5.0000000000000001E-3</v>
      </c>
      <c r="P103">
        <v>0.104</v>
      </c>
      <c r="Q103">
        <v>8.9999999999999993E-3</v>
      </c>
      <c r="R103">
        <v>0.251</v>
      </c>
      <c r="S103">
        <v>1.2E-2</v>
      </c>
      <c r="T103">
        <v>0.252</v>
      </c>
      <c r="U103">
        <v>1.7999999999999999E-2</v>
      </c>
    </row>
    <row r="104" spans="6:21" x14ac:dyDescent="0.25">
      <c r="F104" t="s">
        <v>2010</v>
      </c>
      <c r="I104" t="s">
        <v>2126</v>
      </c>
      <c r="J104" t="s">
        <v>2115</v>
      </c>
      <c r="K104" t="s">
        <v>2116</v>
      </c>
      <c r="L104" t="s">
        <v>3</v>
      </c>
      <c r="M104">
        <v>20</v>
      </c>
      <c r="N104">
        <v>9.9000000000000005E-2</v>
      </c>
      <c r="O104">
        <v>0.01</v>
      </c>
      <c r="P104">
        <v>9.0999999999999998E-2</v>
      </c>
      <c r="Q104">
        <v>1.0999999999999999E-2</v>
      </c>
      <c r="R104">
        <v>0.24</v>
      </c>
      <c r="S104">
        <v>1.4999999999999999E-2</v>
      </c>
      <c r="T104">
        <v>0.06</v>
      </c>
      <c r="U104">
        <v>4.0000000000000001E-3</v>
      </c>
    </row>
    <row r="105" spans="6:21" x14ac:dyDescent="0.25">
      <c r="F105" t="s">
        <v>2011</v>
      </c>
      <c r="I105" t="s">
        <v>2127</v>
      </c>
      <c r="J105" t="s">
        <v>2115</v>
      </c>
      <c r="K105" t="s">
        <v>2116</v>
      </c>
      <c r="L105" t="s">
        <v>3</v>
      </c>
      <c r="M105">
        <v>14</v>
      </c>
      <c r="N105">
        <v>0.11600000000000001</v>
      </c>
      <c r="O105">
        <v>7.0000000000000001E-3</v>
      </c>
      <c r="P105">
        <v>4.1000000000000002E-2</v>
      </c>
      <c r="Q105">
        <v>4.0000000000000001E-3</v>
      </c>
      <c r="R105">
        <v>0.184</v>
      </c>
      <c r="S105">
        <v>1.0999999999999999E-2</v>
      </c>
      <c r="T105">
        <v>0.04</v>
      </c>
      <c r="U105">
        <v>4.0000000000000001E-3</v>
      </c>
    </row>
    <row r="106" spans="6:21" x14ac:dyDescent="0.25">
      <c r="F106" t="s">
        <v>2012</v>
      </c>
      <c r="I106" t="s">
        <v>2128</v>
      </c>
      <c r="J106" t="s">
        <v>2115</v>
      </c>
      <c r="K106" t="s">
        <v>2116</v>
      </c>
      <c r="L106" t="s">
        <v>3</v>
      </c>
      <c r="M106">
        <v>20</v>
      </c>
      <c r="N106">
        <v>0.127</v>
      </c>
      <c r="O106">
        <v>7.0000000000000001E-3</v>
      </c>
      <c r="P106">
        <v>0.23200000000000001</v>
      </c>
      <c r="Q106">
        <v>8.9999999999999993E-3</v>
      </c>
      <c r="R106">
        <v>0.10199999999999999</v>
      </c>
      <c r="S106">
        <v>7.0000000000000001E-3</v>
      </c>
      <c r="T106">
        <v>0.189</v>
      </c>
      <c r="U106">
        <v>8.9999999999999993E-3</v>
      </c>
    </row>
    <row r="107" spans="6:21" x14ac:dyDescent="0.25">
      <c r="F107" t="s">
        <v>2013</v>
      </c>
      <c r="I107" t="s">
        <v>2129</v>
      </c>
      <c r="J107" t="s">
        <v>2115</v>
      </c>
      <c r="K107" t="s">
        <v>2116</v>
      </c>
      <c r="L107" t="s">
        <v>3</v>
      </c>
      <c r="M107">
        <v>21</v>
      </c>
      <c r="N107">
        <v>0.115</v>
      </c>
      <c r="O107">
        <v>5.0000000000000001E-3</v>
      </c>
      <c r="P107">
        <v>7.3999999999999996E-2</v>
      </c>
      <c r="Q107">
        <v>4.0000000000000001E-3</v>
      </c>
      <c r="R107">
        <v>0.24099999999999999</v>
      </c>
      <c r="S107">
        <v>2.1000000000000001E-2</v>
      </c>
      <c r="T107">
        <v>0.14599999999999999</v>
      </c>
      <c r="U107">
        <v>8.0000000000000002E-3</v>
      </c>
    </row>
    <row r="108" spans="6:21" x14ac:dyDescent="0.25">
      <c r="F108" t="s">
        <v>2033</v>
      </c>
      <c r="I108" t="s">
        <v>2130</v>
      </c>
      <c r="J108" t="s">
        <v>2115</v>
      </c>
      <c r="K108" t="s">
        <v>2116</v>
      </c>
      <c r="L108" t="s">
        <v>3</v>
      </c>
      <c r="M108">
        <v>16</v>
      </c>
      <c r="N108">
        <v>0.17699999999999999</v>
      </c>
      <c r="O108">
        <v>1.4999999999999999E-2</v>
      </c>
      <c r="P108">
        <v>7.0000000000000007E-2</v>
      </c>
      <c r="Q108">
        <v>6.0000000000000001E-3</v>
      </c>
      <c r="R108">
        <v>0.11</v>
      </c>
      <c r="S108">
        <v>8.0000000000000002E-3</v>
      </c>
      <c r="T108">
        <v>0.128</v>
      </c>
      <c r="U108">
        <v>1.0999999999999999E-2</v>
      </c>
    </row>
    <row r="109" spans="6:21" x14ac:dyDescent="0.25">
      <c r="F109" t="s">
        <v>2034</v>
      </c>
      <c r="I109" t="s">
        <v>2131</v>
      </c>
      <c r="J109" t="s">
        <v>2115</v>
      </c>
      <c r="K109" t="s">
        <v>2116</v>
      </c>
      <c r="L109" t="s">
        <v>3</v>
      </c>
      <c r="M109">
        <v>19</v>
      </c>
      <c r="N109">
        <v>0.14199999999999999</v>
      </c>
      <c r="O109">
        <v>5.0000000000000001E-3</v>
      </c>
      <c r="P109">
        <v>0.10299999999999999</v>
      </c>
      <c r="Q109">
        <v>7.0000000000000001E-3</v>
      </c>
      <c r="R109">
        <v>0.19</v>
      </c>
      <c r="S109">
        <v>0.01</v>
      </c>
      <c r="T109">
        <v>9.4E-2</v>
      </c>
      <c r="U109">
        <v>5.0000000000000001E-3</v>
      </c>
    </row>
    <row r="110" spans="6:21" x14ac:dyDescent="0.25">
      <c r="F110" t="s">
        <v>2028</v>
      </c>
      <c r="I110" t="s">
        <v>2132</v>
      </c>
      <c r="J110" t="s">
        <v>2115</v>
      </c>
      <c r="K110" t="s">
        <v>2116</v>
      </c>
      <c r="L110" t="s">
        <v>3</v>
      </c>
      <c r="M110">
        <v>18</v>
      </c>
      <c r="N110">
        <v>9.7000000000000003E-2</v>
      </c>
      <c r="O110">
        <v>0.01</v>
      </c>
      <c r="P110">
        <v>0.08</v>
      </c>
      <c r="Q110">
        <v>6.0000000000000001E-3</v>
      </c>
      <c r="R110">
        <v>0.188</v>
      </c>
      <c r="S110">
        <v>1.0999999999999999E-2</v>
      </c>
      <c r="T110">
        <v>5.8999999999999997E-2</v>
      </c>
      <c r="U110">
        <v>7.0000000000000001E-3</v>
      </c>
    </row>
    <row r="111" spans="6:21" x14ac:dyDescent="0.25">
      <c r="F111" t="s">
        <v>2029</v>
      </c>
      <c r="I111" t="s">
        <v>2133</v>
      </c>
      <c r="J111" t="s">
        <v>2115</v>
      </c>
      <c r="K111" t="s">
        <v>2116</v>
      </c>
      <c r="L111" t="s">
        <v>3</v>
      </c>
      <c r="M111">
        <v>19</v>
      </c>
      <c r="N111">
        <v>0.15</v>
      </c>
      <c r="O111">
        <v>0.01</v>
      </c>
      <c r="P111">
        <v>0.17</v>
      </c>
      <c r="Q111">
        <v>0.01</v>
      </c>
      <c r="R111">
        <v>0.2</v>
      </c>
      <c r="S111">
        <v>0.01</v>
      </c>
      <c r="T111">
        <v>0.28999999999999998</v>
      </c>
      <c r="U111">
        <v>1.4E-2</v>
      </c>
    </row>
    <row r="112" spans="6:21" x14ac:dyDescent="0.25">
      <c r="F112" t="s">
        <v>2030</v>
      </c>
      <c r="I112" t="s">
        <v>2134</v>
      </c>
      <c r="J112" t="s">
        <v>2115</v>
      </c>
      <c r="K112" t="s">
        <v>2116</v>
      </c>
      <c r="L112" t="s">
        <v>3</v>
      </c>
      <c r="M112">
        <v>17</v>
      </c>
      <c r="N112">
        <v>0.25</v>
      </c>
      <c r="O112">
        <v>2.3E-2</v>
      </c>
      <c r="P112">
        <v>0.26500000000000001</v>
      </c>
      <c r="Q112">
        <v>1.4999999999999999E-2</v>
      </c>
      <c r="R112">
        <v>0.32</v>
      </c>
      <c r="S112">
        <v>0.02</v>
      </c>
      <c r="T112">
        <v>0.16800000000000001</v>
      </c>
      <c r="U112">
        <v>1.2E-2</v>
      </c>
    </row>
    <row r="113" spans="6:6" x14ac:dyDescent="0.25">
      <c r="F113" t="s">
        <v>2024</v>
      </c>
    </row>
    <row r="114" spans="6:6" x14ac:dyDescent="0.25">
      <c r="F114" t="s">
        <v>2025</v>
      </c>
    </row>
    <row r="115" spans="6:6" x14ac:dyDescent="0.25">
      <c r="F115" t="s">
        <v>2026</v>
      </c>
    </row>
    <row r="116" spans="6:6" x14ac:dyDescent="0.25">
      <c r="F116" t="s">
        <v>2027</v>
      </c>
    </row>
    <row r="117" spans="6:6" x14ac:dyDescent="0.25">
      <c r="F117" t="s">
        <v>2022</v>
      </c>
    </row>
    <row r="118" spans="6:6" x14ac:dyDescent="0.25">
      <c r="F118" t="s">
        <v>2040</v>
      </c>
    </row>
    <row r="119" spans="6:6" x14ac:dyDescent="0.25">
      <c r="F119" t="s">
        <v>2036</v>
      </c>
    </row>
    <row r="120" spans="6:6" x14ac:dyDescent="0.25">
      <c r="F120" t="s">
        <v>2035</v>
      </c>
    </row>
    <row r="121" spans="6:6" x14ac:dyDescent="0.25">
      <c r="F121" t="s">
        <v>2045</v>
      </c>
    </row>
    <row r="122" spans="6:6" x14ac:dyDescent="0.25">
      <c r="F122" t="s">
        <v>2051</v>
      </c>
    </row>
    <row r="123" spans="6:6" x14ac:dyDescent="0.25">
      <c r="F123" t="s">
        <v>2056</v>
      </c>
    </row>
    <row r="124" spans="6:6" x14ac:dyDescent="0.25">
      <c r="F124" t="s">
        <v>2014</v>
      </c>
    </row>
    <row r="125" spans="6:6" x14ac:dyDescent="0.25">
      <c r="F125" t="s">
        <v>2016</v>
      </c>
    </row>
    <row r="126" spans="6:6" x14ac:dyDescent="0.25">
      <c r="F126" t="s">
        <v>2017</v>
      </c>
    </row>
    <row r="127" spans="6:6" x14ac:dyDescent="0.25">
      <c r="F127" t="s">
        <v>2111</v>
      </c>
    </row>
    <row r="128" spans="6:6" x14ac:dyDescent="0.25">
      <c r="F128" t="s">
        <v>2112</v>
      </c>
    </row>
  </sheetData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Q22"/>
  <sheetViews>
    <sheetView workbookViewId="0">
      <selection activeCell="D31" sqref="D31"/>
    </sheetView>
  </sheetViews>
  <sheetFormatPr defaultRowHeight="15" x14ac:dyDescent="0.25"/>
  <cols>
    <col min="1" max="3" customWidth="true" width="14.5703125" collapsed="true"/>
    <col min="4" max="4" bestFit="true" customWidth="true" width="21.140625" collapsed="true"/>
    <col min="5" max="5" bestFit="true" customWidth="true" width="14.0" collapsed="true"/>
    <col min="6" max="6" bestFit="true" customWidth="true" width="3.0" collapsed="true"/>
    <col min="7" max="7" bestFit="true" customWidth="true" width="7.7109375" collapsed="true"/>
    <col min="8" max="8" bestFit="true" customWidth="true" width="6.0" collapsed="true"/>
    <col min="9" max="9" bestFit="true" customWidth="true" width="7.7109375" collapsed="true"/>
    <col min="10" max="10" bestFit="true" customWidth="true" width="6.0" collapsed="true"/>
    <col min="11" max="11" bestFit="true" customWidth="true" width="7.7109375" collapsed="true"/>
    <col min="12" max="12" bestFit="true" customWidth="true" width="6.0" collapsed="true"/>
    <col min="13" max="13" bestFit="true" customWidth="true" width="7.7109375" collapsed="true"/>
    <col min="14" max="14" bestFit="true" customWidth="true" width="6.0" collapsed="true"/>
    <col min="15" max="15" bestFit="true" customWidth="true" width="7.7109375" collapsed="true"/>
    <col min="16" max="16" bestFit="true" customWidth="true" width="6.0" collapsed="true"/>
    <col min="17" max="17" bestFit="true" customWidth="true" width="23.7109375" collapsed="true"/>
    <col min="18" max="18" bestFit="true" customWidth="true" width="5.5703125" collapsed="true"/>
    <col min="19" max="19" bestFit="true" customWidth="true" width="3.0" collapsed="true"/>
    <col min="20" max="20" bestFit="true" customWidth="true" width="7.7109375" collapsed="true"/>
    <col min="21" max="21" bestFit="true" customWidth="true" width="6.0" collapsed="true"/>
    <col min="22" max="22" bestFit="true" customWidth="true" width="7.7109375" collapsed="true"/>
    <col min="23" max="23" bestFit="true" customWidth="true" width="6.0" collapsed="true"/>
    <col min="24" max="24" bestFit="true" customWidth="true" width="7.7109375" collapsed="true"/>
    <col min="25" max="25" bestFit="true" customWidth="true" width="6.0" collapsed="true"/>
    <col min="26" max="26" bestFit="true" customWidth="true" width="7.7109375" collapsed="true"/>
    <col min="27" max="27" bestFit="true" customWidth="true" width="6.0" collapsed="true"/>
    <col min="28" max="28" bestFit="true" customWidth="true" width="7.7109375" collapsed="true"/>
    <col min="29" max="29" bestFit="true" customWidth="true" width="6.0" collapsed="true"/>
    <col min="30" max="30" customWidth="true" width="21.140625" collapsed="true"/>
    <col min="56" max="56" customWidth="true" width="21.42578125" collapsed="true"/>
  </cols>
  <sheetData>
    <row r="1" spans="1:6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</row>
    <row r="2" spans="1:68" x14ac:dyDescent="0.25">
      <c r="A2" t="s">
        <v>2113</v>
      </c>
      <c r="B2" t="s">
        <v>2149</v>
      </c>
      <c r="C2" t="s">
        <v>2150</v>
      </c>
      <c r="D2" t="s">
        <v>2118</v>
      </c>
      <c r="E2" t="s">
        <v>214</v>
      </c>
      <c r="F2" t="s">
        <v>215</v>
      </c>
      <c r="G2" t="s">
        <v>317</v>
      </c>
      <c r="H2" t="s">
        <v>319</v>
      </c>
      <c r="I2" t="s">
        <v>317</v>
      </c>
      <c r="J2" t="s">
        <v>319</v>
      </c>
      <c r="K2" t="s">
        <v>317</v>
      </c>
      <c r="L2" t="s">
        <v>319</v>
      </c>
      <c r="M2" t="s">
        <v>317</v>
      </c>
      <c r="N2" t="s">
        <v>319</v>
      </c>
      <c r="O2" t="s">
        <v>317</v>
      </c>
      <c r="P2" t="s">
        <v>319</v>
      </c>
      <c r="Q2" t="s">
        <v>2119</v>
      </c>
      <c r="R2" t="s">
        <v>214</v>
      </c>
      <c r="S2" t="s">
        <v>215</v>
      </c>
      <c r="T2" t="s">
        <v>317</v>
      </c>
      <c r="U2" t="s">
        <v>319</v>
      </c>
      <c r="V2" t="s">
        <v>317</v>
      </c>
      <c r="W2" t="s">
        <v>319</v>
      </c>
      <c r="X2" t="s">
        <v>317</v>
      </c>
      <c r="Y2" t="s">
        <v>319</v>
      </c>
      <c r="Z2" t="s">
        <v>317</v>
      </c>
      <c r="AA2" t="s">
        <v>319</v>
      </c>
      <c r="AB2" t="s">
        <v>317</v>
      </c>
      <c r="AC2" t="s">
        <v>319</v>
      </c>
      <c r="AD2" t="s">
        <v>2120</v>
      </c>
      <c r="AE2" t="s">
        <v>214</v>
      </c>
      <c r="AF2" t="s">
        <v>215</v>
      </c>
      <c r="AG2" t="s">
        <v>317</v>
      </c>
      <c r="AH2" t="s">
        <v>319</v>
      </c>
      <c r="AI2" t="s">
        <v>317</v>
      </c>
      <c r="AJ2" t="s">
        <v>319</v>
      </c>
      <c r="AK2" t="s">
        <v>317</v>
      </c>
      <c r="AL2" t="s">
        <v>319</v>
      </c>
      <c r="AM2" t="s">
        <v>317</v>
      </c>
      <c r="AN2" t="s">
        <v>319</v>
      </c>
      <c r="AO2" t="s">
        <v>317</v>
      </c>
      <c r="AP2" t="s">
        <v>319</v>
      </c>
      <c r="AQ2" t="s">
        <v>2121</v>
      </c>
      <c r="AR2" t="s">
        <v>214</v>
      </c>
      <c r="AS2" t="s">
        <v>215</v>
      </c>
      <c r="AT2" t="s">
        <v>317</v>
      </c>
      <c r="AU2" t="s">
        <v>319</v>
      </c>
      <c r="AV2" t="s">
        <v>317</v>
      </c>
      <c r="AW2" t="s">
        <v>319</v>
      </c>
      <c r="AX2" t="s">
        <v>317</v>
      </c>
      <c r="AY2" t="s">
        <v>319</v>
      </c>
      <c r="AZ2" t="s">
        <v>317</v>
      </c>
      <c r="BA2" t="s">
        <v>319</v>
      </c>
      <c r="BB2" t="s">
        <v>317</v>
      </c>
      <c r="BC2" t="s">
        <v>319</v>
      </c>
      <c r="BD2" t="s">
        <v>2122</v>
      </c>
      <c r="BE2" t="s">
        <v>214</v>
      </c>
      <c r="BF2" t="s">
        <v>215</v>
      </c>
      <c r="BG2" t="s">
        <v>317</v>
      </c>
      <c r="BH2" t="s">
        <v>319</v>
      </c>
      <c r="BI2" t="s">
        <v>317</v>
      </c>
      <c r="BJ2" t="s">
        <v>319</v>
      </c>
      <c r="BK2" t="s">
        <v>317</v>
      </c>
      <c r="BL2" t="s">
        <v>319</v>
      </c>
      <c r="BM2" t="s">
        <v>317</v>
      </c>
      <c r="BN2" t="s">
        <v>319</v>
      </c>
      <c r="BO2" t="s">
        <v>317</v>
      </c>
      <c r="BP2" t="s">
        <v>319</v>
      </c>
    </row>
    <row r="3" spans="1:68" x14ac:dyDescent="0.25">
      <c r="A3">
        <v>2011</v>
      </c>
      <c r="B3">
        <v>116</v>
      </c>
      <c r="C3">
        <v>120</v>
      </c>
      <c r="D3" t="s">
        <v>2118</v>
      </c>
      <c r="E3" t="s">
        <v>3</v>
      </c>
      <c r="F3">
        <v>8</v>
      </c>
      <c r="G3">
        <v>1.1000000000000001</v>
      </c>
      <c r="H3">
        <v>3.9E-2</v>
      </c>
      <c r="I3">
        <v>0.48399999999999999</v>
      </c>
      <c r="J3">
        <v>2.5999999999999999E-2</v>
      </c>
      <c r="K3">
        <v>0.91300000000000003</v>
      </c>
      <c r="L3">
        <v>2.5999999999999999E-2</v>
      </c>
      <c r="M3">
        <v>2.84</v>
      </c>
      <c r="N3">
        <v>9.9000000000000005E-2</v>
      </c>
      <c r="O3">
        <v>0.91800000000000004</v>
      </c>
      <c r="P3">
        <v>0.20100000000000001</v>
      </c>
      <c r="Q3" t="s">
        <v>2119</v>
      </c>
      <c r="R3" t="s">
        <v>3</v>
      </c>
      <c r="S3">
        <v>27</v>
      </c>
      <c r="T3">
        <v>1.08</v>
      </c>
      <c r="U3">
        <v>3.7999999999999999E-2</v>
      </c>
      <c r="V3">
        <v>0.49</v>
      </c>
      <c r="W3">
        <v>0.02</v>
      </c>
      <c r="X3">
        <v>0.91500000000000004</v>
      </c>
      <c r="Y3">
        <v>4.4999999999999998E-2</v>
      </c>
      <c r="Z3">
        <v>2.87</v>
      </c>
      <c r="AA3">
        <v>6.0999999999999999E-2</v>
      </c>
      <c r="AB3">
        <v>1.34</v>
      </c>
      <c r="AC3">
        <v>6.3E-2</v>
      </c>
      <c r="AD3" t="s">
        <v>2120</v>
      </c>
      <c r="AE3" t="s">
        <v>3</v>
      </c>
      <c r="AF3">
        <v>31</v>
      </c>
      <c r="AG3">
        <v>1.81</v>
      </c>
      <c r="AH3">
        <v>0.11</v>
      </c>
      <c r="AI3">
        <v>0.89</v>
      </c>
      <c r="AJ3">
        <v>0.09</v>
      </c>
      <c r="AK3">
        <v>1.57</v>
      </c>
      <c r="AL3">
        <v>0.13</v>
      </c>
      <c r="AM3">
        <v>4.51</v>
      </c>
      <c r="AN3">
        <v>0.28999999999999998</v>
      </c>
      <c r="AO3">
        <v>1.39</v>
      </c>
      <c r="AP3">
        <v>0.14000000000000001</v>
      </c>
      <c r="AQ3" t="s">
        <v>2121</v>
      </c>
      <c r="AR3" t="s">
        <v>3</v>
      </c>
      <c r="AS3">
        <v>64</v>
      </c>
      <c r="AT3">
        <v>2.2400000000000002</v>
      </c>
      <c r="AU3">
        <v>0.105</v>
      </c>
      <c r="AV3">
        <v>1.2</v>
      </c>
      <c r="AW3">
        <v>0.1</v>
      </c>
      <c r="AX3">
        <v>1.79</v>
      </c>
      <c r="AY3">
        <v>0.122</v>
      </c>
      <c r="AZ3">
        <v>4.82</v>
      </c>
      <c r="BA3">
        <v>0.22</v>
      </c>
      <c r="BB3">
        <v>1.9</v>
      </c>
      <c r="BC3">
        <v>0.18</v>
      </c>
      <c r="BD3" t="s">
        <v>2122</v>
      </c>
      <c r="BE3" t="s">
        <v>3</v>
      </c>
      <c r="BF3">
        <v>17</v>
      </c>
      <c r="BG3">
        <v>0.1</v>
      </c>
      <c r="BH3">
        <v>0.01</v>
      </c>
      <c r="BI3">
        <v>0.37</v>
      </c>
      <c r="BJ3">
        <v>3.6999999999999998E-2</v>
      </c>
      <c r="BK3">
        <v>0.37</v>
      </c>
      <c r="BL3">
        <v>3.6999999999999998E-2</v>
      </c>
      <c r="BM3">
        <v>1.3</v>
      </c>
      <c r="BN3">
        <v>0.13</v>
      </c>
      <c r="BO3">
        <v>5</v>
      </c>
      <c r="BP3">
        <v>0.52500000000000002</v>
      </c>
    </row>
    <row r="4" spans="1:68" x14ac:dyDescent="0.25">
      <c r="A4">
        <v>2012</v>
      </c>
      <c r="B4">
        <v>101</v>
      </c>
      <c r="C4">
        <v>105</v>
      </c>
      <c r="D4" t="s">
        <v>2118</v>
      </c>
      <c r="E4" t="s">
        <v>3</v>
      </c>
      <c r="F4">
        <v>11</v>
      </c>
      <c r="G4">
        <v>3.1</v>
      </c>
      <c r="H4">
        <v>0.64</v>
      </c>
      <c r="I4">
        <v>0.65</v>
      </c>
      <c r="J4">
        <v>5.1999999999999998E-2</v>
      </c>
      <c r="K4">
        <v>0.64</v>
      </c>
      <c r="L4">
        <v>8.2000000000000003E-2</v>
      </c>
      <c r="M4">
        <v>1.1000000000000001</v>
      </c>
      <c r="N4">
        <v>5.5E-2</v>
      </c>
      <c r="O4">
        <v>1.06</v>
      </c>
      <c r="P4">
        <v>0.06</v>
      </c>
      <c r="Q4" t="s">
        <v>2119</v>
      </c>
      <c r="R4" t="s">
        <v>3</v>
      </c>
      <c r="S4">
        <v>31</v>
      </c>
      <c r="T4">
        <v>4.0599999999999996</v>
      </c>
      <c r="U4">
        <v>0.12</v>
      </c>
      <c r="V4">
        <v>0.64900000000000002</v>
      </c>
      <c r="W4">
        <v>2.3E-2</v>
      </c>
      <c r="X4">
        <v>0.8</v>
      </c>
      <c r="Y4">
        <v>4.1000000000000002E-2</v>
      </c>
      <c r="Z4">
        <v>1.08</v>
      </c>
      <c r="AA4">
        <v>0.02</v>
      </c>
      <c r="AB4">
        <v>1.05</v>
      </c>
      <c r="AC4">
        <v>4.4999999999999998E-2</v>
      </c>
      <c r="AD4" t="s">
        <v>2120</v>
      </c>
      <c r="AE4" t="s">
        <v>3</v>
      </c>
      <c r="AF4">
        <v>36</v>
      </c>
      <c r="AG4">
        <v>4.03</v>
      </c>
      <c r="AH4">
        <v>0.44800000000000001</v>
      </c>
      <c r="AI4">
        <v>1.04</v>
      </c>
      <c r="AJ4">
        <v>0.13</v>
      </c>
      <c r="AK4">
        <v>1.1299999999999999</v>
      </c>
      <c r="AL4">
        <v>0.08</v>
      </c>
      <c r="AM4">
        <v>1.76</v>
      </c>
      <c r="AN4">
        <v>0.155</v>
      </c>
      <c r="AO4">
        <v>1.74</v>
      </c>
      <c r="AP4">
        <v>0.13</v>
      </c>
      <c r="AQ4" t="s">
        <v>2121</v>
      </c>
      <c r="AR4" t="s">
        <v>3</v>
      </c>
      <c r="AS4">
        <v>72</v>
      </c>
      <c r="AT4">
        <v>4.87</v>
      </c>
      <c r="AU4">
        <v>0.315</v>
      </c>
      <c r="AV4">
        <v>1.81</v>
      </c>
      <c r="AW4">
        <v>0.115</v>
      </c>
      <c r="AX4">
        <v>1.25</v>
      </c>
      <c r="AY4">
        <v>0.12</v>
      </c>
      <c r="AZ4">
        <v>2.52</v>
      </c>
      <c r="BA4">
        <v>0.215</v>
      </c>
      <c r="BB4">
        <v>2.17</v>
      </c>
      <c r="BC4">
        <v>0.155</v>
      </c>
      <c r="BD4" t="s">
        <v>2122</v>
      </c>
      <c r="BE4" t="s">
        <v>3</v>
      </c>
      <c r="BF4">
        <v>19</v>
      </c>
      <c r="BG4">
        <v>12.1</v>
      </c>
      <c r="BH4">
        <v>0.91</v>
      </c>
      <c r="BI4">
        <v>0.5</v>
      </c>
      <c r="BJ4">
        <v>0.10199999999999999</v>
      </c>
      <c r="BK4">
        <v>1.7</v>
      </c>
      <c r="BL4">
        <v>0.31</v>
      </c>
      <c r="BM4">
        <v>0.5</v>
      </c>
      <c r="BN4">
        <v>7.4999999999999997E-2</v>
      </c>
      <c r="BO4">
        <v>0.47</v>
      </c>
      <c r="BP4">
        <v>8.6999999999999994E-2</v>
      </c>
    </row>
    <row r="5" spans="1:68" x14ac:dyDescent="0.25">
      <c r="A5">
        <v>2012</v>
      </c>
      <c r="B5">
        <v>106</v>
      </c>
      <c r="C5">
        <v>110</v>
      </c>
      <c r="D5" t="s">
        <v>2118</v>
      </c>
      <c r="E5" t="s">
        <v>3</v>
      </c>
      <c r="F5">
        <v>9</v>
      </c>
      <c r="G5">
        <v>0.45</v>
      </c>
      <c r="H5">
        <v>2.4E-2</v>
      </c>
      <c r="I5">
        <v>1.0900000000000001</v>
      </c>
      <c r="J5">
        <v>3.7999999999999999E-2</v>
      </c>
      <c r="K5">
        <v>2.5</v>
      </c>
      <c r="L5">
        <v>4.1000000000000002E-2</v>
      </c>
      <c r="M5">
        <v>2.77</v>
      </c>
      <c r="N5">
        <v>0.123</v>
      </c>
      <c r="O5">
        <v>0.52800000000000002</v>
      </c>
      <c r="P5">
        <v>3.7999999999999999E-2</v>
      </c>
      <c r="Q5" t="s">
        <v>2119</v>
      </c>
      <c r="R5" t="s">
        <v>3</v>
      </c>
      <c r="S5">
        <v>25</v>
      </c>
      <c r="T5">
        <v>0.42499999999999999</v>
      </c>
      <c r="U5">
        <v>3.2000000000000001E-2</v>
      </c>
      <c r="V5">
        <v>1.0900000000000001</v>
      </c>
      <c r="W5">
        <v>2.1999999999999999E-2</v>
      </c>
      <c r="X5">
        <v>2.48</v>
      </c>
      <c r="Y5">
        <v>6.6000000000000003E-2</v>
      </c>
      <c r="Z5">
        <v>2.9</v>
      </c>
      <c r="AA5">
        <v>7.9000000000000001E-2</v>
      </c>
      <c r="AB5">
        <v>0.51700000000000002</v>
      </c>
      <c r="AC5">
        <v>2.5999999999999999E-2</v>
      </c>
      <c r="AD5" t="s">
        <v>2120</v>
      </c>
      <c r="AE5" t="s">
        <v>3</v>
      </c>
      <c r="AF5">
        <v>27</v>
      </c>
      <c r="AG5">
        <v>0.71</v>
      </c>
      <c r="AH5">
        <v>0.09</v>
      </c>
      <c r="AI5">
        <v>1.71</v>
      </c>
      <c r="AJ5">
        <v>0.19</v>
      </c>
      <c r="AK5">
        <v>4.1100000000000003</v>
      </c>
      <c r="AL5">
        <v>0.27</v>
      </c>
      <c r="AM5">
        <v>4.0999999999999996</v>
      </c>
      <c r="AN5">
        <v>0.245</v>
      </c>
      <c r="AO5">
        <v>0.85</v>
      </c>
      <c r="AP5">
        <v>7.1999999999999995E-2</v>
      </c>
      <c r="AQ5" t="s">
        <v>2121</v>
      </c>
      <c r="AR5" t="s">
        <v>3</v>
      </c>
      <c r="AS5">
        <v>71</v>
      </c>
      <c r="AT5">
        <v>0.88</v>
      </c>
      <c r="AU5">
        <v>0.08</v>
      </c>
      <c r="AV5">
        <v>2.5</v>
      </c>
      <c r="AW5">
        <v>0.2</v>
      </c>
      <c r="AX5">
        <v>4.41</v>
      </c>
      <c r="AY5">
        <v>0.20499999999999999</v>
      </c>
      <c r="AZ5">
        <v>4.4000000000000004</v>
      </c>
      <c r="BA5">
        <v>0.27500000000000002</v>
      </c>
      <c r="BB5">
        <v>1.3</v>
      </c>
      <c r="BC5">
        <v>0.17</v>
      </c>
      <c r="BD5" t="s">
        <v>2122</v>
      </c>
      <c r="BE5" t="s">
        <v>3</v>
      </c>
      <c r="BF5">
        <v>8</v>
      </c>
      <c r="BG5">
        <v>0.255</v>
      </c>
      <c r="BH5">
        <v>5.6000000000000001E-2</v>
      </c>
      <c r="BI5">
        <v>0.6</v>
      </c>
      <c r="BJ5">
        <v>0.14899999999999999</v>
      </c>
      <c r="BK5">
        <v>1.1000000000000001</v>
      </c>
      <c r="BL5">
        <v>0.185</v>
      </c>
      <c r="BM5">
        <v>3.41</v>
      </c>
      <c r="BN5">
        <v>0.84499999999999997</v>
      </c>
      <c r="BO5">
        <v>0.44</v>
      </c>
      <c r="BP5">
        <v>0.108</v>
      </c>
    </row>
    <row r="6" spans="1:68" x14ac:dyDescent="0.25">
      <c r="A6">
        <v>2012</v>
      </c>
      <c r="B6">
        <v>111</v>
      </c>
      <c r="C6">
        <v>115</v>
      </c>
      <c r="D6" t="s">
        <v>2118</v>
      </c>
      <c r="E6" t="s">
        <v>3</v>
      </c>
      <c r="F6">
        <v>10</v>
      </c>
      <c r="G6">
        <v>1.1000000000000001</v>
      </c>
      <c r="H6">
        <v>7.6999999999999999E-2</v>
      </c>
      <c r="I6">
        <v>1.47</v>
      </c>
      <c r="J6">
        <v>0.14399999999999999</v>
      </c>
      <c r="K6">
        <v>2.66</v>
      </c>
      <c r="L6">
        <v>0.18</v>
      </c>
      <c r="M6">
        <v>0.6</v>
      </c>
      <c r="N6">
        <v>0.11899999999999999</v>
      </c>
      <c r="O6">
        <v>0.58699999999999997</v>
      </c>
      <c r="P6">
        <v>6.7000000000000004E-2</v>
      </c>
      <c r="Q6" t="s">
        <v>2119</v>
      </c>
      <c r="R6" t="s">
        <v>3</v>
      </c>
      <c r="S6">
        <v>31</v>
      </c>
      <c r="T6">
        <v>1.07</v>
      </c>
      <c r="U6">
        <v>2.5999999999999999E-2</v>
      </c>
      <c r="V6">
        <v>1.98</v>
      </c>
      <c r="W6">
        <v>7.1999999999999995E-2</v>
      </c>
      <c r="X6">
        <v>2.65</v>
      </c>
      <c r="Y6">
        <v>8.4000000000000005E-2</v>
      </c>
      <c r="Z6">
        <v>0.59</v>
      </c>
      <c r="AA6">
        <v>0.02</v>
      </c>
      <c r="AB6">
        <v>0.54800000000000004</v>
      </c>
      <c r="AC6">
        <v>5.8000000000000003E-2</v>
      </c>
      <c r="AD6" t="s">
        <v>2120</v>
      </c>
      <c r="AE6" t="s">
        <v>3</v>
      </c>
      <c r="AF6">
        <v>33</v>
      </c>
      <c r="AG6">
        <v>1.78</v>
      </c>
      <c r="AH6">
        <v>0.17</v>
      </c>
      <c r="AI6">
        <v>1.64</v>
      </c>
      <c r="AJ6">
        <v>0.127</v>
      </c>
      <c r="AK6">
        <v>4.04</v>
      </c>
      <c r="AL6">
        <v>0.39500000000000002</v>
      </c>
      <c r="AM6">
        <v>1.1000000000000001</v>
      </c>
      <c r="AN6">
        <v>0.113</v>
      </c>
      <c r="AO6">
        <v>0.97</v>
      </c>
      <c r="AP6">
        <v>0.17</v>
      </c>
      <c r="AQ6" t="s">
        <v>2121</v>
      </c>
      <c r="AR6" t="s">
        <v>3</v>
      </c>
      <c r="AS6">
        <v>79</v>
      </c>
      <c r="AT6">
        <v>2.52</v>
      </c>
      <c r="AU6">
        <v>0.22</v>
      </c>
      <c r="AV6">
        <v>1.91</v>
      </c>
      <c r="AW6">
        <v>0.14799999999999999</v>
      </c>
      <c r="AX6">
        <v>5.0999999999999996</v>
      </c>
      <c r="AY6">
        <v>0.3</v>
      </c>
      <c r="AZ6">
        <v>1.08</v>
      </c>
      <c r="BA6">
        <v>7.4999999999999997E-2</v>
      </c>
      <c r="BB6">
        <v>0.9</v>
      </c>
      <c r="BC6">
        <v>0.11</v>
      </c>
      <c r="BD6" t="s">
        <v>2122</v>
      </c>
      <c r="BE6" t="s">
        <v>3</v>
      </c>
      <c r="BF6">
        <v>13</v>
      </c>
      <c r="BG6">
        <v>0.56000000000000005</v>
      </c>
      <c r="BH6">
        <v>0.114</v>
      </c>
      <c r="BI6">
        <v>9.1</v>
      </c>
      <c r="BJ6">
        <v>0.5</v>
      </c>
      <c r="BK6">
        <v>0.61</v>
      </c>
      <c r="BL6">
        <v>0.128</v>
      </c>
      <c r="BM6">
        <v>0.3</v>
      </c>
      <c r="BN6">
        <v>5.2999999999999999E-2</v>
      </c>
      <c r="BO6">
        <v>0.3</v>
      </c>
      <c r="BP6">
        <v>0.05</v>
      </c>
    </row>
    <row r="7" spans="1:68" x14ac:dyDescent="0.25">
      <c r="A7">
        <v>2012</v>
      </c>
      <c r="B7">
        <v>116</v>
      </c>
      <c r="C7">
        <v>120</v>
      </c>
      <c r="D7" t="s">
        <v>2118</v>
      </c>
      <c r="E7" t="s">
        <v>3</v>
      </c>
      <c r="F7">
        <v>7</v>
      </c>
      <c r="G7">
        <v>1.08</v>
      </c>
      <c r="H7">
        <v>5.2999999999999999E-2</v>
      </c>
      <c r="I7">
        <v>0.38</v>
      </c>
      <c r="J7">
        <v>1.2999999999999999E-2</v>
      </c>
      <c r="K7">
        <v>1.99</v>
      </c>
      <c r="L7">
        <v>7.3999999999999996E-2</v>
      </c>
      <c r="M7">
        <v>0.41</v>
      </c>
      <c r="N7">
        <v>0.03</v>
      </c>
      <c r="O7">
        <v>1.08</v>
      </c>
      <c r="P7">
        <v>0.04</v>
      </c>
      <c r="Q7" t="s">
        <v>2119</v>
      </c>
      <c r="R7" t="s">
        <v>3</v>
      </c>
      <c r="S7">
        <v>23</v>
      </c>
      <c r="T7">
        <v>1.1399999999999999</v>
      </c>
      <c r="U7">
        <v>0.04</v>
      </c>
      <c r="V7">
        <v>0.41799999999999998</v>
      </c>
      <c r="W7">
        <v>2.5000000000000001E-2</v>
      </c>
      <c r="X7">
        <v>2.02</v>
      </c>
      <c r="Y7">
        <v>5.8000000000000003E-2</v>
      </c>
      <c r="Z7">
        <v>0.435</v>
      </c>
      <c r="AA7">
        <v>0.02</v>
      </c>
      <c r="AB7">
        <v>1.07</v>
      </c>
      <c r="AC7">
        <v>0.03</v>
      </c>
      <c r="AD7" t="s">
        <v>2120</v>
      </c>
      <c r="AE7" t="s">
        <v>3</v>
      </c>
      <c r="AF7">
        <v>28</v>
      </c>
      <c r="AG7">
        <v>1.88</v>
      </c>
      <c r="AH7">
        <v>0.12</v>
      </c>
      <c r="AI7">
        <v>0.69699999999999995</v>
      </c>
      <c r="AJ7">
        <v>9.7000000000000003E-2</v>
      </c>
      <c r="AK7">
        <v>3.24</v>
      </c>
      <c r="AL7">
        <v>0.245</v>
      </c>
      <c r="AM7">
        <v>0.74299999999999999</v>
      </c>
      <c r="AN7">
        <v>0.11</v>
      </c>
      <c r="AO7">
        <v>1.83</v>
      </c>
      <c r="AP7">
        <v>0.13</v>
      </c>
      <c r="AQ7" t="s">
        <v>2121</v>
      </c>
      <c r="AR7" t="s">
        <v>3</v>
      </c>
      <c r="AS7">
        <v>67</v>
      </c>
      <c r="AT7">
        <v>2.6</v>
      </c>
      <c r="AU7">
        <v>0.17</v>
      </c>
      <c r="AV7">
        <v>1.73</v>
      </c>
      <c r="AW7">
        <v>0.25</v>
      </c>
      <c r="AX7">
        <v>4</v>
      </c>
      <c r="AY7">
        <v>0.28000000000000003</v>
      </c>
      <c r="AZ7">
        <v>0.81</v>
      </c>
      <c r="BA7">
        <v>0.08</v>
      </c>
      <c r="BB7">
        <v>2.58</v>
      </c>
      <c r="BC7">
        <v>0.2</v>
      </c>
      <c r="BD7" t="s">
        <v>2122</v>
      </c>
      <c r="BE7" t="s">
        <v>3</v>
      </c>
      <c r="BF7">
        <v>11</v>
      </c>
      <c r="BG7">
        <v>0.7</v>
      </c>
      <c r="BH7">
        <v>0.15</v>
      </c>
      <c r="BI7">
        <v>0.7</v>
      </c>
      <c r="BJ7">
        <v>0.16300000000000001</v>
      </c>
      <c r="BK7">
        <v>0.76500000000000001</v>
      </c>
      <c r="BL7">
        <v>0.16300000000000001</v>
      </c>
      <c r="BM7">
        <v>0.45</v>
      </c>
      <c r="BN7">
        <v>0.10100000000000001</v>
      </c>
      <c r="BO7">
        <v>0.69</v>
      </c>
      <c r="BP7">
        <v>0.16</v>
      </c>
    </row>
    <row r="8" spans="1:68" x14ac:dyDescent="0.25">
      <c r="A8">
        <v>2013</v>
      </c>
      <c r="B8">
        <v>101</v>
      </c>
      <c r="C8">
        <v>105</v>
      </c>
      <c r="D8" t="s">
        <v>2118</v>
      </c>
      <c r="E8" t="s">
        <v>3</v>
      </c>
      <c r="F8">
        <v>8</v>
      </c>
      <c r="G8">
        <v>1.22</v>
      </c>
      <c r="H8">
        <v>3.5999999999999997E-2</v>
      </c>
      <c r="I8">
        <v>2.81</v>
      </c>
      <c r="J8">
        <v>0.20100000000000001</v>
      </c>
      <c r="K8">
        <v>0.94</v>
      </c>
      <c r="L8">
        <v>7.0000000000000007E-2</v>
      </c>
      <c r="M8">
        <v>2.2200000000000002</v>
      </c>
      <c r="N8">
        <v>0.108</v>
      </c>
      <c r="O8">
        <v>0.628</v>
      </c>
      <c r="P8">
        <v>4.2000000000000003E-2</v>
      </c>
      <c r="Q8" t="s">
        <v>2119</v>
      </c>
      <c r="R8" t="s">
        <v>3</v>
      </c>
      <c r="S8">
        <v>31</v>
      </c>
      <c r="T8">
        <v>1.25</v>
      </c>
      <c r="U8">
        <v>2.3E-2</v>
      </c>
      <c r="V8">
        <v>3.94</v>
      </c>
      <c r="W8">
        <v>0.11700000000000001</v>
      </c>
      <c r="X8">
        <v>0.97799999999999998</v>
      </c>
      <c r="Y8">
        <v>2.1999999999999999E-2</v>
      </c>
      <c r="Z8">
        <v>2.19</v>
      </c>
      <c r="AA8">
        <v>0.08</v>
      </c>
      <c r="AB8">
        <v>1.02</v>
      </c>
      <c r="AC8">
        <v>4.9000000000000002E-2</v>
      </c>
      <c r="AD8" t="s">
        <v>2120</v>
      </c>
      <c r="AE8" t="s">
        <v>3</v>
      </c>
      <c r="AF8">
        <v>33</v>
      </c>
      <c r="AG8">
        <v>1.9</v>
      </c>
      <c r="AH8">
        <v>0.2</v>
      </c>
      <c r="AI8">
        <v>4.17</v>
      </c>
      <c r="AJ8">
        <v>0.371</v>
      </c>
      <c r="AK8">
        <v>1.5</v>
      </c>
      <c r="AL8">
        <v>0.114</v>
      </c>
      <c r="AM8">
        <v>3.53</v>
      </c>
      <c r="AN8">
        <v>0.33100000000000002</v>
      </c>
      <c r="AO8">
        <v>1.05</v>
      </c>
      <c r="AP8">
        <v>0.104</v>
      </c>
      <c r="AQ8" t="s">
        <v>2121</v>
      </c>
      <c r="AR8" t="s">
        <v>3</v>
      </c>
      <c r="AS8">
        <v>73</v>
      </c>
      <c r="AT8">
        <v>3</v>
      </c>
      <c r="AU8">
        <v>0.2</v>
      </c>
      <c r="AV8">
        <v>5.14</v>
      </c>
      <c r="AW8">
        <v>0.4</v>
      </c>
      <c r="AX8">
        <v>2.2400000000000002</v>
      </c>
      <c r="AY8">
        <v>0.155</v>
      </c>
      <c r="AZ8">
        <v>3.96</v>
      </c>
      <c r="BA8">
        <v>0.25</v>
      </c>
      <c r="BB8">
        <v>1.43</v>
      </c>
      <c r="BC8">
        <v>0.16500000000000001</v>
      </c>
      <c r="BD8" t="s">
        <v>2122</v>
      </c>
      <c r="BE8" t="s">
        <v>3</v>
      </c>
      <c r="BF8">
        <v>18</v>
      </c>
      <c r="BG8">
        <v>0.62</v>
      </c>
      <c r="BH8">
        <v>8.5000000000000006E-2</v>
      </c>
      <c r="BI8">
        <v>11.3</v>
      </c>
      <c r="BJ8">
        <v>1.59</v>
      </c>
      <c r="BK8">
        <v>0.5</v>
      </c>
      <c r="BL8">
        <v>8.4000000000000005E-2</v>
      </c>
      <c r="BM8">
        <v>0.8</v>
      </c>
      <c r="BN8">
        <v>0.156</v>
      </c>
      <c r="BO8">
        <v>4.18</v>
      </c>
      <c r="BP8">
        <v>0.57999999999999996</v>
      </c>
    </row>
    <row r="9" spans="1:68" x14ac:dyDescent="0.25">
      <c r="A9">
        <v>2013</v>
      </c>
      <c r="B9">
        <v>106</v>
      </c>
      <c r="C9">
        <v>110</v>
      </c>
      <c r="D9" t="s">
        <v>2118</v>
      </c>
      <c r="E9" t="s">
        <v>3</v>
      </c>
      <c r="F9">
        <v>7</v>
      </c>
      <c r="G9">
        <v>0.96</v>
      </c>
      <c r="H9">
        <v>0.02</v>
      </c>
      <c r="I9">
        <v>1.83</v>
      </c>
      <c r="J9">
        <v>2.5000000000000001E-2</v>
      </c>
      <c r="K9">
        <v>4.25</v>
      </c>
      <c r="L9">
        <v>0.17</v>
      </c>
      <c r="M9">
        <v>2.56</v>
      </c>
      <c r="N9">
        <v>0.17799999999999999</v>
      </c>
      <c r="O9">
        <v>0.81</v>
      </c>
      <c r="P9">
        <v>1.7000000000000001E-2</v>
      </c>
      <c r="Q9" t="s">
        <v>2119</v>
      </c>
      <c r="R9" t="s">
        <v>3</v>
      </c>
      <c r="S9">
        <v>26</v>
      </c>
      <c r="T9">
        <v>0.97</v>
      </c>
      <c r="U9">
        <v>0.03</v>
      </c>
      <c r="V9">
        <v>1.86</v>
      </c>
      <c r="W9">
        <v>2.9000000000000001E-2</v>
      </c>
      <c r="X9">
        <v>4.32</v>
      </c>
      <c r="Y9">
        <v>7.2999999999999995E-2</v>
      </c>
      <c r="Z9">
        <v>4.6500000000000004</v>
      </c>
      <c r="AA9">
        <v>6.5000000000000002E-2</v>
      </c>
      <c r="AB9">
        <v>0.83699999999999997</v>
      </c>
      <c r="AC9">
        <v>2.3E-2</v>
      </c>
      <c r="AD9" t="s">
        <v>2120</v>
      </c>
      <c r="AE9" t="s">
        <v>3</v>
      </c>
      <c r="AF9">
        <v>30</v>
      </c>
      <c r="AG9">
        <v>1.5</v>
      </c>
      <c r="AH9">
        <v>0.11</v>
      </c>
      <c r="AI9">
        <v>3.2</v>
      </c>
      <c r="AJ9">
        <v>0.27800000000000002</v>
      </c>
      <c r="AK9">
        <v>6.97</v>
      </c>
      <c r="AL9">
        <v>0.67</v>
      </c>
      <c r="AM9">
        <v>3.82</v>
      </c>
      <c r="AN9">
        <v>0.33</v>
      </c>
      <c r="AO9">
        <v>1.51</v>
      </c>
      <c r="AP9">
        <v>0.12</v>
      </c>
      <c r="AQ9" t="s">
        <v>2121</v>
      </c>
      <c r="AR9" t="s">
        <v>3</v>
      </c>
      <c r="AS9">
        <v>68</v>
      </c>
      <c r="AT9">
        <v>2.23</v>
      </c>
      <c r="AU9">
        <v>0.15</v>
      </c>
      <c r="AV9">
        <v>3.81</v>
      </c>
      <c r="AW9">
        <v>0.13300000000000001</v>
      </c>
      <c r="AX9">
        <v>7.44</v>
      </c>
      <c r="AY9">
        <v>0.36</v>
      </c>
      <c r="AZ9">
        <v>4.37</v>
      </c>
      <c r="BA9">
        <v>0.215</v>
      </c>
      <c r="BB9">
        <v>1.9</v>
      </c>
      <c r="BC9">
        <v>0.14099999999999999</v>
      </c>
      <c r="BD9" t="s">
        <v>2122</v>
      </c>
      <c r="BE9" t="s">
        <v>3</v>
      </c>
      <c r="BF9">
        <v>11</v>
      </c>
      <c r="BG9">
        <v>0.49099999999999999</v>
      </c>
      <c r="BH9">
        <v>9.8000000000000004E-2</v>
      </c>
      <c r="BI9">
        <v>0.59</v>
      </c>
      <c r="BJ9">
        <v>0.11</v>
      </c>
      <c r="BK9">
        <v>0.76500000000000001</v>
      </c>
      <c r="BL9">
        <v>0.16600000000000001</v>
      </c>
      <c r="BM9">
        <v>18.5</v>
      </c>
      <c r="BN9">
        <v>1.5</v>
      </c>
      <c r="BO9">
        <v>0.5</v>
      </c>
      <c r="BP9">
        <v>8.7999999999999995E-2</v>
      </c>
    </row>
    <row r="10" spans="1:68" x14ac:dyDescent="0.25">
      <c r="A10">
        <v>2013</v>
      </c>
      <c r="B10">
        <v>111</v>
      </c>
      <c r="C10">
        <v>115</v>
      </c>
      <c r="D10" t="s">
        <v>2118</v>
      </c>
      <c r="E10" t="s">
        <v>3</v>
      </c>
      <c r="F10">
        <v>8</v>
      </c>
      <c r="G10">
        <v>0.9</v>
      </c>
      <c r="H10">
        <v>0.02</v>
      </c>
      <c r="I10">
        <v>0.7</v>
      </c>
      <c r="J10">
        <v>5.7000000000000002E-2</v>
      </c>
      <c r="K10">
        <v>2.77</v>
      </c>
      <c r="L10">
        <v>8.5000000000000006E-2</v>
      </c>
      <c r="M10">
        <v>1.78</v>
      </c>
      <c r="N10">
        <v>0.14000000000000001</v>
      </c>
      <c r="O10">
        <v>0.93500000000000005</v>
      </c>
      <c r="P10">
        <v>0.04</v>
      </c>
      <c r="Q10" t="s">
        <v>2119</v>
      </c>
      <c r="R10" t="s">
        <v>3</v>
      </c>
      <c r="S10">
        <v>32</v>
      </c>
      <c r="T10">
        <v>0.93899999999999995</v>
      </c>
      <c r="U10">
        <v>4.4999999999999998E-2</v>
      </c>
      <c r="V10">
        <v>0.70699999999999996</v>
      </c>
      <c r="W10">
        <v>4.1000000000000002E-2</v>
      </c>
      <c r="X10">
        <v>3.01</v>
      </c>
      <c r="Y10">
        <v>7.9000000000000001E-2</v>
      </c>
      <c r="Z10">
        <v>1.85</v>
      </c>
      <c r="AA10">
        <v>5.5E-2</v>
      </c>
      <c r="AB10">
        <v>0.97399999999999998</v>
      </c>
      <c r="AC10">
        <v>3.2000000000000001E-2</v>
      </c>
      <c r="AD10" t="s">
        <v>2120</v>
      </c>
      <c r="AE10" t="s">
        <v>3</v>
      </c>
      <c r="AF10">
        <v>32</v>
      </c>
      <c r="AG10">
        <v>1.65</v>
      </c>
      <c r="AH10">
        <v>0.11</v>
      </c>
      <c r="AI10">
        <v>1.36</v>
      </c>
      <c r="AJ10">
        <v>0.14000000000000001</v>
      </c>
      <c r="AK10">
        <v>4.3099999999999996</v>
      </c>
      <c r="AL10">
        <v>0.38</v>
      </c>
      <c r="AM10">
        <v>2.52</v>
      </c>
      <c r="AN10">
        <v>0.32</v>
      </c>
      <c r="AO10">
        <v>1.5</v>
      </c>
      <c r="AP10">
        <v>0.14000000000000001</v>
      </c>
      <c r="AQ10" t="s">
        <v>2121</v>
      </c>
      <c r="AR10" t="s">
        <v>3</v>
      </c>
      <c r="AS10">
        <v>75</v>
      </c>
      <c r="AT10">
        <v>1.7</v>
      </c>
      <c r="AU10">
        <v>0.1</v>
      </c>
      <c r="AV10">
        <v>1.62</v>
      </c>
      <c r="AW10">
        <v>0.11799999999999999</v>
      </c>
      <c r="AX10">
        <v>5.0999999999999996</v>
      </c>
      <c r="AY10">
        <v>0.25</v>
      </c>
      <c r="AZ10">
        <v>4.37</v>
      </c>
      <c r="BA10">
        <v>0.52500000000000002</v>
      </c>
      <c r="BB10">
        <v>2.23</v>
      </c>
      <c r="BC10">
        <v>0.17</v>
      </c>
      <c r="BD10" t="s">
        <v>2122</v>
      </c>
      <c r="BE10" t="s">
        <v>3</v>
      </c>
      <c r="BF10">
        <v>14</v>
      </c>
      <c r="BG10">
        <v>0.48199999999999998</v>
      </c>
      <c r="BH10">
        <v>0.11899999999999999</v>
      </c>
      <c r="BI10">
        <v>0.95099999999999996</v>
      </c>
      <c r="BJ10">
        <v>0.18</v>
      </c>
      <c r="BK10">
        <v>2.33</v>
      </c>
      <c r="BL10">
        <v>0.30399999999999999</v>
      </c>
      <c r="BM10">
        <v>1.99</v>
      </c>
      <c r="BN10">
        <v>0.40500000000000003</v>
      </c>
      <c r="BO10">
        <v>0.36</v>
      </c>
      <c r="BP10">
        <v>5.0999999999999997E-2</v>
      </c>
    </row>
    <row r="11" spans="1:68" x14ac:dyDescent="0.25">
      <c r="A11">
        <v>2013</v>
      </c>
      <c r="B11">
        <v>116</v>
      </c>
      <c r="C11">
        <v>120</v>
      </c>
      <c r="D11" t="s">
        <v>2118</v>
      </c>
      <c r="E11" t="s">
        <v>3</v>
      </c>
      <c r="F11">
        <v>8</v>
      </c>
      <c r="G11">
        <v>1.88</v>
      </c>
      <c r="H11">
        <v>9.5000000000000001E-2</v>
      </c>
      <c r="I11">
        <v>0.70199999999999996</v>
      </c>
      <c r="J11">
        <v>1.6E-2</v>
      </c>
      <c r="K11">
        <v>0.99399999999999999</v>
      </c>
      <c r="L11">
        <v>0.03</v>
      </c>
      <c r="M11">
        <v>1.21</v>
      </c>
      <c r="N11">
        <v>8.3000000000000004E-2</v>
      </c>
      <c r="O11">
        <v>2.76</v>
      </c>
      <c r="P11">
        <v>0.35199999999999998</v>
      </c>
      <c r="Q11" t="s">
        <v>2119</v>
      </c>
      <c r="R11" t="s">
        <v>3</v>
      </c>
      <c r="S11">
        <v>31</v>
      </c>
      <c r="T11">
        <v>1.88</v>
      </c>
      <c r="U11">
        <v>7.4999999999999997E-2</v>
      </c>
      <c r="V11">
        <v>0.72699999999999998</v>
      </c>
      <c r="W11">
        <v>2.5999999999999999E-2</v>
      </c>
      <c r="X11">
        <v>0.98</v>
      </c>
      <c r="Y11">
        <v>3.2000000000000001E-2</v>
      </c>
      <c r="Z11">
        <v>1.23</v>
      </c>
      <c r="AA11">
        <v>4.5999999999999999E-2</v>
      </c>
      <c r="AB11">
        <v>5.65</v>
      </c>
      <c r="AC11">
        <v>0.1</v>
      </c>
      <c r="AD11" t="s">
        <v>2120</v>
      </c>
      <c r="AE11" t="s">
        <v>3</v>
      </c>
      <c r="AF11">
        <v>29</v>
      </c>
      <c r="AG11">
        <v>3.2</v>
      </c>
      <c r="AH11">
        <v>0.3</v>
      </c>
      <c r="AI11">
        <v>1.33</v>
      </c>
      <c r="AJ11">
        <v>0.13</v>
      </c>
      <c r="AK11">
        <v>1.61</v>
      </c>
      <c r="AL11">
        <v>0.152</v>
      </c>
      <c r="AM11">
        <v>2.1</v>
      </c>
      <c r="AN11">
        <v>0.13</v>
      </c>
      <c r="AO11">
        <v>2.27</v>
      </c>
      <c r="AP11">
        <v>0.27</v>
      </c>
      <c r="AQ11" t="s">
        <v>2121</v>
      </c>
      <c r="AR11" t="s">
        <v>3</v>
      </c>
      <c r="AS11">
        <v>71</v>
      </c>
      <c r="AT11">
        <v>3.5</v>
      </c>
      <c r="AU11">
        <v>0.2</v>
      </c>
      <c r="AV11">
        <v>1.73</v>
      </c>
      <c r="AW11">
        <v>0.14000000000000001</v>
      </c>
      <c r="AX11">
        <v>2.2200000000000002</v>
      </c>
      <c r="AY11">
        <v>0.13</v>
      </c>
      <c r="AZ11">
        <v>2.42</v>
      </c>
      <c r="BA11">
        <v>0.12</v>
      </c>
      <c r="BB11">
        <v>2.68</v>
      </c>
      <c r="BC11">
        <v>0.22</v>
      </c>
      <c r="BD11" t="s">
        <v>2122</v>
      </c>
      <c r="BE11" t="s">
        <v>3</v>
      </c>
      <c r="BF11">
        <v>11</v>
      </c>
      <c r="BG11">
        <v>0.62</v>
      </c>
      <c r="BH11">
        <v>0.32</v>
      </c>
      <c r="BI11">
        <v>0.56999999999999995</v>
      </c>
      <c r="BJ11">
        <v>0.11799999999999999</v>
      </c>
      <c r="BK11">
        <v>0.48499999999999999</v>
      </c>
      <c r="BL11">
        <v>8.7999999999999995E-2</v>
      </c>
      <c r="BM11">
        <v>0.78</v>
      </c>
      <c r="BN11">
        <v>0.158</v>
      </c>
      <c r="BO11">
        <v>15</v>
      </c>
      <c r="BP11">
        <v>2.0299999999999998</v>
      </c>
    </row>
    <row r="12" spans="1:68" x14ac:dyDescent="0.25">
      <c r="A12">
        <v>2014</v>
      </c>
      <c r="B12">
        <v>101</v>
      </c>
      <c r="C12">
        <v>105</v>
      </c>
      <c r="D12" t="s">
        <v>2118</v>
      </c>
      <c r="E12" t="s">
        <v>3</v>
      </c>
      <c r="F12">
        <v>11</v>
      </c>
      <c r="G12">
        <v>1</v>
      </c>
      <c r="H12">
        <v>0.06</v>
      </c>
      <c r="I12">
        <v>0.95</v>
      </c>
      <c r="J12">
        <v>0.16900000000000001</v>
      </c>
      <c r="K12">
        <v>1.42</v>
      </c>
      <c r="L12">
        <v>0.188</v>
      </c>
      <c r="M12">
        <v>2.08</v>
      </c>
      <c r="N12">
        <v>0.13200000000000001</v>
      </c>
      <c r="O12">
        <v>0.4</v>
      </c>
      <c r="P12">
        <v>6.6000000000000003E-2</v>
      </c>
      <c r="Q12" t="s">
        <v>2119</v>
      </c>
      <c r="R12" t="s">
        <v>3</v>
      </c>
      <c r="S12">
        <v>30</v>
      </c>
      <c r="T12">
        <v>1.08</v>
      </c>
      <c r="U12">
        <v>4.2999999999999997E-2</v>
      </c>
      <c r="V12">
        <v>1.06</v>
      </c>
      <c r="W12">
        <v>0.03</v>
      </c>
      <c r="X12">
        <v>1.94</v>
      </c>
      <c r="Y12">
        <v>6.3E-2</v>
      </c>
      <c r="Z12">
        <v>2.13</v>
      </c>
      <c r="AA12">
        <v>0.05</v>
      </c>
      <c r="AB12">
        <v>0.41299999999999998</v>
      </c>
      <c r="AC12">
        <v>2.5000000000000001E-2</v>
      </c>
      <c r="AD12" t="s">
        <v>2120</v>
      </c>
      <c r="AE12" t="s">
        <v>3</v>
      </c>
      <c r="AF12">
        <v>31</v>
      </c>
      <c r="AG12">
        <v>1.99</v>
      </c>
      <c r="AH12">
        <v>0.124</v>
      </c>
      <c r="AI12">
        <v>1.65</v>
      </c>
      <c r="AJ12">
        <v>0.24</v>
      </c>
      <c r="AK12">
        <v>2.6</v>
      </c>
      <c r="AL12">
        <v>0.2</v>
      </c>
      <c r="AM12">
        <v>3.65</v>
      </c>
      <c r="AN12">
        <v>0.41299999999999998</v>
      </c>
      <c r="AO12">
        <v>0.76400000000000001</v>
      </c>
      <c r="AP12">
        <v>9.4E-2</v>
      </c>
      <c r="AQ12" t="s">
        <v>2121</v>
      </c>
      <c r="AR12" t="s">
        <v>3</v>
      </c>
      <c r="AS12">
        <v>75</v>
      </c>
      <c r="AT12">
        <v>2.23</v>
      </c>
      <c r="AU12">
        <v>0.129</v>
      </c>
      <c r="AV12">
        <v>2.4</v>
      </c>
      <c r="AW12">
        <v>0.13</v>
      </c>
      <c r="AX12">
        <v>3.33</v>
      </c>
      <c r="AY12">
        <v>0.27</v>
      </c>
      <c r="AZ12">
        <v>4.6399999999999997</v>
      </c>
      <c r="BA12">
        <v>0.24</v>
      </c>
      <c r="BB12">
        <v>0.82499999999999996</v>
      </c>
      <c r="BC12">
        <v>7.4999999999999997E-2</v>
      </c>
      <c r="BD12" t="s">
        <v>2122</v>
      </c>
      <c r="BE12" t="s">
        <v>3</v>
      </c>
      <c r="BF12">
        <v>16</v>
      </c>
      <c r="BG12">
        <v>0.48499999999999999</v>
      </c>
      <c r="BH12">
        <v>8.5000000000000006E-2</v>
      </c>
      <c r="BI12">
        <v>0.47</v>
      </c>
      <c r="BJ12">
        <v>9.2999999999999999E-2</v>
      </c>
      <c r="BK12">
        <v>5.3</v>
      </c>
      <c r="BL12">
        <v>0.67</v>
      </c>
      <c r="BM12">
        <v>0.69</v>
      </c>
      <c r="BN12">
        <v>0.112</v>
      </c>
      <c r="BO12">
        <v>0.48</v>
      </c>
      <c r="BP12">
        <v>0.08</v>
      </c>
    </row>
    <row r="13" spans="1:68" x14ac:dyDescent="0.25">
      <c r="A13">
        <v>2014</v>
      </c>
      <c r="B13">
        <v>111</v>
      </c>
      <c r="C13">
        <v>115</v>
      </c>
      <c r="D13" t="s">
        <v>2118</v>
      </c>
      <c r="E13" t="s">
        <v>3</v>
      </c>
      <c r="F13">
        <v>9</v>
      </c>
      <c r="G13">
        <v>1.27</v>
      </c>
      <c r="H13">
        <v>7.0000000000000007E-2</v>
      </c>
      <c r="I13">
        <v>1.05</v>
      </c>
      <c r="J13">
        <v>4.7E-2</v>
      </c>
      <c r="K13">
        <v>2.0699999999999998</v>
      </c>
      <c r="L13">
        <v>0.14000000000000001</v>
      </c>
      <c r="M13">
        <v>1.06</v>
      </c>
      <c r="N13">
        <v>0.1</v>
      </c>
      <c r="O13">
        <v>0.57999999999999996</v>
      </c>
      <c r="P13">
        <v>0.04</v>
      </c>
      <c r="Q13" t="s">
        <v>2119</v>
      </c>
      <c r="R13" t="s">
        <v>3</v>
      </c>
      <c r="S13">
        <v>28</v>
      </c>
      <c r="T13">
        <v>1.85</v>
      </c>
      <c r="U13">
        <v>5.1999999999999998E-2</v>
      </c>
      <c r="V13">
        <v>1.05</v>
      </c>
      <c r="W13">
        <v>2.9000000000000001E-2</v>
      </c>
      <c r="X13">
        <v>2.15</v>
      </c>
      <c r="Y13">
        <v>6.6000000000000003E-2</v>
      </c>
      <c r="Z13">
        <v>1.04</v>
      </c>
      <c r="AA13">
        <v>3.3000000000000002E-2</v>
      </c>
      <c r="AB13">
        <v>0.57799999999999996</v>
      </c>
      <c r="AC13">
        <v>3.3000000000000002E-2</v>
      </c>
      <c r="AD13" t="s">
        <v>2120</v>
      </c>
      <c r="AE13" t="s">
        <v>3</v>
      </c>
      <c r="AF13">
        <v>34</v>
      </c>
      <c r="AG13">
        <v>2.12</v>
      </c>
      <c r="AH13">
        <v>0.12</v>
      </c>
      <c r="AI13">
        <v>1.88</v>
      </c>
      <c r="AJ13">
        <v>0.13</v>
      </c>
      <c r="AK13">
        <v>3.3</v>
      </c>
      <c r="AL13">
        <v>0.37</v>
      </c>
      <c r="AM13">
        <v>1.61</v>
      </c>
      <c r="AN13">
        <v>0.13200000000000001</v>
      </c>
      <c r="AO13">
        <v>1</v>
      </c>
      <c r="AP13">
        <v>0.115</v>
      </c>
      <c r="AQ13" t="s">
        <v>2121</v>
      </c>
      <c r="AR13" t="s">
        <v>3</v>
      </c>
      <c r="AS13">
        <v>77</v>
      </c>
      <c r="AT13">
        <v>2.68</v>
      </c>
      <c r="AU13">
        <v>0.18</v>
      </c>
      <c r="AV13">
        <v>2.12</v>
      </c>
      <c r="AW13">
        <v>0.14000000000000001</v>
      </c>
      <c r="AX13">
        <v>4.18</v>
      </c>
      <c r="AY13">
        <v>0.19</v>
      </c>
      <c r="AZ13">
        <v>2.4</v>
      </c>
      <c r="BA13">
        <v>0.13</v>
      </c>
      <c r="BB13">
        <v>1.83</v>
      </c>
      <c r="BC13">
        <v>0.17</v>
      </c>
      <c r="BD13" t="s">
        <v>2122</v>
      </c>
      <c r="BE13" t="s">
        <v>3</v>
      </c>
      <c r="BF13">
        <v>14</v>
      </c>
      <c r="BG13">
        <v>6.62</v>
      </c>
      <c r="BH13">
        <v>0.74</v>
      </c>
      <c r="BI13">
        <v>0.46899999999999997</v>
      </c>
      <c r="BJ13">
        <v>8.3000000000000004E-2</v>
      </c>
      <c r="BK13">
        <v>1.19</v>
      </c>
      <c r="BL13">
        <v>0.26</v>
      </c>
      <c r="BM13">
        <v>0.43</v>
      </c>
      <c r="BN13">
        <v>8.5999999999999993E-2</v>
      </c>
      <c r="BO13">
        <v>1.48</v>
      </c>
      <c r="BP13">
        <v>0.308</v>
      </c>
    </row>
    <row r="14" spans="1:68" x14ac:dyDescent="0.25">
      <c r="A14">
        <v>2014</v>
      </c>
      <c r="B14">
        <v>116</v>
      </c>
      <c r="C14">
        <v>120</v>
      </c>
      <c r="D14" t="s">
        <v>2118</v>
      </c>
      <c r="E14" t="s">
        <v>3</v>
      </c>
      <c r="F14">
        <v>9</v>
      </c>
      <c r="G14">
        <v>2.76</v>
      </c>
      <c r="H14">
        <v>0.14099999999999999</v>
      </c>
      <c r="I14">
        <v>3.5</v>
      </c>
      <c r="J14">
        <v>0.09</v>
      </c>
      <c r="K14">
        <v>0.99</v>
      </c>
      <c r="L14">
        <v>0.1</v>
      </c>
      <c r="M14">
        <v>1.77</v>
      </c>
      <c r="N14">
        <v>6.8000000000000005E-2</v>
      </c>
      <c r="O14">
        <v>0.56999999999999995</v>
      </c>
      <c r="P14">
        <v>7.0000000000000007E-2</v>
      </c>
      <c r="Q14" t="s">
        <v>2119</v>
      </c>
      <c r="R14" t="s">
        <v>3</v>
      </c>
      <c r="S14">
        <v>28</v>
      </c>
      <c r="T14">
        <v>2.89</v>
      </c>
      <c r="U14">
        <v>8.6999999999999994E-2</v>
      </c>
      <c r="V14">
        <v>3.85</v>
      </c>
      <c r="W14">
        <v>9.2999999999999999E-2</v>
      </c>
      <c r="X14">
        <v>1.06</v>
      </c>
      <c r="Y14">
        <v>3.5000000000000003E-2</v>
      </c>
      <c r="Z14">
        <v>1.84</v>
      </c>
      <c r="AA14">
        <v>7.6999999999999999E-2</v>
      </c>
      <c r="AB14">
        <v>0.58799999999999997</v>
      </c>
      <c r="AC14">
        <v>3.5000000000000003E-2</v>
      </c>
      <c r="AD14" t="s">
        <v>2120</v>
      </c>
      <c r="AE14" t="s">
        <v>3</v>
      </c>
      <c r="AF14">
        <v>26</v>
      </c>
      <c r="AG14">
        <v>4.7</v>
      </c>
      <c r="AH14">
        <v>0.3</v>
      </c>
      <c r="AI14">
        <v>5.75</v>
      </c>
      <c r="AJ14">
        <v>0.52500000000000002</v>
      </c>
      <c r="AK14">
        <v>1.65</v>
      </c>
      <c r="AL14">
        <v>0.13</v>
      </c>
      <c r="AM14">
        <v>3.18</v>
      </c>
      <c r="AN14">
        <v>0.17299999999999999</v>
      </c>
      <c r="AO14">
        <v>1</v>
      </c>
      <c r="AP14">
        <v>5.7000000000000002E-2</v>
      </c>
      <c r="AQ14" t="s">
        <v>2121</v>
      </c>
      <c r="AR14" t="s">
        <v>3</v>
      </c>
      <c r="AS14">
        <v>72</v>
      </c>
      <c r="AT14">
        <v>5.36</v>
      </c>
      <c r="AU14">
        <v>0.245</v>
      </c>
      <c r="AV14">
        <v>6.12</v>
      </c>
      <c r="AW14">
        <v>0.21099999999999999</v>
      </c>
      <c r="AX14">
        <v>2.42</v>
      </c>
      <c r="AY14">
        <v>0.115</v>
      </c>
      <c r="AZ14">
        <v>3.82</v>
      </c>
      <c r="BA14">
        <v>0.18</v>
      </c>
      <c r="BB14">
        <v>1.6</v>
      </c>
      <c r="BC14">
        <v>0.17299999999999999</v>
      </c>
      <c r="BD14" t="s">
        <v>2122</v>
      </c>
      <c r="BE14" t="s">
        <v>3</v>
      </c>
      <c r="BF14">
        <v>10</v>
      </c>
      <c r="BG14">
        <v>1.04</v>
      </c>
      <c r="BH14">
        <v>0.48499999999999999</v>
      </c>
      <c r="BI14">
        <v>3.81</v>
      </c>
      <c r="BJ14">
        <v>0.41499999999999998</v>
      </c>
      <c r="BK14">
        <v>0.45</v>
      </c>
      <c r="BL14">
        <v>0.31</v>
      </c>
      <c r="BM14">
        <v>0.5</v>
      </c>
      <c r="BN14">
        <v>0.22</v>
      </c>
      <c r="BO14">
        <v>0.54</v>
      </c>
      <c r="BP14">
        <v>0.44</v>
      </c>
    </row>
    <row r="15" spans="1:68" x14ac:dyDescent="0.25">
      <c r="A15">
        <v>2015</v>
      </c>
      <c r="B15">
        <v>101</v>
      </c>
      <c r="C15">
        <v>105</v>
      </c>
      <c r="D15" t="s">
        <v>2118</v>
      </c>
      <c r="E15" t="s">
        <v>3</v>
      </c>
      <c r="F15">
        <v>11</v>
      </c>
      <c r="G15">
        <v>2.1</v>
      </c>
      <c r="H15">
        <v>0.06</v>
      </c>
      <c r="I15">
        <v>1.48</v>
      </c>
      <c r="J15">
        <v>0.08</v>
      </c>
      <c r="K15">
        <v>2.6</v>
      </c>
      <c r="L15">
        <v>0.123</v>
      </c>
      <c r="M15">
        <v>1.25</v>
      </c>
      <c r="N15">
        <v>4.1000000000000002E-2</v>
      </c>
      <c r="O15">
        <v>0.67</v>
      </c>
      <c r="P15">
        <v>0.03</v>
      </c>
      <c r="Q15" t="s">
        <v>2119</v>
      </c>
      <c r="R15" t="s">
        <v>3</v>
      </c>
      <c r="S15">
        <v>30</v>
      </c>
      <c r="T15">
        <v>2.08</v>
      </c>
      <c r="U15">
        <v>9.4E-2</v>
      </c>
      <c r="V15">
        <v>1.51</v>
      </c>
      <c r="W15">
        <v>4.4999999999999998E-2</v>
      </c>
      <c r="X15">
        <v>3.51</v>
      </c>
      <c r="Y15">
        <v>7.4999999999999997E-2</v>
      </c>
      <c r="Z15">
        <v>1.28</v>
      </c>
      <c r="AA15">
        <v>0.02</v>
      </c>
      <c r="AB15">
        <v>0.72699999999999998</v>
      </c>
      <c r="AC15">
        <v>2.7E-2</v>
      </c>
      <c r="AD15" t="s">
        <v>2120</v>
      </c>
      <c r="AE15" t="s">
        <v>3</v>
      </c>
      <c r="AF15">
        <v>33</v>
      </c>
      <c r="AG15">
        <v>3.42</v>
      </c>
      <c r="AH15">
        <v>0.25700000000000001</v>
      </c>
      <c r="AI15">
        <v>2.72</v>
      </c>
      <c r="AJ15">
        <v>0.18</v>
      </c>
      <c r="AK15">
        <v>3.51</v>
      </c>
      <c r="AL15">
        <v>0.28999999999999998</v>
      </c>
      <c r="AM15">
        <v>2.13</v>
      </c>
      <c r="AN15">
        <v>0.16200000000000001</v>
      </c>
      <c r="AO15">
        <v>1.3</v>
      </c>
      <c r="AP15">
        <v>0.2</v>
      </c>
      <c r="AQ15" t="s">
        <v>2121</v>
      </c>
      <c r="AR15" t="s">
        <v>3</v>
      </c>
      <c r="AS15">
        <v>76</v>
      </c>
      <c r="AT15">
        <v>4.3</v>
      </c>
      <c r="AU15">
        <v>0.20499999999999999</v>
      </c>
      <c r="AV15">
        <v>3.09</v>
      </c>
      <c r="AW15">
        <v>0.12</v>
      </c>
      <c r="AX15">
        <v>5.58</v>
      </c>
      <c r="AY15">
        <v>0.42499999999999999</v>
      </c>
      <c r="AZ15">
        <v>2.5499999999999998</v>
      </c>
      <c r="BA15">
        <v>0.12</v>
      </c>
      <c r="BB15">
        <v>1.5</v>
      </c>
      <c r="BC15">
        <v>7.4999999999999997E-2</v>
      </c>
      <c r="BD15" t="s">
        <v>2122</v>
      </c>
      <c r="BE15" t="s">
        <v>3</v>
      </c>
      <c r="BF15">
        <v>15</v>
      </c>
      <c r="BG15">
        <v>0.62</v>
      </c>
      <c r="BH15">
        <v>9.2999999999999999E-2</v>
      </c>
      <c r="BI15">
        <v>0.54500000000000004</v>
      </c>
      <c r="BJ15">
        <v>0.10299999999999999</v>
      </c>
      <c r="BK15">
        <v>9.6999999999999993</v>
      </c>
      <c r="BL15">
        <v>0.83499999999999996</v>
      </c>
      <c r="BM15">
        <v>0.9</v>
      </c>
      <c r="BN15">
        <v>0.161</v>
      </c>
      <c r="BO15">
        <v>0.29399999999999998</v>
      </c>
      <c r="BP15">
        <v>6.0999999999999999E-2</v>
      </c>
    </row>
    <row r="16" spans="1:68" x14ac:dyDescent="0.25">
      <c r="A16">
        <v>2015</v>
      </c>
      <c r="B16">
        <v>106</v>
      </c>
      <c r="C16">
        <v>110</v>
      </c>
      <c r="D16" t="s">
        <v>2118</v>
      </c>
      <c r="E16" t="s">
        <v>3</v>
      </c>
      <c r="F16">
        <v>9</v>
      </c>
      <c r="G16">
        <v>0.96</v>
      </c>
      <c r="H16">
        <v>0.04</v>
      </c>
      <c r="I16">
        <v>0.78</v>
      </c>
      <c r="J16">
        <v>4.2000000000000003E-2</v>
      </c>
      <c r="K16">
        <v>2.1</v>
      </c>
      <c r="L16">
        <v>0.1</v>
      </c>
      <c r="M16">
        <v>0.57999999999999996</v>
      </c>
      <c r="N16">
        <v>0.05</v>
      </c>
      <c r="O16">
        <v>1.22</v>
      </c>
      <c r="P16">
        <v>0.02</v>
      </c>
      <c r="Q16" t="s">
        <v>2119</v>
      </c>
      <c r="R16" t="s">
        <v>3</v>
      </c>
      <c r="S16">
        <v>32</v>
      </c>
      <c r="T16">
        <v>1.0900000000000001</v>
      </c>
      <c r="U16">
        <v>3.5999999999999997E-2</v>
      </c>
      <c r="V16">
        <v>0.82699999999999996</v>
      </c>
      <c r="W16">
        <v>2.7E-2</v>
      </c>
      <c r="X16">
        <v>2.09</v>
      </c>
      <c r="Y16">
        <v>7.4999999999999997E-2</v>
      </c>
      <c r="Z16">
        <v>0.59799999999999998</v>
      </c>
      <c r="AA16">
        <v>2.8000000000000001E-2</v>
      </c>
      <c r="AB16">
        <v>1.23</v>
      </c>
      <c r="AC16">
        <v>0.03</v>
      </c>
      <c r="AD16" t="s">
        <v>2120</v>
      </c>
      <c r="AE16" t="s">
        <v>3</v>
      </c>
      <c r="AF16">
        <v>31</v>
      </c>
      <c r="AG16">
        <v>1.68</v>
      </c>
      <c r="AH16">
        <v>0.08</v>
      </c>
      <c r="AI16">
        <v>1.54</v>
      </c>
      <c r="AJ16">
        <v>7.0000000000000007E-2</v>
      </c>
      <c r="AK16">
        <v>3.35</v>
      </c>
      <c r="AL16">
        <v>0.21</v>
      </c>
      <c r="AM16">
        <v>1.0900000000000001</v>
      </c>
      <c r="AN16">
        <v>0.11</v>
      </c>
      <c r="AO16">
        <v>2.1</v>
      </c>
      <c r="AP16">
        <v>0.1</v>
      </c>
      <c r="AQ16" t="s">
        <v>2121</v>
      </c>
      <c r="AR16" t="s">
        <v>3</v>
      </c>
      <c r="AS16">
        <v>76</v>
      </c>
      <c r="AT16">
        <v>1.83</v>
      </c>
      <c r="AU16">
        <v>0.13900000000000001</v>
      </c>
      <c r="AV16">
        <v>1.85</v>
      </c>
      <c r="AW16">
        <v>0.11</v>
      </c>
      <c r="AX16">
        <v>4.3499999999999996</v>
      </c>
      <c r="AY16">
        <v>0.25</v>
      </c>
      <c r="AZ16">
        <v>1.05</v>
      </c>
      <c r="BA16">
        <v>6.5000000000000002E-2</v>
      </c>
      <c r="BB16">
        <v>2.4</v>
      </c>
      <c r="BC16">
        <v>0.1</v>
      </c>
      <c r="BD16" t="s">
        <v>2122</v>
      </c>
      <c r="BE16" t="s">
        <v>3</v>
      </c>
      <c r="BF16">
        <v>13</v>
      </c>
      <c r="BG16">
        <v>2</v>
      </c>
      <c r="BH16">
        <v>0.29499999999999998</v>
      </c>
      <c r="BI16">
        <v>0.45500000000000002</v>
      </c>
      <c r="BJ16">
        <v>0.2</v>
      </c>
      <c r="BK16">
        <v>0.5</v>
      </c>
      <c r="BL16">
        <v>0.3</v>
      </c>
      <c r="BM16">
        <v>0.25</v>
      </c>
      <c r="BN16">
        <v>3.7999999999999999E-2</v>
      </c>
      <c r="BO16">
        <v>0.71</v>
      </c>
      <c r="BP16">
        <v>0.16200000000000001</v>
      </c>
    </row>
    <row r="17" spans="1:68" x14ac:dyDescent="0.25">
      <c r="A17">
        <v>2015</v>
      </c>
      <c r="B17">
        <v>111</v>
      </c>
      <c r="C17">
        <v>115</v>
      </c>
      <c r="D17" t="s">
        <v>2118</v>
      </c>
      <c r="E17" t="s">
        <v>3</v>
      </c>
      <c r="F17">
        <v>10</v>
      </c>
      <c r="G17">
        <v>0.30199999999999999</v>
      </c>
      <c r="H17">
        <v>2.8000000000000001E-2</v>
      </c>
      <c r="I17">
        <v>1.29</v>
      </c>
      <c r="J17">
        <v>6.4000000000000001E-2</v>
      </c>
      <c r="K17">
        <v>0.504</v>
      </c>
      <c r="L17">
        <v>0.02</v>
      </c>
      <c r="M17">
        <v>0.94</v>
      </c>
      <c r="N17">
        <v>3.5000000000000003E-2</v>
      </c>
      <c r="O17">
        <v>2.06</v>
      </c>
      <c r="P17">
        <v>4.4999999999999998E-2</v>
      </c>
      <c r="Q17" t="s">
        <v>2119</v>
      </c>
      <c r="R17" t="s">
        <v>3</v>
      </c>
      <c r="S17">
        <v>31</v>
      </c>
      <c r="T17">
        <v>0.31900000000000001</v>
      </c>
      <c r="U17">
        <v>1.9E-2</v>
      </c>
      <c r="V17">
        <v>1.33</v>
      </c>
      <c r="W17">
        <v>0.06</v>
      </c>
      <c r="X17">
        <v>0.51</v>
      </c>
      <c r="Y17">
        <v>0.03</v>
      </c>
      <c r="Z17">
        <v>0.97</v>
      </c>
      <c r="AA17">
        <v>0.03</v>
      </c>
      <c r="AB17">
        <v>2.06</v>
      </c>
      <c r="AC17">
        <v>5.3999999999999999E-2</v>
      </c>
      <c r="AD17" t="s">
        <v>2120</v>
      </c>
      <c r="AE17" t="s">
        <v>3</v>
      </c>
      <c r="AF17">
        <v>34</v>
      </c>
      <c r="AG17">
        <v>0.54500000000000004</v>
      </c>
      <c r="AH17">
        <v>0.06</v>
      </c>
      <c r="AI17">
        <v>2.2799999999999998</v>
      </c>
      <c r="AJ17">
        <v>0.16800000000000001</v>
      </c>
      <c r="AK17">
        <v>0.9</v>
      </c>
      <c r="AL17">
        <v>8.5000000000000006E-2</v>
      </c>
      <c r="AM17">
        <v>1.6</v>
      </c>
      <c r="AN17">
        <v>0.1</v>
      </c>
      <c r="AO17">
        <v>3.4</v>
      </c>
      <c r="AP17">
        <v>0.125</v>
      </c>
      <c r="AQ17" t="s">
        <v>2121</v>
      </c>
      <c r="AR17" t="s">
        <v>3</v>
      </c>
      <c r="AS17">
        <v>74</v>
      </c>
      <c r="AT17">
        <v>0.753</v>
      </c>
      <c r="AU17">
        <v>9.5000000000000001E-2</v>
      </c>
      <c r="AV17">
        <v>2.4</v>
      </c>
      <c r="AW17">
        <v>0.122</v>
      </c>
      <c r="AX17">
        <v>1.3</v>
      </c>
      <c r="AY17">
        <v>0.14000000000000001</v>
      </c>
      <c r="AZ17">
        <v>2.23</v>
      </c>
      <c r="BA17">
        <v>0.14499999999999999</v>
      </c>
      <c r="BB17">
        <v>4.3600000000000003</v>
      </c>
      <c r="BC17">
        <v>0.24</v>
      </c>
      <c r="BD17" t="s">
        <v>2122</v>
      </c>
      <c r="BE17" t="s">
        <v>3</v>
      </c>
      <c r="BF17">
        <v>16</v>
      </c>
      <c r="BG17">
        <v>0.52</v>
      </c>
      <c r="BH17">
        <v>0.11</v>
      </c>
      <c r="BI17">
        <v>0.33700000000000002</v>
      </c>
      <c r="BJ17">
        <v>5.8999999999999997E-2</v>
      </c>
      <c r="BK17">
        <v>0.4</v>
      </c>
      <c r="BL17">
        <v>9.6000000000000002E-2</v>
      </c>
      <c r="BM17">
        <v>0.45</v>
      </c>
      <c r="BN17">
        <v>8.7999999999999995E-2</v>
      </c>
      <c r="BO17">
        <v>0.45</v>
      </c>
      <c r="BP17">
        <v>8.7999999999999995E-2</v>
      </c>
    </row>
    <row r="18" spans="1:68" x14ac:dyDescent="0.25">
      <c r="A18">
        <v>2015</v>
      </c>
      <c r="B18">
        <v>116</v>
      </c>
      <c r="C18">
        <v>120</v>
      </c>
      <c r="D18" t="s">
        <v>2118</v>
      </c>
      <c r="E18" t="s">
        <v>3</v>
      </c>
      <c r="F18">
        <v>8</v>
      </c>
      <c r="G18">
        <v>0.77</v>
      </c>
      <c r="H18">
        <v>0.04</v>
      </c>
      <c r="I18">
        <v>0.67500000000000004</v>
      </c>
      <c r="J18">
        <v>3.9E-2</v>
      </c>
      <c r="K18">
        <v>2.09</v>
      </c>
      <c r="L18">
        <v>7.4999999999999997E-2</v>
      </c>
      <c r="M18">
        <v>0.36299999999999999</v>
      </c>
      <c r="N18">
        <v>2.1000000000000001E-2</v>
      </c>
      <c r="O18">
        <v>2.5099999999999998</v>
      </c>
      <c r="P18">
        <v>0.105</v>
      </c>
      <c r="Q18" t="s">
        <v>2119</v>
      </c>
      <c r="R18" t="s">
        <v>3</v>
      </c>
      <c r="S18">
        <v>30</v>
      </c>
      <c r="T18">
        <v>0.875</v>
      </c>
      <c r="U18">
        <v>2.1999999999999999E-2</v>
      </c>
      <c r="V18">
        <v>0.68200000000000005</v>
      </c>
      <c r="W18">
        <v>2.5000000000000001E-2</v>
      </c>
      <c r="X18">
        <v>2.1</v>
      </c>
      <c r="Y18">
        <v>0.06</v>
      </c>
      <c r="Z18">
        <v>0.38</v>
      </c>
      <c r="AA18">
        <v>2.1000000000000001E-2</v>
      </c>
      <c r="AB18">
        <v>2.52</v>
      </c>
      <c r="AC18">
        <v>5.8000000000000003E-2</v>
      </c>
      <c r="AD18" t="s">
        <v>2120</v>
      </c>
      <c r="AE18" t="s">
        <v>3</v>
      </c>
      <c r="AF18">
        <v>28</v>
      </c>
      <c r="AG18">
        <v>1.3</v>
      </c>
      <c r="AH18">
        <v>0.11</v>
      </c>
      <c r="AI18">
        <v>1.2</v>
      </c>
      <c r="AJ18">
        <v>9.6000000000000002E-2</v>
      </c>
      <c r="AK18">
        <v>3.31</v>
      </c>
      <c r="AL18">
        <v>0.27</v>
      </c>
      <c r="AM18">
        <v>0.7</v>
      </c>
      <c r="AN18">
        <v>0.09</v>
      </c>
      <c r="AO18">
        <v>4.0999999999999996</v>
      </c>
      <c r="AP18">
        <v>0.375</v>
      </c>
      <c r="AQ18" t="s">
        <v>2121</v>
      </c>
      <c r="AR18" t="s">
        <v>3</v>
      </c>
      <c r="AS18">
        <v>75</v>
      </c>
      <c r="AT18">
        <v>1.48</v>
      </c>
      <c r="AU18">
        <v>0.13</v>
      </c>
      <c r="AV18">
        <v>1.63</v>
      </c>
      <c r="AW18">
        <v>0.14000000000000001</v>
      </c>
      <c r="AX18">
        <v>4.3</v>
      </c>
      <c r="AY18">
        <v>0.25</v>
      </c>
      <c r="AZ18">
        <v>0.78</v>
      </c>
      <c r="BA18">
        <v>0.08</v>
      </c>
      <c r="BB18">
        <v>5.2</v>
      </c>
      <c r="BC18">
        <v>0.23</v>
      </c>
      <c r="BD18" t="s">
        <v>2122</v>
      </c>
      <c r="BE18" t="s">
        <v>3</v>
      </c>
      <c r="BF18">
        <v>13</v>
      </c>
      <c r="BG18">
        <v>1.29</v>
      </c>
      <c r="BH18">
        <v>0.28999999999999998</v>
      </c>
      <c r="BI18">
        <v>0.5</v>
      </c>
      <c r="BJ18">
        <v>8.3000000000000004E-2</v>
      </c>
      <c r="BK18">
        <v>0.48</v>
      </c>
      <c r="BL18">
        <v>9.9000000000000005E-2</v>
      </c>
      <c r="BM18">
        <v>0.30499999999999999</v>
      </c>
      <c r="BN18">
        <v>4.8000000000000001E-2</v>
      </c>
      <c r="BO18">
        <v>0.59499999999999997</v>
      </c>
      <c r="BP18">
        <v>0.13400000000000001</v>
      </c>
    </row>
    <row r="19" spans="1:68" x14ac:dyDescent="0.25">
      <c r="A19">
        <v>2016</v>
      </c>
      <c r="B19">
        <v>111</v>
      </c>
      <c r="C19">
        <v>115</v>
      </c>
      <c r="D19" t="s">
        <v>2118</v>
      </c>
      <c r="E19" t="s">
        <v>3</v>
      </c>
      <c r="F19">
        <v>10</v>
      </c>
      <c r="G19">
        <v>2.73</v>
      </c>
      <c r="H19">
        <v>0.35299999999999998</v>
      </c>
      <c r="I19">
        <v>3.09</v>
      </c>
      <c r="J19">
        <v>0.08</v>
      </c>
      <c r="K19">
        <v>2.4300000000000002</v>
      </c>
      <c r="L19">
        <v>6.5000000000000002E-2</v>
      </c>
      <c r="M19">
        <v>2.97</v>
      </c>
      <c r="N19">
        <v>8.8999999999999996E-2</v>
      </c>
      <c r="O19">
        <v>5.85</v>
      </c>
      <c r="P19">
        <v>0.29699999999999999</v>
      </c>
      <c r="Q19" t="s">
        <v>2119</v>
      </c>
      <c r="R19" t="s">
        <v>3</v>
      </c>
      <c r="S19">
        <v>36</v>
      </c>
      <c r="T19">
        <v>4.63</v>
      </c>
      <c r="U19">
        <v>0.17</v>
      </c>
      <c r="V19">
        <v>3.15</v>
      </c>
      <c r="W19">
        <v>6.4000000000000001E-2</v>
      </c>
      <c r="X19">
        <v>2.4700000000000002</v>
      </c>
      <c r="Y19">
        <v>6.5000000000000002E-2</v>
      </c>
      <c r="Z19">
        <v>3.04</v>
      </c>
      <c r="AA19">
        <v>6.5000000000000002E-2</v>
      </c>
      <c r="AB19">
        <v>5.91</v>
      </c>
      <c r="AC19">
        <v>0.14499999999999999</v>
      </c>
      <c r="AD19" t="s">
        <v>2120</v>
      </c>
      <c r="AE19" t="s">
        <v>3</v>
      </c>
      <c r="AF19">
        <v>28</v>
      </c>
      <c r="AG19">
        <v>4</v>
      </c>
      <c r="AH19">
        <v>0.27</v>
      </c>
      <c r="AI19">
        <v>5.37</v>
      </c>
      <c r="AJ19">
        <v>0.376</v>
      </c>
      <c r="AK19">
        <v>4.1500000000000004</v>
      </c>
      <c r="AL19">
        <v>0.15</v>
      </c>
      <c r="AM19">
        <v>5</v>
      </c>
      <c r="AN19">
        <v>0.27300000000000002</v>
      </c>
      <c r="AO19">
        <v>9.77</v>
      </c>
      <c r="AP19">
        <v>1.44</v>
      </c>
      <c r="AQ19" t="s">
        <v>2121</v>
      </c>
      <c r="AR19" t="s">
        <v>3</v>
      </c>
      <c r="AS19">
        <v>75</v>
      </c>
      <c r="AT19">
        <v>4.4000000000000004</v>
      </c>
      <c r="AU19">
        <v>0.2</v>
      </c>
      <c r="AV19">
        <v>6.42</v>
      </c>
      <c r="AW19">
        <v>0.22</v>
      </c>
      <c r="AX19">
        <v>4.5999999999999996</v>
      </c>
      <c r="AY19">
        <v>0.2</v>
      </c>
      <c r="AZ19">
        <v>5.0999999999999996</v>
      </c>
      <c r="BA19">
        <v>0.23</v>
      </c>
      <c r="BB19">
        <v>12.2</v>
      </c>
      <c r="BC19">
        <v>0.66</v>
      </c>
      <c r="BD19" t="s">
        <v>2122</v>
      </c>
      <c r="BE19" t="s">
        <v>3</v>
      </c>
      <c r="BF19">
        <v>13</v>
      </c>
      <c r="BG19">
        <v>17.2</v>
      </c>
      <c r="BH19">
        <v>2.9</v>
      </c>
      <c r="BI19">
        <v>0.45</v>
      </c>
      <c r="BJ19">
        <v>6.8000000000000005E-2</v>
      </c>
      <c r="BK19">
        <v>0.68500000000000005</v>
      </c>
      <c r="BL19">
        <v>0.121</v>
      </c>
      <c r="BM19">
        <v>1.3</v>
      </c>
      <c r="BN19">
        <v>0.25</v>
      </c>
      <c r="BO19">
        <v>0.41</v>
      </c>
      <c r="BP19">
        <v>6.9000000000000006E-2</v>
      </c>
    </row>
    <row r="20" spans="1:68" x14ac:dyDescent="0.25">
      <c r="A20">
        <v>2017</v>
      </c>
      <c r="B20">
        <v>101</v>
      </c>
      <c r="C20">
        <v>105</v>
      </c>
      <c r="D20" t="s">
        <v>2118</v>
      </c>
      <c r="E20" t="s">
        <v>3</v>
      </c>
      <c r="F20">
        <v>10</v>
      </c>
      <c r="G20">
        <v>1.67</v>
      </c>
      <c r="H20">
        <v>0.13</v>
      </c>
      <c r="I20">
        <v>1.76</v>
      </c>
      <c r="J20">
        <v>0.184</v>
      </c>
      <c r="K20">
        <v>2.46</v>
      </c>
      <c r="L20">
        <v>7.0000000000000007E-2</v>
      </c>
      <c r="M20">
        <v>3.67</v>
      </c>
      <c r="N20">
        <v>0.17799999999999999</v>
      </c>
      <c r="O20">
        <v>0.41799999999999998</v>
      </c>
      <c r="P20">
        <v>2.1999999999999999E-2</v>
      </c>
      <c r="Q20" t="s">
        <v>2119</v>
      </c>
      <c r="R20" t="s">
        <v>3</v>
      </c>
      <c r="S20">
        <v>30</v>
      </c>
      <c r="T20">
        <v>1.71</v>
      </c>
      <c r="U20">
        <v>3.2000000000000001E-2</v>
      </c>
      <c r="V20">
        <v>1.9</v>
      </c>
      <c r="W20">
        <v>8.4000000000000005E-2</v>
      </c>
      <c r="X20">
        <v>2.37</v>
      </c>
      <c r="Y20">
        <v>7.6999999999999999E-2</v>
      </c>
      <c r="Z20">
        <v>3.87</v>
      </c>
      <c r="AA20">
        <v>0.11</v>
      </c>
      <c r="AB20">
        <v>0.46</v>
      </c>
      <c r="AC20">
        <v>2.5999999999999999E-2</v>
      </c>
      <c r="AD20" t="s">
        <v>2120</v>
      </c>
      <c r="AE20" t="s">
        <v>3</v>
      </c>
      <c r="AF20">
        <v>25</v>
      </c>
      <c r="AG20">
        <v>2.82</v>
      </c>
      <c r="AH20">
        <v>0.23400000000000001</v>
      </c>
      <c r="AI20">
        <v>3.25</v>
      </c>
      <c r="AJ20">
        <v>0.15</v>
      </c>
      <c r="AK20">
        <v>4.4000000000000004</v>
      </c>
      <c r="AL20">
        <v>0.28999999999999998</v>
      </c>
      <c r="AM20">
        <v>6.01</v>
      </c>
      <c r="AN20">
        <v>0.42</v>
      </c>
      <c r="AO20">
        <v>0.77400000000000002</v>
      </c>
      <c r="AP20">
        <v>9.6000000000000002E-2</v>
      </c>
      <c r="AQ20" t="s">
        <v>2121</v>
      </c>
      <c r="AR20" t="s">
        <v>3</v>
      </c>
      <c r="AS20">
        <v>81</v>
      </c>
      <c r="AT20">
        <v>3.7</v>
      </c>
      <c r="AU20">
        <v>0.13</v>
      </c>
      <c r="AV20">
        <v>3</v>
      </c>
      <c r="AW20">
        <v>0.15</v>
      </c>
      <c r="AX20">
        <v>4.9000000000000004</v>
      </c>
      <c r="AY20">
        <v>0.15</v>
      </c>
      <c r="AZ20">
        <v>6.1</v>
      </c>
      <c r="BA20">
        <v>0.21</v>
      </c>
      <c r="BB20">
        <v>0.77500000000000002</v>
      </c>
      <c r="BC20">
        <v>7.0000000000000007E-2</v>
      </c>
      <c r="BD20" t="s">
        <v>2122</v>
      </c>
      <c r="BE20" t="s">
        <v>3</v>
      </c>
      <c r="BF20">
        <v>10</v>
      </c>
      <c r="BG20">
        <v>0.79200000000000004</v>
      </c>
      <c r="BH20">
        <v>0.16600000000000001</v>
      </c>
      <c r="BI20">
        <v>0.7</v>
      </c>
      <c r="BJ20">
        <v>0.12</v>
      </c>
      <c r="BK20">
        <v>0.6</v>
      </c>
      <c r="BL20">
        <v>0.13</v>
      </c>
      <c r="BM20">
        <v>2.8</v>
      </c>
      <c r="BN20">
        <v>0.187</v>
      </c>
      <c r="BO20">
        <v>0.56000000000000005</v>
      </c>
      <c r="BP20">
        <v>0.104</v>
      </c>
    </row>
    <row r="21" spans="1:68" x14ac:dyDescent="0.25">
      <c r="A21">
        <v>2017</v>
      </c>
      <c r="B21">
        <v>106</v>
      </c>
      <c r="C21">
        <v>110</v>
      </c>
      <c r="D21" t="s">
        <v>2118</v>
      </c>
      <c r="E21" t="s">
        <v>3</v>
      </c>
      <c r="F21">
        <v>9</v>
      </c>
      <c r="G21">
        <v>1.21</v>
      </c>
      <c r="H21">
        <v>0.03</v>
      </c>
      <c r="I21">
        <v>1.85</v>
      </c>
      <c r="J21">
        <v>0.13100000000000001</v>
      </c>
      <c r="K21">
        <v>1.28</v>
      </c>
      <c r="L21">
        <v>5.7000000000000002E-2</v>
      </c>
      <c r="M21">
        <v>2.5299999999999998</v>
      </c>
      <c r="N21">
        <v>0.109</v>
      </c>
      <c r="O21">
        <v>1.03</v>
      </c>
      <c r="P21">
        <v>3.2000000000000001E-2</v>
      </c>
      <c r="Q21" t="s">
        <v>2119</v>
      </c>
      <c r="R21" t="s">
        <v>3</v>
      </c>
      <c r="S21">
        <v>29</v>
      </c>
      <c r="T21">
        <v>1.24</v>
      </c>
      <c r="U21">
        <v>0.04</v>
      </c>
      <c r="V21">
        <v>1.84</v>
      </c>
      <c r="W21">
        <v>0.11</v>
      </c>
      <c r="X21">
        <v>1.9</v>
      </c>
      <c r="Y21">
        <v>7.0000000000000007E-2</v>
      </c>
      <c r="Z21">
        <v>3.36</v>
      </c>
      <c r="AA21">
        <v>0.10299999999999999</v>
      </c>
      <c r="AB21">
        <v>1.03</v>
      </c>
      <c r="AC21">
        <v>3.1E-2</v>
      </c>
      <c r="AD21" t="s">
        <v>2120</v>
      </c>
      <c r="AE21" t="s">
        <v>3</v>
      </c>
      <c r="AF21">
        <v>23</v>
      </c>
      <c r="AG21">
        <v>2.02</v>
      </c>
      <c r="AH21">
        <v>0.17</v>
      </c>
      <c r="AI21">
        <v>3.2</v>
      </c>
      <c r="AJ21">
        <v>0.2</v>
      </c>
      <c r="AK21">
        <v>2.1</v>
      </c>
      <c r="AL21">
        <v>0.15</v>
      </c>
      <c r="AM21">
        <v>4.53</v>
      </c>
      <c r="AN21">
        <v>0.2</v>
      </c>
      <c r="AO21">
        <v>1.88</v>
      </c>
      <c r="AP21">
        <v>0.22</v>
      </c>
      <c r="AQ21" t="s">
        <v>2121</v>
      </c>
      <c r="AR21" t="s">
        <v>3</v>
      </c>
      <c r="AS21">
        <v>63</v>
      </c>
      <c r="AT21">
        <v>3</v>
      </c>
      <c r="AU21">
        <v>0.1</v>
      </c>
      <c r="AV21">
        <v>3.02</v>
      </c>
      <c r="AW21">
        <v>0.16</v>
      </c>
      <c r="AX21">
        <v>2.68</v>
      </c>
      <c r="AY21">
        <v>0.12</v>
      </c>
      <c r="AZ21">
        <v>4.9000000000000004</v>
      </c>
      <c r="BA21">
        <v>0.2</v>
      </c>
      <c r="BB21">
        <v>2.35</v>
      </c>
      <c r="BC21">
        <v>0.1</v>
      </c>
      <c r="BD21" t="s">
        <v>2122</v>
      </c>
      <c r="BE21" t="s">
        <v>3</v>
      </c>
      <c r="BF21">
        <v>10</v>
      </c>
      <c r="BG21">
        <v>0.48499999999999999</v>
      </c>
      <c r="BH21">
        <v>9.6000000000000002E-2</v>
      </c>
      <c r="BI21">
        <v>0.57499999999999996</v>
      </c>
      <c r="BJ21">
        <v>0.11899999999999999</v>
      </c>
      <c r="BK21">
        <v>5.46</v>
      </c>
      <c r="BL21">
        <v>0.77</v>
      </c>
      <c r="BM21">
        <v>5.75</v>
      </c>
      <c r="BN21">
        <v>0.8</v>
      </c>
      <c r="BO21">
        <v>0.505</v>
      </c>
      <c r="BP21">
        <v>0.09</v>
      </c>
    </row>
    <row r="22" spans="1:68" x14ac:dyDescent="0.25">
      <c r="A22">
        <v>2017</v>
      </c>
      <c r="B22">
        <v>111</v>
      </c>
      <c r="C22">
        <v>115</v>
      </c>
      <c r="D22" t="s">
        <v>2118</v>
      </c>
      <c r="E22" t="s">
        <v>3</v>
      </c>
      <c r="F22">
        <v>12</v>
      </c>
      <c r="G22">
        <v>2.5299999999999998</v>
      </c>
      <c r="H22">
        <v>0.223</v>
      </c>
      <c r="I22">
        <v>2.9</v>
      </c>
      <c r="J22">
        <v>9.9000000000000005E-2</v>
      </c>
      <c r="K22">
        <v>4.71</v>
      </c>
      <c r="L22">
        <v>0.46500000000000002</v>
      </c>
      <c r="M22">
        <v>1.71</v>
      </c>
      <c r="N22">
        <v>0.155</v>
      </c>
      <c r="O22">
        <v>1.29</v>
      </c>
      <c r="P22">
        <v>0.05</v>
      </c>
      <c r="Q22" t="s">
        <v>2119</v>
      </c>
      <c r="R22" t="s">
        <v>3</v>
      </c>
      <c r="S22">
        <v>34</v>
      </c>
      <c r="T22">
        <v>2.87</v>
      </c>
      <c r="U22">
        <v>8.5000000000000006E-2</v>
      </c>
      <c r="V22">
        <v>2.93</v>
      </c>
      <c r="W22">
        <v>0.11</v>
      </c>
      <c r="X22">
        <v>5.05</v>
      </c>
      <c r="Y22">
        <v>0.21</v>
      </c>
      <c r="Z22">
        <v>1.86</v>
      </c>
      <c r="AA22">
        <v>9.8000000000000004E-2</v>
      </c>
      <c r="AB22">
        <v>1.3</v>
      </c>
      <c r="AC22">
        <v>3.9E-2</v>
      </c>
      <c r="AD22" t="s">
        <v>2120</v>
      </c>
      <c r="AE22" t="s">
        <v>3</v>
      </c>
      <c r="AF22">
        <v>26</v>
      </c>
      <c r="AG22">
        <v>4.3600000000000003</v>
      </c>
      <c r="AH22">
        <v>0.25</v>
      </c>
      <c r="AI22">
        <v>4.79</v>
      </c>
      <c r="AJ22">
        <v>0.2</v>
      </c>
      <c r="AK22">
        <v>7.85</v>
      </c>
      <c r="AL22">
        <v>0.87</v>
      </c>
      <c r="AM22">
        <v>3.08</v>
      </c>
      <c r="AN22">
        <v>0.2</v>
      </c>
      <c r="AO22">
        <v>2.2599999999999998</v>
      </c>
      <c r="AP22">
        <v>0.13800000000000001</v>
      </c>
      <c r="AQ22" t="s">
        <v>2121</v>
      </c>
      <c r="AR22" t="s">
        <v>3</v>
      </c>
      <c r="AS22">
        <v>77</v>
      </c>
      <c r="AT22">
        <v>4.46</v>
      </c>
      <c r="AU22">
        <v>0.14000000000000001</v>
      </c>
      <c r="AV22">
        <v>5.3</v>
      </c>
      <c r="AW22">
        <v>0.21</v>
      </c>
      <c r="AX22">
        <v>9.48</v>
      </c>
      <c r="AY22">
        <v>0.38</v>
      </c>
      <c r="AZ22">
        <v>3.03</v>
      </c>
      <c r="BA22">
        <v>0.12</v>
      </c>
      <c r="BB22">
        <v>2.78</v>
      </c>
      <c r="BC22">
        <v>9.1999999999999998E-2</v>
      </c>
      <c r="BD22" t="s">
        <v>2122</v>
      </c>
      <c r="BE22" t="s">
        <v>3</v>
      </c>
      <c r="BF22">
        <v>13</v>
      </c>
      <c r="BG22">
        <v>2.7</v>
      </c>
      <c r="BH22">
        <v>0.34799999999999998</v>
      </c>
      <c r="BI22">
        <v>1.02</v>
      </c>
      <c r="BJ22">
        <v>0.19</v>
      </c>
      <c r="BK22">
        <v>0.52500000000000002</v>
      </c>
      <c r="BL22">
        <v>7.0000000000000007E-2</v>
      </c>
      <c r="BM22">
        <v>0.55000000000000004</v>
      </c>
      <c r="BN22">
        <v>7.5999999999999998E-2</v>
      </c>
      <c r="BO22">
        <v>0.44600000000000001</v>
      </c>
      <c r="BP22">
        <v>5.8999999999999997E-2</v>
      </c>
    </row>
  </sheetData>
  <sortState ref="A3:BP22">
    <sortCondition ref="A3:A22"/>
    <sortCondition ref="B3:B22"/>
  </sortState>
  <pageMargins bottom="0.75" footer="0.3" header="0.3" left="0.7" right="0.7" top="0.75"/>
  <pageSetup orientation="portrait" r:id="rId1"/>
</worksheet>
</file>

<file path=xl/worksheets/sheet18.xml><?xml version="1.0" encoding="utf-8"?>
<worksheet xmlns="http://schemas.openxmlformats.org/spreadsheetml/2006/main">
  <dimension ref="A1:G1025"/>
  <sheetViews>
    <sheetView workbookViewId="0"/>
  </sheetViews>
  <sheetFormatPr defaultRowHeight="15.0"/>
  <sheetData>
    <row r="1">
      <c r="A1" s="3786" t="s">
        <v>2068</v>
      </c>
      <c r="B1" s="3787" t="s">
        <v>2006</v>
      </c>
      <c r="C1" s="3788" t="s">
        <v>2008</v>
      </c>
      <c r="D1" s="3789" t="s">
        <v>2151</v>
      </c>
      <c r="E1" s="3790" t="s">
        <v>2007</v>
      </c>
      <c r="F1" s="3791" t="s">
        <v>215</v>
      </c>
    </row>
    <row r="2">
      <c r="A2" s="3792" t="n">
        <v>2011.0</v>
      </c>
      <c r="B2" s="4816" t="s">
        <v>2160</v>
      </c>
      <c r="C2" s="5840" t="s">
        <v>2118</v>
      </c>
      <c r="D2" s="6864" t="s">
        <v>317</v>
      </c>
      <c r="E2" s="7888" t="n">
        <v>1.1</v>
      </c>
      <c r="F2" s="8912" t="n">
        <v>8.0</v>
      </c>
    </row>
    <row r="3">
      <c r="A3" s="3793" t="n">
        <v>2011.0</v>
      </c>
      <c r="B3" s="4817" t="s">
        <v>2160</v>
      </c>
      <c r="C3" s="5841" t="s">
        <v>2118</v>
      </c>
      <c r="D3" s="6865" t="s">
        <v>319</v>
      </c>
      <c r="E3" s="7889" t="n">
        <v>0.039</v>
      </c>
      <c r="F3" s="8913" t="n">
        <v>8.0</v>
      </c>
    </row>
    <row r="4">
      <c r="A4" s="3794" t="n">
        <v>2011.0</v>
      </c>
      <c r="B4" s="4818" t="s">
        <v>2161</v>
      </c>
      <c r="C4" s="5842" t="s">
        <v>2118</v>
      </c>
      <c r="D4" s="6866" t="s">
        <v>317</v>
      </c>
      <c r="E4" s="7890" t="n">
        <v>0.484</v>
      </c>
      <c r="F4" s="8914" t="n">
        <v>8.0</v>
      </c>
    </row>
    <row r="5">
      <c r="A5" s="3795" t="n">
        <v>2011.0</v>
      </c>
      <c r="B5" s="4819" t="s">
        <v>2161</v>
      </c>
      <c r="C5" s="5843" t="s">
        <v>2118</v>
      </c>
      <c r="D5" s="6867" t="s">
        <v>319</v>
      </c>
      <c r="E5" s="7891" t="n">
        <v>0.026</v>
      </c>
      <c r="F5" s="8915" t="n">
        <v>8.0</v>
      </c>
    </row>
    <row r="6">
      <c r="A6" s="3796" t="n">
        <v>2011.0</v>
      </c>
      <c r="B6" s="4820" t="s">
        <v>2162</v>
      </c>
      <c r="C6" s="5844" t="s">
        <v>2118</v>
      </c>
      <c r="D6" s="6868" t="s">
        <v>317</v>
      </c>
      <c r="E6" s="7892" t="n">
        <v>0.913</v>
      </c>
      <c r="F6" s="8916" t="n">
        <v>8.0</v>
      </c>
    </row>
    <row r="7">
      <c r="A7" s="3797" t="n">
        <v>2011.0</v>
      </c>
      <c r="B7" s="4821" t="s">
        <v>2162</v>
      </c>
      <c r="C7" s="5845" t="s">
        <v>2118</v>
      </c>
      <c r="D7" s="6869" t="s">
        <v>319</v>
      </c>
      <c r="E7" s="7893" t="n">
        <v>0.026</v>
      </c>
      <c r="F7" s="8917" t="n">
        <v>8.0</v>
      </c>
    </row>
    <row r="8">
      <c r="A8" s="3798" t="n">
        <v>2011.0</v>
      </c>
      <c r="B8" s="4822" t="s">
        <v>2163</v>
      </c>
      <c r="C8" s="5846" t="s">
        <v>2118</v>
      </c>
      <c r="D8" s="6870" t="s">
        <v>317</v>
      </c>
      <c r="E8" s="7894" t="n">
        <v>2.84</v>
      </c>
      <c r="F8" s="8918" t="n">
        <v>8.0</v>
      </c>
    </row>
    <row r="9">
      <c r="A9" s="3799" t="n">
        <v>2011.0</v>
      </c>
      <c r="B9" s="4823" t="s">
        <v>2163</v>
      </c>
      <c r="C9" s="5847" t="s">
        <v>2118</v>
      </c>
      <c r="D9" s="6871" t="s">
        <v>319</v>
      </c>
      <c r="E9" s="7895" t="n">
        <v>0.099</v>
      </c>
      <c r="F9" s="8919" t="n">
        <v>8.0</v>
      </c>
    </row>
    <row r="10">
      <c r="A10" s="3800" t="n">
        <v>2011.0</v>
      </c>
      <c r="B10" s="4824" t="s">
        <v>2164</v>
      </c>
      <c r="C10" s="5848" t="s">
        <v>2118</v>
      </c>
      <c r="D10" s="6872" t="s">
        <v>317</v>
      </c>
      <c r="E10" s="7896" t="n">
        <v>0.918</v>
      </c>
      <c r="F10" s="8920" t="n">
        <v>8.0</v>
      </c>
    </row>
    <row r="11">
      <c r="A11" s="3801" t="n">
        <v>2011.0</v>
      </c>
      <c r="B11" s="4825" t="s">
        <v>2164</v>
      </c>
      <c r="C11" s="5849" t="s">
        <v>2118</v>
      </c>
      <c r="D11" s="6873" t="s">
        <v>319</v>
      </c>
      <c r="E11" s="7897" t="n">
        <v>0.201</v>
      </c>
      <c r="F11" s="8921" t="n">
        <v>8.0</v>
      </c>
    </row>
    <row r="12">
      <c r="A12" s="3802" t="n">
        <v>2011.0</v>
      </c>
      <c r="B12" s="4826" t="s">
        <v>2160</v>
      </c>
      <c r="C12" s="5850" t="s">
        <v>2119</v>
      </c>
      <c r="D12" s="6874" t="s">
        <v>317</v>
      </c>
      <c r="E12" s="7898" t="n">
        <v>1.08</v>
      </c>
      <c r="F12" s="8922" t="n">
        <v>27.0</v>
      </c>
    </row>
    <row r="13">
      <c r="A13" s="3803" t="n">
        <v>2011.0</v>
      </c>
      <c r="B13" s="4827" t="s">
        <v>2160</v>
      </c>
      <c r="C13" s="5851" t="s">
        <v>2119</v>
      </c>
      <c r="D13" s="6875" t="s">
        <v>319</v>
      </c>
      <c r="E13" s="7899" t="n">
        <v>0.038</v>
      </c>
      <c r="F13" s="8923" t="n">
        <v>27.0</v>
      </c>
    </row>
    <row r="14">
      <c r="A14" s="3804" t="n">
        <v>2011.0</v>
      </c>
      <c r="B14" s="4828" t="s">
        <v>2161</v>
      </c>
      <c r="C14" s="5852" t="s">
        <v>2119</v>
      </c>
      <c r="D14" s="6876" t="s">
        <v>317</v>
      </c>
      <c r="E14" s="7900" t="n">
        <v>0.49</v>
      </c>
      <c r="F14" s="8924" t="n">
        <v>27.0</v>
      </c>
    </row>
    <row r="15">
      <c r="A15" s="3805" t="n">
        <v>2011.0</v>
      </c>
      <c r="B15" s="4829" t="s">
        <v>2161</v>
      </c>
      <c r="C15" s="5853" t="s">
        <v>2119</v>
      </c>
      <c r="D15" s="6877" t="s">
        <v>319</v>
      </c>
      <c r="E15" s="7901" t="n">
        <v>0.02</v>
      </c>
      <c r="F15" s="8925" t="n">
        <v>27.0</v>
      </c>
    </row>
    <row r="16">
      <c r="A16" s="3806" t="n">
        <v>2011.0</v>
      </c>
      <c r="B16" s="4830" t="s">
        <v>2162</v>
      </c>
      <c r="C16" s="5854" t="s">
        <v>2119</v>
      </c>
      <c r="D16" s="6878" t="s">
        <v>317</v>
      </c>
      <c r="E16" s="7902" t="n">
        <v>0.915</v>
      </c>
      <c r="F16" s="8926" t="n">
        <v>27.0</v>
      </c>
    </row>
    <row r="17">
      <c r="A17" s="3807" t="n">
        <v>2011.0</v>
      </c>
      <c r="B17" s="4831" t="s">
        <v>2162</v>
      </c>
      <c r="C17" s="5855" t="s">
        <v>2119</v>
      </c>
      <c r="D17" s="6879" t="s">
        <v>319</v>
      </c>
      <c r="E17" s="7903" t="n">
        <v>0.045</v>
      </c>
      <c r="F17" s="8927" t="n">
        <v>27.0</v>
      </c>
    </row>
    <row r="18">
      <c r="A18" s="3808" t="n">
        <v>2011.0</v>
      </c>
      <c r="B18" s="4832" t="s">
        <v>2163</v>
      </c>
      <c r="C18" s="5856" t="s">
        <v>2119</v>
      </c>
      <c r="D18" s="6880" t="s">
        <v>317</v>
      </c>
      <c r="E18" s="7904" t="n">
        <v>2.87</v>
      </c>
      <c r="F18" s="8928" t="n">
        <v>27.0</v>
      </c>
    </row>
    <row r="19">
      <c r="A19" s="3809" t="n">
        <v>2011.0</v>
      </c>
      <c r="B19" s="4833" t="s">
        <v>2163</v>
      </c>
      <c r="C19" s="5857" t="s">
        <v>2119</v>
      </c>
      <c r="D19" s="6881" t="s">
        <v>319</v>
      </c>
      <c r="E19" s="7905" t="n">
        <v>0.061</v>
      </c>
      <c r="F19" s="8929" t="n">
        <v>27.0</v>
      </c>
    </row>
    <row r="20">
      <c r="A20" s="3810" t="n">
        <v>2011.0</v>
      </c>
      <c r="B20" s="4834" t="s">
        <v>2164</v>
      </c>
      <c r="C20" s="5858" t="s">
        <v>2119</v>
      </c>
      <c r="D20" s="6882" t="s">
        <v>317</v>
      </c>
      <c r="E20" s="7906" t="n">
        <v>1.34</v>
      </c>
      <c r="F20" s="8930" t="n">
        <v>27.0</v>
      </c>
    </row>
    <row r="21">
      <c r="A21" s="3811" t="n">
        <v>2011.0</v>
      </c>
      <c r="B21" s="4835" t="s">
        <v>2164</v>
      </c>
      <c r="C21" s="5859" t="s">
        <v>2119</v>
      </c>
      <c r="D21" s="6883" t="s">
        <v>319</v>
      </c>
      <c r="E21" s="7907" t="n">
        <v>0.063</v>
      </c>
      <c r="F21" s="8931" t="n">
        <v>27.0</v>
      </c>
    </row>
    <row r="22">
      <c r="A22" s="3812" t="n">
        <v>2011.0</v>
      </c>
      <c r="B22" s="4836" t="s">
        <v>2160</v>
      </c>
      <c r="C22" s="5860" t="s">
        <v>2120</v>
      </c>
      <c r="D22" s="6884" t="s">
        <v>317</v>
      </c>
      <c r="E22" s="7908" t="n">
        <v>1.81</v>
      </c>
      <c r="F22" s="8932" t="n">
        <v>31.0</v>
      </c>
    </row>
    <row r="23">
      <c r="A23" s="3813" t="n">
        <v>2011.0</v>
      </c>
      <c r="B23" s="4837" t="s">
        <v>2160</v>
      </c>
      <c r="C23" s="5861" t="s">
        <v>2120</v>
      </c>
      <c r="D23" s="6885" t="s">
        <v>319</v>
      </c>
      <c r="E23" s="7909" t="n">
        <v>0.11</v>
      </c>
      <c r="F23" s="8933" t="n">
        <v>31.0</v>
      </c>
    </row>
    <row r="24">
      <c r="A24" s="3814" t="n">
        <v>2011.0</v>
      </c>
      <c r="B24" s="4838" t="s">
        <v>2161</v>
      </c>
      <c r="C24" s="5862" t="s">
        <v>2120</v>
      </c>
      <c r="D24" s="6886" t="s">
        <v>317</v>
      </c>
      <c r="E24" s="7910" t="n">
        <v>0.89</v>
      </c>
      <c r="F24" s="8934" t="n">
        <v>31.0</v>
      </c>
    </row>
    <row r="25">
      <c r="A25" s="3815" t="n">
        <v>2011.0</v>
      </c>
      <c r="B25" s="4839" t="s">
        <v>2161</v>
      </c>
      <c r="C25" s="5863" t="s">
        <v>2120</v>
      </c>
      <c r="D25" s="6887" t="s">
        <v>319</v>
      </c>
      <c r="E25" s="7911" t="n">
        <v>0.09</v>
      </c>
      <c r="F25" s="8935" t="n">
        <v>31.0</v>
      </c>
    </row>
    <row r="26">
      <c r="A26" s="3816" t="n">
        <v>2011.0</v>
      </c>
      <c r="B26" s="4840" t="s">
        <v>2162</v>
      </c>
      <c r="C26" s="5864" t="s">
        <v>2120</v>
      </c>
      <c r="D26" s="6888" t="s">
        <v>317</v>
      </c>
      <c r="E26" s="7912" t="n">
        <v>1.57</v>
      </c>
      <c r="F26" s="8936" t="n">
        <v>31.0</v>
      </c>
    </row>
    <row r="27">
      <c r="A27" s="3817" t="n">
        <v>2011.0</v>
      </c>
      <c r="B27" s="4841" t="s">
        <v>2162</v>
      </c>
      <c r="C27" s="5865" t="s">
        <v>2120</v>
      </c>
      <c r="D27" s="6889" t="s">
        <v>319</v>
      </c>
      <c r="E27" s="7913" t="n">
        <v>0.13</v>
      </c>
      <c r="F27" s="8937" t="n">
        <v>31.0</v>
      </c>
    </row>
    <row r="28">
      <c r="A28" s="3818" t="n">
        <v>2011.0</v>
      </c>
      <c r="B28" s="4842" t="s">
        <v>2163</v>
      </c>
      <c r="C28" s="5866" t="s">
        <v>2120</v>
      </c>
      <c r="D28" s="6890" t="s">
        <v>317</v>
      </c>
      <c r="E28" s="7914" t="n">
        <v>4.51</v>
      </c>
      <c r="F28" s="8938" t="n">
        <v>31.0</v>
      </c>
    </row>
    <row r="29">
      <c r="A29" s="3819" t="n">
        <v>2011.0</v>
      </c>
      <c r="B29" s="4843" t="s">
        <v>2163</v>
      </c>
      <c r="C29" s="5867" t="s">
        <v>2120</v>
      </c>
      <c r="D29" s="6891" t="s">
        <v>319</v>
      </c>
      <c r="E29" s="7915" t="n">
        <v>0.29</v>
      </c>
      <c r="F29" s="8939" t="n">
        <v>31.0</v>
      </c>
    </row>
    <row r="30">
      <c r="A30" s="3820" t="n">
        <v>2011.0</v>
      </c>
      <c r="B30" s="4844" t="s">
        <v>2164</v>
      </c>
      <c r="C30" s="5868" t="s">
        <v>2120</v>
      </c>
      <c r="D30" s="6892" t="s">
        <v>317</v>
      </c>
      <c r="E30" s="7916" t="n">
        <v>1.39</v>
      </c>
      <c r="F30" s="8940" t="n">
        <v>31.0</v>
      </c>
    </row>
    <row r="31">
      <c r="A31" s="3821" t="n">
        <v>2011.0</v>
      </c>
      <c r="B31" s="4845" t="s">
        <v>2164</v>
      </c>
      <c r="C31" s="5869" t="s">
        <v>2120</v>
      </c>
      <c r="D31" s="6893" t="s">
        <v>319</v>
      </c>
      <c r="E31" s="7917" t="n">
        <v>0.14</v>
      </c>
      <c r="F31" s="8941" t="n">
        <v>31.0</v>
      </c>
    </row>
    <row r="32">
      <c r="A32" s="3822" t="n">
        <v>2011.0</v>
      </c>
      <c r="B32" s="4846" t="s">
        <v>2160</v>
      </c>
      <c r="C32" s="5870" t="s">
        <v>2121</v>
      </c>
      <c r="D32" s="6894" t="s">
        <v>317</v>
      </c>
      <c r="E32" s="7918" t="n">
        <v>2.24</v>
      </c>
      <c r="F32" s="8942" t="n">
        <v>64.0</v>
      </c>
    </row>
    <row r="33">
      <c r="A33" s="3823" t="n">
        <v>2011.0</v>
      </c>
      <c r="B33" s="4847" t="s">
        <v>2160</v>
      </c>
      <c r="C33" s="5871" t="s">
        <v>2121</v>
      </c>
      <c r="D33" s="6895" t="s">
        <v>319</v>
      </c>
      <c r="E33" s="7919" t="n">
        <v>0.105</v>
      </c>
      <c r="F33" s="8943" t="n">
        <v>64.0</v>
      </c>
    </row>
    <row r="34">
      <c r="A34" s="3824" t="n">
        <v>2011.0</v>
      </c>
      <c r="B34" s="4848" t="s">
        <v>2161</v>
      </c>
      <c r="C34" s="5872" t="s">
        <v>2121</v>
      </c>
      <c r="D34" s="6896" t="s">
        <v>317</v>
      </c>
      <c r="E34" s="7920" t="n">
        <v>1.2</v>
      </c>
      <c r="F34" s="8944" t="n">
        <v>64.0</v>
      </c>
    </row>
    <row r="35">
      <c r="A35" s="3825" t="n">
        <v>2011.0</v>
      </c>
      <c r="B35" s="4849" t="s">
        <v>2161</v>
      </c>
      <c r="C35" s="5873" t="s">
        <v>2121</v>
      </c>
      <c r="D35" s="6897" t="s">
        <v>319</v>
      </c>
      <c r="E35" s="7921" t="n">
        <v>0.1</v>
      </c>
      <c r="F35" s="8945" t="n">
        <v>64.0</v>
      </c>
    </row>
    <row r="36">
      <c r="A36" s="3826" t="n">
        <v>2011.0</v>
      </c>
      <c r="B36" s="4850" t="s">
        <v>2162</v>
      </c>
      <c r="C36" s="5874" t="s">
        <v>2121</v>
      </c>
      <c r="D36" s="6898" t="s">
        <v>317</v>
      </c>
      <c r="E36" s="7922" t="n">
        <v>1.79</v>
      </c>
      <c r="F36" s="8946" t="n">
        <v>64.0</v>
      </c>
    </row>
    <row r="37">
      <c r="A37" s="3827" t="n">
        <v>2011.0</v>
      </c>
      <c r="B37" s="4851" t="s">
        <v>2162</v>
      </c>
      <c r="C37" s="5875" t="s">
        <v>2121</v>
      </c>
      <c r="D37" s="6899" t="s">
        <v>319</v>
      </c>
      <c r="E37" s="7923" t="n">
        <v>0.122</v>
      </c>
      <c r="F37" s="8947" t="n">
        <v>64.0</v>
      </c>
    </row>
    <row r="38">
      <c r="A38" s="3828" t="n">
        <v>2011.0</v>
      </c>
      <c r="B38" s="4852" t="s">
        <v>2163</v>
      </c>
      <c r="C38" s="5876" t="s">
        <v>2121</v>
      </c>
      <c r="D38" s="6900" t="s">
        <v>317</v>
      </c>
      <c r="E38" s="7924" t="n">
        <v>4.82</v>
      </c>
      <c r="F38" s="8948" t="n">
        <v>64.0</v>
      </c>
    </row>
    <row r="39">
      <c r="A39" s="3829" t="n">
        <v>2011.0</v>
      </c>
      <c r="B39" s="4853" t="s">
        <v>2163</v>
      </c>
      <c r="C39" s="5877" t="s">
        <v>2121</v>
      </c>
      <c r="D39" s="6901" t="s">
        <v>319</v>
      </c>
      <c r="E39" s="7925" t="n">
        <v>0.22</v>
      </c>
      <c r="F39" s="8949" t="n">
        <v>64.0</v>
      </c>
    </row>
    <row r="40">
      <c r="A40" s="3830" t="n">
        <v>2011.0</v>
      </c>
      <c r="B40" s="4854" t="s">
        <v>2164</v>
      </c>
      <c r="C40" s="5878" t="s">
        <v>2121</v>
      </c>
      <c r="D40" s="6902" t="s">
        <v>317</v>
      </c>
      <c r="E40" s="7926" t="n">
        <v>1.9</v>
      </c>
      <c r="F40" s="8950" t="n">
        <v>64.0</v>
      </c>
    </row>
    <row r="41">
      <c r="A41" s="3831" t="n">
        <v>2011.0</v>
      </c>
      <c r="B41" s="4855" t="s">
        <v>2164</v>
      </c>
      <c r="C41" s="5879" t="s">
        <v>2121</v>
      </c>
      <c r="D41" s="6903" t="s">
        <v>319</v>
      </c>
      <c r="E41" s="7927" t="n">
        <v>0.18</v>
      </c>
      <c r="F41" s="8951" t="n">
        <v>64.0</v>
      </c>
    </row>
    <row r="42">
      <c r="A42" s="3832" t="n">
        <v>2011.0</v>
      </c>
      <c r="B42" s="4856" t="s">
        <v>2160</v>
      </c>
      <c r="C42" s="5880" t="s">
        <v>2122</v>
      </c>
      <c r="D42" s="6904" t="s">
        <v>317</v>
      </c>
      <c r="E42" s="7928" t="n">
        <v>0.1</v>
      </c>
      <c r="F42" s="8952" t="n">
        <v>17.0</v>
      </c>
    </row>
    <row r="43">
      <c r="A43" s="3833" t="n">
        <v>2011.0</v>
      </c>
      <c r="B43" s="4857" t="s">
        <v>2160</v>
      </c>
      <c r="C43" s="5881" t="s">
        <v>2122</v>
      </c>
      <c r="D43" s="6905" t="s">
        <v>319</v>
      </c>
      <c r="E43" s="7929" t="n">
        <v>0.01</v>
      </c>
      <c r="F43" s="8953" t="n">
        <v>17.0</v>
      </c>
    </row>
    <row r="44">
      <c r="A44" s="3834" t="n">
        <v>2011.0</v>
      </c>
      <c r="B44" s="4858" t="s">
        <v>2161</v>
      </c>
      <c r="C44" s="5882" t="s">
        <v>2122</v>
      </c>
      <c r="D44" s="6906" t="s">
        <v>317</v>
      </c>
      <c r="E44" s="7930" t="n">
        <v>0.37</v>
      </c>
      <c r="F44" s="8954" t="n">
        <v>17.0</v>
      </c>
    </row>
    <row r="45">
      <c r="A45" s="3835" t="n">
        <v>2011.0</v>
      </c>
      <c r="B45" s="4859" t="s">
        <v>2161</v>
      </c>
      <c r="C45" s="5883" t="s">
        <v>2122</v>
      </c>
      <c r="D45" s="6907" t="s">
        <v>319</v>
      </c>
      <c r="E45" s="7931" t="n">
        <v>0.037</v>
      </c>
      <c r="F45" s="8955" t="n">
        <v>17.0</v>
      </c>
    </row>
    <row r="46">
      <c r="A46" s="3836" t="n">
        <v>2011.0</v>
      </c>
      <c r="B46" s="4860" t="s">
        <v>2162</v>
      </c>
      <c r="C46" s="5884" t="s">
        <v>2122</v>
      </c>
      <c r="D46" s="6908" t="s">
        <v>317</v>
      </c>
      <c r="E46" s="7932" t="n">
        <v>0.37</v>
      </c>
      <c r="F46" s="8956" t="n">
        <v>17.0</v>
      </c>
    </row>
    <row r="47">
      <c r="A47" s="3837" t="n">
        <v>2011.0</v>
      </c>
      <c r="B47" s="4861" t="s">
        <v>2162</v>
      </c>
      <c r="C47" s="5885" t="s">
        <v>2122</v>
      </c>
      <c r="D47" s="6909" t="s">
        <v>319</v>
      </c>
      <c r="E47" s="7933" t="n">
        <v>0.037</v>
      </c>
      <c r="F47" s="8957" t="n">
        <v>17.0</v>
      </c>
    </row>
    <row r="48">
      <c r="A48" s="3838" t="n">
        <v>2011.0</v>
      </c>
      <c r="B48" s="4862" t="s">
        <v>2163</v>
      </c>
      <c r="C48" s="5886" t="s">
        <v>2122</v>
      </c>
      <c r="D48" s="6910" t="s">
        <v>317</v>
      </c>
      <c r="E48" s="7934" t="n">
        <v>1.3</v>
      </c>
      <c r="F48" s="8958" t="n">
        <v>17.0</v>
      </c>
    </row>
    <row r="49">
      <c r="A49" s="3839" t="n">
        <v>2011.0</v>
      </c>
      <c r="B49" s="4863" t="s">
        <v>2163</v>
      </c>
      <c r="C49" s="5887" t="s">
        <v>2122</v>
      </c>
      <c r="D49" s="6911" t="s">
        <v>319</v>
      </c>
      <c r="E49" s="7935" t="n">
        <v>0.13</v>
      </c>
      <c r="F49" s="8959" t="n">
        <v>17.0</v>
      </c>
    </row>
    <row r="50">
      <c r="A50" s="3840" t="n">
        <v>2011.0</v>
      </c>
      <c r="B50" s="4864" t="s">
        <v>2164</v>
      </c>
      <c r="C50" s="5888" t="s">
        <v>2122</v>
      </c>
      <c r="D50" s="6912" t="s">
        <v>317</v>
      </c>
      <c r="E50" s="7936" t="n">
        <v>5.0</v>
      </c>
      <c r="F50" s="8960" t="n">
        <v>17.0</v>
      </c>
    </row>
    <row r="51">
      <c r="A51" s="3841" t="n">
        <v>2011.0</v>
      </c>
      <c r="B51" s="4865" t="s">
        <v>2164</v>
      </c>
      <c r="C51" s="5889" t="s">
        <v>2122</v>
      </c>
      <c r="D51" s="6913" t="s">
        <v>319</v>
      </c>
      <c r="E51" s="7937" t="n">
        <v>0.525</v>
      </c>
      <c r="F51" s="8961" t="n">
        <v>17.0</v>
      </c>
    </row>
    <row r="52">
      <c r="A52" s="3842" t="n">
        <v>2012.0</v>
      </c>
      <c r="B52" s="4866" t="s">
        <v>2165</v>
      </c>
      <c r="C52" s="5890" t="s">
        <v>2118</v>
      </c>
      <c r="D52" s="6914" t="s">
        <v>317</v>
      </c>
      <c r="E52" s="7938" t="n">
        <v>3.1</v>
      </c>
      <c r="F52" s="8962" t="n">
        <v>11.0</v>
      </c>
    </row>
    <row r="53">
      <c r="A53" s="3843" t="n">
        <v>2012.0</v>
      </c>
      <c r="B53" s="4867" t="s">
        <v>2165</v>
      </c>
      <c r="C53" s="5891" t="s">
        <v>2118</v>
      </c>
      <c r="D53" s="6915" t="s">
        <v>319</v>
      </c>
      <c r="E53" s="7939" t="n">
        <v>0.64</v>
      </c>
      <c r="F53" s="8963" t="n">
        <v>11.0</v>
      </c>
    </row>
    <row r="54">
      <c r="A54" s="3844" t="n">
        <v>2012.0</v>
      </c>
      <c r="B54" s="4868" t="s">
        <v>2166</v>
      </c>
      <c r="C54" s="5892" t="s">
        <v>2118</v>
      </c>
      <c r="D54" s="6916" t="s">
        <v>317</v>
      </c>
      <c r="E54" s="7940" t="n">
        <v>0.65</v>
      </c>
      <c r="F54" s="8964" t="n">
        <v>11.0</v>
      </c>
    </row>
    <row r="55">
      <c r="A55" s="3845" t="n">
        <v>2012.0</v>
      </c>
      <c r="B55" s="4869" t="s">
        <v>2166</v>
      </c>
      <c r="C55" s="5893" t="s">
        <v>2118</v>
      </c>
      <c r="D55" s="6917" t="s">
        <v>319</v>
      </c>
      <c r="E55" s="7941" t="n">
        <v>0.052</v>
      </c>
      <c r="F55" s="8965" t="n">
        <v>11.0</v>
      </c>
    </row>
    <row r="56">
      <c r="A56" s="3846" t="n">
        <v>2012.0</v>
      </c>
      <c r="B56" s="4870" t="s">
        <v>2167</v>
      </c>
      <c r="C56" s="5894" t="s">
        <v>2118</v>
      </c>
      <c r="D56" s="6918" t="s">
        <v>317</v>
      </c>
      <c r="E56" s="7942" t="n">
        <v>0.64</v>
      </c>
      <c r="F56" s="8966" t="n">
        <v>11.0</v>
      </c>
    </row>
    <row r="57">
      <c r="A57" s="3847" t="n">
        <v>2012.0</v>
      </c>
      <c r="B57" s="4871" t="s">
        <v>2167</v>
      </c>
      <c r="C57" s="5895" t="s">
        <v>2118</v>
      </c>
      <c r="D57" s="6919" t="s">
        <v>319</v>
      </c>
      <c r="E57" s="7943" t="n">
        <v>0.082</v>
      </c>
      <c r="F57" s="8967" t="n">
        <v>11.0</v>
      </c>
    </row>
    <row r="58">
      <c r="A58" s="3848" t="n">
        <v>2012.0</v>
      </c>
      <c r="B58" s="4872" t="s">
        <v>2168</v>
      </c>
      <c r="C58" s="5896" t="s">
        <v>2118</v>
      </c>
      <c r="D58" s="6920" t="s">
        <v>317</v>
      </c>
      <c r="E58" s="7944" t="n">
        <v>1.1</v>
      </c>
      <c r="F58" s="8968" t="n">
        <v>11.0</v>
      </c>
    </row>
    <row r="59">
      <c r="A59" s="3849" t="n">
        <v>2012.0</v>
      </c>
      <c r="B59" s="4873" t="s">
        <v>2168</v>
      </c>
      <c r="C59" s="5897" t="s">
        <v>2118</v>
      </c>
      <c r="D59" s="6921" t="s">
        <v>319</v>
      </c>
      <c r="E59" s="7945" t="n">
        <v>0.055</v>
      </c>
      <c r="F59" s="8969" t="n">
        <v>11.0</v>
      </c>
    </row>
    <row r="60">
      <c r="A60" s="3850" t="n">
        <v>2012.0</v>
      </c>
      <c r="B60" s="4874" t="s">
        <v>2169</v>
      </c>
      <c r="C60" s="5898" t="s">
        <v>2118</v>
      </c>
      <c r="D60" s="6922" t="s">
        <v>317</v>
      </c>
      <c r="E60" s="7946" t="n">
        <v>1.06</v>
      </c>
      <c r="F60" s="8970" t="n">
        <v>11.0</v>
      </c>
    </row>
    <row r="61">
      <c r="A61" s="3851" t="n">
        <v>2012.0</v>
      </c>
      <c r="B61" s="4875" t="s">
        <v>2169</v>
      </c>
      <c r="C61" s="5899" t="s">
        <v>2118</v>
      </c>
      <c r="D61" s="6923" t="s">
        <v>319</v>
      </c>
      <c r="E61" s="7947" t="n">
        <v>0.06</v>
      </c>
      <c r="F61" s="8971" t="n">
        <v>11.0</v>
      </c>
    </row>
    <row r="62">
      <c r="A62" s="3852" t="n">
        <v>2012.0</v>
      </c>
      <c r="B62" s="4876" t="s">
        <v>2165</v>
      </c>
      <c r="C62" s="5900" t="s">
        <v>2119</v>
      </c>
      <c r="D62" s="6924" t="s">
        <v>317</v>
      </c>
      <c r="E62" s="7948" t="n">
        <v>4.06</v>
      </c>
      <c r="F62" s="8972" t="n">
        <v>31.0</v>
      </c>
    </row>
    <row r="63">
      <c r="A63" s="3853" t="n">
        <v>2012.0</v>
      </c>
      <c r="B63" s="4877" t="s">
        <v>2165</v>
      </c>
      <c r="C63" s="5901" t="s">
        <v>2119</v>
      </c>
      <c r="D63" s="6925" t="s">
        <v>319</v>
      </c>
      <c r="E63" s="7949" t="n">
        <v>0.12</v>
      </c>
      <c r="F63" s="8973" t="n">
        <v>31.0</v>
      </c>
    </row>
    <row r="64">
      <c r="A64" s="3854" t="n">
        <v>2012.0</v>
      </c>
      <c r="B64" s="4878" t="s">
        <v>2166</v>
      </c>
      <c r="C64" s="5902" t="s">
        <v>2119</v>
      </c>
      <c r="D64" s="6926" t="s">
        <v>317</v>
      </c>
      <c r="E64" s="7950" t="n">
        <v>0.649</v>
      </c>
      <c r="F64" s="8974" t="n">
        <v>31.0</v>
      </c>
    </row>
    <row r="65">
      <c r="A65" s="3855" t="n">
        <v>2012.0</v>
      </c>
      <c r="B65" s="4879" t="s">
        <v>2166</v>
      </c>
      <c r="C65" s="5903" t="s">
        <v>2119</v>
      </c>
      <c r="D65" s="6927" t="s">
        <v>319</v>
      </c>
      <c r="E65" s="7951" t="n">
        <v>0.023</v>
      </c>
      <c r="F65" s="8975" t="n">
        <v>31.0</v>
      </c>
    </row>
    <row r="66">
      <c r="A66" s="3856" t="n">
        <v>2012.0</v>
      </c>
      <c r="B66" s="4880" t="s">
        <v>2167</v>
      </c>
      <c r="C66" s="5904" t="s">
        <v>2119</v>
      </c>
      <c r="D66" s="6928" t="s">
        <v>317</v>
      </c>
      <c r="E66" s="7952" t="n">
        <v>0.8</v>
      </c>
      <c r="F66" s="8976" t="n">
        <v>31.0</v>
      </c>
    </row>
    <row r="67">
      <c r="A67" s="3857" t="n">
        <v>2012.0</v>
      </c>
      <c r="B67" s="4881" t="s">
        <v>2167</v>
      </c>
      <c r="C67" s="5905" t="s">
        <v>2119</v>
      </c>
      <c r="D67" s="6929" t="s">
        <v>319</v>
      </c>
      <c r="E67" s="7953" t="n">
        <v>0.041</v>
      </c>
      <c r="F67" s="8977" t="n">
        <v>31.0</v>
      </c>
    </row>
    <row r="68">
      <c r="A68" s="3858" t="n">
        <v>2012.0</v>
      </c>
      <c r="B68" s="4882" t="s">
        <v>2168</v>
      </c>
      <c r="C68" s="5906" t="s">
        <v>2119</v>
      </c>
      <c r="D68" s="6930" t="s">
        <v>317</v>
      </c>
      <c r="E68" s="7954" t="n">
        <v>1.08</v>
      </c>
      <c r="F68" s="8978" t="n">
        <v>31.0</v>
      </c>
    </row>
    <row r="69">
      <c r="A69" s="3859" t="n">
        <v>2012.0</v>
      </c>
      <c r="B69" s="4883" t="s">
        <v>2168</v>
      </c>
      <c r="C69" s="5907" t="s">
        <v>2119</v>
      </c>
      <c r="D69" s="6931" t="s">
        <v>319</v>
      </c>
      <c r="E69" s="7955" t="n">
        <v>0.02</v>
      </c>
      <c r="F69" s="8979" t="n">
        <v>31.0</v>
      </c>
    </row>
    <row r="70">
      <c r="A70" s="3860" t="n">
        <v>2012.0</v>
      </c>
      <c r="B70" s="4884" t="s">
        <v>2169</v>
      </c>
      <c r="C70" s="5908" t="s">
        <v>2119</v>
      </c>
      <c r="D70" s="6932" t="s">
        <v>317</v>
      </c>
      <c r="E70" s="7956" t="n">
        <v>1.05</v>
      </c>
      <c r="F70" s="8980" t="n">
        <v>31.0</v>
      </c>
    </row>
    <row r="71">
      <c r="A71" s="3861" t="n">
        <v>2012.0</v>
      </c>
      <c r="B71" s="4885" t="s">
        <v>2169</v>
      </c>
      <c r="C71" s="5909" t="s">
        <v>2119</v>
      </c>
      <c r="D71" s="6933" t="s">
        <v>319</v>
      </c>
      <c r="E71" s="7957" t="n">
        <v>0.045</v>
      </c>
      <c r="F71" s="8981" t="n">
        <v>31.0</v>
      </c>
    </row>
    <row r="72">
      <c r="A72" s="3862" t="n">
        <v>2012.0</v>
      </c>
      <c r="B72" s="4886" t="s">
        <v>2165</v>
      </c>
      <c r="C72" s="5910" t="s">
        <v>2120</v>
      </c>
      <c r="D72" s="6934" t="s">
        <v>317</v>
      </c>
      <c r="E72" s="7958" t="n">
        <v>4.03</v>
      </c>
      <c r="F72" s="8982" t="n">
        <v>36.0</v>
      </c>
    </row>
    <row r="73">
      <c r="A73" s="3863" t="n">
        <v>2012.0</v>
      </c>
      <c r="B73" s="4887" t="s">
        <v>2165</v>
      </c>
      <c r="C73" s="5911" t="s">
        <v>2120</v>
      </c>
      <c r="D73" s="6935" t="s">
        <v>319</v>
      </c>
      <c r="E73" s="7959" t="n">
        <v>0.448</v>
      </c>
      <c r="F73" s="8983" t="n">
        <v>36.0</v>
      </c>
    </row>
    <row r="74">
      <c r="A74" s="3864" t="n">
        <v>2012.0</v>
      </c>
      <c r="B74" s="4888" t="s">
        <v>2166</v>
      </c>
      <c r="C74" s="5912" t="s">
        <v>2120</v>
      </c>
      <c r="D74" s="6936" t="s">
        <v>317</v>
      </c>
      <c r="E74" s="7960" t="n">
        <v>1.04</v>
      </c>
      <c r="F74" s="8984" t="n">
        <v>36.0</v>
      </c>
    </row>
    <row r="75">
      <c r="A75" s="3865" t="n">
        <v>2012.0</v>
      </c>
      <c r="B75" s="4889" t="s">
        <v>2166</v>
      </c>
      <c r="C75" s="5913" t="s">
        <v>2120</v>
      </c>
      <c r="D75" s="6937" t="s">
        <v>319</v>
      </c>
      <c r="E75" s="7961" t="n">
        <v>0.13</v>
      </c>
      <c r="F75" s="8985" t="n">
        <v>36.0</v>
      </c>
    </row>
    <row r="76">
      <c r="A76" s="3866" t="n">
        <v>2012.0</v>
      </c>
      <c r="B76" s="4890" t="s">
        <v>2167</v>
      </c>
      <c r="C76" s="5914" t="s">
        <v>2120</v>
      </c>
      <c r="D76" s="6938" t="s">
        <v>317</v>
      </c>
      <c r="E76" s="7962" t="n">
        <v>1.13</v>
      </c>
      <c r="F76" s="8986" t="n">
        <v>36.0</v>
      </c>
    </row>
    <row r="77">
      <c r="A77" s="3867" t="n">
        <v>2012.0</v>
      </c>
      <c r="B77" s="4891" t="s">
        <v>2167</v>
      </c>
      <c r="C77" s="5915" t="s">
        <v>2120</v>
      </c>
      <c r="D77" s="6939" t="s">
        <v>319</v>
      </c>
      <c r="E77" s="7963" t="n">
        <v>0.08</v>
      </c>
      <c r="F77" s="8987" t="n">
        <v>36.0</v>
      </c>
    </row>
    <row r="78">
      <c r="A78" s="3868" t="n">
        <v>2012.0</v>
      </c>
      <c r="B78" s="4892" t="s">
        <v>2168</v>
      </c>
      <c r="C78" s="5916" t="s">
        <v>2120</v>
      </c>
      <c r="D78" s="6940" t="s">
        <v>317</v>
      </c>
      <c r="E78" s="7964" t="n">
        <v>1.76</v>
      </c>
      <c r="F78" s="8988" t="n">
        <v>36.0</v>
      </c>
    </row>
    <row r="79">
      <c r="A79" s="3869" t="n">
        <v>2012.0</v>
      </c>
      <c r="B79" s="4893" t="s">
        <v>2168</v>
      </c>
      <c r="C79" s="5917" t="s">
        <v>2120</v>
      </c>
      <c r="D79" s="6941" t="s">
        <v>319</v>
      </c>
      <c r="E79" s="7965" t="n">
        <v>0.155</v>
      </c>
      <c r="F79" s="8989" t="n">
        <v>36.0</v>
      </c>
    </row>
    <row r="80">
      <c r="A80" s="3870" t="n">
        <v>2012.0</v>
      </c>
      <c r="B80" s="4894" t="s">
        <v>2169</v>
      </c>
      <c r="C80" s="5918" t="s">
        <v>2120</v>
      </c>
      <c r="D80" s="6942" t="s">
        <v>317</v>
      </c>
      <c r="E80" s="7966" t="n">
        <v>1.74</v>
      </c>
      <c r="F80" s="8990" t="n">
        <v>36.0</v>
      </c>
    </row>
    <row r="81">
      <c r="A81" s="3871" t="n">
        <v>2012.0</v>
      </c>
      <c r="B81" s="4895" t="s">
        <v>2169</v>
      </c>
      <c r="C81" s="5919" t="s">
        <v>2120</v>
      </c>
      <c r="D81" s="6943" t="s">
        <v>319</v>
      </c>
      <c r="E81" s="7967" t="n">
        <v>0.13</v>
      </c>
      <c r="F81" s="8991" t="n">
        <v>36.0</v>
      </c>
    </row>
    <row r="82">
      <c r="A82" s="3872" t="n">
        <v>2012.0</v>
      </c>
      <c r="B82" s="4896" t="s">
        <v>2165</v>
      </c>
      <c r="C82" s="5920" t="s">
        <v>2121</v>
      </c>
      <c r="D82" s="6944" t="s">
        <v>317</v>
      </c>
      <c r="E82" s="7968" t="n">
        <v>4.87</v>
      </c>
      <c r="F82" s="8992" t="n">
        <v>72.0</v>
      </c>
    </row>
    <row r="83">
      <c r="A83" s="3873" t="n">
        <v>2012.0</v>
      </c>
      <c r="B83" s="4897" t="s">
        <v>2165</v>
      </c>
      <c r="C83" s="5921" t="s">
        <v>2121</v>
      </c>
      <c r="D83" s="6945" t="s">
        <v>319</v>
      </c>
      <c r="E83" s="7969" t="n">
        <v>0.315</v>
      </c>
      <c r="F83" s="8993" t="n">
        <v>72.0</v>
      </c>
    </row>
    <row r="84">
      <c r="A84" s="3874" t="n">
        <v>2012.0</v>
      </c>
      <c r="B84" s="4898" t="s">
        <v>2166</v>
      </c>
      <c r="C84" s="5922" t="s">
        <v>2121</v>
      </c>
      <c r="D84" s="6946" t="s">
        <v>317</v>
      </c>
      <c r="E84" s="7970" t="n">
        <v>1.81</v>
      </c>
      <c r="F84" s="8994" t="n">
        <v>72.0</v>
      </c>
    </row>
    <row r="85">
      <c r="A85" s="3875" t="n">
        <v>2012.0</v>
      </c>
      <c r="B85" s="4899" t="s">
        <v>2166</v>
      </c>
      <c r="C85" s="5923" t="s">
        <v>2121</v>
      </c>
      <c r="D85" s="6947" t="s">
        <v>319</v>
      </c>
      <c r="E85" s="7971" t="n">
        <v>0.115</v>
      </c>
      <c r="F85" s="8995" t="n">
        <v>72.0</v>
      </c>
    </row>
    <row r="86">
      <c r="A86" s="3876" t="n">
        <v>2012.0</v>
      </c>
      <c r="B86" s="4900" t="s">
        <v>2167</v>
      </c>
      <c r="C86" s="5924" t="s">
        <v>2121</v>
      </c>
      <c r="D86" s="6948" t="s">
        <v>317</v>
      </c>
      <c r="E86" s="7972" t="n">
        <v>1.25</v>
      </c>
      <c r="F86" s="8996" t="n">
        <v>72.0</v>
      </c>
    </row>
    <row r="87">
      <c r="A87" s="3877" t="n">
        <v>2012.0</v>
      </c>
      <c r="B87" s="4901" t="s">
        <v>2167</v>
      </c>
      <c r="C87" s="5925" t="s">
        <v>2121</v>
      </c>
      <c r="D87" s="6949" t="s">
        <v>319</v>
      </c>
      <c r="E87" s="7973" t="n">
        <v>0.12</v>
      </c>
      <c r="F87" s="8997" t="n">
        <v>72.0</v>
      </c>
    </row>
    <row r="88">
      <c r="A88" s="3878" t="n">
        <v>2012.0</v>
      </c>
      <c r="B88" s="4902" t="s">
        <v>2168</v>
      </c>
      <c r="C88" s="5926" t="s">
        <v>2121</v>
      </c>
      <c r="D88" s="6950" t="s">
        <v>317</v>
      </c>
      <c r="E88" s="7974" t="n">
        <v>2.52</v>
      </c>
      <c r="F88" s="8998" t="n">
        <v>72.0</v>
      </c>
    </row>
    <row r="89">
      <c r="A89" s="3879" t="n">
        <v>2012.0</v>
      </c>
      <c r="B89" s="4903" t="s">
        <v>2168</v>
      </c>
      <c r="C89" s="5927" t="s">
        <v>2121</v>
      </c>
      <c r="D89" s="6951" t="s">
        <v>319</v>
      </c>
      <c r="E89" s="7975" t="n">
        <v>0.215</v>
      </c>
      <c r="F89" s="8999" t="n">
        <v>72.0</v>
      </c>
    </row>
    <row r="90">
      <c r="A90" s="3880" t="n">
        <v>2012.0</v>
      </c>
      <c r="B90" s="4904" t="s">
        <v>2169</v>
      </c>
      <c r="C90" s="5928" t="s">
        <v>2121</v>
      </c>
      <c r="D90" s="6952" t="s">
        <v>317</v>
      </c>
      <c r="E90" s="7976" t="n">
        <v>2.17</v>
      </c>
      <c r="F90" s="9000" t="n">
        <v>72.0</v>
      </c>
    </row>
    <row r="91">
      <c r="A91" s="3881" t="n">
        <v>2012.0</v>
      </c>
      <c r="B91" s="4905" t="s">
        <v>2169</v>
      </c>
      <c r="C91" s="5929" t="s">
        <v>2121</v>
      </c>
      <c r="D91" s="6953" t="s">
        <v>319</v>
      </c>
      <c r="E91" s="7977" t="n">
        <v>0.155</v>
      </c>
      <c r="F91" s="9001" t="n">
        <v>72.0</v>
      </c>
    </row>
    <row r="92">
      <c r="A92" s="3882" t="n">
        <v>2012.0</v>
      </c>
      <c r="B92" s="4906" t="s">
        <v>2165</v>
      </c>
      <c r="C92" s="5930" t="s">
        <v>2122</v>
      </c>
      <c r="D92" s="6954" t="s">
        <v>317</v>
      </c>
      <c r="E92" s="7978" t="n">
        <v>12.1</v>
      </c>
      <c r="F92" s="9002" t="n">
        <v>19.0</v>
      </c>
    </row>
    <row r="93">
      <c r="A93" s="3883" t="n">
        <v>2012.0</v>
      </c>
      <c r="B93" s="4907" t="s">
        <v>2165</v>
      </c>
      <c r="C93" s="5931" t="s">
        <v>2122</v>
      </c>
      <c r="D93" s="6955" t="s">
        <v>319</v>
      </c>
      <c r="E93" s="7979" t="n">
        <v>0.91</v>
      </c>
      <c r="F93" s="9003" t="n">
        <v>19.0</v>
      </c>
    </row>
    <row r="94">
      <c r="A94" s="3884" t="n">
        <v>2012.0</v>
      </c>
      <c r="B94" s="4908" t="s">
        <v>2166</v>
      </c>
      <c r="C94" s="5932" t="s">
        <v>2122</v>
      </c>
      <c r="D94" s="6956" t="s">
        <v>317</v>
      </c>
      <c r="E94" s="7980" t="n">
        <v>0.5</v>
      </c>
      <c r="F94" s="9004" t="n">
        <v>19.0</v>
      </c>
    </row>
    <row r="95">
      <c r="A95" s="3885" t="n">
        <v>2012.0</v>
      </c>
      <c r="B95" s="4909" t="s">
        <v>2166</v>
      </c>
      <c r="C95" s="5933" t="s">
        <v>2122</v>
      </c>
      <c r="D95" s="6957" t="s">
        <v>319</v>
      </c>
      <c r="E95" s="7981" t="n">
        <v>0.102</v>
      </c>
      <c r="F95" s="9005" t="n">
        <v>19.0</v>
      </c>
    </row>
    <row r="96">
      <c r="A96" s="3886" t="n">
        <v>2012.0</v>
      </c>
      <c r="B96" s="4910" t="s">
        <v>2167</v>
      </c>
      <c r="C96" s="5934" t="s">
        <v>2122</v>
      </c>
      <c r="D96" s="6958" t="s">
        <v>317</v>
      </c>
      <c r="E96" s="7982" t="n">
        <v>1.7</v>
      </c>
      <c r="F96" s="9006" t="n">
        <v>19.0</v>
      </c>
    </row>
    <row r="97">
      <c r="A97" s="3887" t="n">
        <v>2012.0</v>
      </c>
      <c r="B97" s="4911" t="s">
        <v>2167</v>
      </c>
      <c r="C97" s="5935" t="s">
        <v>2122</v>
      </c>
      <c r="D97" s="6959" t="s">
        <v>319</v>
      </c>
      <c r="E97" s="7983" t="n">
        <v>0.31</v>
      </c>
      <c r="F97" s="9007" t="n">
        <v>19.0</v>
      </c>
    </row>
    <row r="98">
      <c r="A98" s="3888" t="n">
        <v>2012.0</v>
      </c>
      <c r="B98" s="4912" t="s">
        <v>2168</v>
      </c>
      <c r="C98" s="5936" t="s">
        <v>2122</v>
      </c>
      <c r="D98" s="6960" t="s">
        <v>317</v>
      </c>
      <c r="E98" s="7984" t="n">
        <v>0.5</v>
      </c>
      <c r="F98" s="9008" t="n">
        <v>19.0</v>
      </c>
    </row>
    <row r="99">
      <c r="A99" s="3889" t="n">
        <v>2012.0</v>
      </c>
      <c r="B99" s="4913" t="s">
        <v>2168</v>
      </c>
      <c r="C99" s="5937" t="s">
        <v>2122</v>
      </c>
      <c r="D99" s="6961" t="s">
        <v>319</v>
      </c>
      <c r="E99" s="7985" t="n">
        <v>0.075</v>
      </c>
      <c r="F99" s="9009" t="n">
        <v>19.0</v>
      </c>
    </row>
    <row r="100">
      <c r="A100" s="3890" t="n">
        <v>2012.0</v>
      </c>
      <c r="B100" s="4914" t="s">
        <v>2169</v>
      </c>
      <c r="C100" s="5938" t="s">
        <v>2122</v>
      </c>
      <c r="D100" s="6962" t="s">
        <v>317</v>
      </c>
      <c r="E100" s="7986" t="n">
        <v>0.47</v>
      </c>
      <c r="F100" s="9010" t="n">
        <v>19.0</v>
      </c>
    </row>
    <row r="101">
      <c r="A101" s="3891" t="n">
        <v>2012.0</v>
      </c>
      <c r="B101" s="4915" t="s">
        <v>2169</v>
      </c>
      <c r="C101" s="5939" t="s">
        <v>2122</v>
      </c>
      <c r="D101" s="6963" t="s">
        <v>319</v>
      </c>
      <c r="E101" s="7987" t="n">
        <v>0.087</v>
      </c>
      <c r="F101" s="9011" t="n">
        <v>19.0</v>
      </c>
    </row>
    <row r="102">
      <c r="A102" s="3892" t="n">
        <v>2012.0</v>
      </c>
      <c r="B102" s="4916" t="s">
        <v>2170</v>
      </c>
      <c r="C102" s="5940" t="s">
        <v>2118</v>
      </c>
      <c r="D102" s="6964" t="s">
        <v>317</v>
      </c>
      <c r="E102" s="7988" t="n">
        <v>0.45</v>
      </c>
      <c r="F102" s="9012" t="n">
        <v>9.0</v>
      </c>
    </row>
    <row r="103">
      <c r="A103" s="3893" t="n">
        <v>2012.0</v>
      </c>
      <c r="B103" s="4917" t="s">
        <v>2170</v>
      </c>
      <c r="C103" s="5941" t="s">
        <v>2118</v>
      </c>
      <c r="D103" s="6965" t="s">
        <v>319</v>
      </c>
      <c r="E103" s="7989" t="n">
        <v>0.024</v>
      </c>
      <c r="F103" s="9013" t="n">
        <v>9.0</v>
      </c>
    </row>
    <row r="104">
      <c r="A104" s="3894" t="n">
        <v>2012.0</v>
      </c>
      <c r="B104" s="4918" t="s">
        <v>2171</v>
      </c>
      <c r="C104" s="5942" t="s">
        <v>2118</v>
      </c>
      <c r="D104" s="6966" t="s">
        <v>317</v>
      </c>
      <c r="E104" s="7990" t="n">
        <v>1.09</v>
      </c>
      <c r="F104" s="9014" t="n">
        <v>9.0</v>
      </c>
    </row>
    <row r="105">
      <c r="A105" s="3895" t="n">
        <v>2012.0</v>
      </c>
      <c r="B105" s="4919" t="s">
        <v>2171</v>
      </c>
      <c r="C105" s="5943" t="s">
        <v>2118</v>
      </c>
      <c r="D105" s="6967" t="s">
        <v>319</v>
      </c>
      <c r="E105" s="7991" t="n">
        <v>0.038</v>
      </c>
      <c r="F105" s="9015" t="n">
        <v>9.0</v>
      </c>
    </row>
    <row r="106">
      <c r="A106" s="3896" t="n">
        <v>2012.0</v>
      </c>
      <c r="B106" s="4920" t="s">
        <v>2172</v>
      </c>
      <c r="C106" s="5944" t="s">
        <v>2118</v>
      </c>
      <c r="D106" s="6968" t="s">
        <v>317</v>
      </c>
      <c r="E106" s="7992" t="n">
        <v>2.5</v>
      </c>
      <c r="F106" s="9016" t="n">
        <v>9.0</v>
      </c>
    </row>
    <row r="107">
      <c r="A107" s="3897" t="n">
        <v>2012.0</v>
      </c>
      <c r="B107" s="4921" t="s">
        <v>2172</v>
      </c>
      <c r="C107" s="5945" t="s">
        <v>2118</v>
      </c>
      <c r="D107" s="6969" t="s">
        <v>319</v>
      </c>
      <c r="E107" s="7993" t="n">
        <v>0.041</v>
      </c>
      <c r="F107" s="9017" t="n">
        <v>9.0</v>
      </c>
    </row>
    <row r="108">
      <c r="A108" s="3898" t="n">
        <v>2012.0</v>
      </c>
      <c r="B108" s="4922" t="s">
        <v>2173</v>
      </c>
      <c r="C108" s="5946" t="s">
        <v>2118</v>
      </c>
      <c r="D108" s="6970" t="s">
        <v>317</v>
      </c>
      <c r="E108" s="7994" t="n">
        <v>2.77</v>
      </c>
      <c r="F108" s="9018" t="n">
        <v>9.0</v>
      </c>
    </row>
    <row r="109">
      <c r="A109" s="3899" t="n">
        <v>2012.0</v>
      </c>
      <c r="B109" s="4923" t="s">
        <v>2173</v>
      </c>
      <c r="C109" s="5947" t="s">
        <v>2118</v>
      </c>
      <c r="D109" s="6971" t="s">
        <v>319</v>
      </c>
      <c r="E109" s="7995" t="n">
        <v>0.123</v>
      </c>
      <c r="F109" s="9019" t="n">
        <v>9.0</v>
      </c>
    </row>
    <row r="110">
      <c r="A110" s="3900" t="n">
        <v>2012.0</v>
      </c>
      <c r="B110" s="4924" t="s">
        <v>2174</v>
      </c>
      <c r="C110" s="5948" t="s">
        <v>2118</v>
      </c>
      <c r="D110" s="6972" t="s">
        <v>317</v>
      </c>
      <c r="E110" s="7996" t="n">
        <v>0.528</v>
      </c>
      <c r="F110" s="9020" t="n">
        <v>9.0</v>
      </c>
    </row>
    <row r="111">
      <c r="A111" s="3901" t="n">
        <v>2012.0</v>
      </c>
      <c r="B111" s="4925" t="s">
        <v>2174</v>
      </c>
      <c r="C111" s="5949" t="s">
        <v>2118</v>
      </c>
      <c r="D111" s="6973" t="s">
        <v>319</v>
      </c>
      <c r="E111" s="7997" t="n">
        <v>0.038</v>
      </c>
      <c r="F111" s="9021" t="n">
        <v>9.0</v>
      </c>
    </row>
    <row r="112">
      <c r="A112" s="3902" t="n">
        <v>2012.0</v>
      </c>
      <c r="B112" s="4926" t="s">
        <v>2170</v>
      </c>
      <c r="C112" s="5950" t="s">
        <v>2119</v>
      </c>
      <c r="D112" s="6974" t="s">
        <v>317</v>
      </c>
      <c r="E112" s="7998" t="n">
        <v>0.425</v>
      </c>
      <c r="F112" s="9022" t="n">
        <v>25.0</v>
      </c>
    </row>
    <row r="113">
      <c r="A113" s="3903" t="n">
        <v>2012.0</v>
      </c>
      <c r="B113" s="4927" t="s">
        <v>2170</v>
      </c>
      <c r="C113" s="5951" t="s">
        <v>2119</v>
      </c>
      <c r="D113" s="6975" t="s">
        <v>319</v>
      </c>
      <c r="E113" s="7999" t="n">
        <v>0.032</v>
      </c>
      <c r="F113" s="9023" t="n">
        <v>25.0</v>
      </c>
    </row>
    <row r="114">
      <c r="A114" s="3904" t="n">
        <v>2012.0</v>
      </c>
      <c r="B114" s="4928" t="s">
        <v>2171</v>
      </c>
      <c r="C114" s="5952" t="s">
        <v>2119</v>
      </c>
      <c r="D114" s="6976" t="s">
        <v>317</v>
      </c>
      <c r="E114" s="8000" t="n">
        <v>1.09</v>
      </c>
      <c r="F114" s="9024" t="n">
        <v>25.0</v>
      </c>
    </row>
    <row r="115">
      <c r="A115" s="3905" t="n">
        <v>2012.0</v>
      </c>
      <c r="B115" s="4929" t="s">
        <v>2171</v>
      </c>
      <c r="C115" s="5953" t="s">
        <v>2119</v>
      </c>
      <c r="D115" s="6977" t="s">
        <v>319</v>
      </c>
      <c r="E115" s="8001" t="n">
        <v>0.022</v>
      </c>
      <c r="F115" s="9025" t="n">
        <v>25.0</v>
      </c>
    </row>
    <row r="116">
      <c r="A116" s="3906" t="n">
        <v>2012.0</v>
      </c>
      <c r="B116" s="4930" t="s">
        <v>2172</v>
      </c>
      <c r="C116" s="5954" t="s">
        <v>2119</v>
      </c>
      <c r="D116" s="6978" t="s">
        <v>317</v>
      </c>
      <c r="E116" s="8002" t="n">
        <v>2.48</v>
      </c>
      <c r="F116" s="9026" t="n">
        <v>25.0</v>
      </c>
    </row>
    <row r="117">
      <c r="A117" s="3907" t="n">
        <v>2012.0</v>
      </c>
      <c r="B117" s="4931" t="s">
        <v>2172</v>
      </c>
      <c r="C117" s="5955" t="s">
        <v>2119</v>
      </c>
      <c r="D117" s="6979" t="s">
        <v>319</v>
      </c>
      <c r="E117" s="8003" t="n">
        <v>0.066</v>
      </c>
      <c r="F117" s="9027" t="n">
        <v>25.0</v>
      </c>
    </row>
    <row r="118">
      <c r="A118" s="3908" t="n">
        <v>2012.0</v>
      </c>
      <c r="B118" s="4932" t="s">
        <v>2173</v>
      </c>
      <c r="C118" s="5956" t="s">
        <v>2119</v>
      </c>
      <c r="D118" s="6980" t="s">
        <v>317</v>
      </c>
      <c r="E118" s="8004" t="n">
        <v>2.9</v>
      </c>
      <c r="F118" s="9028" t="n">
        <v>25.0</v>
      </c>
    </row>
    <row r="119">
      <c r="A119" s="3909" t="n">
        <v>2012.0</v>
      </c>
      <c r="B119" s="4933" t="s">
        <v>2173</v>
      </c>
      <c r="C119" s="5957" t="s">
        <v>2119</v>
      </c>
      <c r="D119" s="6981" t="s">
        <v>319</v>
      </c>
      <c r="E119" s="8005" t="n">
        <v>0.079</v>
      </c>
      <c r="F119" s="9029" t="n">
        <v>25.0</v>
      </c>
    </row>
    <row r="120">
      <c r="A120" s="3910" t="n">
        <v>2012.0</v>
      </c>
      <c r="B120" s="4934" t="s">
        <v>2174</v>
      </c>
      <c r="C120" s="5958" t="s">
        <v>2119</v>
      </c>
      <c r="D120" s="6982" t="s">
        <v>317</v>
      </c>
      <c r="E120" s="8006" t="n">
        <v>0.517</v>
      </c>
      <c r="F120" s="9030" t="n">
        <v>25.0</v>
      </c>
    </row>
    <row r="121">
      <c r="A121" s="3911" t="n">
        <v>2012.0</v>
      </c>
      <c r="B121" s="4935" t="s">
        <v>2174</v>
      </c>
      <c r="C121" s="5959" t="s">
        <v>2119</v>
      </c>
      <c r="D121" s="6983" t="s">
        <v>319</v>
      </c>
      <c r="E121" s="8007" t="n">
        <v>0.026</v>
      </c>
      <c r="F121" s="9031" t="n">
        <v>25.0</v>
      </c>
    </row>
    <row r="122">
      <c r="A122" s="3912" t="n">
        <v>2012.0</v>
      </c>
      <c r="B122" s="4936" t="s">
        <v>2170</v>
      </c>
      <c r="C122" s="5960" t="s">
        <v>2120</v>
      </c>
      <c r="D122" s="6984" t="s">
        <v>317</v>
      </c>
      <c r="E122" s="8008" t="n">
        <v>0.71</v>
      </c>
      <c r="F122" s="9032" t="n">
        <v>27.0</v>
      </c>
    </row>
    <row r="123">
      <c r="A123" s="3913" t="n">
        <v>2012.0</v>
      </c>
      <c r="B123" s="4937" t="s">
        <v>2170</v>
      </c>
      <c r="C123" s="5961" t="s">
        <v>2120</v>
      </c>
      <c r="D123" s="6985" t="s">
        <v>319</v>
      </c>
      <c r="E123" s="8009" t="n">
        <v>0.09</v>
      </c>
      <c r="F123" s="9033" t="n">
        <v>27.0</v>
      </c>
    </row>
    <row r="124">
      <c r="A124" s="3914" t="n">
        <v>2012.0</v>
      </c>
      <c r="B124" s="4938" t="s">
        <v>2171</v>
      </c>
      <c r="C124" s="5962" t="s">
        <v>2120</v>
      </c>
      <c r="D124" s="6986" t="s">
        <v>317</v>
      </c>
      <c r="E124" s="8010" t="n">
        <v>1.71</v>
      </c>
      <c r="F124" s="9034" t="n">
        <v>27.0</v>
      </c>
    </row>
    <row r="125">
      <c r="A125" s="3915" t="n">
        <v>2012.0</v>
      </c>
      <c r="B125" s="4939" t="s">
        <v>2171</v>
      </c>
      <c r="C125" s="5963" t="s">
        <v>2120</v>
      </c>
      <c r="D125" s="6987" t="s">
        <v>319</v>
      </c>
      <c r="E125" s="8011" t="n">
        <v>0.19</v>
      </c>
      <c r="F125" s="9035" t="n">
        <v>27.0</v>
      </c>
    </row>
    <row r="126">
      <c r="A126" s="3916" t="n">
        <v>2012.0</v>
      </c>
      <c r="B126" s="4940" t="s">
        <v>2172</v>
      </c>
      <c r="C126" s="5964" t="s">
        <v>2120</v>
      </c>
      <c r="D126" s="6988" t="s">
        <v>317</v>
      </c>
      <c r="E126" s="8012" t="n">
        <v>4.11</v>
      </c>
      <c r="F126" s="9036" t="n">
        <v>27.0</v>
      </c>
    </row>
    <row r="127">
      <c r="A127" s="3917" t="n">
        <v>2012.0</v>
      </c>
      <c r="B127" s="4941" t="s">
        <v>2172</v>
      </c>
      <c r="C127" s="5965" t="s">
        <v>2120</v>
      </c>
      <c r="D127" s="6989" t="s">
        <v>319</v>
      </c>
      <c r="E127" s="8013" t="n">
        <v>0.27</v>
      </c>
      <c r="F127" s="9037" t="n">
        <v>27.0</v>
      </c>
    </row>
    <row r="128">
      <c r="A128" s="3918" t="n">
        <v>2012.0</v>
      </c>
      <c r="B128" s="4942" t="s">
        <v>2173</v>
      </c>
      <c r="C128" s="5966" t="s">
        <v>2120</v>
      </c>
      <c r="D128" s="6990" t="s">
        <v>317</v>
      </c>
      <c r="E128" s="8014" t="n">
        <v>4.1</v>
      </c>
      <c r="F128" s="9038" t="n">
        <v>27.0</v>
      </c>
    </row>
    <row r="129">
      <c r="A129" s="3919" t="n">
        <v>2012.0</v>
      </c>
      <c r="B129" s="4943" t="s">
        <v>2173</v>
      </c>
      <c r="C129" s="5967" t="s">
        <v>2120</v>
      </c>
      <c r="D129" s="6991" t="s">
        <v>319</v>
      </c>
      <c r="E129" s="8015" t="n">
        <v>0.245</v>
      </c>
      <c r="F129" s="9039" t="n">
        <v>27.0</v>
      </c>
    </row>
    <row r="130">
      <c r="A130" s="3920" t="n">
        <v>2012.0</v>
      </c>
      <c r="B130" s="4944" t="s">
        <v>2174</v>
      </c>
      <c r="C130" s="5968" t="s">
        <v>2120</v>
      </c>
      <c r="D130" s="6992" t="s">
        <v>317</v>
      </c>
      <c r="E130" s="8016" t="n">
        <v>0.85</v>
      </c>
      <c r="F130" s="9040" t="n">
        <v>27.0</v>
      </c>
    </row>
    <row r="131">
      <c r="A131" s="3921" t="n">
        <v>2012.0</v>
      </c>
      <c r="B131" s="4945" t="s">
        <v>2174</v>
      </c>
      <c r="C131" s="5969" t="s">
        <v>2120</v>
      </c>
      <c r="D131" s="6993" t="s">
        <v>319</v>
      </c>
      <c r="E131" s="8017" t="n">
        <v>0.072</v>
      </c>
      <c r="F131" s="9041" t="n">
        <v>27.0</v>
      </c>
    </row>
    <row r="132">
      <c r="A132" s="3922" t="n">
        <v>2012.0</v>
      </c>
      <c r="B132" s="4946" t="s">
        <v>2170</v>
      </c>
      <c r="C132" s="5970" t="s">
        <v>2121</v>
      </c>
      <c r="D132" s="6994" t="s">
        <v>317</v>
      </c>
      <c r="E132" s="8018" t="n">
        <v>0.88</v>
      </c>
      <c r="F132" s="9042" t="n">
        <v>71.0</v>
      </c>
    </row>
    <row r="133">
      <c r="A133" s="3923" t="n">
        <v>2012.0</v>
      </c>
      <c r="B133" s="4947" t="s">
        <v>2170</v>
      </c>
      <c r="C133" s="5971" t="s">
        <v>2121</v>
      </c>
      <c r="D133" s="6995" t="s">
        <v>319</v>
      </c>
      <c r="E133" s="8019" t="n">
        <v>0.08</v>
      </c>
      <c r="F133" s="9043" t="n">
        <v>71.0</v>
      </c>
    </row>
    <row r="134">
      <c r="A134" s="3924" t="n">
        <v>2012.0</v>
      </c>
      <c r="B134" s="4948" t="s">
        <v>2171</v>
      </c>
      <c r="C134" s="5972" t="s">
        <v>2121</v>
      </c>
      <c r="D134" s="6996" t="s">
        <v>317</v>
      </c>
      <c r="E134" s="8020" t="n">
        <v>2.5</v>
      </c>
      <c r="F134" s="9044" t="n">
        <v>71.0</v>
      </c>
    </row>
    <row r="135">
      <c r="A135" s="3925" t="n">
        <v>2012.0</v>
      </c>
      <c r="B135" s="4949" t="s">
        <v>2171</v>
      </c>
      <c r="C135" s="5973" t="s">
        <v>2121</v>
      </c>
      <c r="D135" s="6997" t="s">
        <v>319</v>
      </c>
      <c r="E135" s="8021" t="n">
        <v>0.2</v>
      </c>
      <c r="F135" s="9045" t="n">
        <v>71.0</v>
      </c>
    </row>
    <row r="136">
      <c r="A136" s="3926" t="n">
        <v>2012.0</v>
      </c>
      <c r="B136" s="4950" t="s">
        <v>2172</v>
      </c>
      <c r="C136" s="5974" t="s">
        <v>2121</v>
      </c>
      <c r="D136" s="6998" t="s">
        <v>317</v>
      </c>
      <c r="E136" s="8022" t="n">
        <v>4.41</v>
      </c>
      <c r="F136" s="9046" t="n">
        <v>71.0</v>
      </c>
    </row>
    <row r="137">
      <c r="A137" s="3927" t="n">
        <v>2012.0</v>
      </c>
      <c r="B137" s="4951" t="s">
        <v>2172</v>
      </c>
      <c r="C137" s="5975" t="s">
        <v>2121</v>
      </c>
      <c r="D137" s="6999" t="s">
        <v>319</v>
      </c>
      <c r="E137" s="8023" t="n">
        <v>0.205</v>
      </c>
      <c r="F137" s="9047" t="n">
        <v>71.0</v>
      </c>
    </row>
    <row r="138">
      <c r="A138" s="3928" t="n">
        <v>2012.0</v>
      </c>
      <c r="B138" s="4952" t="s">
        <v>2173</v>
      </c>
      <c r="C138" s="5976" t="s">
        <v>2121</v>
      </c>
      <c r="D138" s="7000" t="s">
        <v>317</v>
      </c>
      <c r="E138" s="8024" t="n">
        <v>4.4</v>
      </c>
      <c r="F138" s="9048" t="n">
        <v>71.0</v>
      </c>
    </row>
    <row r="139">
      <c r="A139" s="3929" t="n">
        <v>2012.0</v>
      </c>
      <c r="B139" s="4953" t="s">
        <v>2173</v>
      </c>
      <c r="C139" s="5977" t="s">
        <v>2121</v>
      </c>
      <c r="D139" s="7001" t="s">
        <v>319</v>
      </c>
      <c r="E139" s="8025" t="n">
        <v>0.275</v>
      </c>
      <c r="F139" s="9049" t="n">
        <v>71.0</v>
      </c>
    </row>
    <row r="140">
      <c r="A140" s="3930" t="n">
        <v>2012.0</v>
      </c>
      <c r="B140" s="4954" t="s">
        <v>2174</v>
      </c>
      <c r="C140" s="5978" t="s">
        <v>2121</v>
      </c>
      <c r="D140" s="7002" t="s">
        <v>317</v>
      </c>
      <c r="E140" s="8026" t="n">
        <v>1.3</v>
      </c>
      <c r="F140" s="9050" t="n">
        <v>71.0</v>
      </c>
    </row>
    <row r="141">
      <c r="A141" s="3931" t="n">
        <v>2012.0</v>
      </c>
      <c r="B141" s="4955" t="s">
        <v>2174</v>
      </c>
      <c r="C141" s="5979" t="s">
        <v>2121</v>
      </c>
      <c r="D141" s="7003" t="s">
        <v>319</v>
      </c>
      <c r="E141" s="8027" t="n">
        <v>0.17</v>
      </c>
      <c r="F141" s="9051" t="n">
        <v>71.0</v>
      </c>
    </row>
    <row r="142">
      <c r="A142" s="3932" t="n">
        <v>2012.0</v>
      </c>
      <c r="B142" s="4956" t="s">
        <v>2170</v>
      </c>
      <c r="C142" s="5980" t="s">
        <v>2122</v>
      </c>
      <c r="D142" s="7004" t="s">
        <v>317</v>
      </c>
      <c r="E142" s="8028" t="n">
        <v>0.255</v>
      </c>
      <c r="F142" s="9052" t="n">
        <v>8.0</v>
      </c>
    </row>
    <row r="143">
      <c r="A143" s="3933" t="n">
        <v>2012.0</v>
      </c>
      <c r="B143" s="4957" t="s">
        <v>2170</v>
      </c>
      <c r="C143" s="5981" t="s">
        <v>2122</v>
      </c>
      <c r="D143" s="7005" t="s">
        <v>319</v>
      </c>
      <c r="E143" s="8029" t="n">
        <v>0.056</v>
      </c>
      <c r="F143" s="9053" t="n">
        <v>8.0</v>
      </c>
    </row>
    <row r="144">
      <c r="A144" s="3934" t="n">
        <v>2012.0</v>
      </c>
      <c r="B144" s="4958" t="s">
        <v>2171</v>
      </c>
      <c r="C144" s="5982" t="s">
        <v>2122</v>
      </c>
      <c r="D144" s="7006" t="s">
        <v>317</v>
      </c>
      <c r="E144" s="8030" t="n">
        <v>0.6</v>
      </c>
      <c r="F144" s="9054" t="n">
        <v>8.0</v>
      </c>
    </row>
    <row r="145">
      <c r="A145" s="3935" t="n">
        <v>2012.0</v>
      </c>
      <c r="B145" s="4959" t="s">
        <v>2171</v>
      </c>
      <c r="C145" s="5983" t="s">
        <v>2122</v>
      </c>
      <c r="D145" s="7007" t="s">
        <v>319</v>
      </c>
      <c r="E145" s="8031" t="n">
        <v>0.149</v>
      </c>
      <c r="F145" s="9055" t="n">
        <v>8.0</v>
      </c>
    </row>
    <row r="146">
      <c r="A146" s="3936" t="n">
        <v>2012.0</v>
      </c>
      <c r="B146" s="4960" t="s">
        <v>2172</v>
      </c>
      <c r="C146" s="5984" t="s">
        <v>2122</v>
      </c>
      <c r="D146" s="7008" t="s">
        <v>317</v>
      </c>
      <c r="E146" s="8032" t="n">
        <v>1.1</v>
      </c>
      <c r="F146" s="9056" t="n">
        <v>8.0</v>
      </c>
    </row>
    <row r="147">
      <c r="A147" s="3937" t="n">
        <v>2012.0</v>
      </c>
      <c r="B147" s="4961" t="s">
        <v>2172</v>
      </c>
      <c r="C147" s="5985" t="s">
        <v>2122</v>
      </c>
      <c r="D147" s="7009" t="s">
        <v>319</v>
      </c>
      <c r="E147" s="8033" t="n">
        <v>0.185</v>
      </c>
      <c r="F147" s="9057" t="n">
        <v>8.0</v>
      </c>
    </row>
    <row r="148">
      <c r="A148" s="3938" t="n">
        <v>2012.0</v>
      </c>
      <c r="B148" s="4962" t="s">
        <v>2173</v>
      </c>
      <c r="C148" s="5986" t="s">
        <v>2122</v>
      </c>
      <c r="D148" s="7010" t="s">
        <v>317</v>
      </c>
      <c r="E148" s="8034" t="n">
        <v>3.41</v>
      </c>
      <c r="F148" s="9058" t="n">
        <v>8.0</v>
      </c>
    </row>
    <row r="149">
      <c r="A149" s="3939" t="n">
        <v>2012.0</v>
      </c>
      <c r="B149" s="4963" t="s">
        <v>2173</v>
      </c>
      <c r="C149" s="5987" t="s">
        <v>2122</v>
      </c>
      <c r="D149" s="7011" t="s">
        <v>319</v>
      </c>
      <c r="E149" s="8035" t="n">
        <v>0.845</v>
      </c>
      <c r="F149" s="9059" t="n">
        <v>8.0</v>
      </c>
    </row>
    <row r="150">
      <c r="A150" s="3940" t="n">
        <v>2012.0</v>
      </c>
      <c r="B150" s="4964" t="s">
        <v>2174</v>
      </c>
      <c r="C150" s="5988" t="s">
        <v>2122</v>
      </c>
      <c r="D150" s="7012" t="s">
        <v>317</v>
      </c>
      <c r="E150" s="8036" t="n">
        <v>0.44</v>
      </c>
      <c r="F150" s="9060" t="n">
        <v>8.0</v>
      </c>
    </row>
    <row r="151">
      <c r="A151" s="3941" t="n">
        <v>2012.0</v>
      </c>
      <c r="B151" s="4965" t="s">
        <v>2174</v>
      </c>
      <c r="C151" s="5989" t="s">
        <v>2122</v>
      </c>
      <c r="D151" s="7013" t="s">
        <v>319</v>
      </c>
      <c r="E151" s="8037" t="n">
        <v>0.108</v>
      </c>
      <c r="F151" s="9061" t="n">
        <v>8.0</v>
      </c>
    </row>
    <row r="152">
      <c r="A152" s="3942" t="n">
        <v>2012.0</v>
      </c>
      <c r="B152" s="4966" t="s">
        <v>2175</v>
      </c>
      <c r="C152" s="5990" t="s">
        <v>2118</v>
      </c>
      <c r="D152" s="7014" t="s">
        <v>317</v>
      </c>
      <c r="E152" s="8038" t="n">
        <v>1.1</v>
      </c>
      <c r="F152" s="9062" t="n">
        <v>10.0</v>
      </c>
    </row>
    <row r="153">
      <c r="A153" s="3943" t="n">
        <v>2012.0</v>
      </c>
      <c r="B153" s="4967" t="s">
        <v>2175</v>
      </c>
      <c r="C153" s="5991" t="s">
        <v>2118</v>
      </c>
      <c r="D153" s="7015" t="s">
        <v>319</v>
      </c>
      <c r="E153" s="8039" t="n">
        <v>0.077</v>
      </c>
      <c r="F153" s="9063" t="n">
        <v>10.0</v>
      </c>
    </row>
    <row r="154">
      <c r="A154" s="3944" t="n">
        <v>2012.0</v>
      </c>
      <c r="B154" s="4968" t="s">
        <v>2176</v>
      </c>
      <c r="C154" s="5992" t="s">
        <v>2118</v>
      </c>
      <c r="D154" s="7016" t="s">
        <v>317</v>
      </c>
      <c r="E154" s="8040" t="n">
        <v>1.47</v>
      </c>
      <c r="F154" s="9064" t="n">
        <v>10.0</v>
      </c>
    </row>
    <row r="155">
      <c r="A155" s="3945" t="n">
        <v>2012.0</v>
      </c>
      <c r="B155" s="4969" t="s">
        <v>2176</v>
      </c>
      <c r="C155" s="5993" t="s">
        <v>2118</v>
      </c>
      <c r="D155" s="7017" t="s">
        <v>319</v>
      </c>
      <c r="E155" s="8041" t="n">
        <v>0.144</v>
      </c>
      <c r="F155" s="9065" t="n">
        <v>10.0</v>
      </c>
    </row>
    <row r="156">
      <c r="A156" s="3946" t="n">
        <v>2012.0</v>
      </c>
      <c r="B156" s="4970" t="s">
        <v>2177</v>
      </c>
      <c r="C156" s="5994" t="s">
        <v>2118</v>
      </c>
      <c r="D156" s="7018" t="s">
        <v>317</v>
      </c>
      <c r="E156" s="8042" t="n">
        <v>2.66</v>
      </c>
      <c r="F156" s="9066" t="n">
        <v>10.0</v>
      </c>
    </row>
    <row r="157">
      <c r="A157" s="3947" t="n">
        <v>2012.0</v>
      </c>
      <c r="B157" s="4971" t="s">
        <v>2177</v>
      </c>
      <c r="C157" s="5995" t="s">
        <v>2118</v>
      </c>
      <c r="D157" s="7019" t="s">
        <v>319</v>
      </c>
      <c r="E157" s="8043" t="n">
        <v>0.18</v>
      </c>
      <c r="F157" s="9067" t="n">
        <v>10.0</v>
      </c>
    </row>
    <row r="158">
      <c r="A158" s="3948" t="n">
        <v>2012.0</v>
      </c>
      <c r="B158" s="4972" t="s">
        <v>2178</v>
      </c>
      <c r="C158" s="5996" t="s">
        <v>2118</v>
      </c>
      <c r="D158" s="7020" t="s">
        <v>317</v>
      </c>
      <c r="E158" s="8044" t="n">
        <v>0.6</v>
      </c>
      <c r="F158" s="9068" t="n">
        <v>10.0</v>
      </c>
    </row>
    <row r="159">
      <c r="A159" s="3949" t="n">
        <v>2012.0</v>
      </c>
      <c r="B159" s="4973" t="s">
        <v>2178</v>
      </c>
      <c r="C159" s="5997" t="s">
        <v>2118</v>
      </c>
      <c r="D159" s="7021" t="s">
        <v>319</v>
      </c>
      <c r="E159" s="8045" t="n">
        <v>0.119</v>
      </c>
      <c r="F159" s="9069" t="n">
        <v>10.0</v>
      </c>
    </row>
    <row r="160">
      <c r="A160" s="3950" t="n">
        <v>2012.0</v>
      </c>
      <c r="B160" s="4974" t="s">
        <v>2179</v>
      </c>
      <c r="C160" s="5998" t="s">
        <v>2118</v>
      </c>
      <c r="D160" s="7022" t="s">
        <v>317</v>
      </c>
      <c r="E160" s="8046" t="n">
        <v>0.587</v>
      </c>
      <c r="F160" s="9070" t="n">
        <v>10.0</v>
      </c>
    </row>
    <row r="161">
      <c r="A161" s="3951" t="n">
        <v>2012.0</v>
      </c>
      <c r="B161" s="4975" t="s">
        <v>2179</v>
      </c>
      <c r="C161" s="5999" t="s">
        <v>2118</v>
      </c>
      <c r="D161" s="7023" t="s">
        <v>319</v>
      </c>
      <c r="E161" s="8047" t="n">
        <v>0.067</v>
      </c>
      <c r="F161" s="9071" t="n">
        <v>10.0</v>
      </c>
    </row>
    <row r="162">
      <c r="A162" s="3952" t="n">
        <v>2012.0</v>
      </c>
      <c r="B162" s="4976" t="s">
        <v>2175</v>
      </c>
      <c r="C162" s="6000" t="s">
        <v>2119</v>
      </c>
      <c r="D162" s="7024" t="s">
        <v>317</v>
      </c>
      <c r="E162" s="8048" t="n">
        <v>1.07</v>
      </c>
      <c r="F162" s="9072" t="n">
        <v>31.0</v>
      </c>
    </row>
    <row r="163">
      <c r="A163" s="3953" t="n">
        <v>2012.0</v>
      </c>
      <c r="B163" s="4977" t="s">
        <v>2175</v>
      </c>
      <c r="C163" s="6001" t="s">
        <v>2119</v>
      </c>
      <c r="D163" s="7025" t="s">
        <v>319</v>
      </c>
      <c r="E163" s="8049" t="n">
        <v>0.026</v>
      </c>
      <c r="F163" s="9073" t="n">
        <v>31.0</v>
      </c>
    </row>
    <row r="164">
      <c r="A164" s="3954" t="n">
        <v>2012.0</v>
      </c>
      <c r="B164" s="4978" t="s">
        <v>2176</v>
      </c>
      <c r="C164" s="6002" t="s">
        <v>2119</v>
      </c>
      <c r="D164" s="7026" t="s">
        <v>317</v>
      </c>
      <c r="E164" s="8050" t="n">
        <v>1.98</v>
      </c>
      <c r="F164" s="9074" t="n">
        <v>31.0</v>
      </c>
    </row>
    <row r="165">
      <c r="A165" s="3955" t="n">
        <v>2012.0</v>
      </c>
      <c r="B165" s="4979" t="s">
        <v>2176</v>
      </c>
      <c r="C165" s="6003" t="s">
        <v>2119</v>
      </c>
      <c r="D165" s="7027" t="s">
        <v>319</v>
      </c>
      <c r="E165" s="8051" t="n">
        <v>0.072</v>
      </c>
      <c r="F165" s="9075" t="n">
        <v>31.0</v>
      </c>
    </row>
    <row r="166">
      <c r="A166" s="3956" t="n">
        <v>2012.0</v>
      </c>
      <c r="B166" s="4980" t="s">
        <v>2177</v>
      </c>
      <c r="C166" s="6004" t="s">
        <v>2119</v>
      </c>
      <c r="D166" s="7028" t="s">
        <v>317</v>
      </c>
      <c r="E166" s="8052" t="n">
        <v>2.65</v>
      </c>
      <c r="F166" s="9076" t="n">
        <v>31.0</v>
      </c>
    </row>
    <row r="167">
      <c r="A167" s="3957" t="n">
        <v>2012.0</v>
      </c>
      <c r="B167" s="4981" t="s">
        <v>2177</v>
      </c>
      <c r="C167" s="6005" t="s">
        <v>2119</v>
      </c>
      <c r="D167" s="7029" t="s">
        <v>319</v>
      </c>
      <c r="E167" s="8053" t="n">
        <v>0.084</v>
      </c>
      <c r="F167" s="9077" t="n">
        <v>31.0</v>
      </c>
    </row>
    <row r="168">
      <c r="A168" s="3958" t="n">
        <v>2012.0</v>
      </c>
      <c r="B168" s="4982" t="s">
        <v>2178</v>
      </c>
      <c r="C168" s="6006" t="s">
        <v>2119</v>
      </c>
      <c r="D168" s="7030" t="s">
        <v>317</v>
      </c>
      <c r="E168" s="8054" t="n">
        <v>0.59</v>
      </c>
      <c r="F168" s="9078" t="n">
        <v>31.0</v>
      </c>
    </row>
    <row r="169">
      <c r="A169" s="3959" t="n">
        <v>2012.0</v>
      </c>
      <c r="B169" s="4983" t="s">
        <v>2178</v>
      </c>
      <c r="C169" s="6007" t="s">
        <v>2119</v>
      </c>
      <c r="D169" s="7031" t="s">
        <v>319</v>
      </c>
      <c r="E169" s="8055" t="n">
        <v>0.02</v>
      </c>
      <c r="F169" s="9079" t="n">
        <v>31.0</v>
      </c>
    </row>
    <row r="170">
      <c r="A170" s="3960" t="n">
        <v>2012.0</v>
      </c>
      <c r="B170" s="4984" t="s">
        <v>2179</v>
      </c>
      <c r="C170" s="6008" t="s">
        <v>2119</v>
      </c>
      <c r="D170" s="7032" t="s">
        <v>317</v>
      </c>
      <c r="E170" s="8056" t="n">
        <v>0.548</v>
      </c>
      <c r="F170" s="9080" t="n">
        <v>31.0</v>
      </c>
    </row>
    <row r="171">
      <c r="A171" s="3961" t="n">
        <v>2012.0</v>
      </c>
      <c r="B171" s="4985" t="s">
        <v>2179</v>
      </c>
      <c r="C171" s="6009" t="s">
        <v>2119</v>
      </c>
      <c r="D171" s="7033" t="s">
        <v>319</v>
      </c>
      <c r="E171" s="8057" t="n">
        <v>0.058</v>
      </c>
      <c r="F171" s="9081" t="n">
        <v>31.0</v>
      </c>
    </row>
    <row r="172">
      <c r="A172" s="3962" t="n">
        <v>2012.0</v>
      </c>
      <c r="B172" s="4986" t="s">
        <v>2175</v>
      </c>
      <c r="C172" s="6010" t="s">
        <v>2120</v>
      </c>
      <c r="D172" s="7034" t="s">
        <v>317</v>
      </c>
      <c r="E172" s="8058" t="n">
        <v>1.78</v>
      </c>
      <c r="F172" s="9082" t="n">
        <v>33.0</v>
      </c>
    </row>
    <row r="173">
      <c r="A173" s="3963" t="n">
        <v>2012.0</v>
      </c>
      <c r="B173" s="4987" t="s">
        <v>2175</v>
      </c>
      <c r="C173" s="6011" t="s">
        <v>2120</v>
      </c>
      <c r="D173" s="7035" t="s">
        <v>319</v>
      </c>
      <c r="E173" s="8059" t="n">
        <v>0.17</v>
      </c>
      <c r="F173" s="9083" t="n">
        <v>33.0</v>
      </c>
    </row>
    <row r="174">
      <c r="A174" s="3964" t="n">
        <v>2012.0</v>
      </c>
      <c r="B174" s="4988" t="s">
        <v>2176</v>
      </c>
      <c r="C174" s="6012" t="s">
        <v>2120</v>
      </c>
      <c r="D174" s="7036" t="s">
        <v>317</v>
      </c>
      <c r="E174" s="8060" t="n">
        <v>1.64</v>
      </c>
      <c r="F174" s="9084" t="n">
        <v>33.0</v>
      </c>
    </row>
    <row r="175">
      <c r="A175" s="3965" t="n">
        <v>2012.0</v>
      </c>
      <c r="B175" s="4989" t="s">
        <v>2176</v>
      </c>
      <c r="C175" s="6013" t="s">
        <v>2120</v>
      </c>
      <c r="D175" s="7037" t="s">
        <v>319</v>
      </c>
      <c r="E175" s="8061" t="n">
        <v>0.127</v>
      </c>
      <c r="F175" s="9085" t="n">
        <v>33.0</v>
      </c>
    </row>
    <row r="176">
      <c r="A176" s="3966" t="n">
        <v>2012.0</v>
      </c>
      <c r="B176" s="4990" t="s">
        <v>2177</v>
      </c>
      <c r="C176" s="6014" t="s">
        <v>2120</v>
      </c>
      <c r="D176" s="7038" t="s">
        <v>317</v>
      </c>
      <c r="E176" s="8062" t="n">
        <v>4.04</v>
      </c>
      <c r="F176" s="9086" t="n">
        <v>33.0</v>
      </c>
    </row>
    <row r="177">
      <c r="A177" s="3967" t="n">
        <v>2012.0</v>
      </c>
      <c r="B177" s="4991" t="s">
        <v>2177</v>
      </c>
      <c r="C177" s="6015" t="s">
        <v>2120</v>
      </c>
      <c r="D177" s="7039" t="s">
        <v>319</v>
      </c>
      <c r="E177" s="8063" t="n">
        <v>0.395</v>
      </c>
      <c r="F177" s="9087" t="n">
        <v>33.0</v>
      </c>
    </row>
    <row r="178">
      <c r="A178" s="3968" t="n">
        <v>2012.0</v>
      </c>
      <c r="B178" s="4992" t="s">
        <v>2178</v>
      </c>
      <c r="C178" s="6016" t="s">
        <v>2120</v>
      </c>
      <c r="D178" s="7040" t="s">
        <v>317</v>
      </c>
      <c r="E178" s="8064" t="n">
        <v>1.1</v>
      </c>
      <c r="F178" s="9088" t="n">
        <v>33.0</v>
      </c>
    </row>
    <row r="179">
      <c r="A179" s="3969" t="n">
        <v>2012.0</v>
      </c>
      <c r="B179" s="4993" t="s">
        <v>2178</v>
      </c>
      <c r="C179" s="6017" t="s">
        <v>2120</v>
      </c>
      <c r="D179" s="7041" t="s">
        <v>319</v>
      </c>
      <c r="E179" s="8065" t="n">
        <v>0.113</v>
      </c>
      <c r="F179" s="9089" t="n">
        <v>33.0</v>
      </c>
    </row>
    <row r="180">
      <c r="A180" s="3970" t="n">
        <v>2012.0</v>
      </c>
      <c r="B180" s="4994" t="s">
        <v>2179</v>
      </c>
      <c r="C180" s="6018" t="s">
        <v>2120</v>
      </c>
      <c r="D180" s="7042" t="s">
        <v>317</v>
      </c>
      <c r="E180" s="8066" t="n">
        <v>0.97</v>
      </c>
      <c r="F180" s="9090" t="n">
        <v>33.0</v>
      </c>
    </row>
    <row r="181">
      <c r="A181" s="3971" t="n">
        <v>2012.0</v>
      </c>
      <c r="B181" s="4995" t="s">
        <v>2179</v>
      </c>
      <c r="C181" s="6019" t="s">
        <v>2120</v>
      </c>
      <c r="D181" s="7043" t="s">
        <v>319</v>
      </c>
      <c r="E181" s="8067" t="n">
        <v>0.17</v>
      </c>
      <c r="F181" s="9091" t="n">
        <v>33.0</v>
      </c>
    </row>
    <row r="182">
      <c r="A182" s="3972" t="n">
        <v>2012.0</v>
      </c>
      <c r="B182" s="4996" t="s">
        <v>2175</v>
      </c>
      <c r="C182" s="6020" t="s">
        <v>2121</v>
      </c>
      <c r="D182" s="7044" t="s">
        <v>317</v>
      </c>
      <c r="E182" s="8068" t="n">
        <v>2.52</v>
      </c>
      <c r="F182" s="9092" t="n">
        <v>79.0</v>
      </c>
    </row>
    <row r="183">
      <c r="A183" s="3973" t="n">
        <v>2012.0</v>
      </c>
      <c r="B183" s="4997" t="s">
        <v>2175</v>
      </c>
      <c r="C183" s="6021" t="s">
        <v>2121</v>
      </c>
      <c r="D183" s="7045" t="s">
        <v>319</v>
      </c>
      <c r="E183" s="8069" t="n">
        <v>0.22</v>
      </c>
      <c r="F183" s="9093" t="n">
        <v>79.0</v>
      </c>
    </row>
    <row r="184">
      <c r="A184" s="3974" t="n">
        <v>2012.0</v>
      </c>
      <c r="B184" s="4998" t="s">
        <v>2176</v>
      </c>
      <c r="C184" s="6022" t="s">
        <v>2121</v>
      </c>
      <c r="D184" s="7046" t="s">
        <v>317</v>
      </c>
      <c r="E184" s="8070" t="n">
        <v>1.91</v>
      </c>
      <c r="F184" s="9094" t="n">
        <v>79.0</v>
      </c>
    </row>
    <row r="185">
      <c r="A185" s="3975" t="n">
        <v>2012.0</v>
      </c>
      <c r="B185" s="4999" t="s">
        <v>2176</v>
      </c>
      <c r="C185" s="6023" t="s">
        <v>2121</v>
      </c>
      <c r="D185" s="7047" t="s">
        <v>319</v>
      </c>
      <c r="E185" s="8071" t="n">
        <v>0.148</v>
      </c>
      <c r="F185" s="9095" t="n">
        <v>79.0</v>
      </c>
    </row>
    <row r="186">
      <c r="A186" s="3976" t="n">
        <v>2012.0</v>
      </c>
      <c r="B186" s="5000" t="s">
        <v>2177</v>
      </c>
      <c r="C186" s="6024" t="s">
        <v>2121</v>
      </c>
      <c r="D186" s="7048" t="s">
        <v>317</v>
      </c>
      <c r="E186" s="8072" t="n">
        <v>5.1</v>
      </c>
      <c r="F186" s="9096" t="n">
        <v>79.0</v>
      </c>
    </row>
    <row r="187">
      <c r="A187" s="3977" t="n">
        <v>2012.0</v>
      </c>
      <c r="B187" s="5001" t="s">
        <v>2177</v>
      </c>
      <c r="C187" s="6025" t="s">
        <v>2121</v>
      </c>
      <c r="D187" s="7049" t="s">
        <v>319</v>
      </c>
      <c r="E187" s="8073" t="n">
        <v>0.3</v>
      </c>
      <c r="F187" s="9097" t="n">
        <v>79.0</v>
      </c>
    </row>
    <row r="188">
      <c r="A188" s="3978" t="n">
        <v>2012.0</v>
      </c>
      <c r="B188" s="5002" t="s">
        <v>2178</v>
      </c>
      <c r="C188" s="6026" t="s">
        <v>2121</v>
      </c>
      <c r="D188" s="7050" t="s">
        <v>317</v>
      </c>
      <c r="E188" s="8074" t="n">
        <v>1.08</v>
      </c>
      <c r="F188" s="9098" t="n">
        <v>79.0</v>
      </c>
    </row>
    <row r="189">
      <c r="A189" s="3979" t="n">
        <v>2012.0</v>
      </c>
      <c r="B189" s="5003" t="s">
        <v>2178</v>
      </c>
      <c r="C189" s="6027" t="s">
        <v>2121</v>
      </c>
      <c r="D189" s="7051" t="s">
        <v>319</v>
      </c>
      <c r="E189" s="8075" t="n">
        <v>0.075</v>
      </c>
      <c r="F189" s="9099" t="n">
        <v>79.0</v>
      </c>
    </row>
    <row r="190">
      <c r="A190" s="3980" t="n">
        <v>2012.0</v>
      </c>
      <c r="B190" s="5004" t="s">
        <v>2179</v>
      </c>
      <c r="C190" s="6028" t="s">
        <v>2121</v>
      </c>
      <c r="D190" s="7052" t="s">
        <v>317</v>
      </c>
      <c r="E190" s="8076" t="n">
        <v>0.9</v>
      </c>
      <c r="F190" s="9100" t="n">
        <v>79.0</v>
      </c>
    </row>
    <row r="191">
      <c r="A191" s="3981" t="n">
        <v>2012.0</v>
      </c>
      <c r="B191" s="5005" t="s">
        <v>2179</v>
      </c>
      <c r="C191" s="6029" t="s">
        <v>2121</v>
      </c>
      <c r="D191" s="7053" t="s">
        <v>319</v>
      </c>
      <c r="E191" s="8077" t="n">
        <v>0.11</v>
      </c>
      <c r="F191" s="9101" t="n">
        <v>79.0</v>
      </c>
    </row>
    <row r="192">
      <c r="A192" s="3982" t="n">
        <v>2012.0</v>
      </c>
      <c r="B192" s="5006" t="s">
        <v>2175</v>
      </c>
      <c r="C192" s="6030" t="s">
        <v>2122</v>
      </c>
      <c r="D192" s="7054" t="s">
        <v>317</v>
      </c>
      <c r="E192" s="8078" t="n">
        <v>0.56</v>
      </c>
      <c r="F192" s="9102" t="n">
        <v>13.0</v>
      </c>
    </row>
    <row r="193">
      <c r="A193" s="3983" t="n">
        <v>2012.0</v>
      </c>
      <c r="B193" s="5007" t="s">
        <v>2175</v>
      </c>
      <c r="C193" s="6031" t="s">
        <v>2122</v>
      </c>
      <c r="D193" s="7055" t="s">
        <v>319</v>
      </c>
      <c r="E193" s="8079" t="n">
        <v>0.114</v>
      </c>
      <c r="F193" s="9103" t="n">
        <v>13.0</v>
      </c>
    </row>
    <row r="194">
      <c r="A194" s="3984" t="n">
        <v>2012.0</v>
      </c>
      <c r="B194" s="5008" t="s">
        <v>2176</v>
      </c>
      <c r="C194" s="6032" t="s">
        <v>2122</v>
      </c>
      <c r="D194" s="7056" t="s">
        <v>317</v>
      </c>
      <c r="E194" s="8080" t="n">
        <v>9.1</v>
      </c>
      <c r="F194" s="9104" t="n">
        <v>13.0</v>
      </c>
    </row>
    <row r="195">
      <c r="A195" s="3985" t="n">
        <v>2012.0</v>
      </c>
      <c r="B195" s="5009" t="s">
        <v>2176</v>
      </c>
      <c r="C195" s="6033" t="s">
        <v>2122</v>
      </c>
      <c r="D195" s="7057" t="s">
        <v>319</v>
      </c>
      <c r="E195" s="8081" t="n">
        <v>0.5</v>
      </c>
      <c r="F195" s="9105" t="n">
        <v>13.0</v>
      </c>
    </row>
    <row r="196">
      <c r="A196" s="3986" t="n">
        <v>2012.0</v>
      </c>
      <c r="B196" s="5010" t="s">
        <v>2177</v>
      </c>
      <c r="C196" s="6034" t="s">
        <v>2122</v>
      </c>
      <c r="D196" s="7058" t="s">
        <v>317</v>
      </c>
      <c r="E196" s="8082" t="n">
        <v>0.61</v>
      </c>
      <c r="F196" s="9106" t="n">
        <v>13.0</v>
      </c>
    </row>
    <row r="197">
      <c r="A197" s="3987" t="n">
        <v>2012.0</v>
      </c>
      <c r="B197" s="5011" t="s">
        <v>2177</v>
      </c>
      <c r="C197" s="6035" t="s">
        <v>2122</v>
      </c>
      <c r="D197" s="7059" t="s">
        <v>319</v>
      </c>
      <c r="E197" s="8083" t="n">
        <v>0.128</v>
      </c>
      <c r="F197" s="9107" t="n">
        <v>13.0</v>
      </c>
    </row>
    <row r="198">
      <c r="A198" s="3988" t="n">
        <v>2012.0</v>
      </c>
      <c r="B198" s="5012" t="s">
        <v>2178</v>
      </c>
      <c r="C198" s="6036" t="s">
        <v>2122</v>
      </c>
      <c r="D198" s="7060" t="s">
        <v>317</v>
      </c>
      <c r="E198" s="8084" t="n">
        <v>0.3</v>
      </c>
      <c r="F198" s="9108" t="n">
        <v>13.0</v>
      </c>
    </row>
    <row r="199">
      <c r="A199" s="3989" t="n">
        <v>2012.0</v>
      </c>
      <c r="B199" s="5013" t="s">
        <v>2178</v>
      </c>
      <c r="C199" s="6037" t="s">
        <v>2122</v>
      </c>
      <c r="D199" s="7061" t="s">
        <v>319</v>
      </c>
      <c r="E199" s="8085" t="n">
        <v>0.053</v>
      </c>
      <c r="F199" s="9109" t="n">
        <v>13.0</v>
      </c>
    </row>
    <row r="200">
      <c r="A200" s="3990" t="n">
        <v>2012.0</v>
      </c>
      <c r="B200" s="5014" t="s">
        <v>2179</v>
      </c>
      <c r="C200" s="6038" t="s">
        <v>2122</v>
      </c>
      <c r="D200" s="7062" t="s">
        <v>317</v>
      </c>
      <c r="E200" s="8086" t="n">
        <v>0.3</v>
      </c>
      <c r="F200" s="9110" t="n">
        <v>13.0</v>
      </c>
    </row>
    <row r="201">
      <c r="A201" s="3991" t="n">
        <v>2012.0</v>
      </c>
      <c r="B201" s="5015" t="s">
        <v>2179</v>
      </c>
      <c r="C201" s="6039" t="s">
        <v>2122</v>
      </c>
      <c r="D201" s="7063" t="s">
        <v>319</v>
      </c>
      <c r="E201" s="8087" t="n">
        <v>0.05</v>
      </c>
      <c r="F201" s="9111" t="n">
        <v>13.0</v>
      </c>
    </row>
    <row r="202">
      <c r="A202" s="3992" t="n">
        <v>2012.0</v>
      </c>
      <c r="B202" s="5016" t="s">
        <v>2160</v>
      </c>
      <c r="C202" s="6040" t="s">
        <v>2118</v>
      </c>
      <c r="D202" s="7064" t="s">
        <v>317</v>
      </c>
      <c r="E202" s="8088" t="n">
        <v>1.08</v>
      </c>
      <c r="F202" s="9112" t="n">
        <v>7.0</v>
      </c>
    </row>
    <row r="203">
      <c r="A203" s="3993" t="n">
        <v>2012.0</v>
      </c>
      <c r="B203" s="5017" t="s">
        <v>2160</v>
      </c>
      <c r="C203" s="6041" t="s">
        <v>2118</v>
      </c>
      <c r="D203" s="7065" t="s">
        <v>319</v>
      </c>
      <c r="E203" s="8089" t="n">
        <v>0.053</v>
      </c>
      <c r="F203" s="9113" t="n">
        <v>7.0</v>
      </c>
    </row>
    <row r="204">
      <c r="A204" s="3994" t="n">
        <v>2012.0</v>
      </c>
      <c r="B204" s="5018" t="s">
        <v>2161</v>
      </c>
      <c r="C204" s="6042" t="s">
        <v>2118</v>
      </c>
      <c r="D204" s="7066" t="s">
        <v>317</v>
      </c>
      <c r="E204" s="8090" t="n">
        <v>0.38</v>
      </c>
      <c r="F204" s="9114" t="n">
        <v>7.0</v>
      </c>
    </row>
    <row r="205">
      <c r="A205" s="3995" t="n">
        <v>2012.0</v>
      </c>
      <c r="B205" s="5019" t="s">
        <v>2161</v>
      </c>
      <c r="C205" s="6043" t="s">
        <v>2118</v>
      </c>
      <c r="D205" s="7067" t="s">
        <v>319</v>
      </c>
      <c r="E205" s="8091" t="n">
        <v>0.013</v>
      </c>
      <c r="F205" s="9115" t="n">
        <v>7.0</v>
      </c>
    </row>
    <row r="206">
      <c r="A206" s="3996" t="n">
        <v>2012.0</v>
      </c>
      <c r="B206" s="5020" t="s">
        <v>2162</v>
      </c>
      <c r="C206" s="6044" t="s">
        <v>2118</v>
      </c>
      <c r="D206" s="7068" t="s">
        <v>317</v>
      </c>
      <c r="E206" s="8092" t="n">
        <v>1.99</v>
      </c>
      <c r="F206" s="9116" t="n">
        <v>7.0</v>
      </c>
    </row>
    <row r="207">
      <c r="A207" s="3997" t="n">
        <v>2012.0</v>
      </c>
      <c r="B207" s="5021" t="s">
        <v>2162</v>
      </c>
      <c r="C207" s="6045" t="s">
        <v>2118</v>
      </c>
      <c r="D207" s="7069" t="s">
        <v>319</v>
      </c>
      <c r="E207" s="8093" t="n">
        <v>0.074</v>
      </c>
      <c r="F207" s="9117" t="n">
        <v>7.0</v>
      </c>
    </row>
    <row r="208">
      <c r="A208" s="3998" t="n">
        <v>2012.0</v>
      </c>
      <c r="B208" s="5022" t="s">
        <v>2163</v>
      </c>
      <c r="C208" s="6046" t="s">
        <v>2118</v>
      </c>
      <c r="D208" s="7070" t="s">
        <v>317</v>
      </c>
      <c r="E208" s="8094" t="n">
        <v>0.41</v>
      </c>
      <c r="F208" s="9118" t="n">
        <v>7.0</v>
      </c>
    </row>
    <row r="209">
      <c r="A209" s="3999" t="n">
        <v>2012.0</v>
      </c>
      <c r="B209" s="5023" t="s">
        <v>2163</v>
      </c>
      <c r="C209" s="6047" t="s">
        <v>2118</v>
      </c>
      <c r="D209" s="7071" t="s">
        <v>319</v>
      </c>
      <c r="E209" s="8095" t="n">
        <v>0.03</v>
      </c>
      <c r="F209" s="9119" t="n">
        <v>7.0</v>
      </c>
    </row>
    <row r="210">
      <c r="A210" s="4000" t="n">
        <v>2012.0</v>
      </c>
      <c r="B210" s="5024" t="s">
        <v>2164</v>
      </c>
      <c r="C210" s="6048" t="s">
        <v>2118</v>
      </c>
      <c r="D210" s="7072" t="s">
        <v>317</v>
      </c>
      <c r="E210" s="8096" t="n">
        <v>1.08</v>
      </c>
      <c r="F210" s="9120" t="n">
        <v>7.0</v>
      </c>
    </row>
    <row r="211">
      <c r="A211" s="4001" t="n">
        <v>2012.0</v>
      </c>
      <c r="B211" s="5025" t="s">
        <v>2164</v>
      </c>
      <c r="C211" s="6049" t="s">
        <v>2118</v>
      </c>
      <c r="D211" s="7073" t="s">
        <v>319</v>
      </c>
      <c r="E211" s="8097" t="n">
        <v>0.04</v>
      </c>
      <c r="F211" s="9121" t="n">
        <v>7.0</v>
      </c>
    </row>
    <row r="212">
      <c r="A212" s="4002" t="n">
        <v>2012.0</v>
      </c>
      <c r="B212" s="5026" t="s">
        <v>2160</v>
      </c>
      <c r="C212" s="6050" t="s">
        <v>2119</v>
      </c>
      <c r="D212" s="7074" t="s">
        <v>317</v>
      </c>
      <c r="E212" s="8098" t="n">
        <v>1.14</v>
      </c>
      <c r="F212" s="9122" t="n">
        <v>23.0</v>
      </c>
    </row>
    <row r="213">
      <c r="A213" s="4003" t="n">
        <v>2012.0</v>
      </c>
      <c r="B213" s="5027" t="s">
        <v>2160</v>
      </c>
      <c r="C213" s="6051" t="s">
        <v>2119</v>
      </c>
      <c r="D213" s="7075" t="s">
        <v>319</v>
      </c>
      <c r="E213" s="8099" t="n">
        <v>0.04</v>
      </c>
      <c r="F213" s="9123" t="n">
        <v>23.0</v>
      </c>
    </row>
    <row r="214">
      <c r="A214" s="4004" t="n">
        <v>2012.0</v>
      </c>
      <c r="B214" s="5028" t="s">
        <v>2161</v>
      </c>
      <c r="C214" s="6052" t="s">
        <v>2119</v>
      </c>
      <c r="D214" s="7076" t="s">
        <v>317</v>
      </c>
      <c r="E214" s="8100" t="n">
        <v>0.418</v>
      </c>
      <c r="F214" s="9124" t="n">
        <v>23.0</v>
      </c>
    </row>
    <row r="215">
      <c r="A215" s="4005" t="n">
        <v>2012.0</v>
      </c>
      <c r="B215" s="5029" t="s">
        <v>2161</v>
      </c>
      <c r="C215" s="6053" t="s">
        <v>2119</v>
      </c>
      <c r="D215" s="7077" t="s">
        <v>319</v>
      </c>
      <c r="E215" s="8101" t="n">
        <v>0.025</v>
      </c>
      <c r="F215" s="9125" t="n">
        <v>23.0</v>
      </c>
    </row>
    <row r="216">
      <c r="A216" s="4006" t="n">
        <v>2012.0</v>
      </c>
      <c r="B216" s="5030" t="s">
        <v>2162</v>
      </c>
      <c r="C216" s="6054" t="s">
        <v>2119</v>
      </c>
      <c r="D216" s="7078" t="s">
        <v>317</v>
      </c>
      <c r="E216" s="8102" t="n">
        <v>2.02</v>
      </c>
      <c r="F216" s="9126" t="n">
        <v>23.0</v>
      </c>
    </row>
    <row r="217">
      <c r="A217" s="4007" t="n">
        <v>2012.0</v>
      </c>
      <c r="B217" s="5031" t="s">
        <v>2162</v>
      </c>
      <c r="C217" s="6055" t="s">
        <v>2119</v>
      </c>
      <c r="D217" s="7079" t="s">
        <v>319</v>
      </c>
      <c r="E217" s="8103" t="n">
        <v>0.058</v>
      </c>
      <c r="F217" s="9127" t="n">
        <v>23.0</v>
      </c>
    </row>
    <row r="218">
      <c r="A218" s="4008" t="n">
        <v>2012.0</v>
      </c>
      <c r="B218" s="5032" t="s">
        <v>2163</v>
      </c>
      <c r="C218" s="6056" t="s">
        <v>2119</v>
      </c>
      <c r="D218" s="7080" t="s">
        <v>317</v>
      </c>
      <c r="E218" s="8104" t="n">
        <v>0.435</v>
      </c>
      <c r="F218" s="9128" t="n">
        <v>23.0</v>
      </c>
    </row>
    <row r="219">
      <c r="A219" s="4009" t="n">
        <v>2012.0</v>
      </c>
      <c r="B219" s="5033" t="s">
        <v>2163</v>
      </c>
      <c r="C219" s="6057" t="s">
        <v>2119</v>
      </c>
      <c r="D219" s="7081" t="s">
        <v>319</v>
      </c>
      <c r="E219" s="8105" t="n">
        <v>0.02</v>
      </c>
      <c r="F219" s="9129" t="n">
        <v>23.0</v>
      </c>
    </row>
    <row r="220">
      <c r="A220" s="4010" t="n">
        <v>2012.0</v>
      </c>
      <c r="B220" s="5034" t="s">
        <v>2164</v>
      </c>
      <c r="C220" s="6058" t="s">
        <v>2119</v>
      </c>
      <c r="D220" s="7082" t="s">
        <v>317</v>
      </c>
      <c r="E220" s="8106" t="n">
        <v>1.07</v>
      </c>
      <c r="F220" s="9130" t="n">
        <v>23.0</v>
      </c>
    </row>
    <row r="221">
      <c r="A221" s="4011" t="n">
        <v>2012.0</v>
      </c>
      <c r="B221" s="5035" t="s">
        <v>2164</v>
      </c>
      <c r="C221" s="6059" t="s">
        <v>2119</v>
      </c>
      <c r="D221" s="7083" t="s">
        <v>319</v>
      </c>
      <c r="E221" s="8107" t="n">
        <v>0.03</v>
      </c>
      <c r="F221" s="9131" t="n">
        <v>23.0</v>
      </c>
    </row>
    <row r="222">
      <c r="A222" s="4012" t="n">
        <v>2012.0</v>
      </c>
      <c r="B222" s="5036" t="s">
        <v>2160</v>
      </c>
      <c r="C222" s="6060" t="s">
        <v>2120</v>
      </c>
      <c r="D222" s="7084" t="s">
        <v>317</v>
      </c>
      <c r="E222" s="8108" t="n">
        <v>1.88</v>
      </c>
      <c r="F222" s="9132" t="n">
        <v>28.0</v>
      </c>
    </row>
    <row r="223">
      <c r="A223" s="4013" t="n">
        <v>2012.0</v>
      </c>
      <c r="B223" s="5037" t="s">
        <v>2160</v>
      </c>
      <c r="C223" s="6061" t="s">
        <v>2120</v>
      </c>
      <c r="D223" s="7085" t="s">
        <v>319</v>
      </c>
      <c r="E223" s="8109" t="n">
        <v>0.12</v>
      </c>
      <c r="F223" s="9133" t="n">
        <v>28.0</v>
      </c>
    </row>
    <row r="224">
      <c r="A224" s="4014" t="n">
        <v>2012.0</v>
      </c>
      <c r="B224" s="5038" t="s">
        <v>2161</v>
      </c>
      <c r="C224" s="6062" t="s">
        <v>2120</v>
      </c>
      <c r="D224" s="7086" t="s">
        <v>317</v>
      </c>
      <c r="E224" s="8110" t="n">
        <v>0.697</v>
      </c>
      <c r="F224" s="9134" t="n">
        <v>28.0</v>
      </c>
    </row>
    <row r="225">
      <c r="A225" s="4015" t="n">
        <v>2012.0</v>
      </c>
      <c r="B225" s="5039" t="s">
        <v>2161</v>
      </c>
      <c r="C225" s="6063" t="s">
        <v>2120</v>
      </c>
      <c r="D225" s="7087" t="s">
        <v>319</v>
      </c>
      <c r="E225" s="8111" t="n">
        <v>0.097</v>
      </c>
      <c r="F225" s="9135" t="n">
        <v>28.0</v>
      </c>
    </row>
    <row r="226">
      <c r="A226" s="4016" t="n">
        <v>2012.0</v>
      </c>
      <c r="B226" s="5040" t="s">
        <v>2162</v>
      </c>
      <c r="C226" s="6064" t="s">
        <v>2120</v>
      </c>
      <c r="D226" s="7088" t="s">
        <v>317</v>
      </c>
      <c r="E226" s="8112" t="n">
        <v>3.24</v>
      </c>
      <c r="F226" s="9136" t="n">
        <v>28.0</v>
      </c>
    </row>
    <row r="227">
      <c r="A227" s="4017" t="n">
        <v>2012.0</v>
      </c>
      <c r="B227" s="5041" t="s">
        <v>2162</v>
      </c>
      <c r="C227" s="6065" t="s">
        <v>2120</v>
      </c>
      <c r="D227" s="7089" t="s">
        <v>319</v>
      </c>
      <c r="E227" s="8113" t="n">
        <v>0.245</v>
      </c>
      <c r="F227" s="9137" t="n">
        <v>28.0</v>
      </c>
    </row>
    <row r="228">
      <c r="A228" s="4018" t="n">
        <v>2012.0</v>
      </c>
      <c r="B228" s="5042" t="s">
        <v>2163</v>
      </c>
      <c r="C228" s="6066" t="s">
        <v>2120</v>
      </c>
      <c r="D228" s="7090" t="s">
        <v>317</v>
      </c>
      <c r="E228" s="8114" t="n">
        <v>0.743</v>
      </c>
      <c r="F228" s="9138" t="n">
        <v>28.0</v>
      </c>
    </row>
    <row r="229">
      <c r="A229" s="4019" t="n">
        <v>2012.0</v>
      </c>
      <c r="B229" s="5043" t="s">
        <v>2163</v>
      </c>
      <c r="C229" s="6067" t="s">
        <v>2120</v>
      </c>
      <c r="D229" s="7091" t="s">
        <v>319</v>
      </c>
      <c r="E229" s="8115" t="n">
        <v>0.11</v>
      </c>
      <c r="F229" s="9139" t="n">
        <v>28.0</v>
      </c>
    </row>
    <row r="230">
      <c r="A230" s="4020" t="n">
        <v>2012.0</v>
      </c>
      <c r="B230" s="5044" t="s">
        <v>2164</v>
      </c>
      <c r="C230" s="6068" t="s">
        <v>2120</v>
      </c>
      <c r="D230" s="7092" t="s">
        <v>317</v>
      </c>
      <c r="E230" s="8116" t="n">
        <v>1.83</v>
      </c>
      <c r="F230" s="9140" t="n">
        <v>28.0</v>
      </c>
    </row>
    <row r="231">
      <c r="A231" s="4021" t="n">
        <v>2012.0</v>
      </c>
      <c r="B231" s="5045" t="s">
        <v>2164</v>
      </c>
      <c r="C231" s="6069" t="s">
        <v>2120</v>
      </c>
      <c r="D231" s="7093" t="s">
        <v>319</v>
      </c>
      <c r="E231" s="8117" t="n">
        <v>0.13</v>
      </c>
      <c r="F231" s="9141" t="n">
        <v>28.0</v>
      </c>
    </row>
    <row r="232">
      <c r="A232" s="4022" t="n">
        <v>2012.0</v>
      </c>
      <c r="B232" s="5046" t="s">
        <v>2160</v>
      </c>
      <c r="C232" s="6070" t="s">
        <v>2121</v>
      </c>
      <c r="D232" s="7094" t="s">
        <v>317</v>
      </c>
      <c r="E232" s="8118" t="n">
        <v>2.6</v>
      </c>
      <c r="F232" s="9142" t="n">
        <v>67.0</v>
      </c>
    </row>
    <row r="233">
      <c r="A233" s="4023" t="n">
        <v>2012.0</v>
      </c>
      <c r="B233" s="5047" t="s">
        <v>2160</v>
      </c>
      <c r="C233" s="6071" t="s">
        <v>2121</v>
      </c>
      <c r="D233" s="7095" t="s">
        <v>319</v>
      </c>
      <c r="E233" s="8119" t="n">
        <v>0.17</v>
      </c>
      <c r="F233" s="9143" t="n">
        <v>67.0</v>
      </c>
    </row>
    <row r="234">
      <c r="A234" s="4024" t="n">
        <v>2012.0</v>
      </c>
      <c r="B234" s="5048" t="s">
        <v>2161</v>
      </c>
      <c r="C234" s="6072" t="s">
        <v>2121</v>
      </c>
      <c r="D234" s="7096" t="s">
        <v>317</v>
      </c>
      <c r="E234" s="8120" t="n">
        <v>1.73</v>
      </c>
      <c r="F234" s="9144" t="n">
        <v>67.0</v>
      </c>
    </row>
    <row r="235">
      <c r="A235" s="4025" t="n">
        <v>2012.0</v>
      </c>
      <c r="B235" s="5049" t="s">
        <v>2161</v>
      </c>
      <c r="C235" s="6073" t="s">
        <v>2121</v>
      </c>
      <c r="D235" s="7097" t="s">
        <v>319</v>
      </c>
      <c r="E235" s="8121" t="n">
        <v>0.25</v>
      </c>
      <c r="F235" s="9145" t="n">
        <v>67.0</v>
      </c>
    </row>
    <row r="236">
      <c r="A236" s="4026" t="n">
        <v>2012.0</v>
      </c>
      <c r="B236" s="5050" t="s">
        <v>2162</v>
      </c>
      <c r="C236" s="6074" t="s">
        <v>2121</v>
      </c>
      <c r="D236" s="7098" t="s">
        <v>317</v>
      </c>
      <c r="E236" s="8122" t="n">
        <v>4.0</v>
      </c>
      <c r="F236" s="9146" t="n">
        <v>67.0</v>
      </c>
    </row>
    <row r="237">
      <c r="A237" s="4027" t="n">
        <v>2012.0</v>
      </c>
      <c r="B237" s="5051" t="s">
        <v>2162</v>
      </c>
      <c r="C237" s="6075" t="s">
        <v>2121</v>
      </c>
      <c r="D237" s="7099" t="s">
        <v>319</v>
      </c>
      <c r="E237" s="8123" t="n">
        <v>0.28</v>
      </c>
      <c r="F237" s="9147" t="n">
        <v>67.0</v>
      </c>
    </row>
    <row r="238">
      <c r="A238" s="4028" t="n">
        <v>2012.0</v>
      </c>
      <c r="B238" s="5052" t="s">
        <v>2163</v>
      </c>
      <c r="C238" s="6076" t="s">
        <v>2121</v>
      </c>
      <c r="D238" s="7100" t="s">
        <v>317</v>
      </c>
      <c r="E238" s="8124" t="n">
        <v>0.81</v>
      </c>
      <c r="F238" s="9148" t="n">
        <v>67.0</v>
      </c>
    </row>
    <row r="239">
      <c r="A239" s="4029" t="n">
        <v>2012.0</v>
      </c>
      <c r="B239" s="5053" t="s">
        <v>2163</v>
      </c>
      <c r="C239" s="6077" t="s">
        <v>2121</v>
      </c>
      <c r="D239" s="7101" t="s">
        <v>319</v>
      </c>
      <c r="E239" s="8125" t="n">
        <v>0.08</v>
      </c>
      <c r="F239" s="9149" t="n">
        <v>67.0</v>
      </c>
    </row>
    <row r="240">
      <c r="A240" s="4030" t="n">
        <v>2012.0</v>
      </c>
      <c r="B240" s="5054" t="s">
        <v>2164</v>
      </c>
      <c r="C240" s="6078" t="s">
        <v>2121</v>
      </c>
      <c r="D240" s="7102" t="s">
        <v>317</v>
      </c>
      <c r="E240" s="8126" t="n">
        <v>2.58</v>
      </c>
      <c r="F240" s="9150" t="n">
        <v>67.0</v>
      </c>
    </row>
    <row r="241">
      <c r="A241" s="4031" t="n">
        <v>2012.0</v>
      </c>
      <c r="B241" s="5055" t="s">
        <v>2164</v>
      </c>
      <c r="C241" s="6079" t="s">
        <v>2121</v>
      </c>
      <c r="D241" s="7103" t="s">
        <v>319</v>
      </c>
      <c r="E241" s="8127" t="n">
        <v>0.2</v>
      </c>
      <c r="F241" s="9151" t="n">
        <v>67.0</v>
      </c>
    </row>
    <row r="242">
      <c r="A242" s="4032" t="n">
        <v>2012.0</v>
      </c>
      <c r="B242" s="5056" t="s">
        <v>2160</v>
      </c>
      <c r="C242" s="6080" t="s">
        <v>2122</v>
      </c>
      <c r="D242" s="7104" t="s">
        <v>317</v>
      </c>
      <c r="E242" s="8128" t="n">
        <v>0.7</v>
      </c>
      <c r="F242" s="9152" t="n">
        <v>11.0</v>
      </c>
    </row>
    <row r="243">
      <c r="A243" s="4033" t="n">
        <v>2012.0</v>
      </c>
      <c r="B243" s="5057" t="s">
        <v>2160</v>
      </c>
      <c r="C243" s="6081" t="s">
        <v>2122</v>
      </c>
      <c r="D243" s="7105" t="s">
        <v>319</v>
      </c>
      <c r="E243" s="8129" t="n">
        <v>0.15</v>
      </c>
      <c r="F243" s="9153" t="n">
        <v>11.0</v>
      </c>
    </row>
    <row r="244">
      <c r="A244" s="4034" t="n">
        <v>2012.0</v>
      </c>
      <c r="B244" s="5058" t="s">
        <v>2161</v>
      </c>
      <c r="C244" s="6082" t="s">
        <v>2122</v>
      </c>
      <c r="D244" s="7106" t="s">
        <v>317</v>
      </c>
      <c r="E244" s="8130" t="n">
        <v>0.7</v>
      </c>
      <c r="F244" s="9154" t="n">
        <v>11.0</v>
      </c>
    </row>
    <row r="245">
      <c r="A245" s="4035" t="n">
        <v>2012.0</v>
      </c>
      <c r="B245" s="5059" t="s">
        <v>2161</v>
      </c>
      <c r="C245" s="6083" t="s">
        <v>2122</v>
      </c>
      <c r="D245" s="7107" t="s">
        <v>319</v>
      </c>
      <c r="E245" s="8131" t="n">
        <v>0.163</v>
      </c>
      <c r="F245" s="9155" t="n">
        <v>11.0</v>
      </c>
    </row>
    <row r="246">
      <c r="A246" s="4036" t="n">
        <v>2012.0</v>
      </c>
      <c r="B246" s="5060" t="s">
        <v>2162</v>
      </c>
      <c r="C246" s="6084" t="s">
        <v>2122</v>
      </c>
      <c r="D246" s="7108" t="s">
        <v>317</v>
      </c>
      <c r="E246" s="8132" t="n">
        <v>0.765</v>
      </c>
      <c r="F246" s="9156" t="n">
        <v>11.0</v>
      </c>
    </row>
    <row r="247">
      <c r="A247" s="4037" t="n">
        <v>2012.0</v>
      </c>
      <c r="B247" s="5061" t="s">
        <v>2162</v>
      </c>
      <c r="C247" s="6085" t="s">
        <v>2122</v>
      </c>
      <c r="D247" s="7109" t="s">
        <v>319</v>
      </c>
      <c r="E247" s="8133" t="n">
        <v>0.163</v>
      </c>
      <c r="F247" s="9157" t="n">
        <v>11.0</v>
      </c>
    </row>
    <row r="248">
      <c r="A248" s="4038" t="n">
        <v>2012.0</v>
      </c>
      <c r="B248" s="5062" t="s">
        <v>2163</v>
      </c>
      <c r="C248" s="6086" t="s">
        <v>2122</v>
      </c>
      <c r="D248" s="7110" t="s">
        <v>317</v>
      </c>
      <c r="E248" s="8134" t="n">
        <v>0.45</v>
      </c>
      <c r="F248" s="9158" t="n">
        <v>11.0</v>
      </c>
    </row>
    <row r="249">
      <c r="A249" s="4039" t="n">
        <v>2012.0</v>
      </c>
      <c r="B249" s="5063" t="s">
        <v>2163</v>
      </c>
      <c r="C249" s="6087" t="s">
        <v>2122</v>
      </c>
      <c r="D249" s="7111" t="s">
        <v>319</v>
      </c>
      <c r="E249" s="8135" t="n">
        <v>0.101</v>
      </c>
      <c r="F249" s="9159" t="n">
        <v>11.0</v>
      </c>
    </row>
    <row r="250">
      <c r="A250" s="4040" t="n">
        <v>2012.0</v>
      </c>
      <c r="B250" s="5064" t="s">
        <v>2164</v>
      </c>
      <c r="C250" s="6088" t="s">
        <v>2122</v>
      </c>
      <c r="D250" s="7112" t="s">
        <v>317</v>
      </c>
      <c r="E250" s="8136" t="n">
        <v>0.69</v>
      </c>
      <c r="F250" s="9160" t="n">
        <v>11.0</v>
      </c>
    </row>
    <row r="251">
      <c r="A251" s="4041" t="n">
        <v>2012.0</v>
      </c>
      <c r="B251" s="5065" t="s">
        <v>2164</v>
      </c>
      <c r="C251" s="6089" t="s">
        <v>2122</v>
      </c>
      <c r="D251" s="7113" t="s">
        <v>319</v>
      </c>
      <c r="E251" s="8137" t="n">
        <v>0.16</v>
      </c>
      <c r="F251" s="9161" t="n">
        <v>11.0</v>
      </c>
    </row>
    <row r="252">
      <c r="A252" s="4042" t="n">
        <v>2013.0</v>
      </c>
      <c r="B252" s="5066" t="s">
        <v>2165</v>
      </c>
      <c r="C252" s="6090" t="s">
        <v>2118</v>
      </c>
      <c r="D252" s="7114" t="s">
        <v>317</v>
      </c>
      <c r="E252" s="8138" t="n">
        <v>1.22</v>
      </c>
      <c r="F252" s="9162" t="n">
        <v>8.0</v>
      </c>
    </row>
    <row r="253">
      <c r="A253" s="4043" t="n">
        <v>2013.0</v>
      </c>
      <c r="B253" s="5067" t="s">
        <v>2165</v>
      </c>
      <c r="C253" s="6091" t="s">
        <v>2118</v>
      </c>
      <c r="D253" s="7115" t="s">
        <v>319</v>
      </c>
      <c r="E253" s="8139" t="n">
        <v>0.036</v>
      </c>
      <c r="F253" s="9163" t="n">
        <v>8.0</v>
      </c>
    </row>
    <row r="254">
      <c r="A254" s="4044" t="n">
        <v>2013.0</v>
      </c>
      <c r="B254" s="5068" t="s">
        <v>2166</v>
      </c>
      <c r="C254" s="6092" t="s">
        <v>2118</v>
      </c>
      <c r="D254" s="7116" t="s">
        <v>317</v>
      </c>
      <c r="E254" s="8140" t="n">
        <v>2.81</v>
      </c>
      <c r="F254" s="9164" t="n">
        <v>8.0</v>
      </c>
    </row>
    <row r="255">
      <c r="A255" s="4045" t="n">
        <v>2013.0</v>
      </c>
      <c r="B255" s="5069" t="s">
        <v>2166</v>
      </c>
      <c r="C255" s="6093" t="s">
        <v>2118</v>
      </c>
      <c r="D255" s="7117" t="s">
        <v>319</v>
      </c>
      <c r="E255" s="8141" t="n">
        <v>0.201</v>
      </c>
      <c r="F255" s="9165" t="n">
        <v>8.0</v>
      </c>
    </row>
    <row r="256">
      <c r="A256" s="4046" t="n">
        <v>2013.0</v>
      </c>
      <c r="B256" s="5070" t="s">
        <v>2167</v>
      </c>
      <c r="C256" s="6094" t="s">
        <v>2118</v>
      </c>
      <c r="D256" s="7118" t="s">
        <v>317</v>
      </c>
      <c r="E256" s="8142" t="n">
        <v>0.94</v>
      </c>
      <c r="F256" s="9166" t="n">
        <v>8.0</v>
      </c>
    </row>
    <row r="257">
      <c r="A257" s="4047" t="n">
        <v>2013.0</v>
      </c>
      <c r="B257" s="5071" t="s">
        <v>2167</v>
      </c>
      <c r="C257" s="6095" t="s">
        <v>2118</v>
      </c>
      <c r="D257" s="7119" t="s">
        <v>319</v>
      </c>
      <c r="E257" s="8143" t="n">
        <v>0.07</v>
      </c>
      <c r="F257" s="9167" t="n">
        <v>8.0</v>
      </c>
    </row>
    <row r="258">
      <c r="A258" s="4048" t="n">
        <v>2013.0</v>
      </c>
      <c r="B258" s="5072" t="s">
        <v>2168</v>
      </c>
      <c r="C258" s="6096" t="s">
        <v>2118</v>
      </c>
      <c r="D258" s="7120" t="s">
        <v>317</v>
      </c>
      <c r="E258" s="8144" t="n">
        <v>2.22</v>
      </c>
      <c r="F258" s="9168" t="n">
        <v>8.0</v>
      </c>
    </row>
    <row r="259">
      <c r="A259" s="4049" t="n">
        <v>2013.0</v>
      </c>
      <c r="B259" s="5073" t="s">
        <v>2168</v>
      </c>
      <c r="C259" s="6097" t="s">
        <v>2118</v>
      </c>
      <c r="D259" s="7121" t="s">
        <v>319</v>
      </c>
      <c r="E259" s="8145" t="n">
        <v>0.108</v>
      </c>
      <c r="F259" s="9169" t="n">
        <v>8.0</v>
      </c>
    </row>
    <row r="260">
      <c r="A260" s="4050" t="n">
        <v>2013.0</v>
      </c>
      <c r="B260" s="5074" t="s">
        <v>2169</v>
      </c>
      <c r="C260" s="6098" t="s">
        <v>2118</v>
      </c>
      <c r="D260" s="7122" t="s">
        <v>317</v>
      </c>
      <c r="E260" s="8146" t="n">
        <v>0.628</v>
      </c>
      <c r="F260" s="9170" t="n">
        <v>8.0</v>
      </c>
    </row>
    <row r="261">
      <c r="A261" s="4051" t="n">
        <v>2013.0</v>
      </c>
      <c r="B261" s="5075" t="s">
        <v>2169</v>
      </c>
      <c r="C261" s="6099" t="s">
        <v>2118</v>
      </c>
      <c r="D261" s="7123" t="s">
        <v>319</v>
      </c>
      <c r="E261" s="8147" t="n">
        <v>0.042</v>
      </c>
      <c r="F261" s="9171" t="n">
        <v>8.0</v>
      </c>
    </row>
    <row r="262">
      <c r="A262" s="4052" t="n">
        <v>2013.0</v>
      </c>
      <c r="B262" s="5076" t="s">
        <v>2165</v>
      </c>
      <c r="C262" s="6100" t="s">
        <v>2119</v>
      </c>
      <c r="D262" s="7124" t="s">
        <v>317</v>
      </c>
      <c r="E262" s="8148" t="n">
        <v>1.25</v>
      </c>
      <c r="F262" s="9172" t="n">
        <v>31.0</v>
      </c>
    </row>
    <row r="263">
      <c r="A263" s="4053" t="n">
        <v>2013.0</v>
      </c>
      <c r="B263" s="5077" t="s">
        <v>2165</v>
      </c>
      <c r="C263" s="6101" t="s">
        <v>2119</v>
      </c>
      <c r="D263" s="7125" t="s">
        <v>319</v>
      </c>
      <c r="E263" s="8149" t="n">
        <v>0.023</v>
      </c>
      <c r="F263" s="9173" t="n">
        <v>31.0</v>
      </c>
    </row>
    <row r="264">
      <c r="A264" s="4054" t="n">
        <v>2013.0</v>
      </c>
      <c r="B264" s="5078" t="s">
        <v>2166</v>
      </c>
      <c r="C264" s="6102" t="s">
        <v>2119</v>
      </c>
      <c r="D264" s="7126" t="s">
        <v>317</v>
      </c>
      <c r="E264" s="8150" t="n">
        <v>3.94</v>
      </c>
      <c r="F264" s="9174" t="n">
        <v>31.0</v>
      </c>
    </row>
    <row r="265">
      <c r="A265" s="4055" t="n">
        <v>2013.0</v>
      </c>
      <c r="B265" s="5079" t="s">
        <v>2166</v>
      </c>
      <c r="C265" s="6103" t="s">
        <v>2119</v>
      </c>
      <c r="D265" s="7127" t="s">
        <v>319</v>
      </c>
      <c r="E265" s="8151" t="n">
        <v>0.117</v>
      </c>
      <c r="F265" s="9175" t="n">
        <v>31.0</v>
      </c>
    </row>
    <row r="266">
      <c r="A266" s="4056" t="n">
        <v>2013.0</v>
      </c>
      <c r="B266" s="5080" t="s">
        <v>2167</v>
      </c>
      <c r="C266" s="6104" t="s">
        <v>2119</v>
      </c>
      <c r="D266" s="7128" t="s">
        <v>317</v>
      </c>
      <c r="E266" s="8152" t="n">
        <v>0.978</v>
      </c>
      <c r="F266" s="9176" t="n">
        <v>31.0</v>
      </c>
    </row>
    <row r="267">
      <c r="A267" s="4057" t="n">
        <v>2013.0</v>
      </c>
      <c r="B267" s="5081" t="s">
        <v>2167</v>
      </c>
      <c r="C267" s="6105" t="s">
        <v>2119</v>
      </c>
      <c r="D267" s="7129" t="s">
        <v>319</v>
      </c>
      <c r="E267" s="8153" t="n">
        <v>0.022</v>
      </c>
      <c r="F267" s="9177" t="n">
        <v>31.0</v>
      </c>
    </row>
    <row r="268">
      <c r="A268" s="4058" t="n">
        <v>2013.0</v>
      </c>
      <c r="B268" s="5082" t="s">
        <v>2168</v>
      </c>
      <c r="C268" s="6106" t="s">
        <v>2119</v>
      </c>
      <c r="D268" s="7130" t="s">
        <v>317</v>
      </c>
      <c r="E268" s="8154" t="n">
        <v>2.19</v>
      </c>
      <c r="F268" s="9178" t="n">
        <v>31.0</v>
      </c>
    </row>
    <row r="269">
      <c r="A269" s="4059" t="n">
        <v>2013.0</v>
      </c>
      <c r="B269" s="5083" t="s">
        <v>2168</v>
      </c>
      <c r="C269" s="6107" t="s">
        <v>2119</v>
      </c>
      <c r="D269" s="7131" t="s">
        <v>319</v>
      </c>
      <c r="E269" s="8155" t="n">
        <v>0.08</v>
      </c>
      <c r="F269" s="9179" t="n">
        <v>31.0</v>
      </c>
    </row>
    <row r="270">
      <c r="A270" s="4060" t="n">
        <v>2013.0</v>
      </c>
      <c r="B270" s="5084" t="s">
        <v>2169</v>
      </c>
      <c r="C270" s="6108" t="s">
        <v>2119</v>
      </c>
      <c r="D270" s="7132" t="s">
        <v>317</v>
      </c>
      <c r="E270" s="8156" t="n">
        <v>1.02</v>
      </c>
      <c r="F270" s="9180" t="n">
        <v>31.0</v>
      </c>
    </row>
    <row r="271">
      <c r="A271" s="4061" t="n">
        <v>2013.0</v>
      </c>
      <c r="B271" s="5085" t="s">
        <v>2169</v>
      </c>
      <c r="C271" s="6109" t="s">
        <v>2119</v>
      </c>
      <c r="D271" s="7133" t="s">
        <v>319</v>
      </c>
      <c r="E271" s="8157" t="n">
        <v>0.049</v>
      </c>
      <c r="F271" s="9181" t="n">
        <v>31.0</v>
      </c>
    </row>
    <row r="272">
      <c r="A272" s="4062" t="n">
        <v>2013.0</v>
      </c>
      <c r="B272" s="5086" t="s">
        <v>2165</v>
      </c>
      <c r="C272" s="6110" t="s">
        <v>2120</v>
      </c>
      <c r="D272" s="7134" t="s">
        <v>317</v>
      </c>
      <c r="E272" s="8158" t="n">
        <v>1.9</v>
      </c>
      <c r="F272" s="9182" t="n">
        <v>33.0</v>
      </c>
    </row>
    <row r="273">
      <c r="A273" s="4063" t="n">
        <v>2013.0</v>
      </c>
      <c r="B273" s="5087" t="s">
        <v>2165</v>
      </c>
      <c r="C273" s="6111" t="s">
        <v>2120</v>
      </c>
      <c r="D273" s="7135" t="s">
        <v>319</v>
      </c>
      <c r="E273" s="8159" t="n">
        <v>0.2</v>
      </c>
      <c r="F273" s="9183" t="n">
        <v>33.0</v>
      </c>
    </row>
    <row r="274">
      <c r="A274" s="4064" t="n">
        <v>2013.0</v>
      </c>
      <c r="B274" s="5088" t="s">
        <v>2166</v>
      </c>
      <c r="C274" s="6112" t="s">
        <v>2120</v>
      </c>
      <c r="D274" s="7136" t="s">
        <v>317</v>
      </c>
      <c r="E274" s="8160" t="n">
        <v>4.17</v>
      </c>
      <c r="F274" s="9184" t="n">
        <v>33.0</v>
      </c>
    </row>
    <row r="275">
      <c r="A275" s="4065" t="n">
        <v>2013.0</v>
      </c>
      <c r="B275" s="5089" t="s">
        <v>2166</v>
      </c>
      <c r="C275" s="6113" t="s">
        <v>2120</v>
      </c>
      <c r="D275" s="7137" t="s">
        <v>319</v>
      </c>
      <c r="E275" s="8161" t="n">
        <v>0.371</v>
      </c>
      <c r="F275" s="9185" t="n">
        <v>33.0</v>
      </c>
    </row>
    <row r="276">
      <c r="A276" s="4066" t="n">
        <v>2013.0</v>
      </c>
      <c r="B276" s="5090" t="s">
        <v>2167</v>
      </c>
      <c r="C276" s="6114" t="s">
        <v>2120</v>
      </c>
      <c r="D276" s="7138" t="s">
        <v>317</v>
      </c>
      <c r="E276" s="8162" t="n">
        <v>1.5</v>
      </c>
      <c r="F276" s="9186" t="n">
        <v>33.0</v>
      </c>
    </row>
    <row r="277">
      <c r="A277" s="4067" t="n">
        <v>2013.0</v>
      </c>
      <c r="B277" s="5091" t="s">
        <v>2167</v>
      </c>
      <c r="C277" s="6115" t="s">
        <v>2120</v>
      </c>
      <c r="D277" s="7139" t="s">
        <v>319</v>
      </c>
      <c r="E277" s="8163" t="n">
        <v>0.114</v>
      </c>
      <c r="F277" s="9187" t="n">
        <v>33.0</v>
      </c>
    </row>
    <row r="278">
      <c r="A278" s="4068" t="n">
        <v>2013.0</v>
      </c>
      <c r="B278" s="5092" t="s">
        <v>2168</v>
      </c>
      <c r="C278" s="6116" t="s">
        <v>2120</v>
      </c>
      <c r="D278" s="7140" t="s">
        <v>317</v>
      </c>
      <c r="E278" s="8164" t="n">
        <v>3.53</v>
      </c>
      <c r="F278" s="9188" t="n">
        <v>33.0</v>
      </c>
    </row>
    <row r="279">
      <c r="A279" s="4069" t="n">
        <v>2013.0</v>
      </c>
      <c r="B279" s="5093" t="s">
        <v>2168</v>
      </c>
      <c r="C279" s="6117" t="s">
        <v>2120</v>
      </c>
      <c r="D279" s="7141" t="s">
        <v>319</v>
      </c>
      <c r="E279" s="8165" t="n">
        <v>0.331</v>
      </c>
      <c r="F279" s="9189" t="n">
        <v>33.0</v>
      </c>
    </row>
    <row r="280">
      <c r="A280" s="4070" t="n">
        <v>2013.0</v>
      </c>
      <c r="B280" s="5094" t="s">
        <v>2169</v>
      </c>
      <c r="C280" s="6118" t="s">
        <v>2120</v>
      </c>
      <c r="D280" s="7142" t="s">
        <v>317</v>
      </c>
      <c r="E280" s="8166" t="n">
        <v>1.05</v>
      </c>
      <c r="F280" s="9190" t="n">
        <v>33.0</v>
      </c>
    </row>
    <row r="281">
      <c r="A281" s="4071" t="n">
        <v>2013.0</v>
      </c>
      <c r="B281" s="5095" t="s">
        <v>2169</v>
      </c>
      <c r="C281" s="6119" t="s">
        <v>2120</v>
      </c>
      <c r="D281" s="7143" t="s">
        <v>319</v>
      </c>
      <c r="E281" s="8167" t="n">
        <v>0.104</v>
      </c>
      <c r="F281" s="9191" t="n">
        <v>33.0</v>
      </c>
    </row>
    <row r="282">
      <c r="A282" s="4072" t="n">
        <v>2013.0</v>
      </c>
      <c r="B282" s="5096" t="s">
        <v>2165</v>
      </c>
      <c r="C282" s="6120" t="s">
        <v>2121</v>
      </c>
      <c r="D282" s="7144" t="s">
        <v>317</v>
      </c>
      <c r="E282" s="8168" t="n">
        <v>3.0</v>
      </c>
      <c r="F282" s="9192" t="n">
        <v>73.0</v>
      </c>
    </row>
    <row r="283">
      <c r="A283" s="4073" t="n">
        <v>2013.0</v>
      </c>
      <c r="B283" s="5097" t="s">
        <v>2165</v>
      </c>
      <c r="C283" s="6121" t="s">
        <v>2121</v>
      </c>
      <c r="D283" s="7145" t="s">
        <v>319</v>
      </c>
      <c r="E283" s="8169" t="n">
        <v>0.2</v>
      </c>
      <c r="F283" s="9193" t="n">
        <v>73.0</v>
      </c>
    </row>
    <row r="284">
      <c r="A284" s="4074" t="n">
        <v>2013.0</v>
      </c>
      <c r="B284" s="5098" t="s">
        <v>2166</v>
      </c>
      <c r="C284" s="6122" t="s">
        <v>2121</v>
      </c>
      <c r="D284" s="7146" t="s">
        <v>317</v>
      </c>
      <c r="E284" s="8170" t="n">
        <v>5.14</v>
      </c>
      <c r="F284" s="9194" t="n">
        <v>73.0</v>
      </c>
    </row>
    <row r="285">
      <c r="A285" s="4075" t="n">
        <v>2013.0</v>
      </c>
      <c r="B285" s="5099" t="s">
        <v>2166</v>
      </c>
      <c r="C285" s="6123" t="s">
        <v>2121</v>
      </c>
      <c r="D285" s="7147" t="s">
        <v>319</v>
      </c>
      <c r="E285" s="8171" t="n">
        <v>0.4</v>
      </c>
      <c r="F285" s="9195" t="n">
        <v>73.0</v>
      </c>
    </row>
    <row r="286">
      <c r="A286" s="4076" t="n">
        <v>2013.0</v>
      </c>
      <c r="B286" s="5100" t="s">
        <v>2167</v>
      </c>
      <c r="C286" s="6124" t="s">
        <v>2121</v>
      </c>
      <c r="D286" s="7148" t="s">
        <v>317</v>
      </c>
      <c r="E286" s="8172" t="n">
        <v>2.24</v>
      </c>
      <c r="F286" s="9196" t="n">
        <v>73.0</v>
      </c>
    </row>
    <row r="287">
      <c r="A287" s="4077" t="n">
        <v>2013.0</v>
      </c>
      <c r="B287" s="5101" t="s">
        <v>2167</v>
      </c>
      <c r="C287" s="6125" t="s">
        <v>2121</v>
      </c>
      <c r="D287" s="7149" t="s">
        <v>319</v>
      </c>
      <c r="E287" s="8173" t="n">
        <v>0.155</v>
      </c>
      <c r="F287" s="9197" t="n">
        <v>73.0</v>
      </c>
    </row>
    <row r="288">
      <c r="A288" s="4078" t="n">
        <v>2013.0</v>
      </c>
      <c r="B288" s="5102" t="s">
        <v>2168</v>
      </c>
      <c r="C288" s="6126" t="s">
        <v>2121</v>
      </c>
      <c r="D288" s="7150" t="s">
        <v>317</v>
      </c>
      <c r="E288" s="8174" t="n">
        <v>3.96</v>
      </c>
      <c r="F288" s="9198" t="n">
        <v>73.0</v>
      </c>
    </row>
    <row r="289">
      <c r="A289" s="4079" t="n">
        <v>2013.0</v>
      </c>
      <c r="B289" s="5103" t="s">
        <v>2168</v>
      </c>
      <c r="C289" s="6127" t="s">
        <v>2121</v>
      </c>
      <c r="D289" s="7151" t="s">
        <v>319</v>
      </c>
      <c r="E289" s="8175" t="n">
        <v>0.25</v>
      </c>
      <c r="F289" s="9199" t="n">
        <v>73.0</v>
      </c>
    </row>
    <row r="290">
      <c r="A290" s="4080" t="n">
        <v>2013.0</v>
      </c>
      <c r="B290" s="5104" t="s">
        <v>2169</v>
      </c>
      <c r="C290" s="6128" t="s">
        <v>2121</v>
      </c>
      <c r="D290" s="7152" t="s">
        <v>317</v>
      </c>
      <c r="E290" s="8176" t="n">
        <v>1.43</v>
      </c>
      <c r="F290" s="9200" t="n">
        <v>73.0</v>
      </c>
    </row>
    <row r="291">
      <c r="A291" s="4081" t="n">
        <v>2013.0</v>
      </c>
      <c r="B291" s="5105" t="s">
        <v>2169</v>
      </c>
      <c r="C291" s="6129" t="s">
        <v>2121</v>
      </c>
      <c r="D291" s="7153" t="s">
        <v>319</v>
      </c>
      <c r="E291" s="8177" t="n">
        <v>0.165</v>
      </c>
      <c r="F291" s="9201" t="n">
        <v>73.0</v>
      </c>
    </row>
    <row r="292">
      <c r="A292" s="4082" t="n">
        <v>2013.0</v>
      </c>
      <c r="B292" s="5106" t="s">
        <v>2165</v>
      </c>
      <c r="C292" s="6130" t="s">
        <v>2122</v>
      </c>
      <c r="D292" s="7154" t="s">
        <v>317</v>
      </c>
      <c r="E292" s="8178" t="n">
        <v>0.62</v>
      </c>
      <c r="F292" s="9202" t="n">
        <v>18.0</v>
      </c>
    </row>
    <row r="293">
      <c r="A293" s="4083" t="n">
        <v>2013.0</v>
      </c>
      <c r="B293" s="5107" t="s">
        <v>2165</v>
      </c>
      <c r="C293" s="6131" t="s">
        <v>2122</v>
      </c>
      <c r="D293" s="7155" t="s">
        <v>319</v>
      </c>
      <c r="E293" s="8179" t="n">
        <v>0.085</v>
      </c>
      <c r="F293" s="9203" t="n">
        <v>18.0</v>
      </c>
    </row>
    <row r="294">
      <c r="A294" s="4084" t="n">
        <v>2013.0</v>
      </c>
      <c r="B294" s="5108" t="s">
        <v>2166</v>
      </c>
      <c r="C294" s="6132" t="s">
        <v>2122</v>
      </c>
      <c r="D294" s="7156" t="s">
        <v>317</v>
      </c>
      <c r="E294" s="8180" t="n">
        <v>11.3</v>
      </c>
      <c r="F294" s="9204" t="n">
        <v>18.0</v>
      </c>
    </row>
    <row r="295">
      <c r="A295" s="4085" t="n">
        <v>2013.0</v>
      </c>
      <c r="B295" s="5109" t="s">
        <v>2166</v>
      </c>
      <c r="C295" s="6133" t="s">
        <v>2122</v>
      </c>
      <c r="D295" s="7157" t="s">
        <v>319</v>
      </c>
      <c r="E295" s="8181" t="n">
        <v>1.59</v>
      </c>
      <c r="F295" s="9205" t="n">
        <v>18.0</v>
      </c>
    </row>
    <row r="296">
      <c r="A296" s="4086" t="n">
        <v>2013.0</v>
      </c>
      <c r="B296" s="5110" t="s">
        <v>2167</v>
      </c>
      <c r="C296" s="6134" t="s">
        <v>2122</v>
      </c>
      <c r="D296" s="7158" t="s">
        <v>317</v>
      </c>
      <c r="E296" s="8182" t="n">
        <v>0.5</v>
      </c>
      <c r="F296" s="9206" t="n">
        <v>18.0</v>
      </c>
    </row>
    <row r="297">
      <c r="A297" s="4087" t="n">
        <v>2013.0</v>
      </c>
      <c r="B297" s="5111" t="s">
        <v>2167</v>
      </c>
      <c r="C297" s="6135" t="s">
        <v>2122</v>
      </c>
      <c r="D297" s="7159" t="s">
        <v>319</v>
      </c>
      <c r="E297" s="8183" t="n">
        <v>0.084</v>
      </c>
      <c r="F297" s="9207" t="n">
        <v>18.0</v>
      </c>
    </row>
    <row r="298">
      <c r="A298" s="4088" t="n">
        <v>2013.0</v>
      </c>
      <c r="B298" s="5112" t="s">
        <v>2168</v>
      </c>
      <c r="C298" s="6136" t="s">
        <v>2122</v>
      </c>
      <c r="D298" s="7160" t="s">
        <v>317</v>
      </c>
      <c r="E298" s="8184" t="n">
        <v>0.8</v>
      </c>
      <c r="F298" s="9208" t="n">
        <v>18.0</v>
      </c>
    </row>
    <row r="299">
      <c r="A299" s="4089" t="n">
        <v>2013.0</v>
      </c>
      <c r="B299" s="5113" t="s">
        <v>2168</v>
      </c>
      <c r="C299" s="6137" t="s">
        <v>2122</v>
      </c>
      <c r="D299" s="7161" t="s">
        <v>319</v>
      </c>
      <c r="E299" s="8185" t="n">
        <v>0.156</v>
      </c>
      <c r="F299" s="9209" t="n">
        <v>18.0</v>
      </c>
    </row>
    <row r="300">
      <c r="A300" s="4090" t="n">
        <v>2013.0</v>
      </c>
      <c r="B300" s="5114" t="s">
        <v>2169</v>
      </c>
      <c r="C300" s="6138" t="s">
        <v>2122</v>
      </c>
      <c r="D300" s="7162" t="s">
        <v>317</v>
      </c>
      <c r="E300" s="8186" t="n">
        <v>4.18</v>
      </c>
      <c r="F300" s="9210" t="n">
        <v>18.0</v>
      </c>
    </row>
    <row r="301">
      <c r="A301" s="4091" t="n">
        <v>2013.0</v>
      </c>
      <c r="B301" s="5115" t="s">
        <v>2169</v>
      </c>
      <c r="C301" s="6139" t="s">
        <v>2122</v>
      </c>
      <c r="D301" s="7163" t="s">
        <v>319</v>
      </c>
      <c r="E301" s="8187" t="n">
        <v>0.58</v>
      </c>
      <c r="F301" s="9211" t="n">
        <v>18.0</v>
      </c>
    </row>
    <row r="302">
      <c r="A302" s="4092" t="n">
        <v>2013.0</v>
      </c>
      <c r="B302" s="5116" t="s">
        <v>2170</v>
      </c>
      <c r="C302" s="6140" t="s">
        <v>2118</v>
      </c>
      <c r="D302" s="7164" t="s">
        <v>317</v>
      </c>
      <c r="E302" s="8188" t="n">
        <v>0.96</v>
      </c>
      <c r="F302" s="9212" t="n">
        <v>7.0</v>
      </c>
    </row>
    <row r="303">
      <c r="A303" s="4093" t="n">
        <v>2013.0</v>
      </c>
      <c r="B303" s="5117" t="s">
        <v>2170</v>
      </c>
      <c r="C303" s="6141" t="s">
        <v>2118</v>
      </c>
      <c r="D303" s="7165" t="s">
        <v>319</v>
      </c>
      <c r="E303" s="8189" t="n">
        <v>0.02</v>
      </c>
      <c r="F303" s="9213" t="n">
        <v>7.0</v>
      </c>
    </row>
    <row r="304">
      <c r="A304" s="4094" t="n">
        <v>2013.0</v>
      </c>
      <c r="B304" s="5118" t="s">
        <v>2171</v>
      </c>
      <c r="C304" s="6142" t="s">
        <v>2118</v>
      </c>
      <c r="D304" s="7166" t="s">
        <v>317</v>
      </c>
      <c r="E304" s="8190" t="n">
        <v>1.83</v>
      </c>
      <c r="F304" s="9214" t="n">
        <v>7.0</v>
      </c>
    </row>
    <row r="305">
      <c r="A305" s="4095" t="n">
        <v>2013.0</v>
      </c>
      <c r="B305" s="5119" t="s">
        <v>2171</v>
      </c>
      <c r="C305" s="6143" t="s">
        <v>2118</v>
      </c>
      <c r="D305" s="7167" t="s">
        <v>319</v>
      </c>
      <c r="E305" s="8191" t="n">
        <v>0.025</v>
      </c>
      <c r="F305" s="9215" t="n">
        <v>7.0</v>
      </c>
    </row>
    <row r="306">
      <c r="A306" s="4096" t="n">
        <v>2013.0</v>
      </c>
      <c r="B306" s="5120" t="s">
        <v>2172</v>
      </c>
      <c r="C306" s="6144" t="s">
        <v>2118</v>
      </c>
      <c r="D306" s="7168" t="s">
        <v>317</v>
      </c>
      <c r="E306" s="8192" t="n">
        <v>4.25</v>
      </c>
      <c r="F306" s="9216" t="n">
        <v>7.0</v>
      </c>
    </row>
    <row r="307">
      <c r="A307" s="4097" t="n">
        <v>2013.0</v>
      </c>
      <c r="B307" s="5121" t="s">
        <v>2172</v>
      </c>
      <c r="C307" s="6145" t="s">
        <v>2118</v>
      </c>
      <c r="D307" s="7169" t="s">
        <v>319</v>
      </c>
      <c r="E307" s="8193" t="n">
        <v>0.17</v>
      </c>
      <c r="F307" s="9217" t="n">
        <v>7.0</v>
      </c>
    </row>
    <row r="308">
      <c r="A308" s="4098" t="n">
        <v>2013.0</v>
      </c>
      <c r="B308" s="5122" t="s">
        <v>2173</v>
      </c>
      <c r="C308" s="6146" t="s">
        <v>2118</v>
      </c>
      <c r="D308" s="7170" t="s">
        <v>317</v>
      </c>
      <c r="E308" s="8194" t="n">
        <v>2.56</v>
      </c>
      <c r="F308" s="9218" t="n">
        <v>7.0</v>
      </c>
    </row>
    <row r="309">
      <c r="A309" s="4099" t="n">
        <v>2013.0</v>
      </c>
      <c r="B309" s="5123" t="s">
        <v>2173</v>
      </c>
      <c r="C309" s="6147" t="s">
        <v>2118</v>
      </c>
      <c r="D309" s="7171" t="s">
        <v>319</v>
      </c>
      <c r="E309" s="8195" t="n">
        <v>0.178</v>
      </c>
      <c r="F309" s="9219" t="n">
        <v>7.0</v>
      </c>
    </row>
    <row r="310">
      <c r="A310" s="4100" t="n">
        <v>2013.0</v>
      </c>
      <c r="B310" s="5124" t="s">
        <v>2174</v>
      </c>
      <c r="C310" s="6148" t="s">
        <v>2118</v>
      </c>
      <c r="D310" s="7172" t="s">
        <v>317</v>
      </c>
      <c r="E310" s="8196" t="n">
        <v>0.81</v>
      </c>
      <c r="F310" s="9220" t="n">
        <v>7.0</v>
      </c>
    </row>
    <row r="311">
      <c r="A311" s="4101" t="n">
        <v>2013.0</v>
      </c>
      <c r="B311" s="5125" t="s">
        <v>2174</v>
      </c>
      <c r="C311" s="6149" t="s">
        <v>2118</v>
      </c>
      <c r="D311" s="7173" t="s">
        <v>319</v>
      </c>
      <c r="E311" s="8197" t="n">
        <v>0.017</v>
      </c>
      <c r="F311" s="9221" t="n">
        <v>7.0</v>
      </c>
    </row>
    <row r="312">
      <c r="A312" s="4102" t="n">
        <v>2013.0</v>
      </c>
      <c r="B312" s="5126" t="s">
        <v>2170</v>
      </c>
      <c r="C312" s="6150" t="s">
        <v>2119</v>
      </c>
      <c r="D312" s="7174" t="s">
        <v>317</v>
      </c>
      <c r="E312" s="8198" t="n">
        <v>0.97</v>
      </c>
      <c r="F312" s="9222" t="n">
        <v>26.0</v>
      </c>
    </row>
    <row r="313">
      <c r="A313" s="4103" t="n">
        <v>2013.0</v>
      </c>
      <c r="B313" s="5127" t="s">
        <v>2170</v>
      </c>
      <c r="C313" s="6151" t="s">
        <v>2119</v>
      </c>
      <c r="D313" s="7175" t="s">
        <v>319</v>
      </c>
      <c r="E313" s="8199" t="n">
        <v>0.03</v>
      </c>
      <c r="F313" s="9223" t="n">
        <v>26.0</v>
      </c>
    </row>
    <row r="314">
      <c r="A314" s="4104" t="n">
        <v>2013.0</v>
      </c>
      <c r="B314" s="5128" t="s">
        <v>2171</v>
      </c>
      <c r="C314" s="6152" t="s">
        <v>2119</v>
      </c>
      <c r="D314" s="7176" t="s">
        <v>317</v>
      </c>
      <c r="E314" s="8200" t="n">
        <v>1.86</v>
      </c>
      <c r="F314" s="9224" t="n">
        <v>26.0</v>
      </c>
    </row>
    <row r="315">
      <c r="A315" s="4105" t="n">
        <v>2013.0</v>
      </c>
      <c r="B315" s="5129" t="s">
        <v>2171</v>
      </c>
      <c r="C315" s="6153" t="s">
        <v>2119</v>
      </c>
      <c r="D315" s="7177" t="s">
        <v>319</v>
      </c>
      <c r="E315" s="8201" t="n">
        <v>0.029</v>
      </c>
      <c r="F315" s="9225" t="n">
        <v>26.0</v>
      </c>
    </row>
    <row r="316">
      <c r="A316" s="4106" t="n">
        <v>2013.0</v>
      </c>
      <c r="B316" s="5130" t="s">
        <v>2172</v>
      </c>
      <c r="C316" s="6154" t="s">
        <v>2119</v>
      </c>
      <c r="D316" s="7178" t="s">
        <v>317</v>
      </c>
      <c r="E316" s="8202" t="n">
        <v>4.32</v>
      </c>
      <c r="F316" s="9226" t="n">
        <v>26.0</v>
      </c>
    </row>
    <row r="317">
      <c r="A317" s="4107" t="n">
        <v>2013.0</v>
      </c>
      <c r="B317" s="5131" t="s">
        <v>2172</v>
      </c>
      <c r="C317" s="6155" t="s">
        <v>2119</v>
      </c>
      <c r="D317" s="7179" t="s">
        <v>319</v>
      </c>
      <c r="E317" s="8203" t="n">
        <v>0.073</v>
      </c>
      <c r="F317" s="9227" t="n">
        <v>26.0</v>
      </c>
    </row>
    <row r="318">
      <c r="A318" s="4108" t="n">
        <v>2013.0</v>
      </c>
      <c r="B318" s="5132" t="s">
        <v>2173</v>
      </c>
      <c r="C318" s="6156" t="s">
        <v>2119</v>
      </c>
      <c r="D318" s="7180" t="s">
        <v>317</v>
      </c>
      <c r="E318" s="8204" t="n">
        <v>4.65</v>
      </c>
      <c r="F318" s="9228" t="n">
        <v>26.0</v>
      </c>
    </row>
    <row r="319">
      <c r="A319" s="4109" t="n">
        <v>2013.0</v>
      </c>
      <c r="B319" s="5133" t="s">
        <v>2173</v>
      </c>
      <c r="C319" s="6157" t="s">
        <v>2119</v>
      </c>
      <c r="D319" s="7181" t="s">
        <v>319</v>
      </c>
      <c r="E319" s="8205" t="n">
        <v>0.065</v>
      </c>
      <c r="F319" s="9229" t="n">
        <v>26.0</v>
      </c>
    </row>
    <row r="320">
      <c r="A320" s="4110" t="n">
        <v>2013.0</v>
      </c>
      <c r="B320" s="5134" t="s">
        <v>2174</v>
      </c>
      <c r="C320" s="6158" t="s">
        <v>2119</v>
      </c>
      <c r="D320" s="7182" t="s">
        <v>317</v>
      </c>
      <c r="E320" s="8206" t="n">
        <v>0.837</v>
      </c>
      <c r="F320" s="9230" t="n">
        <v>26.0</v>
      </c>
    </row>
    <row r="321">
      <c r="A321" s="4111" t="n">
        <v>2013.0</v>
      </c>
      <c r="B321" s="5135" t="s">
        <v>2174</v>
      </c>
      <c r="C321" s="6159" t="s">
        <v>2119</v>
      </c>
      <c r="D321" s="7183" t="s">
        <v>319</v>
      </c>
      <c r="E321" s="8207" t="n">
        <v>0.023</v>
      </c>
      <c r="F321" s="9231" t="n">
        <v>26.0</v>
      </c>
    </row>
    <row r="322">
      <c r="A322" s="4112" t="n">
        <v>2013.0</v>
      </c>
      <c r="B322" s="5136" t="s">
        <v>2170</v>
      </c>
      <c r="C322" s="6160" t="s">
        <v>2120</v>
      </c>
      <c r="D322" s="7184" t="s">
        <v>317</v>
      </c>
      <c r="E322" s="8208" t="n">
        <v>1.5</v>
      </c>
      <c r="F322" s="9232" t="n">
        <v>30.0</v>
      </c>
    </row>
    <row r="323">
      <c r="A323" s="4113" t="n">
        <v>2013.0</v>
      </c>
      <c r="B323" s="5137" t="s">
        <v>2170</v>
      </c>
      <c r="C323" s="6161" t="s">
        <v>2120</v>
      </c>
      <c r="D323" s="7185" t="s">
        <v>319</v>
      </c>
      <c r="E323" s="8209" t="n">
        <v>0.11</v>
      </c>
      <c r="F323" s="9233" t="n">
        <v>30.0</v>
      </c>
    </row>
    <row r="324">
      <c r="A324" s="4114" t="n">
        <v>2013.0</v>
      </c>
      <c r="B324" s="5138" t="s">
        <v>2171</v>
      </c>
      <c r="C324" s="6162" t="s">
        <v>2120</v>
      </c>
      <c r="D324" s="7186" t="s">
        <v>317</v>
      </c>
      <c r="E324" s="8210" t="n">
        <v>3.2</v>
      </c>
      <c r="F324" s="9234" t="n">
        <v>30.0</v>
      </c>
    </row>
    <row r="325">
      <c r="A325" s="4115" t="n">
        <v>2013.0</v>
      </c>
      <c r="B325" s="5139" t="s">
        <v>2171</v>
      </c>
      <c r="C325" s="6163" t="s">
        <v>2120</v>
      </c>
      <c r="D325" s="7187" t="s">
        <v>319</v>
      </c>
      <c r="E325" s="8211" t="n">
        <v>0.278</v>
      </c>
      <c r="F325" s="9235" t="n">
        <v>30.0</v>
      </c>
    </row>
    <row r="326">
      <c r="A326" s="4116" t="n">
        <v>2013.0</v>
      </c>
      <c r="B326" s="5140" t="s">
        <v>2172</v>
      </c>
      <c r="C326" s="6164" t="s">
        <v>2120</v>
      </c>
      <c r="D326" s="7188" t="s">
        <v>317</v>
      </c>
      <c r="E326" s="8212" t="n">
        <v>6.97</v>
      </c>
      <c r="F326" s="9236" t="n">
        <v>30.0</v>
      </c>
    </row>
    <row r="327">
      <c r="A327" s="4117" t="n">
        <v>2013.0</v>
      </c>
      <c r="B327" s="5141" t="s">
        <v>2172</v>
      </c>
      <c r="C327" s="6165" t="s">
        <v>2120</v>
      </c>
      <c r="D327" s="7189" t="s">
        <v>319</v>
      </c>
      <c r="E327" s="8213" t="n">
        <v>0.67</v>
      </c>
      <c r="F327" s="9237" t="n">
        <v>30.0</v>
      </c>
    </row>
    <row r="328">
      <c r="A328" s="4118" t="n">
        <v>2013.0</v>
      </c>
      <c r="B328" s="5142" t="s">
        <v>2173</v>
      </c>
      <c r="C328" s="6166" t="s">
        <v>2120</v>
      </c>
      <c r="D328" s="7190" t="s">
        <v>317</v>
      </c>
      <c r="E328" s="8214" t="n">
        <v>3.82</v>
      </c>
      <c r="F328" s="9238" t="n">
        <v>30.0</v>
      </c>
    </row>
    <row r="329">
      <c r="A329" s="4119" t="n">
        <v>2013.0</v>
      </c>
      <c r="B329" s="5143" t="s">
        <v>2173</v>
      </c>
      <c r="C329" s="6167" t="s">
        <v>2120</v>
      </c>
      <c r="D329" s="7191" t="s">
        <v>319</v>
      </c>
      <c r="E329" s="8215" t="n">
        <v>0.33</v>
      </c>
      <c r="F329" s="9239" t="n">
        <v>30.0</v>
      </c>
    </row>
    <row r="330">
      <c r="A330" s="4120" t="n">
        <v>2013.0</v>
      </c>
      <c r="B330" s="5144" t="s">
        <v>2174</v>
      </c>
      <c r="C330" s="6168" t="s">
        <v>2120</v>
      </c>
      <c r="D330" s="7192" t="s">
        <v>317</v>
      </c>
      <c r="E330" s="8216" t="n">
        <v>1.51</v>
      </c>
      <c r="F330" s="9240" t="n">
        <v>30.0</v>
      </c>
    </row>
    <row r="331">
      <c r="A331" s="4121" t="n">
        <v>2013.0</v>
      </c>
      <c r="B331" s="5145" t="s">
        <v>2174</v>
      </c>
      <c r="C331" s="6169" t="s">
        <v>2120</v>
      </c>
      <c r="D331" s="7193" t="s">
        <v>319</v>
      </c>
      <c r="E331" s="8217" t="n">
        <v>0.12</v>
      </c>
      <c r="F331" s="9241" t="n">
        <v>30.0</v>
      </c>
    </row>
    <row r="332">
      <c r="A332" s="4122" t="n">
        <v>2013.0</v>
      </c>
      <c r="B332" s="5146" t="s">
        <v>2170</v>
      </c>
      <c r="C332" s="6170" t="s">
        <v>2121</v>
      </c>
      <c r="D332" s="7194" t="s">
        <v>317</v>
      </c>
      <c r="E332" s="8218" t="n">
        <v>2.23</v>
      </c>
      <c r="F332" s="9242" t="n">
        <v>68.0</v>
      </c>
    </row>
    <row r="333">
      <c r="A333" s="4123" t="n">
        <v>2013.0</v>
      </c>
      <c r="B333" s="5147" t="s">
        <v>2170</v>
      </c>
      <c r="C333" s="6171" t="s">
        <v>2121</v>
      </c>
      <c r="D333" s="7195" t="s">
        <v>319</v>
      </c>
      <c r="E333" s="8219" t="n">
        <v>0.15</v>
      </c>
      <c r="F333" s="9243" t="n">
        <v>68.0</v>
      </c>
    </row>
    <row r="334">
      <c r="A334" s="4124" t="n">
        <v>2013.0</v>
      </c>
      <c r="B334" s="5148" t="s">
        <v>2171</v>
      </c>
      <c r="C334" s="6172" t="s">
        <v>2121</v>
      </c>
      <c r="D334" s="7196" t="s">
        <v>317</v>
      </c>
      <c r="E334" s="8220" t="n">
        <v>3.81</v>
      </c>
      <c r="F334" s="9244" t="n">
        <v>68.0</v>
      </c>
    </row>
    <row r="335">
      <c r="A335" s="4125" t="n">
        <v>2013.0</v>
      </c>
      <c r="B335" s="5149" t="s">
        <v>2171</v>
      </c>
      <c r="C335" s="6173" t="s">
        <v>2121</v>
      </c>
      <c r="D335" s="7197" t="s">
        <v>319</v>
      </c>
      <c r="E335" s="8221" t="n">
        <v>0.133</v>
      </c>
      <c r="F335" s="9245" t="n">
        <v>68.0</v>
      </c>
    </row>
    <row r="336">
      <c r="A336" s="4126" t="n">
        <v>2013.0</v>
      </c>
      <c r="B336" s="5150" t="s">
        <v>2172</v>
      </c>
      <c r="C336" s="6174" t="s">
        <v>2121</v>
      </c>
      <c r="D336" s="7198" t="s">
        <v>317</v>
      </c>
      <c r="E336" s="8222" t="n">
        <v>7.44</v>
      </c>
      <c r="F336" s="9246" t="n">
        <v>68.0</v>
      </c>
    </row>
    <row r="337">
      <c r="A337" s="4127" t="n">
        <v>2013.0</v>
      </c>
      <c r="B337" s="5151" t="s">
        <v>2172</v>
      </c>
      <c r="C337" s="6175" t="s">
        <v>2121</v>
      </c>
      <c r="D337" s="7199" t="s">
        <v>319</v>
      </c>
      <c r="E337" s="8223" t="n">
        <v>0.36</v>
      </c>
      <c r="F337" s="9247" t="n">
        <v>68.0</v>
      </c>
    </row>
    <row r="338">
      <c r="A338" s="4128" t="n">
        <v>2013.0</v>
      </c>
      <c r="B338" s="5152" t="s">
        <v>2173</v>
      </c>
      <c r="C338" s="6176" t="s">
        <v>2121</v>
      </c>
      <c r="D338" s="7200" t="s">
        <v>317</v>
      </c>
      <c r="E338" s="8224" t="n">
        <v>4.37</v>
      </c>
      <c r="F338" s="9248" t="n">
        <v>68.0</v>
      </c>
    </row>
    <row r="339">
      <c r="A339" s="4129" t="n">
        <v>2013.0</v>
      </c>
      <c r="B339" s="5153" t="s">
        <v>2173</v>
      </c>
      <c r="C339" s="6177" t="s">
        <v>2121</v>
      </c>
      <c r="D339" s="7201" t="s">
        <v>319</v>
      </c>
      <c r="E339" s="8225" t="n">
        <v>0.215</v>
      </c>
      <c r="F339" s="9249" t="n">
        <v>68.0</v>
      </c>
    </row>
    <row r="340">
      <c r="A340" s="4130" t="n">
        <v>2013.0</v>
      </c>
      <c r="B340" s="5154" t="s">
        <v>2174</v>
      </c>
      <c r="C340" s="6178" t="s">
        <v>2121</v>
      </c>
      <c r="D340" s="7202" t="s">
        <v>317</v>
      </c>
      <c r="E340" s="8226" t="n">
        <v>1.9</v>
      </c>
      <c r="F340" s="9250" t="n">
        <v>68.0</v>
      </c>
    </row>
    <row r="341">
      <c r="A341" s="4131" t="n">
        <v>2013.0</v>
      </c>
      <c r="B341" s="5155" t="s">
        <v>2174</v>
      </c>
      <c r="C341" s="6179" t="s">
        <v>2121</v>
      </c>
      <c r="D341" s="7203" t="s">
        <v>319</v>
      </c>
      <c r="E341" s="8227" t="n">
        <v>0.141</v>
      </c>
      <c r="F341" s="9251" t="n">
        <v>68.0</v>
      </c>
    </row>
    <row r="342">
      <c r="A342" s="4132" t="n">
        <v>2013.0</v>
      </c>
      <c r="B342" s="5156" t="s">
        <v>2170</v>
      </c>
      <c r="C342" s="6180" t="s">
        <v>2122</v>
      </c>
      <c r="D342" s="7204" t="s">
        <v>317</v>
      </c>
      <c r="E342" s="8228" t="n">
        <v>0.491</v>
      </c>
      <c r="F342" s="9252" t="n">
        <v>11.0</v>
      </c>
    </row>
    <row r="343">
      <c r="A343" s="4133" t="n">
        <v>2013.0</v>
      </c>
      <c r="B343" s="5157" t="s">
        <v>2170</v>
      </c>
      <c r="C343" s="6181" t="s">
        <v>2122</v>
      </c>
      <c r="D343" s="7205" t="s">
        <v>319</v>
      </c>
      <c r="E343" s="8229" t="n">
        <v>0.098</v>
      </c>
      <c r="F343" s="9253" t="n">
        <v>11.0</v>
      </c>
    </row>
    <row r="344">
      <c r="A344" s="4134" t="n">
        <v>2013.0</v>
      </c>
      <c r="B344" s="5158" t="s">
        <v>2171</v>
      </c>
      <c r="C344" s="6182" t="s">
        <v>2122</v>
      </c>
      <c r="D344" s="7206" t="s">
        <v>317</v>
      </c>
      <c r="E344" s="8230" t="n">
        <v>0.59</v>
      </c>
      <c r="F344" s="9254" t="n">
        <v>11.0</v>
      </c>
    </row>
    <row r="345">
      <c r="A345" s="4135" t="n">
        <v>2013.0</v>
      </c>
      <c r="B345" s="5159" t="s">
        <v>2171</v>
      </c>
      <c r="C345" s="6183" t="s">
        <v>2122</v>
      </c>
      <c r="D345" s="7207" t="s">
        <v>319</v>
      </c>
      <c r="E345" s="8231" t="n">
        <v>0.11</v>
      </c>
      <c r="F345" s="9255" t="n">
        <v>11.0</v>
      </c>
    </row>
    <row r="346">
      <c r="A346" s="4136" t="n">
        <v>2013.0</v>
      </c>
      <c r="B346" s="5160" t="s">
        <v>2172</v>
      </c>
      <c r="C346" s="6184" t="s">
        <v>2122</v>
      </c>
      <c r="D346" s="7208" t="s">
        <v>317</v>
      </c>
      <c r="E346" s="8232" t="n">
        <v>0.765</v>
      </c>
      <c r="F346" s="9256" t="n">
        <v>11.0</v>
      </c>
    </row>
    <row r="347">
      <c r="A347" s="4137" t="n">
        <v>2013.0</v>
      </c>
      <c r="B347" s="5161" t="s">
        <v>2172</v>
      </c>
      <c r="C347" s="6185" t="s">
        <v>2122</v>
      </c>
      <c r="D347" s="7209" t="s">
        <v>319</v>
      </c>
      <c r="E347" s="8233" t="n">
        <v>0.166</v>
      </c>
      <c r="F347" s="9257" t="n">
        <v>11.0</v>
      </c>
    </row>
    <row r="348">
      <c r="A348" s="4138" t="n">
        <v>2013.0</v>
      </c>
      <c r="B348" s="5162" t="s">
        <v>2173</v>
      </c>
      <c r="C348" s="6186" t="s">
        <v>2122</v>
      </c>
      <c r="D348" s="7210" t="s">
        <v>317</v>
      </c>
      <c r="E348" s="8234" t="n">
        <v>18.5</v>
      </c>
      <c r="F348" s="9258" t="n">
        <v>11.0</v>
      </c>
    </row>
    <row r="349">
      <c r="A349" s="4139" t="n">
        <v>2013.0</v>
      </c>
      <c r="B349" s="5163" t="s">
        <v>2173</v>
      </c>
      <c r="C349" s="6187" t="s">
        <v>2122</v>
      </c>
      <c r="D349" s="7211" t="s">
        <v>319</v>
      </c>
      <c r="E349" s="8235" t="n">
        <v>1.5</v>
      </c>
      <c r="F349" s="9259" t="n">
        <v>11.0</v>
      </c>
    </row>
    <row r="350">
      <c r="A350" s="4140" t="n">
        <v>2013.0</v>
      </c>
      <c r="B350" s="5164" t="s">
        <v>2174</v>
      </c>
      <c r="C350" s="6188" t="s">
        <v>2122</v>
      </c>
      <c r="D350" s="7212" t="s">
        <v>317</v>
      </c>
      <c r="E350" s="8236" t="n">
        <v>0.5</v>
      </c>
      <c r="F350" s="9260" t="n">
        <v>11.0</v>
      </c>
    </row>
    <row r="351">
      <c r="A351" s="4141" t="n">
        <v>2013.0</v>
      </c>
      <c r="B351" s="5165" t="s">
        <v>2174</v>
      </c>
      <c r="C351" s="6189" t="s">
        <v>2122</v>
      </c>
      <c r="D351" s="7213" t="s">
        <v>319</v>
      </c>
      <c r="E351" s="8237" t="n">
        <v>0.088</v>
      </c>
      <c r="F351" s="9261" t="n">
        <v>11.0</v>
      </c>
    </row>
    <row r="352">
      <c r="A352" s="4142" t="n">
        <v>2013.0</v>
      </c>
      <c r="B352" s="5166" t="s">
        <v>2175</v>
      </c>
      <c r="C352" s="6190" t="s">
        <v>2118</v>
      </c>
      <c r="D352" s="7214" t="s">
        <v>317</v>
      </c>
      <c r="E352" s="8238" t="n">
        <v>0.9</v>
      </c>
      <c r="F352" s="9262" t="n">
        <v>8.0</v>
      </c>
    </row>
    <row r="353">
      <c r="A353" s="4143" t="n">
        <v>2013.0</v>
      </c>
      <c r="B353" s="5167" t="s">
        <v>2175</v>
      </c>
      <c r="C353" s="6191" t="s">
        <v>2118</v>
      </c>
      <c r="D353" s="7215" t="s">
        <v>319</v>
      </c>
      <c r="E353" s="8239" t="n">
        <v>0.02</v>
      </c>
      <c r="F353" s="9263" t="n">
        <v>8.0</v>
      </c>
    </row>
    <row r="354">
      <c r="A354" s="4144" t="n">
        <v>2013.0</v>
      </c>
      <c r="B354" s="5168" t="s">
        <v>2176</v>
      </c>
      <c r="C354" s="6192" t="s">
        <v>2118</v>
      </c>
      <c r="D354" s="7216" t="s">
        <v>317</v>
      </c>
      <c r="E354" s="8240" t="n">
        <v>0.7</v>
      </c>
      <c r="F354" s="9264" t="n">
        <v>8.0</v>
      </c>
    </row>
    <row r="355">
      <c r="A355" s="4145" t="n">
        <v>2013.0</v>
      </c>
      <c r="B355" s="5169" t="s">
        <v>2176</v>
      </c>
      <c r="C355" s="6193" t="s">
        <v>2118</v>
      </c>
      <c r="D355" s="7217" t="s">
        <v>319</v>
      </c>
      <c r="E355" s="8241" t="n">
        <v>0.057</v>
      </c>
      <c r="F355" s="9265" t="n">
        <v>8.0</v>
      </c>
    </row>
    <row r="356">
      <c r="A356" s="4146" t="n">
        <v>2013.0</v>
      </c>
      <c r="B356" s="5170" t="s">
        <v>2177</v>
      </c>
      <c r="C356" s="6194" t="s">
        <v>2118</v>
      </c>
      <c r="D356" s="7218" t="s">
        <v>317</v>
      </c>
      <c r="E356" s="8242" t="n">
        <v>2.77</v>
      </c>
      <c r="F356" s="9266" t="n">
        <v>8.0</v>
      </c>
    </row>
    <row r="357">
      <c r="A357" s="4147" t="n">
        <v>2013.0</v>
      </c>
      <c r="B357" s="5171" t="s">
        <v>2177</v>
      </c>
      <c r="C357" s="6195" t="s">
        <v>2118</v>
      </c>
      <c r="D357" s="7219" t="s">
        <v>319</v>
      </c>
      <c r="E357" s="8243" t="n">
        <v>0.085</v>
      </c>
      <c r="F357" s="9267" t="n">
        <v>8.0</v>
      </c>
    </row>
    <row r="358">
      <c r="A358" s="4148" t="n">
        <v>2013.0</v>
      </c>
      <c r="B358" s="5172" t="s">
        <v>2178</v>
      </c>
      <c r="C358" s="6196" t="s">
        <v>2118</v>
      </c>
      <c r="D358" s="7220" t="s">
        <v>317</v>
      </c>
      <c r="E358" s="8244" t="n">
        <v>1.78</v>
      </c>
      <c r="F358" s="9268" t="n">
        <v>8.0</v>
      </c>
    </row>
    <row r="359">
      <c r="A359" s="4149" t="n">
        <v>2013.0</v>
      </c>
      <c r="B359" s="5173" t="s">
        <v>2178</v>
      </c>
      <c r="C359" s="6197" t="s">
        <v>2118</v>
      </c>
      <c r="D359" s="7221" t="s">
        <v>319</v>
      </c>
      <c r="E359" s="8245" t="n">
        <v>0.14</v>
      </c>
      <c r="F359" s="9269" t="n">
        <v>8.0</v>
      </c>
    </row>
    <row r="360">
      <c r="A360" s="4150" t="n">
        <v>2013.0</v>
      </c>
      <c r="B360" s="5174" t="s">
        <v>2179</v>
      </c>
      <c r="C360" s="6198" t="s">
        <v>2118</v>
      </c>
      <c r="D360" s="7222" t="s">
        <v>317</v>
      </c>
      <c r="E360" s="8246" t="n">
        <v>0.935</v>
      </c>
      <c r="F360" s="9270" t="n">
        <v>8.0</v>
      </c>
    </row>
    <row r="361">
      <c r="A361" s="4151" t="n">
        <v>2013.0</v>
      </c>
      <c r="B361" s="5175" t="s">
        <v>2179</v>
      </c>
      <c r="C361" s="6199" t="s">
        <v>2118</v>
      </c>
      <c r="D361" s="7223" t="s">
        <v>319</v>
      </c>
      <c r="E361" s="8247" t="n">
        <v>0.04</v>
      </c>
      <c r="F361" s="9271" t="n">
        <v>8.0</v>
      </c>
    </row>
    <row r="362">
      <c r="A362" s="4152" t="n">
        <v>2013.0</v>
      </c>
      <c r="B362" s="5176" t="s">
        <v>2175</v>
      </c>
      <c r="C362" s="6200" t="s">
        <v>2119</v>
      </c>
      <c r="D362" s="7224" t="s">
        <v>317</v>
      </c>
      <c r="E362" s="8248" t="n">
        <v>0.939</v>
      </c>
      <c r="F362" s="9272" t="n">
        <v>32.0</v>
      </c>
    </row>
    <row r="363">
      <c r="A363" s="4153" t="n">
        <v>2013.0</v>
      </c>
      <c r="B363" s="5177" t="s">
        <v>2175</v>
      </c>
      <c r="C363" s="6201" t="s">
        <v>2119</v>
      </c>
      <c r="D363" s="7225" t="s">
        <v>319</v>
      </c>
      <c r="E363" s="8249" t="n">
        <v>0.045</v>
      </c>
      <c r="F363" s="9273" t="n">
        <v>32.0</v>
      </c>
    </row>
    <row r="364">
      <c r="A364" s="4154" t="n">
        <v>2013.0</v>
      </c>
      <c r="B364" s="5178" t="s">
        <v>2176</v>
      </c>
      <c r="C364" s="6202" t="s">
        <v>2119</v>
      </c>
      <c r="D364" s="7226" t="s">
        <v>317</v>
      </c>
      <c r="E364" s="8250" t="n">
        <v>0.707</v>
      </c>
      <c r="F364" s="9274" t="n">
        <v>32.0</v>
      </c>
    </row>
    <row r="365">
      <c r="A365" s="4155" t="n">
        <v>2013.0</v>
      </c>
      <c r="B365" s="5179" t="s">
        <v>2176</v>
      </c>
      <c r="C365" s="6203" t="s">
        <v>2119</v>
      </c>
      <c r="D365" s="7227" t="s">
        <v>319</v>
      </c>
      <c r="E365" s="8251" t="n">
        <v>0.041</v>
      </c>
      <c r="F365" s="9275" t="n">
        <v>32.0</v>
      </c>
    </row>
    <row r="366">
      <c r="A366" s="4156" t="n">
        <v>2013.0</v>
      </c>
      <c r="B366" s="5180" t="s">
        <v>2177</v>
      </c>
      <c r="C366" s="6204" t="s">
        <v>2119</v>
      </c>
      <c r="D366" s="7228" t="s">
        <v>317</v>
      </c>
      <c r="E366" s="8252" t="n">
        <v>3.01</v>
      </c>
      <c r="F366" s="9276" t="n">
        <v>32.0</v>
      </c>
    </row>
    <row r="367">
      <c r="A367" s="4157" t="n">
        <v>2013.0</v>
      </c>
      <c r="B367" s="5181" t="s">
        <v>2177</v>
      </c>
      <c r="C367" s="6205" t="s">
        <v>2119</v>
      </c>
      <c r="D367" s="7229" t="s">
        <v>319</v>
      </c>
      <c r="E367" s="8253" t="n">
        <v>0.079</v>
      </c>
      <c r="F367" s="9277" t="n">
        <v>32.0</v>
      </c>
    </row>
    <row r="368">
      <c r="A368" s="4158" t="n">
        <v>2013.0</v>
      </c>
      <c r="B368" s="5182" t="s">
        <v>2178</v>
      </c>
      <c r="C368" s="6206" t="s">
        <v>2119</v>
      </c>
      <c r="D368" s="7230" t="s">
        <v>317</v>
      </c>
      <c r="E368" s="8254" t="n">
        <v>1.85</v>
      </c>
      <c r="F368" s="9278" t="n">
        <v>32.0</v>
      </c>
    </row>
    <row r="369">
      <c r="A369" s="4159" t="n">
        <v>2013.0</v>
      </c>
      <c r="B369" s="5183" t="s">
        <v>2178</v>
      </c>
      <c r="C369" s="6207" t="s">
        <v>2119</v>
      </c>
      <c r="D369" s="7231" t="s">
        <v>319</v>
      </c>
      <c r="E369" s="8255" t="n">
        <v>0.055</v>
      </c>
      <c r="F369" s="9279" t="n">
        <v>32.0</v>
      </c>
    </row>
    <row r="370">
      <c r="A370" s="4160" t="n">
        <v>2013.0</v>
      </c>
      <c r="B370" s="5184" t="s">
        <v>2179</v>
      </c>
      <c r="C370" s="6208" t="s">
        <v>2119</v>
      </c>
      <c r="D370" s="7232" t="s">
        <v>317</v>
      </c>
      <c r="E370" s="8256" t="n">
        <v>0.974</v>
      </c>
      <c r="F370" s="9280" t="n">
        <v>32.0</v>
      </c>
    </row>
    <row r="371">
      <c r="A371" s="4161" t="n">
        <v>2013.0</v>
      </c>
      <c r="B371" s="5185" t="s">
        <v>2179</v>
      </c>
      <c r="C371" s="6209" t="s">
        <v>2119</v>
      </c>
      <c r="D371" s="7233" t="s">
        <v>319</v>
      </c>
      <c r="E371" s="8257" t="n">
        <v>0.032</v>
      </c>
      <c r="F371" s="9281" t="n">
        <v>32.0</v>
      </c>
    </row>
    <row r="372">
      <c r="A372" s="4162" t="n">
        <v>2013.0</v>
      </c>
      <c r="B372" s="5186" t="s">
        <v>2175</v>
      </c>
      <c r="C372" s="6210" t="s">
        <v>2120</v>
      </c>
      <c r="D372" s="7234" t="s">
        <v>317</v>
      </c>
      <c r="E372" s="8258" t="n">
        <v>1.65</v>
      </c>
      <c r="F372" s="9282" t="n">
        <v>32.0</v>
      </c>
    </row>
    <row r="373">
      <c r="A373" s="4163" t="n">
        <v>2013.0</v>
      </c>
      <c r="B373" s="5187" t="s">
        <v>2175</v>
      </c>
      <c r="C373" s="6211" t="s">
        <v>2120</v>
      </c>
      <c r="D373" s="7235" t="s">
        <v>319</v>
      </c>
      <c r="E373" s="8259" t="n">
        <v>0.11</v>
      </c>
      <c r="F373" s="9283" t="n">
        <v>32.0</v>
      </c>
    </row>
    <row r="374">
      <c r="A374" s="4164" t="n">
        <v>2013.0</v>
      </c>
      <c r="B374" s="5188" t="s">
        <v>2176</v>
      </c>
      <c r="C374" s="6212" t="s">
        <v>2120</v>
      </c>
      <c r="D374" s="7236" t="s">
        <v>317</v>
      </c>
      <c r="E374" s="8260" t="n">
        <v>1.36</v>
      </c>
      <c r="F374" s="9284" t="n">
        <v>32.0</v>
      </c>
    </row>
    <row r="375">
      <c r="A375" s="4165" t="n">
        <v>2013.0</v>
      </c>
      <c r="B375" s="5189" t="s">
        <v>2176</v>
      </c>
      <c r="C375" s="6213" t="s">
        <v>2120</v>
      </c>
      <c r="D375" s="7237" t="s">
        <v>319</v>
      </c>
      <c r="E375" s="8261" t="n">
        <v>0.14</v>
      </c>
      <c r="F375" s="9285" t="n">
        <v>32.0</v>
      </c>
    </row>
    <row r="376">
      <c r="A376" s="4166" t="n">
        <v>2013.0</v>
      </c>
      <c r="B376" s="5190" t="s">
        <v>2177</v>
      </c>
      <c r="C376" s="6214" t="s">
        <v>2120</v>
      </c>
      <c r="D376" s="7238" t="s">
        <v>317</v>
      </c>
      <c r="E376" s="8262" t="n">
        <v>4.31</v>
      </c>
      <c r="F376" s="9286" t="n">
        <v>32.0</v>
      </c>
    </row>
    <row r="377">
      <c r="A377" s="4167" t="n">
        <v>2013.0</v>
      </c>
      <c r="B377" s="5191" t="s">
        <v>2177</v>
      </c>
      <c r="C377" s="6215" t="s">
        <v>2120</v>
      </c>
      <c r="D377" s="7239" t="s">
        <v>319</v>
      </c>
      <c r="E377" s="8263" t="n">
        <v>0.38</v>
      </c>
      <c r="F377" s="9287" t="n">
        <v>32.0</v>
      </c>
    </row>
    <row r="378">
      <c r="A378" s="4168" t="n">
        <v>2013.0</v>
      </c>
      <c r="B378" s="5192" t="s">
        <v>2178</v>
      </c>
      <c r="C378" s="6216" t="s">
        <v>2120</v>
      </c>
      <c r="D378" s="7240" t="s">
        <v>317</v>
      </c>
      <c r="E378" s="8264" t="n">
        <v>2.52</v>
      </c>
      <c r="F378" s="9288" t="n">
        <v>32.0</v>
      </c>
    </row>
    <row r="379">
      <c r="A379" s="4169" t="n">
        <v>2013.0</v>
      </c>
      <c r="B379" s="5193" t="s">
        <v>2178</v>
      </c>
      <c r="C379" s="6217" t="s">
        <v>2120</v>
      </c>
      <c r="D379" s="7241" t="s">
        <v>319</v>
      </c>
      <c r="E379" s="8265" t="n">
        <v>0.32</v>
      </c>
      <c r="F379" s="9289" t="n">
        <v>32.0</v>
      </c>
    </row>
    <row r="380">
      <c r="A380" s="4170" t="n">
        <v>2013.0</v>
      </c>
      <c r="B380" s="5194" t="s">
        <v>2179</v>
      </c>
      <c r="C380" s="6218" t="s">
        <v>2120</v>
      </c>
      <c r="D380" s="7242" t="s">
        <v>317</v>
      </c>
      <c r="E380" s="8266" t="n">
        <v>1.5</v>
      </c>
      <c r="F380" s="9290" t="n">
        <v>32.0</v>
      </c>
    </row>
    <row r="381">
      <c r="A381" s="4171" t="n">
        <v>2013.0</v>
      </c>
      <c r="B381" s="5195" t="s">
        <v>2179</v>
      </c>
      <c r="C381" s="6219" t="s">
        <v>2120</v>
      </c>
      <c r="D381" s="7243" t="s">
        <v>319</v>
      </c>
      <c r="E381" s="8267" t="n">
        <v>0.14</v>
      </c>
      <c r="F381" s="9291" t="n">
        <v>32.0</v>
      </c>
    </row>
    <row r="382">
      <c r="A382" s="4172" t="n">
        <v>2013.0</v>
      </c>
      <c r="B382" s="5196" t="s">
        <v>2175</v>
      </c>
      <c r="C382" s="6220" t="s">
        <v>2121</v>
      </c>
      <c r="D382" s="7244" t="s">
        <v>317</v>
      </c>
      <c r="E382" s="8268" t="n">
        <v>1.7</v>
      </c>
      <c r="F382" s="9292" t="n">
        <v>75.0</v>
      </c>
    </row>
    <row r="383">
      <c r="A383" s="4173" t="n">
        <v>2013.0</v>
      </c>
      <c r="B383" s="5197" t="s">
        <v>2175</v>
      </c>
      <c r="C383" s="6221" t="s">
        <v>2121</v>
      </c>
      <c r="D383" s="7245" t="s">
        <v>319</v>
      </c>
      <c r="E383" s="8269" t="n">
        <v>0.1</v>
      </c>
      <c r="F383" s="9293" t="n">
        <v>75.0</v>
      </c>
    </row>
    <row r="384">
      <c r="A384" s="4174" t="n">
        <v>2013.0</v>
      </c>
      <c r="B384" s="5198" t="s">
        <v>2176</v>
      </c>
      <c r="C384" s="6222" t="s">
        <v>2121</v>
      </c>
      <c r="D384" s="7246" t="s">
        <v>317</v>
      </c>
      <c r="E384" s="8270" t="n">
        <v>1.62</v>
      </c>
      <c r="F384" s="9294" t="n">
        <v>75.0</v>
      </c>
    </row>
    <row r="385">
      <c r="A385" s="4175" t="n">
        <v>2013.0</v>
      </c>
      <c r="B385" s="5199" t="s">
        <v>2176</v>
      </c>
      <c r="C385" s="6223" t="s">
        <v>2121</v>
      </c>
      <c r="D385" s="7247" t="s">
        <v>319</v>
      </c>
      <c r="E385" s="8271" t="n">
        <v>0.118</v>
      </c>
      <c r="F385" s="9295" t="n">
        <v>75.0</v>
      </c>
    </row>
    <row r="386">
      <c r="A386" s="4176" t="n">
        <v>2013.0</v>
      </c>
      <c r="B386" s="5200" t="s">
        <v>2177</v>
      </c>
      <c r="C386" s="6224" t="s">
        <v>2121</v>
      </c>
      <c r="D386" s="7248" t="s">
        <v>317</v>
      </c>
      <c r="E386" s="8272" t="n">
        <v>5.1</v>
      </c>
      <c r="F386" s="9296" t="n">
        <v>75.0</v>
      </c>
    </row>
    <row r="387">
      <c r="A387" s="4177" t="n">
        <v>2013.0</v>
      </c>
      <c r="B387" s="5201" t="s">
        <v>2177</v>
      </c>
      <c r="C387" s="6225" t="s">
        <v>2121</v>
      </c>
      <c r="D387" s="7249" t="s">
        <v>319</v>
      </c>
      <c r="E387" s="8273" t="n">
        <v>0.25</v>
      </c>
      <c r="F387" s="9297" t="n">
        <v>75.0</v>
      </c>
    </row>
    <row r="388">
      <c r="A388" s="4178" t="n">
        <v>2013.0</v>
      </c>
      <c r="B388" s="5202" t="s">
        <v>2178</v>
      </c>
      <c r="C388" s="6226" t="s">
        <v>2121</v>
      </c>
      <c r="D388" s="7250" t="s">
        <v>317</v>
      </c>
      <c r="E388" s="8274" t="n">
        <v>4.37</v>
      </c>
      <c r="F388" s="9298" t="n">
        <v>75.0</v>
      </c>
    </row>
    <row r="389">
      <c r="A389" s="4179" t="n">
        <v>2013.0</v>
      </c>
      <c r="B389" s="5203" t="s">
        <v>2178</v>
      </c>
      <c r="C389" s="6227" t="s">
        <v>2121</v>
      </c>
      <c r="D389" s="7251" t="s">
        <v>319</v>
      </c>
      <c r="E389" s="8275" t="n">
        <v>0.525</v>
      </c>
      <c r="F389" s="9299" t="n">
        <v>75.0</v>
      </c>
    </row>
    <row r="390">
      <c r="A390" s="4180" t="n">
        <v>2013.0</v>
      </c>
      <c r="B390" s="5204" t="s">
        <v>2179</v>
      </c>
      <c r="C390" s="6228" t="s">
        <v>2121</v>
      </c>
      <c r="D390" s="7252" t="s">
        <v>317</v>
      </c>
      <c r="E390" s="8276" t="n">
        <v>2.23</v>
      </c>
      <c r="F390" s="9300" t="n">
        <v>75.0</v>
      </c>
    </row>
    <row r="391">
      <c r="A391" s="4181" t="n">
        <v>2013.0</v>
      </c>
      <c r="B391" s="5205" t="s">
        <v>2179</v>
      </c>
      <c r="C391" s="6229" t="s">
        <v>2121</v>
      </c>
      <c r="D391" s="7253" t="s">
        <v>319</v>
      </c>
      <c r="E391" s="8277" t="n">
        <v>0.17</v>
      </c>
      <c r="F391" s="9301" t="n">
        <v>75.0</v>
      </c>
    </row>
    <row r="392">
      <c r="A392" s="4182" t="n">
        <v>2013.0</v>
      </c>
      <c r="B392" s="5206" t="s">
        <v>2175</v>
      </c>
      <c r="C392" s="6230" t="s">
        <v>2122</v>
      </c>
      <c r="D392" s="7254" t="s">
        <v>317</v>
      </c>
      <c r="E392" s="8278" t="n">
        <v>0.482</v>
      </c>
      <c r="F392" s="9302" t="n">
        <v>14.0</v>
      </c>
    </row>
    <row r="393">
      <c r="A393" s="4183" t="n">
        <v>2013.0</v>
      </c>
      <c r="B393" s="5207" t="s">
        <v>2175</v>
      </c>
      <c r="C393" s="6231" t="s">
        <v>2122</v>
      </c>
      <c r="D393" s="7255" t="s">
        <v>319</v>
      </c>
      <c r="E393" s="8279" t="n">
        <v>0.119</v>
      </c>
      <c r="F393" s="9303" t="n">
        <v>14.0</v>
      </c>
    </row>
    <row r="394">
      <c r="A394" s="4184" t="n">
        <v>2013.0</v>
      </c>
      <c r="B394" s="5208" t="s">
        <v>2176</v>
      </c>
      <c r="C394" s="6232" t="s">
        <v>2122</v>
      </c>
      <c r="D394" s="7256" t="s">
        <v>317</v>
      </c>
      <c r="E394" s="8280" t="n">
        <v>0.951</v>
      </c>
      <c r="F394" s="9304" t="n">
        <v>14.0</v>
      </c>
    </row>
    <row r="395">
      <c r="A395" s="4185" t="n">
        <v>2013.0</v>
      </c>
      <c r="B395" s="5209" t="s">
        <v>2176</v>
      </c>
      <c r="C395" s="6233" t="s">
        <v>2122</v>
      </c>
      <c r="D395" s="7257" t="s">
        <v>319</v>
      </c>
      <c r="E395" s="8281" t="n">
        <v>0.18</v>
      </c>
      <c r="F395" s="9305" t="n">
        <v>14.0</v>
      </c>
    </row>
    <row r="396">
      <c r="A396" s="4186" t="n">
        <v>2013.0</v>
      </c>
      <c r="B396" s="5210" t="s">
        <v>2177</v>
      </c>
      <c r="C396" s="6234" t="s">
        <v>2122</v>
      </c>
      <c r="D396" s="7258" t="s">
        <v>317</v>
      </c>
      <c r="E396" s="8282" t="n">
        <v>2.33</v>
      </c>
      <c r="F396" s="9306" t="n">
        <v>14.0</v>
      </c>
    </row>
    <row r="397">
      <c r="A397" s="4187" t="n">
        <v>2013.0</v>
      </c>
      <c r="B397" s="5211" t="s">
        <v>2177</v>
      </c>
      <c r="C397" s="6235" t="s">
        <v>2122</v>
      </c>
      <c r="D397" s="7259" t="s">
        <v>319</v>
      </c>
      <c r="E397" s="8283" t="n">
        <v>0.304</v>
      </c>
      <c r="F397" s="9307" t="n">
        <v>14.0</v>
      </c>
    </row>
    <row r="398">
      <c r="A398" s="4188" t="n">
        <v>2013.0</v>
      </c>
      <c r="B398" s="5212" t="s">
        <v>2178</v>
      </c>
      <c r="C398" s="6236" t="s">
        <v>2122</v>
      </c>
      <c r="D398" s="7260" t="s">
        <v>317</v>
      </c>
      <c r="E398" s="8284" t="n">
        <v>1.99</v>
      </c>
      <c r="F398" s="9308" t="n">
        <v>14.0</v>
      </c>
    </row>
    <row r="399">
      <c r="A399" s="4189" t="n">
        <v>2013.0</v>
      </c>
      <c r="B399" s="5213" t="s">
        <v>2178</v>
      </c>
      <c r="C399" s="6237" t="s">
        <v>2122</v>
      </c>
      <c r="D399" s="7261" t="s">
        <v>319</v>
      </c>
      <c r="E399" s="8285" t="n">
        <v>0.405</v>
      </c>
      <c r="F399" s="9309" t="n">
        <v>14.0</v>
      </c>
    </row>
    <row r="400">
      <c r="A400" s="4190" t="n">
        <v>2013.0</v>
      </c>
      <c r="B400" s="5214" t="s">
        <v>2179</v>
      </c>
      <c r="C400" s="6238" t="s">
        <v>2122</v>
      </c>
      <c r="D400" s="7262" t="s">
        <v>317</v>
      </c>
      <c r="E400" s="8286" t="n">
        <v>0.36</v>
      </c>
      <c r="F400" s="9310" t="n">
        <v>14.0</v>
      </c>
    </row>
    <row r="401">
      <c r="A401" s="4191" t="n">
        <v>2013.0</v>
      </c>
      <c r="B401" s="5215" t="s">
        <v>2179</v>
      </c>
      <c r="C401" s="6239" t="s">
        <v>2122</v>
      </c>
      <c r="D401" s="7263" t="s">
        <v>319</v>
      </c>
      <c r="E401" s="8287" t="n">
        <v>0.051</v>
      </c>
      <c r="F401" s="9311" t="n">
        <v>14.0</v>
      </c>
    </row>
    <row r="402">
      <c r="A402" s="4192" t="n">
        <v>2013.0</v>
      </c>
      <c r="B402" s="5216" t="s">
        <v>2160</v>
      </c>
      <c r="C402" s="6240" t="s">
        <v>2118</v>
      </c>
      <c r="D402" s="7264" t="s">
        <v>317</v>
      </c>
      <c r="E402" s="8288" t="n">
        <v>1.88</v>
      </c>
      <c r="F402" s="9312" t="n">
        <v>8.0</v>
      </c>
    </row>
    <row r="403">
      <c r="A403" s="4193" t="n">
        <v>2013.0</v>
      </c>
      <c r="B403" s="5217" t="s">
        <v>2160</v>
      </c>
      <c r="C403" s="6241" t="s">
        <v>2118</v>
      </c>
      <c r="D403" s="7265" t="s">
        <v>319</v>
      </c>
      <c r="E403" s="8289" t="n">
        <v>0.095</v>
      </c>
      <c r="F403" s="9313" t="n">
        <v>8.0</v>
      </c>
    </row>
    <row r="404">
      <c r="A404" s="4194" t="n">
        <v>2013.0</v>
      </c>
      <c r="B404" s="5218" t="s">
        <v>2161</v>
      </c>
      <c r="C404" s="6242" t="s">
        <v>2118</v>
      </c>
      <c r="D404" s="7266" t="s">
        <v>317</v>
      </c>
      <c r="E404" s="8290" t="n">
        <v>0.702</v>
      </c>
      <c r="F404" s="9314" t="n">
        <v>8.0</v>
      </c>
    </row>
    <row r="405">
      <c r="A405" s="4195" t="n">
        <v>2013.0</v>
      </c>
      <c r="B405" s="5219" t="s">
        <v>2161</v>
      </c>
      <c r="C405" s="6243" t="s">
        <v>2118</v>
      </c>
      <c r="D405" s="7267" t="s">
        <v>319</v>
      </c>
      <c r="E405" s="8291" t="n">
        <v>0.016</v>
      </c>
      <c r="F405" s="9315" t="n">
        <v>8.0</v>
      </c>
    </row>
    <row r="406">
      <c r="A406" s="4196" t="n">
        <v>2013.0</v>
      </c>
      <c r="B406" s="5220" t="s">
        <v>2162</v>
      </c>
      <c r="C406" s="6244" t="s">
        <v>2118</v>
      </c>
      <c r="D406" s="7268" t="s">
        <v>317</v>
      </c>
      <c r="E406" s="8292" t="n">
        <v>0.994</v>
      </c>
      <c r="F406" s="9316" t="n">
        <v>8.0</v>
      </c>
    </row>
    <row r="407">
      <c r="A407" s="4197" t="n">
        <v>2013.0</v>
      </c>
      <c r="B407" s="5221" t="s">
        <v>2162</v>
      </c>
      <c r="C407" s="6245" t="s">
        <v>2118</v>
      </c>
      <c r="D407" s="7269" t="s">
        <v>319</v>
      </c>
      <c r="E407" s="8293" t="n">
        <v>0.03</v>
      </c>
      <c r="F407" s="9317" t="n">
        <v>8.0</v>
      </c>
    </row>
    <row r="408">
      <c r="A408" s="4198" t="n">
        <v>2013.0</v>
      </c>
      <c r="B408" s="5222" t="s">
        <v>2163</v>
      </c>
      <c r="C408" s="6246" t="s">
        <v>2118</v>
      </c>
      <c r="D408" s="7270" t="s">
        <v>317</v>
      </c>
      <c r="E408" s="8294" t="n">
        <v>1.21</v>
      </c>
      <c r="F408" s="9318" t="n">
        <v>8.0</v>
      </c>
    </row>
    <row r="409">
      <c r="A409" s="4199" t="n">
        <v>2013.0</v>
      </c>
      <c r="B409" s="5223" t="s">
        <v>2163</v>
      </c>
      <c r="C409" s="6247" t="s">
        <v>2118</v>
      </c>
      <c r="D409" s="7271" t="s">
        <v>319</v>
      </c>
      <c r="E409" s="8295" t="n">
        <v>0.083</v>
      </c>
      <c r="F409" s="9319" t="n">
        <v>8.0</v>
      </c>
    </row>
    <row r="410">
      <c r="A410" s="4200" t="n">
        <v>2013.0</v>
      </c>
      <c r="B410" s="5224" t="s">
        <v>2164</v>
      </c>
      <c r="C410" s="6248" t="s">
        <v>2118</v>
      </c>
      <c r="D410" s="7272" t="s">
        <v>317</v>
      </c>
      <c r="E410" s="8296" t="n">
        <v>2.76</v>
      </c>
      <c r="F410" s="9320" t="n">
        <v>8.0</v>
      </c>
    </row>
    <row r="411">
      <c r="A411" s="4201" t="n">
        <v>2013.0</v>
      </c>
      <c r="B411" s="5225" t="s">
        <v>2164</v>
      </c>
      <c r="C411" s="6249" t="s">
        <v>2118</v>
      </c>
      <c r="D411" s="7273" t="s">
        <v>319</v>
      </c>
      <c r="E411" s="8297" t="n">
        <v>0.352</v>
      </c>
      <c r="F411" s="9321" t="n">
        <v>8.0</v>
      </c>
    </row>
    <row r="412">
      <c r="A412" s="4202" t="n">
        <v>2013.0</v>
      </c>
      <c r="B412" s="5226" t="s">
        <v>2160</v>
      </c>
      <c r="C412" s="6250" t="s">
        <v>2119</v>
      </c>
      <c r="D412" s="7274" t="s">
        <v>317</v>
      </c>
      <c r="E412" s="8298" t="n">
        <v>1.88</v>
      </c>
      <c r="F412" s="9322" t="n">
        <v>31.0</v>
      </c>
    </row>
    <row r="413">
      <c r="A413" s="4203" t="n">
        <v>2013.0</v>
      </c>
      <c r="B413" s="5227" t="s">
        <v>2160</v>
      </c>
      <c r="C413" s="6251" t="s">
        <v>2119</v>
      </c>
      <c r="D413" s="7275" t="s">
        <v>319</v>
      </c>
      <c r="E413" s="8299" t="n">
        <v>0.075</v>
      </c>
      <c r="F413" s="9323" t="n">
        <v>31.0</v>
      </c>
    </row>
    <row r="414">
      <c r="A414" s="4204" t="n">
        <v>2013.0</v>
      </c>
      <c r="B414" s="5228" t="s">
        <v>2161</v>
      </c>
      <c r="C414" s="6252" t="s">
        <v>2119</v>
      </c>
      <c r="D414" s="7276" t="s">
        <v>317</v>
      </c>
      <c r="E414" s="8300" t="n">
        <v>0.727</v>
      </c>
      <c r="F414" s="9324" t="n">
        <v>31.0</v>
      </c>
    </row>
    <row r="415">
      <c r="A415" s="4205" t="n">
        <v>2013.0</v>
      </c>
      <c r="B415" s="5229" t="s">
        <v>2161</v>
      </c>
      <c r="C415" s="6253" t="s">
        <v>2119</v>
      </c>
      <c r="D415" s="7277" t="s">
        <v>319</v>
      </c>
      <c r="E415" s="8301" t="n">
        <v>0.026</v>
      </c>
      <c r="F415" s="9325" t="n">
        <v>31.0</v>
      </c>
    </row>
    <row r="416">
      <c r="A416" s="4206" t="n">
        <v>2013.0</v>
      </c>
      <c r="B416" s="5230" t="s">
        <v>2162</v>
      </c>
      <c r="C416" s="6254" t="s">
        <v>2119</v>
      </c>
      <c r="D416" s="7278" t="s">
        <v>317</v>
      </c>
      <c r="E416" s="8302" t="n">
        <v>0.98</v>
      </c>
      <c r="F416" s="9326" t="n">
        <v>31.0</v>
      </c>
    </row>
    <row r="417">
      <c r="A417" s="4207" t="n">
        <v>2013.0</v>
      </c>
      <c r="B417" s="5231" t="s">
        <v>2162</v>
      </c>
      <c r="C417" s="6255" t="s">
        <v>2119</v>
      </c>
      <c r="D417" s="7279" t="s">
        <v>319</v>
      </c>
      <c r="E417" s="8303" t="n">
        <v>0.032</v>
      </c>
      <c r="F417" s="9327" t="n">
        <v>31.0</v>
      </c>
    </row>
    <row r="418">
      <c r="A418" s="4208" t="n">
        <v>2013.0</v>
      </c>
      <c r="B418" s="5232" t="s">
        <v>2163</v>
      </c>
      <c r="C418" s="6256" t="s">
        <v>2119</v>
      </c>
      <c r="D418" s="7280" t="s">
        <v>317</v>
      </c>
      <c r="E418" s="8304" t="n">
        <v>1.23</v>
      </c>
      <c r="F418" s="9328" t="n">
        <v>31.0</v>
      </c>
    </row>
    <row r="419">
      <c r="A419" s="4209" t="n">
        <v>2013.0</v>
      </c>
      <c r="B419" s="5233" t="s">
        <v>2163</v>
      </c>
      <c r="C419" s="6257" t="s">
        <v>2119</v>
      </c>
      <c r="D419" s="7281" t="s">
        <v>319</v>
      </c>
      <c r="E419" s="8305" t="n">
        <v>0.046</v>
      </c>
      <c r="F419" s="9329" t="n">
        <v>31.0</v>
      </c>
    </row>
    <row r="420">
      <c r="A420" s="4210" t="n">
        <v>2013.0</v>
      </c>
      <c r="B420" s="5234" t="s">
        <v>2164</v>
      </c>
      <c r="C420" s="6258" t="s">
        <v>2119</v>
      </c>
      <c r="D420" s="7282" t="s">
        <v>317</v>
      </c>
      <c r="E420" s="8306" t="n">
        <v>5.65</v>
      </c>
      <c r="F420" s="9330" t="n">
        <v>31.0</v>
      </c>
    </row>
    <row r="421">
      <c r="A421" s="4211" t="n">
        <v>2013.0</v>
      </c>
      <c r="B421" s="5235" t="s">
        <v>2164</v>
      </c>
      <c r="C421" s="6259" t="s">
        <v>2119</v>
      </c>
      <c r="D421" s="7283" t="s">
        <v>319</v>
      </c>
      <c r="E421" s="8307" t="n">
        <v>0.1</v>
      </c>
      <c r="F421" s="9331" t="n">
        <v>31.0</v>
      </c>
    </row>
    <row r="422">
      <c r="A422" s="4212" t="n">
        <v>2013.0</v>
      </c>
      <c r="B422" s="5236" t="s">
        <v>2160</v>
      </c>
      <c r="C422" s="6260" t="s">
        <v>2120</v>
      </c>
      <c r="D422" s="7284" t="s">
        <v>317</v>
      </c>
      <c r="E422" s="8308" t="n">
        <v>3.2</v>
      </c>
      <c r="F422" s="9332" t="n">
        <v>29.0</v>
      </c>
    </row>
    <row r="423">
      <c r="A423" s="4213" t="n">
        <v>2013.0</v>
      </c>
      <c r="B423" s="5237" t="s">
        <v>2160</v>
      </c>
      <c r="C423" s="6261" t="s">
        <v>2120</v>
      </c>
      <c r="D423" s="7285" t="s">
        <v>319</v>
      </c>
      <c r="E423" s="8309" t="n">
        <v>0.3</v>
      </c>
      <c r="F423" s="9333" t="n">
        <v>29.0</v>
      </c>
    </row>
    <row r="424">
      <c r="A424" s="4214" t="n">
        <v>2013.0</v>
      </c>
      <c r="B424" s="5238" t="s">
        <v>2161</v>
      </c>
      <c r="C424" s="6262" t="s">
        <v>2120</v>
      </c>
      <c r="D424" s="7286" t="s">
        <v>317</v>
      </c>
      <c r="E424" s="8310" t="n">
        <v>1.33</v>
      </c>
      <c r="F424" s="9334" t="n">
        <v>29.0</v>
      </c>
    </row>
    <row r="425">
      <c r="A425" s="4215" t="n">
        <v>2013.0</v>
      </c>
      <c r="B425" s="5239" t="s">
        <v>2161</v>
      </c>
      <c r="C425" s="6263" t="s">
        <v>2120</v>
      </c>
      <c r="D425" s="7287" t="s">
        <v>319</v>
      </c>
      <c r="E425" s="8311" t="n">
        <v>0.13</v>
      </c>
      <c r="F425" s="9335" t="n">
        <v>29.0</v>
      </c>
    </row>
    <row r="426">
      <c r="A426" s="4216" t="n">
        <v>2013.0</v>
      </c>
      <c r="B426" s="5240" t="s">
        <v>2162</v>
      </c>
      <c r="C426" s="6264" t="s">
        <v>2120</v>
      </c>
      <c r="D426" s="7288" t="s">
        <v>317</v>
      </c>
      <c r="E426" s="8312" t="n">
        <v>1.61</v>
      </c>
      <c r="F426" s="9336" t="n">
        <v>29.0</v>
      </c>
    </row>
    <row r="427">
      <c r="A427" s="4217" t="n">
        <v>2013.0</v>
      </c>
      <c r="B427" s="5241" t="s">
        <v>2162</v>
      </c>
      <c r="C427" s="6265" t="s">
        <v>2120</v>
      </c>
      <c r="D427" s="7289" t="s">
        <v>319</v>
      </c>
      <c r="E427" s="8313" t="n">
        <v>0.152</v>
      </c>
      <c r="F427" s="9337" t="n">
        <v>29.0</v>
      </c>
    </row>
    <row r="428">
      <c r="A428" s="4218" t="n">
        <v>2013.0</v>
      </c>
      <c r="B428" s="5242" t="s">
        <v>2163</v>
      </c>
      <c r="C428" s="6266" t="s">
        <v>2120</v>
      </c>
      <c r="D428" s="7290" t="s">
        <v>317</v>
      </c>
      <c r="E428" s="8314" t="n">
        <v>2.1</v>
      </c>
      <c r="F428" s="9338" t="n">
        <v>29.0</v>
      </c>
    </row>
    <row r="429">
      <c r="A429" s="4219" t="n">
        <v>2013.0</v>
      </c>
      <c r="B429" s="5243" t="s">
        <v>2163</v>
      </c>
      <c r="C429" s="6267" t="s">
        <v>2120</v>
      </c>
      <c r="D429" s="7291" t="s">
        <v>319</v>
      </c>
      <c r="E429" s="8315" t="n">
        <v>0.13</v>
      </c>
      <c r="F429" s="9339" t="n">
        <v>29.0</v>
      </c>
    </row>
    <row r="430">
      <c r="A430" s="4220" t="n">
        <v>2013.0</v>
      </c>
      <c r="B430" s="5244" t="s">
        <v>2164</v>
      </c>
      <c r="C430" s="6268" t="s">
        <v>2120</v>
      </c>
      <c r="D430" s="7292" t="s">
        <v>317</v>
      </c>
      <c r="E430" s="8316" t="n">
        <v>2.27</v>
      </c>
      <c r="F430" s="9340" t="n">
        <v>29.0</v>
      </c>
    </row>
    <row r="431">
      <c r="A431" s="4221" t="n">
        <v>2013.0</v>
      </c>
      <c r="B431" s="5245" t="s">
        <v>2164</v>
      </c>
      <c r="C431" s="6269" t="s">
        <v>2120</v>
      </c>
      <c r="D431" s="7293" t="s">
        <v>319</v>
      </c>
      <c r="E431" s="8317" t="n">
        <v>0.27</v>
      </c>
      <c r="F431" s="9341" t="n">
        <v>29.0</v>
      </c>
    </row>
    <row r="432">
      <c r="A432" s="4222" t="n">
        <v>2013.0</v>
      </c>
      <c r="B432" s="5246" t="s">
        <v>2160</v>
      </c>
      <c r="C432" s="6270" t="s">
        <v>2121</v>
      </c>
      <c r="D432" s="7294" t="s">
        <v>317</v>
      </c>
      <c r="E432" s="8318" t="n">
        <v>3.5</v>
      </c>
      <c r="F432" s="9342" t="n">
        <v>71.0</v>
      </c>
    </row>
    <row r="433">
      <c r="A433" s="4223" t="n">
        <v>2013.0</v>
      </c>
      <c r="B433" s="5247" t="s">
        <v>2160</v>
      </c>
      <c r="C433" s="6271" t="s">
        <v>2121</v>
      </c>
      <c r="D433" s="7295" t="s">
        <v>319</v>
      </c>
      <c r="E433" s="8319" t="n">
        <v>0.2</v>
      </c>
      <c r="F433" s="9343" t="n">
        <v>71.0</v>
      </c>
    </row>
    <row r="434">
      <c r="A434" s="4224" t="n">
        <v>2013.0</v>
      </c>
      <c r="B434" s="5248" t="s">
        <v>2161</v>
      </c>
      <c r="C434" s="6272" t="s">
        <v>2121</v>
      </c>
      <c r="D434" s="7296" t="s">
        <v>317</v>
      </c>
      <c r="E434" s="8320" t="n">
        <v>1.73</v>
      </c>
      <c r="F434" s="9344" t="n">
        <v>71.0</v>
      </c>
    </row>
    <row r="435">
      <c r="A435" s="4225" t="n">
        <v>2013.0</v>
      </c>
      <c r="B435" s="5249" t="s">
        <v>2161</v>
      </c>
      <c r="C435" s="6273" t="s">
        <v>2121</v>
      </c>
      <c r="D435" s="7297" t="s">
        <v>319</v>
      </c>
      <c r="E435" s="8321" t="n">
        <v>0.14</v>
      </c>
      <c r="F435" s="9345" t="n">
        <v>71.0</v>
      </c>
    </row>
    <row r="436">
      <c r="A436" s="4226" t="n">
        <v>2013.0</v>
      </c>
      <c r="B436" s="5250" t="s">
        <v>2162</v>
      </c>
      <c r="C436" s="6274" t="s">
        <v>2121</v>
      </c>
      <c r="D436" s="7298" t="s">
        <v>317</v>
      </c>
      <c r="E436" s="8322" t="n">
        <v>2.22</v>
      </c>
      <c r="F436" s="9346" t="n">
        <v>71.0</v>
      </c>
    </row>
    <row r="437">
      <c r="A437" s="4227" t="n">
        <v>2013.0</v>
      </c>
      <c r="B437" s="5251" t="s">
        <v>2162</v>
      </c>
      <c r="C437" s="6275" t="s">
        <v>2121</v>
      </c>
      <c r="D437" s="7299" t="s">
        <v>319</v>
      </c>
      <c r="E437" s="8323" t="n">
        <v>0.13</v>
      </c>
      <c r="F437" s="9347" t="n">
        <v>71.0</v>
      </c>
    </row>
    <row r="438">
      <c r="A438" s="4228" t="n">
        <v>2013.0</v>
      </c>
      <c r="B438" s="5252" t="s">
        <v>2163</v>
      </c>
      <c r="C438" s="6276" t="s">
        <v>2121</v>
      </c>
      <c r="D438" s="7300" t="s">
        <v>317</v>
      </c>
      <c r="E438" s="8324" t="n">
        <v>2.42</v>
      </c>
      <c r="F438" s="9348" t="n">
        <v>71.0</v>
      </c>
    </row>
    <row r="439">
      <c r="A439" s="4229" t="n">
        <v>2013.0</v>
      </c>
      <c r="B439" s="5253" t="s">
        <v>2163</v>
      </c>
      <c r="C439" s="6277" t="s">
        <v>2121</v>
      </c>
      <c r="D439" s="7301" t="s">
        <v>319</v>
      </c>
      <c r="E439" s="8325" t="n">
        <v>0.12</v>
      </c>
      <c r="F439" s="9349" t="n">
        <v>71.0</v>
      </c>
    </row>
    <row r="440">
      <c r="A440" s="4230" t="n">
        <v>2013.0</v>
      </c>
      <c r="B440" s="5254" t="s">
        <v>2164</v>
      </c>
      <c r="C440" s="6278" t="s">
        <v>2121</v>
      </c>
      <c r="D440" s="7302" t="s">
        <v>317</v>
      </c>
      <c r="E440" s="8326" t="n">
        <v>2.68</v>
      </c>
      <c r="F440" s="9350" t="n">
        <v>71.0</v>
      </c>
    </row>
    <row r="441">
      <c r="A441" s="4231" t="n">
        <v>2013.0</v>
      </c>
      <c r="B441" s="5255" t="s">
        <v>2164</v>
      </c>
      <c r="C441" s="6279" t="s">
        <v>2121</v>
      </c>
      <c r="D441" s="7303" t="s">
        <v>319</v>
      </c>
      <c r="E441" s="8327" t="n">
        <v>0.22</v>
      </c>
      <c r="F441" s="9351" t="n">
        <v>71.0</v>
      </c>
    </row>
    <row r="442">
      <c r="A442" s="4232" t="n">
        <v>2013.0</v>
      </c>
      <c r="B442" s="5256" t="s">
        <v>2160</v>
      </c>
      <c r="C442" s="6280" t="s">
        <v>2122</v>
      </c>
      <c r="D442" s="7304" t="s">
        <v>317</v>
      </c>
      <c r="E442" s="8328" t="n">
        <v>0.62</v>
      </c>
      <c r="F442" s="9352" t="n">
        <v>11.0</v>
      </c>
    </row>
    <row r="443">
      <c r="A443" s="4233" t="n">
        <v>2013.0</v>
      </c>
      <c r="B443" s="5257" t="s">
        <v>2160</v>
      </c>
      <c r="C443" s="6281" t="s">
        <v>2122</v>
      </c>
      <c r="D443" s="7305" t="s">
        <v>319</v>
      </c>
      <c r="E443" s="8329" t="n">
        <v>0.32</v>
      </c>
      <c r="F443" s="9353" t="n">
        <v>11.0</v>
      </c>
    </row>
    <row r="444">
      <c r="A444" s="4234" t="n">
        <v>2013.0</v>
      </c>
      <c r="B444" s="5258" t="s">
        <v>2161</v>
      </c>
      <c r="C444" s="6282" t="s">
        <v>2122</v>
      </c>
      <c r="D444" s="7306" t="s">
        <v>317</v>
      </c>
      <c r="E444" s="8330" t="n">
        <v>0.57</v>
      </c>
      <c r="F444" s="9354" t="n">
        <v>11.0</v>
      </c>
    </row>
    <row r="445">
      <c r="A445" s="4235" t="n">
        <v>2013.0</v>
      </c>
      <c r="B445" s="5259" t="s">
        <v>2161</v>
      </c>
      <c r="C445" s="6283" t="s">
        <v>2122</v>
      </c>
      <c r="D445" s="7307" t="s">
        <v>319</v>
      </c>
      <c r="E445" s="8331" t="n">
        <v>0.118</v>
      </c>
      <c r="F445" s="9355" t="n">
        <v>11.0</v>
      </c>
    </row>
    <row r="446">
      <c r="A446" s="4236" t="n">
        <v>2013.0</v>
      </c>
      <c r="B446" s="5260" t="s">
        <v>2162</v>
      </c>
      <c r="C446" s="6284" t="s">
        <v>2122</v>
      </c>
      <c r="D446" s="7308" t="s">
        <v>317</v>
      </c>
      <c r="E446" s="8332" t="n">
        <v>0.485</v>
      </c>
      <c r="F446" s="9356" t="n">
        <v>11.0</v>
      </c>
    </row>
    <row r="447">
      <c r="A447" s="4237" t="n">
        <v>2013.0</v>
      </c>
      <c r="B447" s="5261" t="s">
        <v>2162</v>
      </c>
      <c r="C447" s="6285" t="s">
        <v>2122</v>
      </c>
      <c r="D447" s="7309" t="s">
        <v>319</v>
      </c>
      <c r="E447" s="8333" t="n">
        <v>0.088</v>
      </c>
      <c r="F447" s="9357" t="n">
        <v>11.0</v>
      </c>
    </row>
    <row r="448">
      <c r="A448" s="4238" t="n">
        <v>2013.0</v>
      </c>
      <c r="B448" s="5262" t="s">
        <v>2163</v>
      </c>
      <c r="C448" s="6286" t="s">
        <v>2122</v>
      </c>
      <c r="D448" s="7310" t="s">
        <v>317</v>
      </c>
      <c r="E448" s="8334" t="n">
        <v>0.78</v>
      </c>
      <c r="F448" s="9358" t="n">
        <v>11.0</v>
      </c>
    </row>
    <row r="449">
      <c r="A449" s="4239" t="n">
        <v>2013.0</v>
      </c>
      <c r="B449" s="5263" t="s">
        <v>2163</v>
      </c>
      <c r="C449" s="6287" t="s">
        <v>2122</v>
      </c>
      <c r="D449" s="7311" t="s">
        <v>319</v>
      </c>
      <c r="E449" s="8335" t="n">
        <v>0.158</v>
      </c>
      <c r="F449" s="9359" t="n">
        <v>11.0</v>
      </c>
    </row>
    <row r="450">
      <c r="A450" s="4240" t="n">
        <v>2013.0</v>
      </c>
      <c r="B450" s="5264" t="s">
        <v>2164</v>
      </c>
      <c r="C450" s="6288" t="s">
        <v>2122</v>
      </c>
      <c r="D450" s="7312" t="s">
        <v>317</v>
      </c>
      <c r="E450" s="8336" t="n">
        <v>15.0</v>
      </c>
      <c r="F450" s="9360" t="n">
        <v>11.0</v>
      </c>
    </row>
    <row r="451">
      <c r="A451" s="4241" t="n">
        <v>2013.0</v>
      </c>
      <c r="B451" s="5265" t="s">
        <v>2164</v>
      </c>
      <c r="C451" s="6289" t="s">
        <v>2122</v>
      </c>
      <c r="D451" s="7313" t="s">
        <v>319</v>
      </c>
      <c r="E451" s="8337" t="n">
        <v>2.03</v>
      </c>
      <c r="F451" s="9361" t="n">
        <v>11.0</v>
      </c>
    </row>
    <row r="452">
      <c r="A452" s="4242" t="n">
        <v>2014.0</v>
      </c>
      <c r="B452" s="5266" t="s">
        <v>2165</v>
      </c>
      <c r="C452" s="6290" t="s">
        <v>2118</v>
      </c>
      <c r="D452" s="7314" t="s">
        <v>317</v>
      </c>
      <c r="E452" s="8338" t="n">
        <v>1.0</v>
      </c>
      <c r="F452" s="9362" t="n">
        <v>11.0</v>
      </c>
    </row>
    <row r="453">
      <c r="A453" s="4243" t="n">
        <v>2014.0</v>
      </c>
      <c r="B453" s="5267" t="s">
        <v>2165</v>
      </c>
      <c r="C453" s="6291" t="s">
        <v>2118</v>
      </c>
      <c r="D453" s="7315" t="s">
        <v>319</v>
      </c>
      <c r="E453" s="8339" t="n">
        <v>0.06</v>
      </c>
      <c r="F453" s="9363" t="n">
        <v>11.0</v>
      </c>
    </row>
    <row r="454">
      <c r="A454" s="4244" t="n">
        <v>2014.0</v>
      </c>
      <c r="B454" s="5268" t="s">
        <v>2166</v>
      </c>
      <c r="C454" s="6292" t="s">
        <v>2118</v>
      </c>
      <c r="D454" s="7316" t="s">
        <v>317</v>
      </c>
      <c r="E454" s="8340" t="n">
        <v>0.95</v>
      </c>
      <c r="F454" s="9364" t="n">
        <v>11.0</v>
      </c>
    </row>
    <row r="455">
      <c r="A455" s="4245" t="n">
        <v>2014.0</v>
      </c>
      <c r="B455" s="5269" t="s">
        <v>2166</v>
      </c>
      <c r="C455" s="6293" t="s">
        <v>2118</v>
      </c>
      <c r="D455" s="7317" t="s">
        <v>319</v>
      </c>
      <c r="E455" s="8341" t="n">
        <v>0.169</v>
      </c>
      <c r="F455" s="9365" t="n">
        <v>11.0</v>
      </c>
    </row>
    <row r="456">
      <c r="A456" s="4246" t="n">
        <v>2014.0</v>
      </c>
      <c r="B456" s="5270" t="s">
        <v>2167</v>
      </c>
      <c r="C456" s="6294" t="s">
        <v>2118</v>
      </c>
      <c r="D456" s="7318" t="s">
        <v>317</v>
      </c>
      <c r="E456" s="8342" t="n">
        <v>1.42</v>
      </c>
      <c r="F456" s="9366" t="n">
        <v>11.0</v>
      </c>
    </row>
    <row r="457">
      <c r="A457" s="4247" t="n">
        <v>2014.0</v>
      </c>
      <c r="B457" s="5271" t="s">
        <v>2167</v>
      </c>
      <c r="C457" s="6295" t="s">
        <v>2118</v>
      </c>
      <c r="D457" s="7319" t="s">
        <v>319</v>
      </c>
      <c r="E457" s="8343" t="n">
        <v>0.188</v>
      </c>
      <c r="F457" s="9367" t="n">
        <v>11.0</v>
      </c>
    </row>
    <row r="458">
      <c r="A458" s="4248" t="n">
        <v>2014.0</v>
      </c>
      <c r="B458" s="5272" t="s">
        <v>2168</v>
      </c>
      <c r="C458" s="6296" t="s">
        <v>2118</v>
      </c>
      <c r="D458" s="7320" t="s">
        <v>317</v>
      </c>
      <c r="E458" s="8344" t="n">
        <v>2.08</v>
      </c>
      <c r="F458" s="9368" t="n">
        <v>11.0</v>
      </c>
    </row>
    <row r="459">
      <c r="A459" s="4249" t="n">
        <v>2014.0</v>
      </c>
      <c r="B459" s="5273" t="s">
        <v>2168</v>
      </c>
      <c r="C459" s="6297" t="s">
        <v>2118</v>
      </c>
      <c r="D459" s="7321" t="s">
        <v>319</v>
      </c>
      <c r="E459" s="8345" t="n">
        <v>0.132</v>
      </c>
      <c r="F459" s="9369" t="n">
        <v>11.0</v>
      </c>
    </row>
    <row r="460">
      <c r="A460" s="4250" t="n">
        <v>2014.0</v>
      </c>
      <c r="B460" s="5274" t="s">
        <v>2169</v>
      </c>
      <c r="C460" s="6298" t="s">
        <v>2118</v>
      </c>
      <c r="D460" s="7322" t="s">
        <v>317</v>
      </c>
      <c r="E460" s="8346" t="n">
        <v>0.4</v>
      </c>
      <c r="F460" s="9370" t="n">
        <v>11.0</v>
      </c>
    </row>
    <row r="461">
      <c r="A461" s="4251" t="n">
        <v>2014.0</v>
      </c>
      <c r="B461" s="5275" t="s">
        <v>2169</v>
      </c>
      <c r="C461" s="6299" t="s">
        <v>2118</v>
      </c>
      <c r="D461" s="7323" t="s">
        <v>319</v>
      </c>
      <c r="E461" s="8347" t="n">
        <v>0.066</v>
      </c>
      <c r="F461" s="9371" t="n">
        <v>11.0</v>
      </c>
    </row>
    <row r="462">
      <c r="A462" s="4252" t="n">
        <v>2014.0</v>
      </c>
      <c r="B462" s="5276" t="s">
        <v>2165</v>
      </c>
      <c r="C462" s="6300" t="s">
        <v>2119</v>
      </c>
      <c r="D462" s="7324" t="s">
        <v>317</v>
      </c>
      <c r="E462" s="8348" t="n">
        <v>1.08</v>
      </c>
      <c r="F462" s="9372" t="n">
        <v>30.0</v>
      </c>
    </row>
    <row r="463">
      <c r="A463" s="4253" t="n">
        <v>2014.0</v>
      </c>
      <c r="B463" s="5277" t="s">
        <v>2165</v>
      </c>
      <c r="C463" s="6301" t="s">
        <v>2119</v>
      </c>
      <c r="D463" s="7325" t="s">
        <v>319</v>
      </c>
      <c r="E463" s="8349" t="n">
        <v>0.043</v>
      </c>
      <c r="F463" s="9373" t="n">
        <v>30.0</v>
      </c>
    </row>
    <row r="464">
      <c r="A464" s="4254" t="n">
        <v>2014.0</v>
      </c>
      <c r="B464" s="5278" t="s">
        <v>2166</v>
      </c>
      <c r="C464" s="6302" t="s">
        <v>2119</v>
      </c>
      <c r="D464" s="7326" t="s">
        <v>317</v>
      </c>
      <c r="E464" s="8350" t="n">
        <v>1.06</v>
      </c>
      <c r="F464" s="9374" t="n">
        <v>30.0</v>
      </c>
    </row>
    <row r="465">
      <c r="A465" s="4255" t="n">
        <v>2014.0</v>
      </c>
      <c r="B465" s="5279" t="s">
        <v>2166</v>
      </c>
      <c r="C465" s="6303" t="s">
        <v>2119</v>
      </c>
      <c r="D465" s="7327" t="s">
        <v>319</v>
      </c>
      <c r="E465" s="8351" t="n">
        <v>0.03</v>
      </c>
      <c r="F465" s="9375" t="n">
        <v>30.0</v>
      </c>
    </row>
    <row r="466">
      <c r="A466" s="4256" t="n">
        <v>2014.0</v>
      </c>
      <c r="B466" s="5280" t="s">
        <v>2167</v>
      </c>
      <c r="C466" s="6304" t="s">
        <v>2119</v>
      </c>
      <c r="D466" s="7328" t="s">
        <v>317</v>
      </c>
      <c r="E466" s="8352" t="n">
        <v>1.94</v>
      </c>
      <c r="F466" s="9376" t="n">
        <v>30.0</v>
      </c>
    </row>
    <row r="467">
      <c r="A467" s="4257" t="n">
        <v>2014.0</v>
      </c>
      <c r="B467" s="5281" t="s">
        <v>2167</v>
      </c>
      <c r="C467" s="6305" t="s">
        <v>2119</v>
      </c>
      <c r="D467" s="7329" t="s">
        <v>319</v>
      </c>
      <c r="E467" s="8353" t="n">
        <v>0.063</v>
      </c>
      <c r="F467" s="9377" t="n">
        <v>30.0</v>
      </c>
    </row>
    <row r="468">
      <c r="A468" s="4258" t="n">
        <v>2014.0</v>
      </c>
      <c r="B468" s="5282" t="s">
        <v>2168</v>
      </c>
      <c r="C468" s="6306" t="s">
        <v>2119</v>
      </c>
      <c r="D468" s="7330" t="s">
        <v>317</v>
      </c>
      <c r="E468" s="8354" t="n">
        <v>2.13</v>
      </c>
      <c r="F468" s="9378" t="n">
        <v>30.0</v>
      </c>
    </row>
    <row r="469">
      <c r="A469" s="4259" t="n">
        <v>2014.0</v>
      </c>
      <c r="B469" s="5283" t="s">
        <v>2168</v>
      </c>
      <c r="C469" s="6307" t="s">
        <v>2119</v>
      </c>
      <c r="D469" s="7331" t="s">
        <v>319</v>
      </c>
      <c r="E469" s="8355" t="n">
        <v>0.05</v>
      </c>
      <c r="F469" s="9379" t="n">
        <v>30.0</v>
      </c>
    </row>
    <row r="470">
      <c r="A470" s="4260" t="n">
        <v>2014.0</v>
      </c>
      <c r="B470" s="5284" t="s">
        <v>2169</v>
      </c>
      <c r="C470" s="6308" t="s">
        <v>2119</v>
      </c>
      <c r="D470" s="7332" t="s">
        <v>317</v>
      </c>
      <c r="E470" s="8356" t="n">
        <v>0.413</v>
      </c>
      <c r="F470" s="9380" t="n">
        <v>30.0</v>
      </c>
    </row>
    <row r="471">
      <c r="A471" s="4261" t="n">
        <v>2014.0</v>
      </c>
      <c r="B471" s="5285" t="s">
        <v>2169</v>
      </c>
      <c r="C471" s="6309" t="s">
        <v>2119</v>
      </c>
      <c r="D471" s="7333" t="s">
        <v>319</v>
      </c>
      <c r="E471" s="8357" t="n">
        <v>0.025</v>
      </c>
      <c r="F471" s="9381" t="n">
        <v>30.0</v>
      </c>
    </row>
    <row r="472">
      <c r="A472" s="4262" t="n">
        <v>2014.0</v>
      </c>
      <c r="B472" s="5286" t="s">
        <v>2165</v>
      </c>
      <c r="C472" s="6310" t="s">
        <v>2120</v>
      </c>
      <c r="D472" s="7334" t="s">
        <v>317</v>
      </c>
      <c r="E472" s="8358" t="n">
        <v>1.99</v>
      </c>
      <c r="F472" s="9382" t="n">
        <v>31.0</v>
      </c>
    </row>
    <row r="473">
      <c r="A473" s="4263" t="n">
        <v>2014.0</v>
      </c>
      <c r="B473" s="5287" t="s">
        <v>2165</v>
      </c>
      <c r="C473" s="6311" t="s">
        <v>2120</v>
      </c>
      <c r="D473" s="7335" t="s">
        <v>319</v>
      </c>
      <c r="E473" s="8359" t="n">
        <v>0.124</v>
      </c>
      <c r="F473" s="9383" t="n">
        <v>31.0</v>
      </c>
    </row>
    <row r="474">
      <c r="A474" s="4264" t="n">
        <v>2014.0</v>
      </c>
      <c r="B474" s="5288" t="s">
        <v>2166</v>
      </c>
      <c r="C474" s="6312" t="s">
        <v>2120</v>
      </c>
      <c r="D474" s="7336" t="s">
        <v>317</v>
      </c>
      <c r="E474" s="8360" t="n">
        <v>1.65</v>
      </c>
      <c r="F474" s="9384" t="n">
        <v>31.0</v>
      </c>
    </row>
    <row r="475">
      <c r="A475" s="4265" t="n">
        <v>2014.0</v>
      </c>
      <c r="B475" s="5289" t="s">
        <v>2166</v>
      </c>
      <c r="C475" s="6313" t="s">
        <v>2120</v>
      </c>
      <c r="D475" s="7337" t="s">
        <v>319</v>
      </c>
      <c r="E475" s="8361" t="n">
        <v>0.24</v>
      </c>
      <c r="F475" s="9385" t="n">
        <v>31.0</v>
      </c>
    </row>
    <row r="476">
      <c r="A476" s="4266" t="n">
        <v>2014.0</v>
      </c>
      <c r="B476" s="5290" t="s">
        <v>2167</v>
      </c>
      <c r="C476" s="6314" t="s">
        <v>2120</v>
      </c>
      <c r="D476" s="7338" t="s">
        <v>317</v>
      </c>
      <c r="E476" s="8362" t="n">
        <v>2.6</v>
      </c>
      <c r="F476" s="9386" t="n">
        <v>31.0</v>
      </c>
    </row>
    <row r="477">
      <c r="A477" s="4267" t="n">
        <v>2014.0</v>
      </c>
      <c r="B477" s="5291" t="s">
        <v>2167</v>
      </c>
      <c r="C477" s="6315" t="s">
        <v>2120</v>
      </c>
      <c r="D477" s="7339" t="s">
        <v>319</v>
      </c>
      <c r="E477" s="8363" t="n">
        <v>0.2</v>
      </c>
      <c r="F477" s="9387" t="n">
        <v>31.0</v>
      </c>
    </row>
    <row r="478">
      <c r="A478" s="4268" t="n">
        <v>2014.0</v>
      </c>
      <c r="B478" s="5292" t="s">
        <v>2168</v>
      </c>
      <c r="C478" s="6316" t="s">
        <v>2120</v>
      </c>
      <c r="D478" s="7340" t="s">
        <v>317</v>
      </c>
      <c r="E478" s="8364" t="n">
        <v>3.65</v>
      </c>
      <c r="F478" s="9388" t="n">
        <v>31.0</v>
      </c>
    </row>
    <row r="479">
      <c r="A479" s="4269" t="n">
        <v>2014.0</v>
      </c>
      <c r="B479" s="5293" t="s">
        <v>2168</v>
      </c>
      <c r="C479" s="6317" t="s">
        <v>2120</v>
      </c>
      <c r="D479" s="7341" t="s">
        <v>319</v>
      </c>
      <c r="E479" s="8365" t="n">
        <v>0.413</v>
      </c>
      <c r="F479" s="9389" t="n">
        <v>31.0</v>
      </c>
    </row>
    <row r="480">
      <c r="A480" s="4270" t="n">
        <v>2014.0</v>
      </c>
      <c r="B480" s="5294" t="s">
        <v>2169</v>
      </c>
      <c r="C480" s="6318" t="s">
        <v>2120</v>
      </c>
      <c r="D480" s="7342" t="s">
        <v>317</v>
      </c>
      <c r="E480" s="8366" t="n">
        <v>0.764</v>
      </c>
      <c r="F480" s="9390" t="n">
        <v>31.0</v>
      </c>
    </row>
    <row r="481">
      <c r="A481" s="4271" t="n">
        <v>2014.0</v>
      </c>
      <c r="B481" s="5295" t="s">
        <v>2169</v>
      </c>
      <c r="C481" s="6319" t="s">
        <v>2120</v>
      </c>
      <c r="D481" s="7343" t="s">
        <v>319</v>
      </c>
      <c r="E481" s="8367" t="n">
        <v>0.094</v>
      </c>
      <c r="F481" s="9391" t="n">
        <v>31.0</v>
      </c>
    </row>
    <row r="482">
      <c r="A482" s="4272" t="n">
        <v>2014.0</v>
      </c>
      <c r="B482" s="5296" t="s">
        <v>2165</v>
      </c>
      <c r="C482" s="6320" t="s">
        <v>2121</v>
      </c>
      <c r="D482" s="7344" t="s">
        <v>317</v>
      </c>
      <c r="E482" s="8368" t="n">
        <v>2.23</v>
      </c>
      <c r="F482" s="9392" t="n">
        <v>75.0</v>
      </c>
    </row>
    <row r="483">
      <c r="A483" s="4273" t="n">
        <v>2014.0</v>
      </c>
      <c r="B483" s="5297" t="s">
        <v>2165</v>
      </c>
      <c r="C483" s="6321" t="s">
        <v>2121</v>
      </c>
      <c r="D483" s="7345" t="s">
        <v>319</v>
      </c>
      <c r="E483" s="8369" t="n">
        <v>0.129</v>
      </c>
      <c r="F483" s="9393" t="n">
        <v>75.0</v>
      </c>
    </row>
    <row r="484">
      <c r="A484" s="4274" t="n">
        <v>2014.0</v>
      </c>
      <c r="B484" s="5298" t="s">
        <v>2166</v>
      </c>
      <c r="C484" s="6322" t="s">
        <v>2121</v>
      </c>
      <c r="D484" s="7346" t="s">
        <v>317</v>
      </c>
      <c r="E484" s="8370" t="n">
        <v>2.4</v>
      </c>
      <c r="F484" s="9394" t="n">
        <v>75.0</v>
      </c>
    </row>
    <row r="485">
      <c r="A485" s="4275" t="n">
        <v>2014.0</v>
      </c>
      <c r="B485" s="5299" t="s">
        <v>2166</v>
      </c>
      <c r="C485" s="6323" t="s">
        <v>2121</v>
      </c>
      <c r="D485" s="7347" t="s">
        <v>319</v>
      </c>
      <c r="E485" s="8371" t="n">
        <v>0.13</v>
      </c>
      <c r="F485" s="9395" t="n">
        <v>75.0</v>
      </c>
    </row>
    <row r="486">
      <c r="A486" s="4276" t="n">
        <v>2014.0</v>
      </c>
      <c r="B486" s="5300" t="s">
        <v>2167</v>
      </c>
      <c r="C486" s="6324" t="s">
        <v>2121</v>
      </c>
      <c r="D486" s="7348" t="s">
        <v>317</v>
      </c>
      <c r="E486" s="8372" t="n">
        <v>3.33</v>
      </c>
      <c r="F486" s="9396" t="n">
        <v>75.0</v>
      </c>
    </row>
    <row r="487">
      <c r="A487" s="4277" t="n">
        <v>2014.0</v>
      </c>
      <c r="B487" s="5301" t="s">
        <v>2167</v>
      </c>
      <c r="C487" s="6325" t="s">
        <v>2121</v>
      </c>
      <c r="D487" s="7349" t="s">
        <v>319</v>
      </c>
      <c r="E487" s="8373" t="n">
        <v>0.27</v>
      </c>
      <c r="F487" s="9397" t="n">
        <v>75.0</v>
      </c>
    </row>
    <row r="488">
      <c r="A488" s="4278" t="n">
        <v>2014.0</v>
      </c>
      <c r="B488" s="5302" t="s">
        <v>2168</v>
      </c>
      <c r="C488" s="6326" t="s">
        <v>2121</v>
      </c>
      <c r="D488" s="7350" t="s">
        <v>317</v>
      </c>
      <c r="E488" s="8374" t="n">
        <v>4.64</v>
      </c>
      <c r="F488" s="9398" t="n">
        <v>75.0</v>
      </c>
    </row>
    <row r="489">
      <c r="A489" s="4279" t="n">
        <v>2014.0</v>
      </c>
      <c r="B489" s="5303" t="s">
        <v>2168</v>
      </c>
      <c r="C489" s="6327" t="s">
        <v>2121</v>
      </c>
      <c r="D489" s="7351" t="s">
        <v>319</v>
      </c>
      <c r="E489" s="8375" t="n">
        <v>0.24</v>
      </c>
      <c r="F489" s="9399" t="n">
        <v>75.0</v>
      </c>
    </row>
    <row r="490">
      <c r="A490" s="4280" t="n">
        <v>2014.0</v>
      </c>
      <c r="B490" s="5304" t="s">
        <v>2169</v>
      </c>
      <c r="C490" s="6328" t="s">
        <v>2121</v>
      </c>
      <c r="D490" s="7352" t="s">
        <v>317</v>
      </c>
      <c r="E490" s="8376" t="n">
        <v>0.825</v>
      </c>
      <c r="F490" s="9400" t="n">
        <v>75.0</v>
      </c>
    </row>
    <row r="491">
      <c r="A491" s="4281" t="n">
        <v>2014.0</v>
      </c>
      <c r="B491" s="5305" t="s">
        <v>2169</v>
      </c>
      <c r="C491" s="6329" t="s">
        <v>2121</v>
      </c>
      <c r="D491" s="7353" t="s">
        <v>319</v>
      </c>
      <c r="E491" s="8377" t="n">
        <v>0.075</v>
      </c>
      <c r="F491" s="9401" t="n">
        <v>75.0</v>
      </c>
    </row>
    <row r="492">
      <c r="A492" s="4282" t="n">
        <v>2014.0</v>
      </c>
      <c r="B492" s="5306" t="s">
        <v>2165</v>
      </c>
      <c r="C492" s="6330" t="s">
        <v>2122</v>
      </c>
      <c r="D492" s="7354" t="s">
        <v>317</v>
      </c>
      <c r="E492" s="8378" t="n">
        <v>0.485</v>
      </c>
      <c r="F492" s="9402" t="n">
        <v>16.0</v>
      </c>
    </row>
    <row r="493">
      <c r="A493" s="4283" t="n">
        <v>2014.0</v>
      </c>
      <c r="B493" s="5307" t="s">
        <v>2165</v>
      </c>
      <c r="C493" s="6331" t="s">
        <v>2122</v>
      </c>
      <c r="D493" s="7355" t="s">
        <v>319</v>
      </c>
      <c r="E493" s="8379" t="n">
        <v>0.085</v>
      </c>
      <c r="F493" s="9403" t="n">
        <v>16.0</v>
      </c>
    </row>
    <row r="494">
      <c r="A494" s="4284" t="n">
        <v>2014.0</v>
      </c>
      <c r="B494" s="5308" t="s">
        <v>2166</v>
      </c>
      <c r="C494" s="6332" t="s">
        <v>2122</v>
      </c>
      <c r="D494" s="7356" t="s">
        <v>317</v>
      </c>
      <c r="E494" s="8380" t="n">
        <v>0.47</v>
      </c>
      <c r="F494" s="9404" t="n">
        <v>16.0</v>
      </c>
    </row>
    <row r="495">
      <c r="A495" s="4285" t="n">
        <v>2014.0</v>
      </c>
      <c r="B495" s="5309" t="s">
        <v>2166</v>
      </c>
      <c r="C495" s="6333" t="s">
        <v>2122</v>
      </c>
      <c r="D495" s="7357" t="s">
        <v>319</v>
      </c>
      <c r="E495" s="8381" t="n">
        <v>0.093</v>
      </c>
      <c r="F495" s="9405" t="n">
        <v>16.0</v>
      </c>
    </row>
    <row r="496">
      <c r="A496" s="4286" t="n">
        <v>2014.0</v>
      </c>
      <c r="B496" s="5310" t="s">
        <v>2167</v>
      </c>
      <c r="C496" s="6334" t="s">
        <v>2122</v>
      </c>
      <c r="D496" s="7358" t="s">
        <v>317</v>
      </c>
      <c r="E496" s="8382" t="n">
        <v>5.3</v>
      </c>
      <c r="F496" s="9406" t="n">
        <v>16.0</v>
      </c>
    </row>
    <row r="497">
      <c r="A497" s="4287" t="n">
        <v>2014.0</v>
      </c>
      <c r="B497" s="5311" t="s">
        <v>2167</v>
      </c>
      <c r="C497" s="6335" t="s">
        <v>2122</v>
      </c>
      <c r="D497" s="7359" t="s">
        <v>319</v>
      </c>
      <c r="E497" s="8383" t="n">
        <v>0.67</v>
      </c>
      <c r="F497" s="9407" t="n">
        <v>16.0</v>
      </c>
    </row>
    <row r="498">
      <c r="A498" s="4288" t="n">
        <v>2014.0</v>
      </c>
      <c r="B498" s="5312" t="s">
        <v>2168</v>
      </c>
      <c r="C498" s="6336" t="s">
        <v>2122</v>
      </c>
      <c r="D498" s="7360" t="s">
        <v>317</v>
      </c>
      <c r="E498" s="8384" t="n">
        <v>0.69</v>
      </c>
      <c r="F498" s="9408" t="n">
        <v>16.0</v>
      </c>
    </row>
    <row r="499">
      <c r="A499" s="4289" t="n">
        <v>2014.0</v>
      </c>
      <c r="B499" s="5313" t="s">
        <v>2168</v>
      </c>
      <c r="C499" s="6337" t="s">
        <v>2122</v>
      </c>
      <c r="D499" s="7361" t="s">
        <v>319</v>
      </c>
      <c r="E499" s="8385" t="n">
        <v>0.112</v>
      </c>
      <c r="F499" s="9409" t="n">
        <v>16.0</v>
      </c>
    </row>
    <row r="500">
      <c r="A500" s="4290" t="n">
        <v>2014.0</v>
      </c>
      <c r="B500" s="5314" t="s">
        <v>2169</v>
      </c>
      <c r="C500" s="6338" t="s">
        <v>2122</v>
      </c>
      <c r="D500" s="7362" t="s">
        <v>317</v>
      </c>
      <c r="E500" s="8386" t="n">
        <v>0.48</v>
      </c>
      <c r="F500" s="9410" t="n">
        <v>16.0</v>
      </c>
    </row>
    <row r="501">
      <c r="A501" s="4291" t="n">
        <v>2014.0</v>
      </c>
      <c r="B501" s="5315" t="s">
        <v>2169</v>
      </c>
      <c r="C501" s="6339" t="s">
        <v>2122</v>
      </c>
      <c r="D501" s="7363" t="s">
        <v>319</v>
      </c>
      <c r="E501" s="8387" t="n">
        <v>0.08</v>
      </c>
      <c r="F501" s="9411" t="n">
        <v>16.0</v>
      </c>
    </row>
    <row r="502">
      <c r="A502" s="4292" t="n">
        <v>2014.0</v>
      </c>
      <c r="B502" s="5316" t="s">
        <v>2175</v>
      </c>
      <c r="C502" s="6340" t="s">
        <v>2118</v>
      </c>
      <c r="D502" s="7364" t="s">
        <v>317</v>
      </c>
      <c r="E502" s="8388" t="n">
        <v>1.27</v>
      </c>
      <c r="F502" s="9412" t="n">
        <v>9.0</v>
      </c>
    </row>
    <row r="503">
      <c r="A503" s="4293" t="n">
        <v>2014.0</v>
      </c>
      <c r="B503" s="5317" t="s">
        <v>2175</v>
      </c>
      <c r="C503" s="6341" t="s">
        <v>2118</v>
      </c>
      <c r="D503" s="7365" t="s">
        <v>319</v>
      </c>
      <c r="E503" s="8389" t="n">
        <v>0.07</v>
      </c>
      <c r="F503" s="9413" t="n">
        <v>9.0</v>
      </c>
    </row>
    <row r="504">
      <c r="A504" s="4294" t="n">
        <v>2014.0</v>
      </c>
      <c r="B504" s="5318" t="s">
        <v>2176</v>
      </c>
      <c r="C504" s="6342" t="s">
        <v>2118</v>
      </c>
      <c r="D504" s="7366" t="s">
        <v>317</v>
      </c>
      <c r="E504" s="8390" t="n">
        <v>1.05</v>
      </c>
      <c r="F504" s="9414" t="n">
        <v>9.0</v>
      </c>
    </row>
    <row r="505">
      <c r="A505" s="4295" t="n">
        <v>2014.0</v>
      </c>
      <c r="B505" s="5319" t="s">
        <v>2176</v>
      </c>
      <c r="C505" s="6343" t="s">
        <v>2118</v>
      </c>
      <c r="D505" s="7367" t="s">
        <v>319</v>
      </c>
      <c r="E505" s="8391" t="n">
        <v>0.047</v>
      </c>
      <c r="F505" s="9415" t="n">
        <v>9.0</v>
      </c>
    </row>
    <row r="506">
      <c r="A506" s="4296" t="n">
        <v>2014.0</v>
      </c>
      <c r="B506" s="5320" t="s">
        <v>2177</v>
      </c>
      <c r="C506" s="6344" t="s">
        <v>2118</v>
      </c>
      <c r="D506" s="7368" t="s">
        <v>317</v>
      </c>
      <c r="E506" s="8392" t="n">
        <v>2.07</v>
      </c>
      <c r="F506" s="9416" t="n">
        <v>9.0</v>
      </c>
    </row>
    <row r="507">
      <c r="A507" s="4297" t="n">
        <v>2014.0</v>
      </c>
      <c r="B507" s="5321" t="s">
        <v>2177</v>
      </c>
      <c r="C507" s="6345" t="s">
        <v>2118</v>
      </c>
      <c r="D507" s="7369" t="s">
        <v>319</v>
      </c>
      <c r="E507" s="8393" t="n">
        <v>0.14</v>
      </c>
      <c r="F507" s="9417" t="n">
        <v>9.0</v>
      </c>
    </row>
    <row r="508">
      <c r="A508" s="4298" t="n">
        <v>2014.0</v>
      </c>
      <c r="B508" s="5322" t="s">
        <v>2178</v>
      </c>
      <c r="C508" s="6346" t="s">
        <v>2118</v>
      </c>
      <c r="D508" s="7370" t="s">
        <v>317</v>
      </c>
      <c r="E508" s="8394" t="n">
        <v>1.06</v>
      </c>
      <c r="F508" s="9418" t="n">
        <v>9.0</v>
      </c>
    </row>
    <row r="509">
      <c r="A509" s="4299" t="n">
        <v>2014.0</v>
      </c>
      <c r="B509" s="5323" t="s">
        <v>2178</v>
      </c>
      <c r="C509" s="6347" t="s">
        <v>2118</v>
      </c>
      <c r="D509" s="7371" t="s">
        <v>319</v>
      </c>
      <c r="E509" s="8395" t="n">
        <v>0.1</v>
      </c>
      <c r="F509" s="9419" t="n">
        <v>9.0</v>
      </c>
    </row>
    <row r="510">
      <c r="A510" s="4300" t="n">
        <v>2014.0</v>
      </c>
      <c r="B510" s="5324" t="s">
        <v>2179</v>
      </c>
      <c r="C510" s="6348" t="s">
        <v>2118</v>
      </c>
      <c r="D510" s="7372" t="s">
        <v>317</v>
      </c>
      <c r="E510" s="8396" t="n">
        <v>0.58</v>
      </c>
      <c r="F510" s="9420" t="n">
        <v>9.0</v>
      </c>
    </row>
    <row r="511">
      <c r="A511" s="4301" t="n">
        <v>2014.0</v>
      </c>
      <c r="B511" s="5325" t="s">
        <v>2179</v>
      </c>
      <c r="C511" s="6349" t="s">
        <v>2118</v>
      </c>
      <c r="D511" s="7373" t="s">
        <v>319</v>
      </c>
      <c r="E511" s="8397" t="n">
        <v>0.04</v>
      </c>
      <c r="F511" s="9421" t="n">
        <v>9.0</v>
      </c>
    </row>
    <row r="512">
      <c r="A512" s="4302" t="n">
        <v>2014.0</v>
      </c>
      <c r="B512" s="5326" t="s">
        <v>2175</v>
      </c>
      <c r="C512" s="6350" t="s">
        <v>2119</v>
      </c>
      <c r="D512" s="7374" t="s">
        <v>317</v>
      </c>
      <c r="E512" s="8398" t="n">
        <v>1.85</v>
      </c>
      <c r="F512" s="9422" t="n">
        <v>28.0</v>
      </c>
    </row>
    <row r="513">
      <c r="A513" s="4303" t="n">
        <v>2014.0</v>
      </c>
      <c r="B513" s="5327" t="s">
        <v>2175</v>
      </c>
      <c r="C513" s="6351" t="s">
        <v>2119</v>
      </c>
      <c r="D513" s="7375" t="s">
        <v>319</v>
      </c>
      <c r="E513" s="8399" t="n">
        <v>0.052</v>
      </c>
      <c r="F513" s="9423" t="n">
        <v>28.0</v>
      </c>
    </row>
    <row r="514">
      <c r="A514" s="4304" t="n">
        <v>2014.0</v>
      </c>
      <c r="B514" s="5328" t="s">
        <v>2176</v>
      </c>
      <c r="C514" s="6352" t="s">
        <v>2119</v>
      </c>
      <c r="D514" s="7376" t="s">
        <v>317</v>
      </c>
      <c r="E514" s="8400" t="n">
        <v>1.05</v>
      </c>
      <c r="F514" s="9424" t="n">
        <v>28.0</v>
      </c>
    </row>
    <row r="515">
      <c r="A515" s="4305" t="n">
        <v>2014.0</v>
      </c>
      <c r="B515" s="5329" t="s">
        <v>2176</v>
      </c>
      <c r="C515" s="6353" t="s">
        <v>2119</v>
      </c>
      <c r="D515" s="7377" t="s">
        <v>319</v>
      </c>
      <c r="E515" s="8401" t="n">
        <v>0.029</v>
      </c>
      <c r="F515" s="9425" t="n">
        <v>28.0</v>
      </c>
    </row>
    <row r="516">
      <c r="A516" s="4306" t="n">
        <v>2014.0</v>
      </c>
      <c r="B516" s="5330" t="s">
        <v>2177</v>
      </c>
      <c r="C516" s="6354" t="s">
        <v>2119</v>
      </c>
      <c r="D516" s="7378" t="s">
        <v>317</v>
      </c>
      <c r="E516" s="8402" t="n">
        <v>2.15</v>
      </c>
      <c r="F516" s="9426" t="n">
        <v>28.0</v>
      </c>
    </row>
    <row r="517">
      <c r="A517" s="4307" t="n">
        <v>2014.0</v>
      </c>
      <c r="B517" s="5331" t="s">
        <v>2177</v>
      </c>
      <c r="C517" s="6355" t="s">
        <v>2119</v>
      </c>
      <c r="D517" s="7379" t="s">
        <v>319</v>
      </c>
      <c r="E517" s="8403" t="n">
        <v>0.066</v>
      </c>
      <c r="F517" s="9427" t="n">
        <v>28.0</v>
      </c>
    </row>
    <row r="518">
      <c r="A518" s="4308" t="n">
        <v>2014.0</v>
      </c>
      <c r="B518" s="5332" t="s">
        <v>2178</v>
      </c>
      <c r="C518" s="6356" t="s">
        <v>2119</v>
      </c>
      <c r="D518" s="7380" t="s">
        <v>317</v>
      </c>
      <c r="E518" s="8404" t="n">
        <v>1.04</v>
      </c>
      <c r="F518" s="9428" t="n">
        <v>28.0</v>
      </c>
    </row>
    <row r="519">
      <c r="A519" s="4309" t="n">
        <v>2014.0</v>
      </c>
      <c r="B519" s="5333" t="s">
        <v>2178</v>
      </c>
      <c r="C519" s="6357" t="s">
        <v>2119</v>
      </c>
      <c r="D519" s="7381" t="s">
        <v>319</v>
      </c>
      <c r="E519" s="8405" t="n">
        <v>0.033</v>
      </c>
      <c r="F519" s="9429" t="n">
        <v>28.0</v>
      </c>
    </row>
    <row r="520">
      <c r="A520" s="4310" t="n">
        <v>2014.0</v>
      </c>
      <c r="B520" s="5334" t="s">
        <v>2179</v>
      </c>
      <c r="C520" s="6358" t="s">
        <v>2119</v>
      </c>
      <c r="D520" s="7382" t="s">
        <v>317</v>
      </c>
      <c r="E520" s="8406" t="n">
        <v>0.578</v>
      </c>
      <c r="F520" s="9430" t="n">
        <v>28.0</v>
      </c>
    </row>
    <row r="521">
      <c r="A521" s="4311" t="n">
        <v>2014.0</v>
      </c>
      <c r="B521" s="5335" t="s">
        <v>2179</v>
      </c>
      <c r="C521" s="6359" t="s">
        <v>2119</v>
      </c>
      <c r="D521" s="7383" t="s">
        <v>319</v>
      </c>
      <c r="E521" s="8407" t="n">
        <v>0.033</v>
      </c>
      <c r="F521" s="9431" t="n">
        <v>28.0</v>
      </c>
    </row>
    <row r="522">
      <c r="A522" s="4312" t="n">
        <v>2014.0</v>
      </c>
      <c r="B522" s="5336" t="s">
        <v>2175</v>
      </c>
      <c r="C522" s="6360" t="s">
        <v>2120</v>
      </c>
      <c r="D522" s="7384" t="s">
        <v>317</v>
      </c>
      <c r="E522" s="8408" t="n">
        <v>2.12</v>
      </c>
      <c r="F522" s="9432" t="n">
        <v>34.0</v>
      </c>
    </row>
    <row r="523">
      <c r="A523" s="4313" t="n">
        <v>2014.0</v>
      </c>
      <c r="B523" s="5337" t="s">
        <v>2175</v>
      </c>
      <c r="C523" s="6361" t="s">
        <v>2120</v>
      </c>
      <c r="D523" s="7385" t="s">
        <v>319</v>
      </c>
      <c r="E523" s="8409" t="n">
        <v>0.12</v>
      </c>
      <c r="F523" s="9433" t="n">
        <v>34.0</v>
      </c>
    </row>
    <row r="524">
      <c r="A524" s="4314" t="n">
        <v>2014.0</v>
      </c>
      <c r="B524" s="5338" t="s">
        <v>2176</v>
      </c>
      <c r="C524" s="6362" t="s">
        <v>2120</v>
      </c>
      <c r="D524" s="7386" t="s">
        <v>317</v>
      </c>
      <c r="E524" s="8410" t="n">
        <v>1.88</v>
      </c>
      <c r="F524" s="9434" t="n">
        <v>34.0</v>
      </c>
    </row>
    <row r="525">
      <c r="A525" s="4315" t="n">
        <v>2014.0</v>
      </c>
      <c r="B525" s="5339" t="s">
        <v>2176</v>
      </c>
      <c r="C525" s="6363" t="s">
        <v>2120</v>
      </c>
      <c r="D525" s="7387" t="s">
        <v>319</v>
      </c>
      <c r="E525" s="8411" t="n">
        <v>0.13</v>
      </c>
      <c r="F525" s="9435" t="n">
        <v>34.0</v>
      </c>
    </row>
    <row r="526">
      <c r="A526" s="4316" t="n">
        <v>2014.0</v>
      </c>
      <c r="B526" s="5340" t="s">
        <v>2177</v>
      </c>
      <c r="C526" s="6364" t="s">
        <v>2120</v>
      </c>
      <c r="D526" s="7388" t="s">
        <v>317</v>
      </c>
      <c r="E526" s="8412" t="n">
        <v>3.3</v>
      </c>
      <c r="F526" s="9436" t="n">
        <v>34.0</v>
      </c>
    </row>
    <row r="527">
      <c r="A527" s="4317" t="n">
        <v>2014.0</v>
      </c>
      <c r="B527" s="5341" t="s">
        <v>2177</v>
      </c>
      <c r="C527" s="6365" t="s">
        <v>2120</v>
      </c>
      <c r="D527" s="7389" t="s">
        <v>319</v>
      </c>
      <c r="E527" s="8413" t="n">
        <v>0.37</v>
      </c>
      <c r="F527" s="9437" t="n">
        <v>34.0</v>
      </c>
    </row>
    <row r="528">
      <c r="A528" s="4318" t="n">
        <v>2014.0</v>
      </c>
      <c r="B528" s="5342" t="s">
        <v>2178</v>
      </c>
      <c r="C528" s="6366" t="s">
        <v>2120</v>
      </c>
      <c r="D528" s="7390" t="s">
        <v>317</v>
      </c>
      <c r="E528" s="8414" t="n">
        <v>1.61</v>
      </c>
      <c r="F528" s="9438" t="n">
        <v>34.0</v>
      </c>
    </row>
    <row r="529">
      <c r="A529" s="4319" t="n">
        <v>2014.0</v>
      </c>
      <c r="B529" s="5343" t="s">
        <v>2178</v>
      </c>
      <c r="C529" s="6367" t="s">
        <v>2120</v>
      </c>
      <c r="D529" s="7391" t="s">
        <v>319</v>
      </c>
      <c r="E529" s="8415" t="n">
        <v>0.132</v>
      </c>
      <c r="F529" s="9439" t="n">
        <v>34.0</v>
      </c>
    </row>
    <row r="530">
      <c r="A530" s="4320" t="n">
        <v>2014.0</v>
      </c>
      <c r="B530" s="5344" t="s">
        <v>2179</v>
      </c>
      <c r="C530" s="6368" t="s">
        <v>2120</v>
      </c>
      <c r="D530" s="7392" t="s">
        <v>317</v>
      </c>
      <c r="E530" s="8416" t="n">
        <v>1.0</v>
      </c>
      <c r="F530" s="9440" t="n">
        <v>34.0</v>
      </c>
    </row>
    <row r="531">
      <c r="A531" s="4321" t="n">
        <v>2014.0</v>
      </c>
      <c r="B531" s="5345" t="s">
        <v>2179</v>
      </c>
      <c r="C531" s="6369" t="s">
        <v>2120</v>
      </c>
      <c r="D531" s="7393" t="s">
        <v>319</v>
      </c>
      <c r="E531" s="8417" t="n">
        <v>0.115</v>
      </c>
      <c r="F531" s="9441" t="n">
        <v>34.0</v>
      </c>
    </row>
    <row r="532">
      <c r="A532" s="4322" t="n">
        <v>2014.0</v>
      </c>
      <c r="B532" s="5346" t="s">
        <v>2175</v>
      </c>
      <c r="C532" s="6370" t="s">
        <v>2121</v>
      </c>
      <c r="D532" s="7394" t="s">
        <v>317</v>
      </c>
      <c r="E532" s="8418" t="n">
        <v>2.68</v>
      </c>
      <c r="F532" s="9442" t="n">
        <v>77.0</v>
      </c>
    </row>
    <row r="533">
      <c r="A533" s="4323" t="n">
        <v>2014.0</v>
      </c>
      <c r="B533" s="5347" t="s">
        <v>2175</v>
      </c>
      <c r="C533" s="6371" t="s">
        <v>2121</v>
      </c>
      <c r="D533" s="7395" t="s">
        <v>319</v>
      </c>
      <c r="E533" s="8419" t="n">
        <v>0.18</v>
      </c>
      <c r="F533" s="9443" t="n">
        <v>77.0</v>
      </c>
    </row>
    <row r="534">
      <c r="A534" s="4324" t="n">
        <v>2014.0</v>
      </c>
      <c r="B534" s="5348" t="s">
        <v>2176</v>
      </c>
      <c r="C534" s="6372" t="s">
        <v>2121</v>
      </c>
      <c r="D534" s="7396" t="s">
        <v>317</v>
      </c>
      <c r="E534" s="8420" t="n">
        <v>2.12</v>
      </c>
      <c r="F534" s="9444" t="n">
        <v>77.0</v>
      </c>
    </row>
    <row r="535">
      <c r="A535" s="4325" t="n">
        <v>2014.0</v>
      </c>
      <c r="B535" s="5349" t="s">
        <v>2176</v>
      </c>
      <c r="C535" s="6373" t="s">
        <v>2121</v>
      </c>
      <c r="D535" s="7397" t="s">
        <v>319</v>
      </c>
      <c r="E535" s="8421" t="n">
        <v>0.14</v>
      </c>
      <c r="F535" s="9445" t="n">
        <v>77.0</v>
      </c>
    </row>
    <row r="536">
      <c r="A536" s="4326" t="n">
        <v>2014.0</v>
      </c>
      <c r="B536" s="5350" t="s">
        <v>2177</v>
      </c>
      <c r="C536" s="6374" t="s">
        <v>2121</v>
      </c>
      <c r="D536" s="7398" t="s">
        <v>317</v>
      </c>
      <c r="E536" s="8422" t="n">
        <v>4.18</v>
      </c>
      <c r="F536" s="9446" t="n">
        <v>77.0</v>
      </c>
    </row>
    <row r="537">
      <c r="A537" s="4327" t="n">
        <v>2014.0</v>
      </c>
      <c r="B537" s="5351" t="s">
        <v>2177</v>
      </c>
      <c r="C537" s="6375" t="s">
        <v>2121</v>
      </c>
      <c r="D537" s="7399" t="s">
        <v>319</v>
      </c>
      <c r="E537" s="8423" t="n">
        <v>0.19</v>
      </c>
      <c r="F537" s="9447" t="n">
        <v>77.0</v>
      </c>
    </row>
    <row r="538">
      <c r="A538" s="4328" t="n">
        <v>2014.0</v>
      </c>
      <c r="B538" s="5352" t="s">
        <v>2178</v>
      </c>
      <c r="C538" s="6376" t="s">
        <v>2121</v>
      </c>
      <c r="D538" s="7400" t="s">
        <v>317</v>
      </c>
      <c r="E538" s="8424" t="n">
        <v>2.4</v>
      </c>
      <c r="F538" s="9448" t="n">
        <v>77.0</v>
      </c>
    </row>
    <row r="539">
      <c r="A539" s="4329" t="n">
        <v>2014.0</v>
      </c>
      <c r="B539" s="5353" t="s">
        <v>2178</v>
      </c>
      <c r="C539" s="6377" t="s">
        <v>2121</v>
      </c>
      <c r="D539" s="7401" t="s">
        <v>319</v>
      </c>
      <c r="E539" s="8425" t="n">
        <v>0.13</v>
      </c>
      <c r="F539" s="9449" t="n">
        <v>77.0</v>
      </c>
    </row>
    <row r="540">
      <c r="A540" s="4330" t="n">
        <v>2014.0</v>
      </c>
      <c r="B540" s="5354" t="s">
        <v>2179</v>
      </c>
      <c r="C540" s="6378" t="s">
        <v>2121</v>
      </c>
      <c r="D540" s="7402" t="s">
        <v>317</v>
      </c>
      <c r="E540" s="8426" t="n">
        <v>1.83</v>
      </c>
      <c r="F540" s="9450" t="n">
        <v>77.0</v>
      </c>
    </row>
    <row r="541">
      <c r="A541" s="4331" t="n">
        <v>2014.0</v>
      </c>
      <c r="B541" s="5355" t="s">
        <v>2179</v>
      </c>
      <c r="C541" s="6379" t="s">
        <v>2121</v>
      </c>
      <c r="D541" s="7403" t="s">
        <v>319</v>
      </c>
      <c r="E541" s="8427" t="n">
        <v>0.17</v>
      </c>
      <c r="F541" s="9451" t="n">
        <v>77.0</v>
      </c>
    </row>
    <row r="542">
      <c r="A542" s="4332" t="n">
        <v>2014.0</v>
      </c>
      <c r="B542" s="5356" t="s">
        <v>2175</v>
      </c>
      <c r="C542" s="6380" t="s">
        <v>2122</v>
      </c>
      <c r="D542" s="7404" t="s">
        <v>317</v>
      </c>
      <c r="E542" s="8428" t="n">
        <v>6.62</v>
      </c>
      <c r="F542" s="9452" t="n">
        <v>14.0</v>
      </c>
    </row>
    <row r="543">
      <c r="A543" s="4333" t="n">
        <v>2014.0</v>
      </c>
      <c r="B543" s="5357" t="s">
        <v>2175</v>
      </c>
      <c r="C543" s="6381" t="s">
        <v>2122</v>
      </c>
      <c r="D543" s="7405" t="s">
        <v>319</v>
      </c>
      <c r="E543" s="8429" t="n">
        <v>0.74</v>
      </c>
      <c r="F543" s="9453" t="n">
        <v>14.0</v>
      </c>
    </row>
    <row r="544">
      <c r="A544" s="4334" t="n">
        <v>2014.0</v>
      </c>
      <c r="B544" s="5358" t="s">
        <v>2176</v>
      </c>
      <c r="C544" s="6382" t="s">
        <v>2122</v>
      </c>
      <c r="D544" s="7406" t="s">
        <v>317</v>
      </c>
      <c r="E544" s="8430" t="n">
        <v>0.469</v>
      </c>
      <c r="F544" s="9454" t="n">
        <v>14.0</v>
      </c>
    </row>
    <row r="545">
      <c r="A545" s="4335" t="n">
        <v>2014.0</v>
      </c>
      <c r="B545" s="5359" t="s">
        <v>2176</v>
      </c>
      <c r="C545" s="6383" t="s">
        <v>2122</v>
      </c>
      <c r="D545" s="7407" t="s">
        <v>319</v>
      </c>
      <c r="E545" s="8431" t="n">
        <v>0.083</v>
      </c>
      <c r="F545" s="9455" t="n">
        <v>14.0</v>
      </c>
    </row>
    <row r="546">
      <c r="A546" s="4336" t="n">
        <v>2014.0</v>
      </c>
      <c r="B546" s="5360" t="s">
        <v>2177</v>
      </c>
      <c r="C546" s="6384" t="s">
        <v>2122</v>
      </c>
      <c r="D546" s="7408" t="s">
        <v>317</v>
      </c>
      <c r="E546" s="8432" t="n">
        <v>1.19</v>
      </c>
      <c r="F546" s="9456" t="n">
        <v>14.0</v>
      </c>
    </row>
    <row r="547">
      <c r="A547" s="4337" t="n">
        <v>2014.0</v>
      </c>
      <c r="B547" s="5361" t="s">
        <v>2177</v>
      </c>
      <c r="C547" s="6385" t="s">
        <v>2122</v>
      </c>
      <c r="D547" s="7409" t="s">
        <v>319</v>
      </c>
      <c r="E547" s="8433" t="n">
        <v>0.26</v>
      </c>
      <c r="F547" s="9457" t="n">
        <v>14.0</v>
      </c>
    </row>
    <row r="548">
      <c r="A548" s="4338" t="n">
        <v>2014.0</v>
      </c>
      <c r="B548" s="5362" t="s">
        <v>2178</v>
      </c>
      <c r="C548" s="6386" t="s">
        <v>2122</v>
      </c>
      <c r="D548" s="7410" t="s">
        <v>317</v>
      </c>
      <c r="E548" s="8434" t="n">
        <v>0.43</v>
      </c>
      <c r="F548" s="9458" t="n">
        <v>14.0</v>
      </c>
    </row>
    <row r="549">
      <c r="A549" s="4339" t="n">
        <v>2014.0</v>
      </c>
      <c r="B549" s="5363" t="s">
        <v>2178</v>
      </c>
      <c r="C549" s="6387" t="s">
        <v>2122</v>
      </c>
      <c r="D549" s="7411" t="s">
        <v>319</v>
      </c>
      <c r="E549" s="8435" t="n">
        <v>0.086</v>
      </c>
      <c r="F549" s="9459" t="n">
        <v>14.0</v>
      </c>
    </row>
    <row r="550">
      <c r="A550" s="4340" t="n">
        <v>2014.0</v>
      </c>
      <c r="B550" s="5364" t="s">
        <v>2179</v>
      </c>
      <c r="C550" s="6388" t="s">
        <v>2122</v>
      </c>
      <c r="D550" s="7412" t="s">
        <v>317</v>
      </c>
      <c r="E550" s="8436" t="n">
        <v>1.48</v>
      </c>
      <c r="F550" s="9460" t="n">
        <v>14.0</v>
      </c>
    </row>
    <row r="551">
      <c r="A551" s="4341" t="n">
        <v>2014.0</v>
      </c>
      <c r="B551" s="5365" t="s">
        <v>2179</v>
      </c>
      <c r="C551" s="6389" t="s">
        <v>2122</v>
      </c>
      <c r="D551" s="7413" t="s">
        <v>319</v>
      </c>
      <c r="E551" s="8437" t="n">
        <v>0.308</v>
      </c>
      <c r="F551" s="9461" t="n">
        <v>14.0</v>
      </c>
    </row>
    <row r="552">
      <c r="A552" s="4342" t="n">
        <v>2014.0</v>
      </c>
      <c r="B552" s="5366" t="s">
        <v>2160</v>
      </c>
      <c r="C552" s="6390" t="s">
        <v>2118</v>
      </c>
      <c r="D552" s="7414" t="s">
        <v>317</v>
      </c>
      <c r="E552" s="8438" t="n">
        <v>2.76</v>
      </c>
      <c r="F552" s="9462" t="n">
        <v>9.0</v>
      </c>
    </row>
    <row r="553">
      <c r="A553" s="4343" t="n">
        <v>2014.0</v>
      </c>
      <c r="B553" s="5367" t="s">
        <v>2160</v>
      </c>
      <c r="C553" s="6391" t="s">
        <v>2118</v>
      </c>
      <c r="D553" s="7415" t="s">
        <v>319</v>
      </c>
      <c r="E553" s="8439" t="n">
        <v>0.141</v>
      </c>
      <c r="F553" s="9463" t="n">
        <v>9.0</v>
      </c>
    </row>
    <row r="554">
      <c r="A554" s="4344" t="n">
        <v>2014.0</v>
      </c>
      <c r="B554" s="5368" t="s">
        <v>2161</v>
      </c>
      <c r="C554" s="6392" t="s">
        <v>2118</v>
      </c>
      <c r="D554" s="7416" t="s">
        <v>317</v>
      </c>
      <c r="E554" s="8440" t="n">
        <v>3.5</v>
      </c>
      <c r="F554" s="9464" t="n">
        <v>9.0</v>
      </c>
    </row>
    <row r="555">
      <c r="A555" s="4345" t="n">
        <v>2014.0</v>
      </c>
      <c r="B555" s="5369" t="s">
        <v>2161</v>
      </c>
      <c r="C555" s="6393" t="s">
        <v>2118</v>
      </c>
      <c r="D555" s="7417" t="s">
        <v>319</v>
      </c>
      <c r="E555" s="8441" t="n">
        <v>0.09</v>
      </c>
      <c r="F555" s="9465" t="n">
        <v>9.0</v>
      </c>
    </row>
    <row r="556">
      <c r="A556" s="4346" t="n">
        <v>2014.0</v>
      </c>
      <c r="B556" s="5370" t="s">
        <v>2162</v>
      </c>
      <c r="C556" s="6394" t="s">
        <v>2118</v>
      </c>
      <c r="D556" s="7418" t="s">
        <v>317</v>
      </c>
      <c r="E556" s="8442" t="n">
        <v>0.99</v>
      </c>
      <c r="F556" s="9466" t="n">
        <v>9.0</v>
      </c>
    </row>
    <row r="557">
      <c r="A557" s="4347" t="n">
        <v>2014.0</v>
      </c>
      <c r="B557" s="5371" t="s">
        <v>2162</v>
      </c>
      <c r="C557" s="6395" t="s">
        <v>2118</v>
      </c>
      <c r="D557" s="7419" t="s">
        <v>319</v>
      </c>
      <c r="E557" s="8443" t="n">
        <v>0.1</v>
      </c>
      <c r="F557" s="9467" t="n">
        <v>9.0</v>
      </c>
    </row>
    <row r="558">
      <c r="A558" s="4348" t="n">
        <v>2014.0</v>
      </c>
      <c r="B558" s="5372" t="s">
        <v>2163</v>
      </c>
      <c r="C558" s="6396" t="s">
        <v>2118</v>
      </c>
      <c r="D558" s="7420" t="s">
        <v>317</v>
      </c>
      <c r="E558" s="8444" t="n">
        <v>1.77</v>
      </c>
      <c r="F558" s="9468" t="n">
        <v>9.0</v>
      </c>
    </row>
    <row r="559">
      <c r="A559" s="4349" t="n">
        <v>2014.0</v>
      </c>
      <c r="B559" s="5373" t="s">
        <v>2163</v>
      </c>
      <c r="C559" s="6397" t="s">
        <v>2118</v>
      </c>
      <c r="D559" s="7421" t="s">
        <v>319</v>
      </c>
      <c r="E559" s="8445" t="n">
        <v>0.068</v>
      </c>
      <c r="F559" s="9469" t="n">
        <v>9.0</v>
      </c>
    </row>
    <row r="560">
      <c r="A560" s="4350" t="n">
        <v>2014.0</v>
      </c>
      <c r="B560" s="5374" t="s">
        <v>2164</v>
      </c>
      <c r="C560" s="6398" t="s">
        <v>2118</v>
      </c>
      <c r="D560" s="7422" t="s">
        <v>317</v>
      </c>
      <c r="E560" s="8446" t="n">
        <v>0.57</v>
      </c>
      <c r="F560" s="9470" t="n">
        <v>9.0</v>
      </c>
    </row>
    <row r="561">
      <c r="A561" s="4351" t="n">
        <v>2014.0</v>
      </c>
      <c r="B561" s="5375" t="s">
        <v>2164</v>
      </c>
      <c r="C561" s="6399" t="s">
        <v>2118</v>
      </c>
      <c r="D561" s="7423" t="s">
        <v>319</v>
      </c>
      <c r="E561" s="8447" t="n">
        <v>0.07</v>
      </c>
      <c r="F561" s="9471" t="n">
        <v>9.0</v>
      </c>
    </row>
    <row r="562">
      <c r="A562" s="4352" t="n">
        <v>2014.0</v>
      </c>
      <c r="B562" s="5376" t="s">
        <v>2160</v>
      </c>
      <c r="C562" s="6400" t="s">
        <v>2119</v>
      </c>
      <c r="D562" s="7424" t="s">
        <v>317</v>
      </c>
      <c r="E562" s="8448" t="n">
        <v>2.89</v>
      </c>
      <c r="F562" s="9472" t="n">
        <v>28.0</v>
      </c>
    </row>
    <row r="563">
      <c r="A563" s="4353" t="n">
        <v>2014.0</v>
      </c>
      <c r="B563" s="5377" t="s">
        <v>2160</v>
      </c>
      <c r="C563" s="6401" t="s">
        <v>2119</v>
      </c>
      <c r="D563" s="7425" t="s">
        <v>319</v>
      </c>
      <c r="E563" s="8449" t="n">
        <v>0.087</v>
      </c>
      <c r="F563" s="9473" t="n">
        <v>28.0</v>
      </c>
    </row>
    <row r="564">
      <c r="A564" s="4354" t="n">
        <v>2014.0</v>
      </c>
      <c r="B564" s="5378" t="s">
        <v>2161</v>
      </c>
      <c r="C564" s="6402" t="s">
        <v>2119</v>
      </c>
      <c r="D564" s="7426" t="s">
        <v>317</v>
      </c>
      <c r="E564" s="8450" t="n">
        <v>3.85</v>
      </c>
      <c r="F564" s="9474" t="n">
        <v>28.0</v>
      </c>
    </row>
    <row r="565">
      <c r="A565" s="4355" t="n">
        <v>2014.0</v>
      </c>
      <c r="B565" s="5379" t="s">
        <v>2161</v>
      </c>
      <c r="C565" s="6403" t="s">
        <v>2119</v>
      </c>
      <c r="D565" s="7427" t="s">
        <v>319</v>
      </c>
      <c r="E565" s="8451" t="n">
        <v>0.093</v>
      </c>
      <c r="F565" s="9475" t="n">
        <v>28.0</v>
      </c>
    </row>
    <row r="566">
      <c r="A566" s="4356" t="n">
        <v>2014.0</v>
      </c>
      <c r="B566" s="5380" t="s">
        <v>2162</v>
      </c>
      <c r="C566" s="6404" t="s">
        <v>2119</v>
      </c>
      <c r="D566" s="7428" t="s">
        <v>317</v>
      </c>
      <c r="E566" s="8452" t="n">
        <v>1.06</v>
      </c>
      <c r="F566" s="9476" t="n">
        <v>28.0</v>
      </c>
    </row>
    <row r="567">
      <c r="A567" s="4357" t="n">
        <v>2014.0</v>
      </c>
      <c r="B567" s="5381" t="s">
        <v>2162</v>
      </c>
      <c r="C567" s="6405" t="s">
        <v>2119</v>
      </c>
      <c r="D567" s="7429" t="s">
        <v>319</v>
      </c>
      <c r="E567" s="8453" t="n">
        <v>0.035</v>
      </c>
      <c r="F567" s="9477" t="n">
        <v>28.0</v>
      </c>
    </row>
    <row r="568">
      <c r="A568" s="4358" t="n">
        <v>2014.0</v>
      </c>
      <c r="B568" s="5382" t="s">
        <v>2163</v>
      </c>
      <c r="C568" s="6406" t="s">
        <v>2119</v>
      </c>
      <c r="D568" s="7430" t="s">
        <v>317</v>
      </c>
      <c r="E568" s="8454" t="n">
        <v>1.84</v>
      </c>
      <c r="F568" s="9478" t="n">
        <v>28.0</v>
      </c>
    </row>
    <row r="569">
      <c r="A569" s="4359" t="n">
        <v>2014.0</v>
      </c>
      <c r="B569" s="5383" t="s">
        <v>2163</v>
      </c>
      <c r="C569" s="6407" t="s">
        <v>2119</v>
      </c>
      <c r="D569" s="7431" t="s">
        <v>319</v>
      </c>
      <c r="E569" s="8455" t="n">
        <v>0.077</v>
      </c>
      <c r="F569" s="9479" t="n">
        <v>28.0</v>
      </c>
    </row>
    <row r="570">
      <c r="A570" s="4360" t="n">
        <v>2014.0</v>
      </c>
      <c r="B570" s="5384" t="s">
        <v>2164</v>
      </c>
      <c r="C570" s="6408" t="s">
        <v>2119</v>
      </c>
      <c r="D570" s="7432" t="s">
        <v>317</v>
      </c>
      <c r="E570" s="8456" t="n">
        <v>0.588</v>
      </c>
      <c r="F570" s="9480" t="n">
        <v>28.0</v>
      </c>
    </row>
    <row r="571">
      <c r="A571" s="4361" t="n">
        <v>2014.0</v>
      </c>
      <c r="B571" s="5385" t="s">
        <v>2164</v>
      </c>
      <c r="C571" s="6409" t="s">
        <v>2119</v>
      </c>
      <c r="D571" s="7433" t="s">
        <v>319</v>
      </c>
      <c r="E571" s="8457" t="n">
        <v>0.035</v>
      </c>
      <c r="F571" s="9481" t="n">
        <v>28.0</v>
      </c>
    </row>
    <row r="572">
      <c r="A572" s="4362" t="n">
        <v>2014.0</v>
      </c>
      <c r="B572" s="5386" t="s">
        <v>2160</v>
      </c>
      <c r="C572" s="6410" t="s">
        <v>2120</v>
      </c>
      <c r="D572" s="7434" t="s">
        <v>317</v>
      </c>
      <c r="E572" s="8458" t="n">
        <v>4.7</v>
      </c>
      <c r="F572" s="9482" t="n">
        <v>26.0</v>
      </c>
    </row>
    <row r="573">
      <c r="A573" s="4363" t="n">
        <v>2014.0</v>
      </c>
      <c r="B573" s="5387" t="s">
        <v>2160</v>
      </c>
      <c r="C573" s="6411" t="s">
        <v>2120</v>
      </c>
      <c r="D573" s="7435" t="s">
        <v>319</v>
      </c>
      <c r="E573" s="8459" t="n">
        <v>0.3</v>
      </c>
      <c r="F573" s="9483" t="n">
        <v>26.0</v>
      </c>
    </row>
    <row r="574">
      <c r="A574" s="4364" t="n">
        <v>2014.0</v>
      </c>
      <c r="B574" s="5388" t="s">
        <v>2161</v>
      </c>
      <c r="C574" s="6412" t="s">
        <v>2120</v>
      </c>
      <c r="D574" s="7436" t="s">
        <v>317</v>
      </c>
      <c r="E574" s="8460" t="n">
        <v>5.75</v>
      </c>
      <c r="F574" s="9484" t="n">
        <v>26.0</v>
      </c>
    </row>
    <row r="575">
      <c r="A575" s="4365" t="n">
        <v>2014.0</v>
      </c>
      <c r="B575" s="5389" t="s">
        <v>2161</v>
      </c>
      <c r="C575" s="6413" t="s">
        <v>2120</v>
      </c>
      <c r="D575" s="7437" t="s">
        <v>319</v>
      </c>
      <c r="E575" s="8461" t="n">
        <v>0.525</v>
      </c>
      <c r="F575" s="9485" t="n">
        <v>26.0</v>
      </c>
    </row>
    <row r="576">
      <c r="A576" s="4366" t="n">
        <v>2014.0</v>
      </c>
      <c r="B576" s="5390" t="s">
        <v>2162</v>
      </c>
      <c r="C576" s="6414" t="s">
        <v>2120</v>
      </c>
      <c r="D576" s="7438" t="s">
        <v>317</v>
      </c>
      <c r="E576" s="8462" t="n">
        <v>1.65</v>
      </c>
      <c r="F576" s="9486" t="n">
        <v>26.0</v>
      </c>
    </row>
    <row r="577">
      <c r="A577" s="4367" t="n">
        <v>2014.0</v>
      </c>
      <c r="B577" s="5391" t="s">
        <v>2162</v>
      </c>
      <c r="C577" s="6415" t="s">
        <v>2120</v>
      </c>
      <c r="D577" s="7439" t="s">
        <v>319</v>
      </c>
      <c r="E577" s="8463" t="n">
        <v>0.13</v>
      </c>
      <c r="F577" s="9487" t="n">
        <v>26.0</v>
      </c>
    </row>
    <row r="578">
      <c r="A578" s="4368" t="n">
        <v>2014.0</v>
      </c>
      <c r="B578" s="5392" t="s">
        <v>2163</v>
      </c>
      <c r="C578" s="6416" t="s">
        <v>2120</v>
      </c>
      <c r="D578" s="7440" t="s">
        <v>317</v>
      </c>
      <c r="E578" s="8464" t="n">
        <v>3.18</v>
      </c>
      <c r="F578" s="9488" t="n">
        <v>26.0</v>
      </c>
    </row>
    <row r="579">
      <c r="A579" s="4369" t="n">
        <v>2014.0</v>
      </c>
      <c r="B579" s="5393" t="s">
        <v>2163</v>
      </c>
      <c r="C579" s="6417" t="s">
        <v>2120</v>
      </c>
      <c r="D579" s="7441" t="s">
        <v>319</v>
      </c>
      <c r="E579" s="8465" t="n">
        <v>0.173</v>
      </c>
      <c r="F579" s="9489" t="n">
        <v>26.0</v>
      </c>
    </row>
    <row r="580">
      <c r="A580" s="4370" t="n">
        <v>2014.0</v>
      </c>
      <c r="B580" s="5394" t="s">
        <v>2164</v>
      </c>
      <c r="C580" s="6418" t="s">
        <v>2120</v>
      </c>
      <c r="D580" s="7442" t="s">
        <v>317</v>
      </c>
      <c r="E580" s="8466" t="n">
        <v>1.0</v>
      </c>
      <c r="F580" s="9490" t="n">
        <v>26.0</v>
      </c>
    </row>
    <row r="581">
      <c r="A581" s="4371" t="n">
        <v>2014.0</v>
      </c>
      <c r="B581" s="5395" t="s">
        <v>2164</v>
      </c>
      <c r="C581" s="6419" t="s">
        <v>2120</v>
      </c>
      <c r="D581" s="7443" t="s">
        <v>319</v>
      </c>
      <c r="E581" s="8467" t="n">
        <v>0.057</v>
      </c>
      <c r="F581" s="9491" t="n">
        <v>26.0</v>
      </c>
    </row>
    <row r="582">
      <c r="A582" s="4372" t="n">
        <v>2014.0</v>
      </c>
      <c r="B582" s="5396" t="s">
        <v>2160</v>
      </c>
      <c r="C582" s="6420" t="s">
        <v>2121</v>
      </c>
      <c r="D582" s="7444" t="s">
        <v>317</v>
      </c>
      <c r="E582" s="8468" t="n">
        <v>5.36</v>
      </c>
      <c r="F582" s="9492" t="n">
        <v>72.0</v>
      </c>
    </row>
    <row r="583">
      <c r="A583" s="4373" t="n">
        <v>2014.0</v>
      </c>
      <c r="B583" s="5397" t="s">
        <v>2160</v>
      </c>
      <c r="C583" s="6421" t="s">
        <v>2121</v>
      </c>
      <c r="D583" s="7445" t="s">
        <v>319</v>
      </c>
      <c r="E583" s="8469" t="n">
        <v>0.245</v>
      </c>
      <c r="F583" s="9493" t="n">
        <v>72.0</v>
      </c>
    </row>
    <row r="584">
      <c r="A584" s="4374" t="n">
        <v>2014.0</v>
      </c>
      <c r="B584" s="5398" t="s">
        <v>2161</v>
      </c>
      <c r="C584" s="6422" t="s">
        <v>2121</v>
      </c>
      <c r="D584" s="7446" t="s">
        <v>317</v>
      </c>
      <c r="E584" s="8470" t="n">
        <v>6.12</v>
      </c>
      <c r="F584" s="9494" t="n">
        <v>72.0</v>
      </c>
    </row>
    <row r="585">
      <c r="A585" s="4375" t="n">
        <v>2014.0</v>
      </c>
      <c r="B585" s="5399" t="s">
        <v>2161</v>
      </c>
      <c r="C585" s="6423" t="s">
        <v>2121</v>
      </c>
      <c r="D585" s="7447" t="s">
        <v>319</v>
      </c>
      <c r="E585" s="8471" t="n">
        <v>0.211</v>
      </c>
      <c r="F585" s="9495" t="n">
        <v>72.0</v>
      </c>
    </row>
    <row r="586">
      <c r="A586" s="4376" t="n">
        <v>2014.0</v>
      </c>
      <c r="B586" s="5400" t="s">
        <v>2162</v>
      </c>
      <c r="C586" s="6424" t="s">
        <v>2121</v>
      </c>
      <c r="D586" s="7448" t="s">
        <v>317</v>
      </c>
      <c r="E586" s="8472" t="n">
        <v>2.42</v>
      </c>
      <c r="F586" s="9496" t="n">
        <v>72.0</v>
      </c>
    </row>
    <row r="587">
      <c r="A587" s="4377" t="n">
        <v>2014.0</v>
      </c>
      <c r="B587" s="5401" t="s">
        <v>2162</v>
      </c>
      <c r="C587" s="6425" t="s">
        <v>2121</v>
      </c>
      <c r="D587" s="7449" t="s">
        <v>319</v>
      </c>
      <c r="E587" s="8473" t="n">
        <v>0.115</v>
      </c>
      <c r="F587" s="9497" t="n">
        <v>72.0</v>
      </c>
    </row>
    <row r="588">
      <c r="A588" s="4378" t="n">
        <v>2014.0</v>
      </c>
      <c r="B588" s="5402" t="s">
        <v>2163</v>
      </c>
      <c r="C588" s="6426" t="s">
        <v>2121</v>
      </c>
      <c r="D588" s="7450" t="s">
        <v>317</v>
      </c>
      <c r="E588" s="8474" t="n">
        <v>3.82</v>
      </c>
      <c r="F588" s="9498" t="n">
        <v>72.0</v>
      </c>
    </row>
    <row r="589">
      <c r="A589" s="4379" t="n">
        <v>2014.0</v>
      </c>
      <c r="B589" s="5403" t="s">
        <v>2163</v>
      </c>
      <c r="C589" s="6427" t="s">
        <v>2121</v>
      </c>
      <c r="D589" s="7451" t="s">
        <v>319</v>
      </c>
      <c r="E589" s="8475" t="n">
        <v>0.18</v>
      </c>
      <c r="F589" s="9499" t="n">
        <v>72.0</v>
      </c>
    </row>
    <row r="590">
      <c r="A590" s="4380" t="n">
        <v>2014.0</v>
      </c>
      <c r="B590" s="5404" t="s">
        <v>2164</v>
      </c>
      <c r="C590" s="6428" t="s">
        <v>2121</v>
      </c>
      <c r="D590" s="7452" t="s">
        <v>317</v>
      </c>
      <c r="E590" s="8476" t="n">
        <v>1.6</v>
      </c>
      <c r="F590" s="9500" t="n">
        <v>72.0</v>
      </c>
    </row>
    <row r="591">
      <c r="A591" s="4381" t="n">
        <v>2014.0</v>
      </c>
      <c r="B591" s="5405" t="s">
        <v>2164</v>
      </c>
      <c r="C591" s="6429" t="s">
        <v>2121</v>
      </c>
      <c r="D591" s="7453" t="s">
        <v>319</v>
      </c>
      <c r="E591" s="8477" t="n">
        <v>0.173</v>
      </c>
      <c r="F591" s="9501" t="n">
        <v>72.0</v>
      </c>
    </row>
    <row r="592">
      <c r="A592" s="4382" t="n">
        <v>2014.0</v>
      </c>
      <c r="B592" s="5406" t="s">
        <v>2160</v>
      </c>
      <c r="C592" s="6430" t="s">
        <v>2122</v>
      </c>
      <c r="D592" s="7454" t="s">
        <v>317</v>
      </c>
      <c r="E592" s="8478" t="n">
        <v>1.04</v>
      </c>
      <c r="F592" s="9502" t="n">
        <v>10.0</v>
      </c>
    </row>
    <row r="593">
      <c r="A593" s="4383" t="n">
        <v>2014.0</v>
      </c>
      <c r="B593" s="5407" t="s">
        <v>2160</v>
      </c>
      <c r="C593" s="6431" t="s">
        <v>2122</v>
      </c>
      <c r="D593" s="7455" t="s">
        <v>319</v>
      </c>
      <c r="E593" s="8479" t="n">
        <v>0.485</v>
      </c>
      <c r="F593" s="9503" t="n">
        <v>10.0</v>
      </c>
    </row>
    <row r="594">
      <c r="A594" s="4384" t="n">
        <v>2014.0</v>
      </c>
      <c r="B594" s="5408" t="s">
        <v>2161</v>
      </c>
      <c r="C594" s="6432" t="s">
        <v>2122</v>
      </c>
      <c r="D594" s="7456" t="s">
        <v>317</v>
      </c>
      <c r="E594" s="8480" t="n">
        <v>3.81</v>
      </c>
      <c r="F594" s="9504" t="n">
        <v>10.0</v>
      </c>
    </row>
    <row r="595">
      <c r="A595" s="4385" t="n">
        <v>2014.0</v>
      </c>
      <c r="B595" s="5409" t="s">
        <v>2161</v>
      </c>
      <c r="C595" s="6433" t="s">
        <v>2122</v>
      </c>
      <c r="D595" s="7457" t="s">
        <v>319</v>
      </c>
      <c r="E595" s="8481" t="n">
        <v>0.415</v>
      </c>
      <c r="F595" s="9505" t="n">
        <v>10.0</v>
      </c>
    </row>
    <row r="596">
      <c r="A596" s="4386" t="n">
        <v>2014.0</v>
      </c>
      <c r="B596" s="5410" t="s">
        <v>2162</v>
      </c>
      <c r="C596" s="6434" t="s">
        <v>2122</v>
      </c>
      <c r="D596" s="7458" t="s">
        <v>317</v>
      </c>
      <c r="E596" s="8482" t="n">
        <v>0.45</v>
      </c>
      <c r="F596" s="9506" t="n">
        <v>10.0</v>
      </c>
    </row>
    <row r="597">
      <c r="A597" s="4387" t="n">
        <v>2014.0</v>
      </c>
      <c r="B597" s="5411" t="s">
        <v>2162</v>
      </c>
      <c r="C597" s="6435" t="s">
        <v>2122</v>
      </c>
      <c r="D597" s="7459" t="s">
        <v>319</v>
      </c>
      <c r="E597" s="8483" t="n">
        <v>0.31</v>
      </c>
      <c r="F597" s="9507" t="n">
        <v>10.0</v>
      </c>
    </row>
    <row r="598">
      <c r="A598" s="4388" t="n">
        <v>2014.0</v>
      </c>
      <c r="B598" s="5412" t="s">
        <v>2163</v>
      </c>
      <c r="C598" s="6436" t="s">
        <v>2122</v>
      </c>
      <c r="D598" s="7460" t="s">
        <v>317</v>
      </c>
      <c r="E598" s="8484" t="n">
        <v>0.5</v>
      </c>
      <c r="F598" s="9508" t="n">
        <v>10.0</v>
      </c>
    </row>
    <row r="599">
      <c r="A599" s="4389" t="n">
        <v>2014.0</v>
      </c>
      <c r="B599" s="5413" t="s">
        <v>2163</v>
      </c>
      <c r="C599" s="6437" t="s">
        <v>2122</v>
      </c>
      <c r="D599" s="7461" t="s">
        <v>319</v>
      </c>
      <c r="E599" s="8485" t="n">
        <v>0.22</v>
      </c>
      <c r="F599" s="9509" t="n">
        <v>10.0</v>
      </c>
    </row>
    <row r="600">
      <c r="A600" s="4390" t="n">
        <v>2014.0</v>
      </c>
      <c r="B600" s="5414" t="s">
        <v>2164</v>
      </c>
      <c r="C600" s="6438" t="s">
        <v>2122</v>
      </c>
      <c r="D600" s="7462" t="s">
        <v>317</v>
      </c>
      <c r="E600" s="8486" t="n">
        <v>0.54</v>
      </c>
      <c r="F600" s="9510" t="n">
        <v>10.0</v>
      </c>
    </row>
    <row r="601">
      <c r="A601" s="4391" t="n">
        <v>2014.0</v>
      </c>
      <c r="B601" s="5415" t="s">
        <v>2164</v>
      </c>
      <c r="C601" s="6439" t="s">
        <v>2122</v>
      </c>
      <c r="D601" s="7463" t="s">
        <v>319</v>
      </c>
      <c r="E601" s="8487" t="n">
        <v>0.44</v>
      </c>
      <c r="F601" s="9511" t="n">
        <v>10.0</v>
      </c>
    </row>
    <row r="602">
      <c r="A602" s="4392" t="n">
        <v>2015.0</v>
      </c>
      <c r="B602" s="5416" t="s">
        <v>2165</v>
      </c>
      <c r="C602" s="6440" t="s">
        <v>2118</v>
      </c>
      <c r="D602" s="7464" t="s">
        <v>317</v>
      </c>
      <c r="E602" s="8488" t="n">
        <v>2.1</v>
      </c>
      <c r="F602" s="9512" t="n">
        <v>11.0</v>
      </c>
    </row>
    <row r="603">
      <c r="A603" s="4393" t="n">
        <v>2015.0</v>
      </c>
      <c r="B603" s="5417" t="s">
        <v>2165</v>
      </c>
      <c r="C603" s="6441" t="s">
        <v>2118</v>
      </c>
      <c r="D603" s="7465" t="s">
        <v>319</v>
      </c>
      <c r="E603" s="8489" t="n">
        <v>0.06</v>
      </c>
      <c r="F603" s="9513" t="n">
        <v>11.0</v>
      </c>
    </row>
    <row r="604">
      <c r="A604" s="4394" t="n">
        <v>2015.0</v>
      </c>
      <c r="B604" s="5418" t="s">
        <v>2166</v>
      </c>
      <c r="C604" s="6442" t="s">
        <v>2118</v>
      </c>
      <c r="D604" s="7466" t="s">
        <v>317</v>
      </c>
      <c r="E604" s="8490" t="n">
        <v>1.48</v>
      </c>
      <c r="F604" s="9514" t="n">
        <v>11.0</v>
      </c>
    </row>
    <row r="605">
      <c r="A605" s="4395" t="n">
        <v>2015.0</v>
      </c>
      <c r="B605" s="5419" t="s">
        <v>2166</v>
      </c>
      <c r="C605" s="6443" t="s">
        <v>2118</v>
      </c>
      <c r="D605" s="7467" t="s">
        <v>319</v>
      </c>
      <c r="E605" s="8491" t="n">
        <v>0.08</v>
      </c>
      <c r="F605" s="9515" t="n">
        <v>11.0</v>
      </c>
    </row>
    <row r="606">
      <c r="A606" s="4396" t="n">
        <v>2015.0</v>
      </c>
      <c r="B606" s="5420" t="s">
        <v>2167</v>
      </c>
      <c r="C606" s="6444" t="s">
        <v>2118</v>
      </c>
      <c r="D606" s="7468" t="s">
        <v>317</v>
      </c>
      <c r="E606" s="8492" t="n">
        <v>2.6</v>
      </c>
      <c r="F606" s="9516" t="n">
        <v>11.0</v>
      </c>
    </row>
    <row r="607">
      <c r="A607" s="4397" t="n">
        <v>2015.0</v>
      </c>
      <c r="B607" s="5421" t="s">
        <v>2167</v>
      </c>
      <c r="C607" s="6445" t="s">
        <v>2118</v>
      </c>
      <c r="D607" s="7469" t="s">
        <v>319</v>
      </c>
      <c r="E607" s="8493" t="n">
        <v>0.123</v>
      </c>
      <c r="F607" s="9517" t="n">
        <v>11.0</v>
      </c>
    </row>
    <row r="608">
      <c r="A608" s="4398" t="n">
        <v>2015.0</v>
      </c>
      <c r="B608" s="5422" t="s">
        <v>2168</v>
      </c>
      <c r="C608" s="6446" t="s">
        <v>2118</v>
      </c>
      <c r="D608" s="7470" t="s">
        <v>317</v>
      </c>
      <c r="E608" s="8494" t="n">
        <v>1.25</v>
      </c>
      <c r="F608" s="9518" t="n">
        <v>11.0</v>
      </c>
    </row>
    <row r="609">
      <c r="A609" s="4399" t="n">
        <v>2015.0</v>
      </c>
      <c r="B609" s="5423" t="s">
        <v>2168</v>
      </c>
      <c r="C609" s="6447" t="s">
        <v>2118</v>
      </c>
      <c r="D609" s="7471" t="s">
        <v>319</v>
      </c>
      <c r="E609" s="8495" t="n">
        <v>0.041</v>
      </c>
      <c r="F609" s="9519" t="n">
        <v>11.0</v>
      </c>
    </row>
    <row r="610">
      <c r="A610" s="4400" t="n">
        <v>2015.0</v>
      </c>
      <c r="B610" s="5424" t="s">
        <v>2169</v>
      </c>
      <c r="C610" s="6448" t="s">
        <v>2118</v>
      </c>
      <c r="D610" s="7472" t="s">
        <v>317</v>
      </c>
      <c r="E610" s="8496" t="n">
        <v>0.67</v>
      </c>
      <c r="F610" s="9520" t="n">
        <v>11.0</v>
      </c>
    </row>
    <row r="611">
      <c r="A611" s="4401" t="n">
        <v>2015.0</v>
      </c>
      <c r="B611" s="5425" t="s">
        <v>2169</v>
      </c>
      <c r="C611" s="6449" t="s">
        <v>2118</v>
      </c>
      <c r="D611" s="7473" t="s">
        <v>319</v>
      </c>
      <c r="E611" s="8497" t="n">
        <v>0.03</v>
      </c>
      <c r="F611" s="9521" t="n">
        <v>11.0</v>
      </c>
    </row>
    <row r="612">
      <c r="A612" s="4402" t="n">
        <v>2015.0</v>
      </c>
      <c r="B612" s="5426" t="s">
        <v>2165</v>
      </c>
      <c r="C612" s="6450" t="s">
        <v>2119</v>
      </c>
      <c r="D612" s="7474" t="s">
        <v>317</v>
      </c>
      <c r="E612" s="8498" t="n">
        <v>2.08</v>
      </c>
      <c r="F612" s="9522" t="n">
        <v>30.0</v>
      </c>
    </row>
    <row r="613">
      <c r="A613" s="4403" t="n">
        <v>2015.0</v>
      </c>
      <c r="B613" s="5427" t="s">
        <v>2165</v>
      </c>
      <c r="C613" s="6451" t="s">
        <v>2119</v>
      </c>
      <c r="D613" s="7475" t="s">
        <v>319</v>
      </c>
      <c r="E613" s="8499" t="n">
        <v>0.094</v>
      </c>
      <c r="F613" s="9523" t="n">
        <v>30.0</v>
      </c>
    </row>
    <row r="614">
      <c r="A614" s="4404" t="n">
        <v>2015.0</v>
      </c>
      <c r="B614" s="5428" t="s">
        <v>2166</v>
      </c>
      <c r="C614" s="6452" t="s">
        <v>2119</v>
      </c>
      <c r="D614" s="7476" t="s">
        <v>317</v>
      </c>
      <c r="E614" s="8500" t="n">
        <v>1.51</v>
      </c>
      <c r="F614" s="9524" t="n">
        <v>30.0</v>
      </c>
    </row>
    <row r="615">
      <c r="A615" s="4405" t="n">
        <v>2015.0</v>
      </c>
      <c r="B615" s="5429" t="s">
        <v>2166</v>
      </c>
      <c r="C615" s="6453" t="s">
        <v>2119</v>
      </c>
      <c r="D615" s="7477" t="s">
        <v>319</v>
      </c>
      <c r="E615" s="8501" t="n">
        <v>0.045</v>
      </c>
      <c r="F615" s="9525" t="n">
        <v>30.0</v>
      </c>
    </row>
    <row r="616">
      <c r="A616" s="4406" t="n">
        <v>2015.0</v>
      </c>
      <c r="B616" s="5430" t="s">
        <v>2167</v>
      </c>
      <c r="C616" s="6454" t="s">
        <v>2119</v>
      </c>
      <c r="D616" s="7478" t="s">
        <v>317</v>
      </c>
      <c r="E616" s="8502" t="n">
        <v>3.51</v>
      </c>
      <c r="F616" s="9526" t="n">
        <v>30.0</v>
      </c>
    </row>
    <row r="617">
      <c r="A617" s="4407" t="n">
        <v>2015.0</v>
      </c>
      <c r="B617" s="5431" t="s">
        <v>2167</v>
      </c>
      <c r="C617" s="6455" t="s">
        <v>2119</v>
      </c>
      <c r="D617" s="7479" t="s">
        <v>319</v>
      </c>
      <c r="E617" s="8503" t="n">
        <v>0.075</v>
      </c>
      <c r="F617" s="9527" t="n">
        <v>30.0</v>
      </c>
    </row>
    <row r="618">
      <c r="A618" s="4408" t="n">
        <v>2015.0</v>
      </c>
      <c r="B618" s="5432" t="s">
        <v>2168</v>
      </c>
      <c r="C618" s="6456" t="s">
        <v>2119</v>
      </c>
      <c r="D618" s="7480" t="s">
        <v>317</v>
      </c>
      <c r="E618" s="8504" t="n">
        <v>1.28</v>
      </c>
      <c r="F618" s="9528" t="n">
        <v>30.0</v>
      </c>
    </row>
    <row r="619">
      <c r="A619" s="4409" t="n">
        <v>2015.0</v>
      </c>
      <c r="B619" s="5433" t="s">
        <v>2168</v>
      </c>
      <c r="C619" s="6457" t="s">
        <v>2119</v>
      </c>
      <c r="D619" s="7481" t="s">
        <v>319</v>
      </c>
      <c r="E619" s="8505" t="n">
        <v>0.02</v>
      </c>
      <c r="F619" s="9529" t="n">
        <v>30.0</v>
      </c>
    </row>
    <row r="620">
      <c r="A620" s="4410" t="n">
        <v>2015.0</v>
      </c>
      <c r="B620" s="5434" t="s">
        <v>2169</v>
      </c>
      <c r="C620" s="6458" t="s">
        <v>2119</v>
      </c>
      <c r="D620" s="7482" t="s">
        <v>317</v>
      </c>
      <c r="E620" s="8506" t="n">
        <v>0.727</v>
      </c>
      <c r="F620" s="9530" t="n">
        <v>30.0</v>
      </c>
    </row>
    <row r="621">
      <c r="A621" s="4411" t="n">
        <v>2015.0</v>
      </c>
      <c r="B621" s="5435" t="s">
        <v>2169</v>
      </c>
      <c r="C621" s="6459" t="s">
        <v>2119</v>
      </c>
      <c r="D621" s="7483" t="s">
        <v>319</v>
      </c>
      <c r="E621" s="8507" t="n">
        <v>0.027</v>
      </c>
      <c r="F621" s="9531" t="n">
        <v>30.0</v>
      </c>
    </row>
    <row r="622">
      <c r="A622" s="4412" t="n">
        <v>2015.0</v>
      </c>
      <c r="B622" s="5436" t="s">
        <v>2165</v>
      </c>
      <c r="C622" s="6460" t="s">
        <v>2120</v>
      </c>
      <c r="D622" s="7484" t="s">
        <v>317</v>
      </c>
      <c r="E622" s="8508" t="n">
        <v>3.42</v>
      </c>
      <c r="F622" s="9532" t="n">
        <v>33.0</v>
      </c>
    </row>
    <row r="623">
      <c r="A623" s="4413" t="n">
        <v>2015.0</v>
      </c>
      <c r="B623" s="5437" t="s">
        <v>2165</v>
      </c>
      <c r="C623" s="6461" t="s">
        <v>2120</v>
      </c>
      <c r="D623" s="7485" t="s">
        <v>319</v>
      </c>
      <c r="E623" s="8509" t="n">
        <v>0.257</v>
      </c>
      <c r="F623" s="9533" t="n">
        <v>33.0</v>
      </c>
    </row>
    <row r="624">
      <c r="A624" s="4414" t="n">
        <v>2015.0</v>
      </c>
      <c r="B624" s="5438" t="s">
        <v>2166</v>
      </c>
      <c r="C624" s="6462" t="s">
        <v>2120</v>
      </c>
      <c r="D624" s="7486" t="s">
        <v>317</v>
      </c>
      <c r="E624" s="8510" t="n">
        <v>2.72</v>
      </c>
      <c r="F624" s="9534" t="n">
        <v>33.0</v>
      </c>
    </row>
    <row r="625">
      <c r="A625" s="4415" t="n">
        <v>2015.0</v>
      </c>
      <c r="B625" s="5439" t="s">
        <v>2166</v>
      </c>
      <c r="C625" s="6463" t="s">
        <v>2120</v>
      </c>
      <c r="D625" s="7487" t="s">
        <v>319</v>
      </c>
      <c r="E625" s="8511" t="n">
        <v>0.18</v>
      </c>
      <c r="F625" s="9535" t="n">
        <v>33.0</v>
      </c>
    </row>
    <row r="626">
      <c r="A626" s="4416" t="n">
        <v>2015.0</v>
      </c>
      <c r="B626" s="5440" t="s">
        <v>2167</v>
      </c>
      <c r="C626" s="6464" t="s">
        <v>2120</v>
      </c>
      <c r="D626" s="7488" t="s">
        <v>317</v>
      </c>
      <c r="E626" s="8512" t="n">
        <v>3.51</v>
      </c>
      <c r="F626" s="9536" t="n">
        <v>33.0</v>
      </c>
    </row>
    <row r="627">
      <c r="A627" s="4417" t="n">
        <v>2015.0</v>
      </c>
      <c r="B627" s="5441" t="s">
        <v>2167</v>
      </c>
      <c r="C627" s="6465" t="s">
        <v>2120</v>
      </c>
      <c r="D627" s="7489" t="s">
        <v>319</v>
      </c>
      <c r="E627" s="8513" t="n">
        <v>0.29</v>
      </c>
      <c r="F627" s="9537" t="n">
        <v>33.0</v>
      </c>
    </row>
    <row r="628">
      <c r="A628" s="4418" t="n">
        <v>2015.0</v>
      </c>
      <c r="B628" s="5442" t="s">
        <v>2168</v>
      </c>
      <c r="C628" s="6466" t="s">
        <v>2120</v>
      </c>
      <c r="D628" s="7490" t="s">
        <v>317</v>
      </c>
      <c r="E628" s="8514" t="n">
        <v>2.13</v>
      </c>
      <c r="F628" s="9538" t="n">
        <v>33.0</v>
      </c>
    </row>
    <row r="629">
      <c r="A629" s="4419" t="n">
        <v>2015.0</v>
      </c>
      <c r="B629" s="5443" t="s">
        <v>2168</v>
      </c>
      <c r="C629" s="6467" t="s">
        <v>2120</v>
      </c>
      <c r="D629" s="7491" t="s">
        <v>319</v>
      </c>
      <c r="E629" s="8515" t="n">
        <v>0.162</v>
      </c>
      <c r="F629" s="9539" t="n">
        <v>33.0</v>
      </c>
    </row>
    <row r="630">
      <c r="A630" s="4420" t="n">
        <v>2015.0</v>
      </c>
      <c r="B630" s="5444" t="s">
        <v>2169</v>
      </c>
      <c r="C630" s="6468" t="s">
        <v>2120</v>
      </c>
      <c r="D630" s="7492" t="s">
        <v>317</v>
      </c>
      <c r="E630" s="8516" t="n">
        <v>1.3</v>
      </c>
      <c r="F630" s="9540" t="n">
        <v>33.0</v>
      </c>
    </row>
    <row r="631">
      <c r="A631" s="4421" t="n">
        <v>2015.0</v>
      </c>
      <c r="B631" s="5445" t="s">
        <v>2169</v>
      </c>
      <c r="C631" s="6469" t="s">
        <v>2120</v>
      </c>
      <c r="D631" s="7493" t="s">
        <v>319</v>
      </c>
      <c r="E631" s="8517" t="n">
        <v>0.2</v>
      </c>
      <c r="F631" s="9541" t="n">
        <v>33.0</v>
      </c>
    </row>
    <row r="632">
      <c r="A632" s="4422" t="n">
        <v>2015.0</v>
      </c>
      <c r="B632" s="5446" t="s">
        <v>2165</v>
      </c>
      <c r="C632" s="6470" t="s">
        <v>2121</v>
      </c>
      <c r="D632" s="7494" t="s">
        <v>317</v>
      </c>
      <c r="E632" s="8518" t="n">
        <v>4.3</v>
      </c>
      <c r="F632" s="9542" t="n">
        <v>76.0</v>
      </c>
    </row>
    <row r="633">
      <c r="A633" s="4423" t="n">
        <v>2015.0</v>
      </c>
      <c r="B633" s="5447" t="s">
        <v>2165</v>
      </c>
      <c r="C633" s="6471" t="s">
        <v>2121</v>
      </c>
      <c r="D633" s="7495" t="s">
        <v>319</v>
      </c>
      <c r="E633" s="8519" t="n">
        <v>0.205</v>
      </c>
      <c r="F633" s="9543" t="n">
        <v>76.0</v>
      </c>
    </row>
    <row r="634">
      <c r="A634" s="4424" t="n">
        <v>2015.0</v>
      </c>
      <c r="B634" s="5448" t="s">
        <v>2166</v>
      </c>
      <c r="C634" s="6472" t="s">
        <v>2121</v>
      </c>
      <c r="D634" s="7496" t="s">
        <v>317</v>
      </c>
      <c r="E634" s="8520" t="n">
        <v>3.09</v>
      </c>
      <c r="F634" s="9544" t="n">
        <v>76.0</v>
      </c>
    </row>
    <row r="635">
      <c r="A635" s="4425" t="n">
        <v>2015.0</v>
      </c>
      <c r="B635" s="5449" t="s">
        <v>2166</v>
      </c>
      <c r="C635" s="6473" t="s">
        <v>2121</v>
      </c>
      <c r="D635" s="7497" t="s">
        <v>319</v>
      </c>
      <c r="E635" s="8521" t="n">
        <v>0.12</v>
      </c>
      <c r="F635" s="9545" t="n">
        <v>76.0</v>
      </c>
    </row>
    <row r="636">
      <c r="A636" s="4426" t="n">
        <v>2015.0</v>
      </c>
      <c r="B636" s="5450" t="s">
        <v>2167</v>
      </c>
      <c r="C636" s="6474" t="s">
        <v>2121</v>
      </c>
      <c r="D636" s="7498" t="s">
        <v>317</v>
      </c>
      <c r="E636" s="8522" t="n">
        <v>5.58</v>
      </c>
      <c r="F636" s="9546" t="n">
        <v>76.0</v>
      </c>
    </row>
    <row r="637">
      <c r="A637" s="4427" t="n">
        <v>2015.0</v>
      </c>
      <c r="B637" s="5451" t="s">
        <v>2167</v>
      </c>
      <c r="C637" s="6475" t="s">
        <v>2121</v>
      </c>
      <c r="D637" s="7499" t="s">
        <v>319</v>
      </c>
      <c r="E637" s="8523" t="n">
        <v>0.425</v>
      </c>
      <c r="F637" s="9547" t="n">
        <v>76.0</v>
      </c>
    </row>
    <row r="638">
      <c r="A638" s="4428" t="n">
        <v>2015.0</v>
      </c>
      <c r="B638" s="5452" t="s">
        <v>2168</v>
      </c>
      <c r="C638" s="6476" t="s">
        <v>2121</v>
      </c>
      <c r="D638" s="7500" t="s">
        <v>317</v>
      </c>
      <c r="E638" s="8524" t="n">
        <v>2.55</v>
      </c>
      <c r="F638" s="9548" t="n">
        <v>76.0</v>
      </c>
    </row>
    <row r="639">
      <c r="A639" s="4429" t="n">
        <v>2015.0</v>
      </c>
      <c r="B639" s="5453" t="s">
        <v>2168</v>
      </c>
      <c r="C639" s="6477" t="s">
        <v>2121</v>
      </c>
      <c r="D639" s="7501" t="s">
        <v>319</v>
      </c>
      <c r="E639" s="8525" t="n">
        <v>0.12</v>
      </c>
      <c r="F639" s="9549" t="n">
        <v>76.0</v>
      </c>
    </row>
    <row r="640">
      <c r="A640" s="4430" t="n">
        <v>2015.0</v>
      </c>
      <c r="B640" s="5454" t="s">
        <v>2169</v>
      </c>
      <c r="C640" s="6478" t="s">
        <v>2121</v>
      </c>
      <c r="D640" s="7502" t="s">
        <v>317</v>
      </c>
      <c r="E640" s="8526" t="n">
        <v>1.5</v>
      </c>
      <c r="F640" s="9550" t="n">
        <v>76.0</v>
      </c>
    </row>
    <row r="641">
      <c r="A641" s="4431" t="n">
        <v>2015.0</v>
      </c>
      <c r="B641" s="5455" t="s">
        <v>2169</v>
      </c>
      <c r="C641" s="6479" t="s">
        <v>2121</v>
      </c>
      <c r="D641" s="7503" t="s">
        <v>319</v>
      </c>
      <c r="E641" s="8527" t="n">
        <v>0.075</v>
      </c>
      <c r="F641" s="9551" t="n">
        <v>76.0</v>
      </c>
    </row>
    <row r="642">
      <c r="A642" s="4432" t="n">
        <v>2015.0</v>
      </c>
      <c r="B642" s="5456" t="s">
        <v>2165</v>
      </c>
      <c r="C642" s="6480" t="s">
        <v>2122</v>
      </c>
      <c r="D642" s="7504" t="s">
        <v>317</v>
      </c>
      <c r="E642" s="8528" t="n">
        <v>0.62</v>
      </c>
      <c r="F642" s="9552" t="n">
        <v>15.0</v>
      </c>
    </row>
    <row r="643">
      <c r="A643" s="4433" t="n">
        <v>2015.0</v>
      </c>
      <c r="B643" s="5457" t="s">
        <v>2165</v>
      </c>
      <c r="C643" s="6481" t="s">
        <v>2122</v>
      </c>
      <c r="D643" s="7505" t="s">
        <v>319</v>
      </c>
      <c r="E643" s="8529" t="n">
        <v>0.093</v>
      </c>
      <c r="F643" s="9553" t="n">
        <v>15.0</v>
      </c>
    </row>
    <row r="644">
      <c r="A644" s="4434" t="n">
        <v>2015.0</v>
      </c>
      <c r="B644" s="5458" t="s">
        <v>2166</v>
      </c>
      <c r="C644" s="6482" t="s">
        <v>2122</v>
      </c>
      <c r="D644" s="7506" t="s">
        <v>317</v>
      </c>
      <c r="E644" s="8530" t="n">
        <v>0.545</v>
      </c>
      <c r="F644" s="9554" t="n">
        <v>15.0</v>
      </c>
    </row>
    <row r="645">
      <c r="A645" s="4435" t="n">
        <v>2015.0</v>
      </c>
      <c r="B645" s="5459" t="s">
        <v>2166</v>
      </c>
      <c r="C645" s="6483" t="s">
        <v>2122</v>
      </c>
      <c r="D645" s="7507" t="s">
        <v>319</v>
      </c>
      <c r="E645" s="8531" t="n">
        <v>0.103</v>
      </c>
      <c r="F645" s="9555" t="n">
        <v>15.0</v>
      </c>
    </row>
    <row r="646">
      <c r="A646" s="4436" t="n">
        <v>2015.0</v>
      </c>
      <c r="B646" s="5460" t="s">
        <v>2167</v>
      </c>
      <c r="C646" s="6484" t="s">
        <v>2122</v>
      </c>
      <c r="D646" s="7508" t="s">
        <v>317</v>
      </c>
      <c r="E646" s="8532" t="n">
        <v>9.7</v>
      </c>
      <c r="F646" s="9556" t="n">
        <v>15.0</v>
      </c>
    </row>
    <row r="647">
      <c r="A647" s="4437" t="n">
        <v>2015.0</v>
      </c>
      <c r="B647" s="5461" t="s">
        <v>2167</v>
      </c>
      <c r="C647" s="6485" t="s">
        <v>2122</v>
      </c>
      <c r="D647" s="7509" t="s">
        <v>319</v>
      </c>
      <c r="E647" s="8533" t="n">
        <v>0.835</v>
      </c>
      <c r="F647" s="9557" t="n">
        <v>15.0</v>
      </c>
    </row>
    <row r="648">
      <c r="A648" s="4438" t="n">
        <v>2015.0</v>
      </c>
      <c r="B648" s="5462" t="s">
        <v>2168</v>
      </c>
      <c r="C648" s="6486" t="s">
        <v>2122</v>
      </c>
      <c r="D648" s="7510" t="s">
        <v>317</v>
      </c>
      <c r="E648" s="8534" t="n">
        <v>0.9</v>
      </c>
      <c r="F648" s="9558" t="n">
        <v>15.0</v>
      </c>
    </row>
    <row r="649">
      <c r="A649" s="4439" t="n">
        <v>2015.0</v>
      </c>
      <c r="B649" s="5463" t="s">
        <v>2168</v>
      </c>
      <c r="C649" s="6487" t="s">
        <v>2122</v>
      </c>
      <c r="D649" s="7511" t="s">
        <v>319</v>
      </c>
      <c r="E649" s="8535" t="n">
        <v>0.161</v>
      </c>
      <c r="F649" s="9559" t="n">
        <v>15.0</v>
      </c>
    </row>
    <row r="650">
      <c r="A650" s="4440" t="n">
        <v>2015.0</v>
      </c>
      <c r="B650" s="5464" t="s">
        <v>2169</v>
      </c>
      <c r="C650" s="6488" t="s">
        <v>2122</v>
      </c>
      <c r="D650" s="7512" t="s">
        <v>317</v>
      </c>
      <c r="E650" s="8536" t="n">
        <v>0.294</v>
      </c>
      <c r="F650" s="9560" t="n">
        <v>15.0</v>
      </c>
    </row>
    <row r="651">
      <c r="A651" s="4441" t="n">
        <v>2015.0</v>
      </c>
      <c r="B651" s="5465" t="s">
        <v>2169</v>
      </c>
      <c r="C651" s="6489" t="s">
        <v>2122</v>
      </c>
      <c r="D651" s="7513" t="s">
        <v>319</v>
      </c>
      <c r="E651" s="8537" t="n">
        <v>0.061</v>
      </c>
      <c r="F651" s="9561" t="n">
        <v>15.0</v>
      </c>
    </row>
    <row r="652">
      <c r="A652" s="4442" t="n">
        <v>2015.0</v>
      </c>
      <c r="B652" s="5466" t="s">
        <v>2170</v>
      </c>
      <c r="C652" s="6490" t="s">
        <v>2118</v>
      </c>
      <c r="D652" s="7514" t="s">
        <v>317</v>
      </c>
      <c r="E652" s="8538" t="n">
        <v>0.96</v>
      </c>
      <c r="F652" s="9562" t="n">
        <v>9.0</v>
      </c>
    </row>
    <row r="653">
      <c r="A653" s="4443" t="n">
        <v>2015.0</v>
      </c>
      <c r="B653" s="5467" t="s">
        <v>2170</v>
      </c>
      <c r="C653" s="6491" t="s">
        <v>2118</v>
      </c>
      <c r="D653" s="7515" t="s">
        <v>319</v>
      </c>
      <c r="E653" s="8539" t="n">
        <v>0.04</v>
      </c>
      <c r="F653" s="9563" t="n">
        <v>9.0</v>
      </c>
    </row>
    <row r="654">
      <c r="A654" s="4444" t="n">
        <v>2015.0</v>
      </c>
      <c r="B654" s="5468" t="s">
        <v>2171</v>
      </c>
      <c r="C654" s="6492" t="s">
        <v>2118</v>
      </c>
      <c r="D654" s="7516" t="s">
        <v>317</v>
      </c>
      <c r="E654" s="8540" t="n">
        <v>0.78</v>
      </c>
      <c r="F654" s="9564" t="n">
        <v>9.0</v>
      </c>
    </row>
    <row r="655">
      <c r="A655" s="4445" t="n">
        <v>2015.0</v>
      </c>
      <c r="B655" s="5469" t="s">
        <v>2171</v>
      </c>
      <c r="C655" s="6493" t="s">
        <v>2118</v>
      </c>
      <c r="D655" s="7517" t="s">
        <v>319</v>
      </c>
      <c r="E655" s="8541" t="n">
        <v>0.042</v>
      </c>
      <c r="F655" s="9565" t="n">
        <v>9.0</v>
      </c>
    </row>
    <row r="656">
      <c r="A656" s="4446" t="n">
        <v>2015.0</v>
      </c>
      <c r="B656" s="5470" t="s">
        <v>2172</v>
      </c>
      <c r="C656" s="6494" t="s">
        <v>2118</v>
      </c>
      <c r="D656" s="7518" t="s">
        <v>317</v>
      </c>
      <c r="E656" s="8542" t="n">
        <v>2.1</v>
      </c>
      <c r="F656" s="9566" t="n">
        <v>9.0</v>
      </c>
    </row>
    <row r="657">
      <c r="A657" s="4447" t="n">
        <v>2015.0</v>
      </c>
      <c r="B657" s="5471" t="s">
        <v>2172</v>
      </c>
      <c r="C657" s="6495" t="s">
        <v>2118</v>
      </c>
      <c r="D657" s="7519" t="s">
        <v>319</v>
      </c>
      <c r="E657" s="8543" t="n">
        <v>0.1</v>
      </c>
      <c r="F657" s="9567" t="n">
        <v>9.0</v>
      </c>
    </row>
    <row r="658">
      <c r="A658" s="4448" t="n">
        <v>2015.0</v>
      </c>
      <c r="B658" s="5472" t="s">
        <v>2173</v>
      </c>
      <c r="C658" s="6496" t="s">
        <v>2118</v>
      </c>
      <c r="D658" s="7520" t="s">
        <v>317</v>
      </c>
      <c r="E658" s="8544" t="n">
        <v>0.58</v>
      </c>
      <c r="F658" s="9568" t="n">
        <v>9.0</v>
      </c>
    </row>
    <row r="659">
      <c r="A659" s="4449" t="n">
        <v>2015.0</v>
      </c>
      <c r="B659" s="5473" t="s">
        <v>2173</v>
      </c>
      <c r="C659" s="6497" t="s">
        <v>2118</v>
      </c>
      <c r="D659" s="7521" t="s">
        <v>319</v>
      </c>
      <c r="E659" s="8545" t="n">
        <v>0.05</v>
      </c>
      <c r="F659" s="9569" t="n">
        <v>9.0</v>
      </c>
    </row>
    <row r="660">
      <c r="A660" s="4450" t="n">
        <v>2015.0</v>
      </c>
      <c r="B660" s="5474" t="s">
        <v>2174</v>
      </c>
      <c r="C660" s="6498" t="s">
        <v>2118</v>
      </c>
      <c r="D660" s="7522" t="s">
        <v>317</v>
      </c>
      <c r="E660" s="8546" t="n">
        <v>1.22</v>
      </c>
      <c r="F660" s="9570" t="n">
        <v>9.0</v>
      </c>
    </row>
    <row r="661">
      <c r="A661" s="4451" t="n">
        <v>2015.0</v>
      </c>
      <c r="B661" s="5475" t="s">
        <v>2174</v>
      </c>
      <c r="C661" s="6499" t="s">
        <v>2118</v>
      </c>
      <c r="D661" s="7523" t="s">
        <v>319</v>
      </c>
      <c r="E661" s="8547" t="n">
        <v>0.02</v>
      </c>
      <c r="F661" s="9571" t="n">
        <v>9.0</v>
      </c>
    </row>
    <row r="662">
      <c r="A662" s="4452" t="n">
        <v>2015.0</v>
      </c>
      <c r="B662" s="5476" t="s">
        <v>2170</v>
      </c>
      <c r="C662" s="6500" t="s">
        <v>2119</v>
      </c>
      <c r="D662" s="7524" t="s">
        <v>317</v>
      </c>
      <c r="E662" s="8548" t="n">
        <v>1.09</v>
      </c>
      <c r="F662" s="9572" t="n">
        <v>32.0</v>
      </c>
    </row>
    <row r="663">
      <c r="A663" s="4453" t="n">
        <v>2015.0</v>
      </c>
      <c r="B663" s="5477" t="s">
        <v>2170</v>
      </c>
      <c r="C663" s="6501" t="s">
        <v>2119</v>
      </c>
      <c r="D663" s="7525" t="s">
        <v>319</v>
      </c>
      <c r="E663" s="8549" t="n">
        <v>0.036</v>
      </c>
      <c r="F663" s="9573" t="n">
        <v>32.0</v>
      </c>
    </row>
    <row r="664">
      <c r="A664" s="4454" t="n">
        <v>2015.0</v>
      </c>
      <c r="B664" s="5478" t="s">
        <v>2171</v>
      </c>
      <c r="C664" s="6502" t="s">
        <v>2119</v>
      </c>
      <c r="D664" s="7526" t="s">
        <v>317</v>
      </c>
      <c r="E664" s="8550" t="n">
        <v>0.827</v>
      </c>
      <c r="F664" s="9574" t="n">
        <v>32.0</v>
      </c>
    </row>
    <row r="665">
      <c r="A665" s="4455" t="n">
        <v>2015.0</v>
      </c>
      <c r="B665" s="5479" t="s">
        <v>2171</v>
      </c>
      <c r="C665" s="6503" t="s">
        <v>2119</v>
      </c>
      <c r="D665" s="7527" t="s">
        <v>319</v>
      </c>
      <c r="E665" s="8551" t="n">
        <v>0.027</v>
      </c>
      <c r="F665" s="9575" t="n">
        <v>32.0</v>
      </c>
    </row>
    <row r="666">
      <c r="A666" s="4456" t="n">
        <v>2015.0</v>
      </c>
      <c r="B666" s="5480" t="s">
        <v>2172</v>
      </c>
      <c r="C666" s="6504" t="s">
        <v>2119</v>
      </c>
      <c r="D666" s="7528" t="s">
        <v>317</v>
      </c>
      <c r="E666" s="8552" t="n">
        <v>2.09</v>
      </c>
      <c r="F666" s="9576" t="n">
        <v>32.0</v>
      </c>
    </row>
    <row r="667">
      <c r="A667" s="4457" t="n">
        <v>2015.0</v>
      </c>
      <c r="B667" s="5481" t="s">
        <v>2172</v>
      </c>
      <c r="C667" s="6505" t="s">
        <v>2119</v>
      </c>
      <c r="D667" s="7529" t="s">
        <v>319</v>
      </c>
      <c r="E667" s="8553" t="n">
        <v>0.075</v>
      </c>
      <c r="F667" s="9577" t="n">
        <v>32.0</v>
      </c>
    </row>
    <row r="668">
      <c r="A668" s="4458" t="n">
        <v>2015.0</v>
      </c>
      <c r="B668" s="5482" t="s">
        <v>2173</v>
      </c>
      <c r="C668" s="6506" t="s">
        <v>2119</v>
      </c>
      <c r="D668" s="7530" t="s">
        <v>317</v>
      </c>
      <c r="E668" s="8554" t="n">
        <v>0.598</v>
      </c>
      <c r="F668" s="9578" t="n">
        <v>32.0</v>
      </c>
    </row>
    <row r="669">
      <c r="A669" s="4459" t="n">
        <v>2015.0</v>
      </c>
      <c r="B669" s="5483" t="s">
        <v>2173</v>
      </c>
      <c r="C669" s="6507" t="s">
        <v>2119</v>
      </c>
      <c r="D669" s="7531" t="s">
        <v>319</v>
      </c>
      <c r="E669" s="8555" t="n">
        <v>0.028</v>
      </c>
      <c r="F669" s="9579" t="n">
        <v>32.0</v>
      </c>
    </row>
    <row r="670">
      <c r="A670" s="4460" t="n">
        <v>2015.0</v>
      </c>
      <c r="B670" s="5484" t="s">
        <v>2174</v>
      </c>
      <c r="C670" s="6508" t="s">
        <v>2119</v>
      </c>
      <c r="D670" s="7532" t="s">
        <v>317</v>
      </c>
      <c r="E670" s="8556" t="n">
        <v>1.23</v>
      </c>
      <c r="F670" s="9580" t="n">
        <v>32.0</v>
      </c>
    </row>
    <row r="671">
      <c r="A671" s="4461" t="n">
        <v>2015.0</v>
      </c>
      <c r="B671" s="5485" t="s">
        <v>2174</v>
      </c>
      <c r="C671" s="6509" t="s">
        <v>2119</v>
      </c>
      <c r="D671" s="7533" t="s">
        <v>319</v>
      </c>
      <c r="E671" s="8557" t="n">
        <v>0.03</v>
      </c>
      <c r="F671" s="9581" t="n">
        <v>32.0</v>
      </c>
    </row>
    <row r="672">
      <c r="A672" s="4462" t="n">
        <v>2015.0</v>
      </c>
      <c r="B672" s="5486" t="s">
        <v>2170</v>
      </c>
      <c r="C672" s="6510" t="s">
        <v>2120</v>
      </c>
      <c r="D672" s="7534" t="s">
        <v>317</v>
      </c>
      <c r="E672" s="8558" t="n">
        <v>1.68</v>
      </c>
      <c r="F672" s="9582" t="n">
        <v>31.0</v>
      </c>
    </row>
    <row r="673">
      <c r="A673" s="4463" t="n">
        <v>2015.0</v>
      </c>
      <c r="B673" s="5487" t="s">
        <v>2170</v>
      </c>
      <c r="C673" s="6511" t="s">
        <v>2120</v>
      </c>
      <c r="D673" s="7535" t="s">
        <v>319</v>
      </c>
      <c r="E673" s="8559" t="n">
        <v>0.08</v>
      </c>
      <c r="F673" s="9583" t="n">
        <v>31.0</v>
      </c>
    </row>
    <row r="674">
      <c r="A674" s="4464" t="n">
        <v>2015.0</v>
      </c>
      <c r="B674" s="5488" t="s">
        <v>2171</v>
      </c>
      <c r="C674" s="6512" t="s">
        <v>2120</v>
      </c>
      <c r="D674" s="7536" t="s">
        <v>317</v>
      </c>
      <c r="E674" s="8560" t="n">
        <v>1.54</v>
      </c>
      <c r="F674" s="9584" t="n">
        <v>31.0</v>
      </c>
    </row>
    <row r="675">
      <c r="A675" s="4465" t="n">
        <v>2015.0</v>
      </c>
      <c r="B675" s="5489" t="s">
        <v>2171</v>
      </c>
      <c r="C675" s="6513" t="s">
        <v>2120</v>
      </c>
      <c r="D675" s="7537" t="s">
        <v>319</v>
      </c>
      <c r="E675" s="8561" t="n">
        <v>0.07</v>
      </c>
      <c r="F675" s="9585" t="n">
        <v>31.0</v>
      </c>
    </row>
    <row r="676">
      <c r="A676" s="4466" t="n">
        <v>2015.0</v>
      </c>
      <c r="B676" s="5490" t="s">
        <v>2172</v>
      </c>
      <c r="C676" s="6514" t="s">
        <v>2120</v>
      </c>
      <c r="D676" s="7538" t="s">
        <v>317</v>
      </c>
      <c r="E676" s="8562" t="n">
        <v>3.35</v>
      </c>
      <c r="F676" s="9586" t="n">
        <v>31.0</v>
      </c>
    </row>
    <row r="677">
      <c r="A677" s="4467" t="n">
        <v>2015.0</v>
      </c>
      <c r="B677" s="5491" t="s">
        <v>2172</v>
      </c>
      <c r="C677" s="6515" t="s">
        <v>2120</v>
      </c>
      <c r="D677" s="7539" t="s">
        <v>319</v>
      </c>
      <c r="E677" s="8563" t="n">
        <v>0.21</v>
      </c>
      <c r="F677" s="9587" t="n">
        <v>31.0</v>
      </c>
    </row>
    <row r="678">
      <c r="A678" s="4468" t="n">
        <v>2015.0</v>
      </c>
      <c r="B678" s="5492" t="s">
        <v>2173</v>
      </c>
      <c r="C678" s="6516" t="s">
        <v>2120</v>
      </c>
      <c r="D678" s="7540" t="s">
        <v>317</v>
      </c>
      <c r="E678" s="8564" t="n">
        <v>1.09</v>
      </c>
      <c r="F678" s="9588" t="n">
        <v>31.0</v>
      </c>
    </row>
    <row r="679">
      <c r="A679" s="4469" t="n">
        <v>2015.0</v>
      </c>
      <c r="B679" s="5493" t="s">
        <v>2173</v>
      </c>
      <c r="C679" s="6517" t="s">
        <v>2120</v>
      </c>
      <c r="D679" s="7541" t="s">
        <v>319</v>
      </c>
      <c r="E679" s="8565" t="n">
        <v>0.11</v>
      </c>
      <c r="F679" s="9589" t="n">
        <v>31.0</v>
      </c>
    </row>
    <row r="680">
      <c r="A680" s="4470" t="n">
        <v>2015.0</v>
      </c>
      <c r="B680" s="5494" t="s">
        <v>2174</v>
      </c>
      <c r="C680" s="6518" t="s">
        <v>2120</v>
      </c>
      <c r="D680" s="7542" t="s">
        <v>317</v>
      </c>
      <c r="E680" s="8566" t="n">
        <v>2.1</v>
      </c>
      <c r="F680" s="9590" t="n">
        <v>31.0</v>
      </c>
    </row>
    <row r="681">
      <c r="A681" s="4471" t="n">
        <v>2015.0</v>
      </c>
      <c r="B681" s="5495" t="s">
        <v>2174</v>
      </c>
      <c r="C681" s="6519" t="s">
        <v>2120</v>
      </c>
      <c r="D681" s="7543" t="s">
        <v>319</v>
      </c>
      <c r="E681" s="8567" t="n">
        <v>0.1</v>
      </c>
      <c r="F681" s="9591" t="n">
        <v>31.0</v>
      </c>
    </row>
    <row r="682">
      <c r="A682" s="4472" t="n">
        <v>2015.0</v>
      </c>
      <c r="B682" s="5496" t="s">
        <v>2170</v>
      </c>
      <c r="C682" s="6520" t="s">
        <v>2121</v>
      </c>
      <c r="D682" s="7544" t="s">
        <v>317</v>
      </c>
      <c r="E682" s="8568" t="n">
        <v>1.83</v>
      </c>
      <c r="F682" s="9592" t="n">
        <v>76.0</v>
      </c>
    </row>
    <row r="683">
      <c r="A683" s="4473" t="n">
        <v>2015.0</v>
      </c>
      <c r="B683" s="5497" t="s">
        <v>2170</v>
      </c>
      <c r="C683" s="6521" t="s">
        <v>2121</v>
      </c>
      <c r="D683" s="7545" t="s">
        <v>319</v>
      </c>
      <c r="E683" s="8569" t="n">
        <v>0.139</v>
      </c>
      <c r="F683" s="9593" t="n">
        <v>76.0</v>
      </c>
    </row>
    <row r="684">
      <c r="A684" s="4474" t="n">
        <v>2015.0</v>
      </c>
      <c r="B684" s="5498" t="s">
        <v>2171</v>
      </c>
      <c r="C684" s="6522" t="s">
        <v>2121</v>
      </c>
      <c r="D684" s="7546" t="s">
        <v>317</v>
      </c>
      <c r="E684" s="8570" t="n">
        <v>1.85</v>
      </c>
      <c r="F684" s="9594" t="n">
        <v>76.0</v>
      </c>
    </row>
    <row r="685">
      <c r="A685" s="4475" t="n">
        <v>2015.0</v>
      </c>
      <c r="B685" s="5499" t="s">
        <v>2171</v>
      </c>
      <c r="C685" s="6523" t="s">
        <v>2121</v>
      </c>
      <c r="D685" s="7547" t="s">
        <v>319</v>
      </c>
      <c r="E685" s="8571" t="n">
        <v>0.11</v>
      </c>
      <c r="F685" s="9595" t="n">
        <v>76.0</v>
      </c>
    </row>
    <row r="686">
      <c r="A686" s="4476" t="n">
        <v>2015.0</v>
      </c>
      <c r="B686" s="5500" t="s">
        <v>2172</v>
      </c>
      <c r="C686" s="6524" t="s">
        <v>2121</v>
      </c>
      <c r="D686" s="7548" t="s">
        <v>317</v>
      </c>
      <c r="E686" s="8572" t="n">
        <v>4.35</v>
      </c>
      <c r="F686" s="9596" t="n">
        <v>76.0</v>
      </c>
    </row>
    <row r="687">
      <c r="A687" s="4477" t="n">
        <v>2015.0</v>
      </c>
      <c r="B687" s="5501" t="s">
        <v>2172</v>
      </c>
      <c r="C687" s="6525" t="s">
        <v>2121</v>
      </c>
      <c r="D687" s="7549" t="s">
        <v>319</v>
      </c>
      <c r="E687" s="8573" t="n">
        <v>0.25</v>
      </c>
      <c r="F687" s="9597" t="n">
        <v>76.0</v>
      </c>
    </row>
    <row r="688">
      <c r="A688" s="4478" t="n">
        <v>2015.0</v>
      </c>
      <c r="B688" s="5502" t="s">
        <v>2173</v>
      </c>
      <c r="C688" s="6526" t="s">
        <v>2121</v>
      </c>
      <c r="D688" s="7550" t="s">
        <v>317</v>
      </c>
      <c r="E688" s="8574" t="n">
        <v>1.05</v>
      </c>
      <c r="F688" s="9598" t="n">
        <v>76.0</v>
      </c>
    </row>
    <row r="689">
      <c r="A689" s="4479" t="n">
        <v>2015.0</v>
      </c>
      <c r="B689" s="5503" t="s">
        <v>2173</v>
      </c>
      <c r="C689" s="6527" t="s">
        <v>2121</v>
      </c>
      <c r="D689" s="7551" t="s">
        <v>319</v>
      </c>
      <c r="E689" s="8575" t="n">
        <v>0.065</v>
      </c>
      <c r="F689" s="9599" t="n">
        <v>76.0</v>
      </c>
    </row>
    <row r="690">
      <c r="A690" s="4480" t="n">
        <v>2015.0</v>
      </c>
      <c r="B690" s="5504" t="s">
        <v>2174</v>
      </c>
      <c r="C690" s="6528" t="s">
        <v>2121</v>
      </c>
      <c r="D690" s="7552" t="s">
        <v>317</v>
      </c>
      <c r="E690" s="8576" t="n">
        <v>2.4</v>
      </c>
      <c r="F690" s="9600" t="n">
        <v>76.0</v>
      </c>
    </row>
    <row r="691">
      <c r="A691" s="4481" t="n">
        <v>2015.0</v>
      </c>
      <c r="B691" s="5505" t="s">
        <v>2174</v>
      </c>
      <c r="C691" s="6529" t="s">
        <v>2121</v>
      </c>
      <c r="D691" s="7553" t="s">
        <v>319</v>
      </c>
      <c r="E691" s="8577" t="n">
        <v>0.1</v>
      </c>
      <c r="F691" s="9601" t="n">
        <v>76.0</v>
      </c>
    </row>
    <row r="692">
      <c r="A692" s="4482" t="n">
        <v>2015.0</v>
      </c>
      <c r="B692" s="5506" t="s">
        <v>2170</v>
      </c>
      <c r="C692" s="6530" t="s">
        <v>2122</v>
      </c>
      <c r="D692" s="7554" t="s">
        <v>317</v>
      </c>
      <c r="E692" s="8578" t="n">
        <v>2.0</v>
      </c>
      <c r="F692" s="9602" t="n">
        <v>13.0</v>
      </c>
    </row>
    <row r="693">
      <c r="A693" s="4483" t="n">
        <v>2015.0</v>
      </c>
      <c r="B693" s="5507" t="s">
        <v>2170</v>
      </c>
      <c r="C693" s="6531" t="s">
        <v>2122</v>
      </c>
      <c r="D693" s="7555" t="s">
        <v>319</v>
      </c>
      <c r="E693" s="8579" t="n">
        <v>0.295</v>
      </c>
      <c r="F693" s="9603" t="n">
        <v>13.0</v>
      </c>
    </row>
    <row r="694">
      <c r="A694" s="4484" t="n">
        <v>2015.0</v>
      </c>
      <c r="B694" s="5508" t="s">
        <v>2171</v>
      </c>
      <c r="C694" s="6532" t="s">
        <v>2122</v>
      </c>
      <c r="D694" s="7556" t="s">
        <v>317</v>
      </c>
      <c r="E694" s="8580" t="n">
        <v>0.455</v>
      </c>
      <c r="F694" s="9604" t="n">
        <v>13.0</v>
      </c>
    </row>
    <row r="695">
      <c r="A695" s="4485" t="n">
        <v>2015.0</v>
      </c>
      <c r="B695" s="5509" t="s">
        <v>2171</v>
      </c>
      <c r="C695" s="6533" t="s">
        <v>2122</v>
      </c>
      <c r="D695" s="7557" t="s">
        <v>319</v>
      </c>
      <c r="E695" s="8581" t="n">
        <v>0.2</v>
      </c>
      <c r="F695" s="9605" t="n">
        <v>13.0</v>
      </c>
    </row>
    <row r="696">
      <c r="A696" s="4486" t="n">
        <v>2015.0</v>
      </c>
      <c r="B696" s="5510" t="s">
        <v>2172</v>
      </c>
      <c r="C696" s="6534" t="s">
        <v>2122</v>
      </c>
      <c r="D696" s="7558" t="s">
        <v>317</v>
      </c>
      <c r="E696" s="8582" t="n">
        <v>0.5</v>
      </c>
      <c r="F696" s="9606" t="n">
        <v>13.0</v>
      </c>
    </row>
    <row r="697">
      <c r="A697" s="4487" t="n">
        <v>2015.0</v>
      </c>
      <c r="B697" s="5511" t="s">
        <v>2172</v>
      </c>
      <c r="C697" s="6535" t="s">
        <v>2122</v>
      </c>
      <c r="D697" s="7559" t="s">
        <v>319</v>
      </c>
      <c r="E697" s="8583" t="n">
        <v>0.3</v>
      </c>
      <c r="F697" s="9607" t="n">
        <v>13.0</v>
      </c>
    </row>
    <row r="698">
      <c r="A698" s="4488" t="n">
        <v>2015.0</v>
      </c>
      <c r="B698" s="5512" t="s">
        <v>2173</v>
      </c>
      <c r="C698" s="6536" t="s">
        <v>2122</v>
      </c>
      <c r="D698" s="7560" t="s">
        <v>317</v>
      </c>
      <c r="E698" s="8584" t="n">
        <v>0.25</v>
      </c>
      <c r="F698" s="9608" t="n">
        <v>13.0</v>
      </c>
    </row>
    <row r="699">
      <c r="A699" s="4489" t="n">
        <v>2015.0</v>
      </c>
      <c r="B699" s="5513" t="s">
        <v>2173</v>
      </c>
      <c r="C699" s="6537" t="s">
        <v>2122</v>
      </c>
      <c r="D699" s="7561" t="s">
        <v>319</v>
      </c>
      <c r="E699" s="8585" t="n">
        <v>0.038</v>
      </c>
      <c r="F699" s="9609" t="n">
        <v>13.0</v>
      </c>
    </row>
    <row r="700">
      <c r="A700" s="4490" t="n">
        <v>2015.0</v>
      </c>
      <c r="B700" s="5514" t="s">
        <v>2174</v>
      </c>
      <c r="C700" s="6538" t="s">
        <v>2122</v>
      </c>
      <c r="D700" s="7562" t="s">
        <v>317</v>
      </c>
      <c r="E700" s="8586" t="n">
        <v>0.71</v>
      </c>
      <c r="F700" s="9610" t="n">
        <v>13.0</v>
      </c>
    </row>
    <row r="701">
      <c r="A701" s="4491" t="n">
        <v>2015.0</v>
      </c>
      <c r="B701" s="5515" t="s">
        <v>2174</v>
      </c>
      <c r="C701" s="6539" t="s">
        <v>2122</v>
      </c>
      <c r="D701" s="7563" t="s">
        <v>319</v>
      </c>
      <c r="E701" s="8587" t="n">
        <v>0.162</v>
      </c>
      <c r="F701" s="9611" t="n">
        <v>13.0</v>
      </c>
    </row>
    <row r="702">
      <c r="A702" s="4492" t="n">
        <v>2015.0</v>
      </c>
      <c r="B702" s="5516" t="s">
        <v>2175</v>
      </c>
      <c r="C702" s="6540" t="s">
        <v>2118</v>
      </c>
      <c r="D702" s="7564" t="s">
        <v>317</v>
      </c>
      <c r="E702" s="8588" t="n">
        <v>0.302</v>
      </c>
      <c r="F702" s="9612" t="n">
        <v>10.0</v>
      </c>
    </row>
    <row r="703">
      <c r="A703" s="4493" t="n">
        <v>2015.0</v>
      </c>
      <c r="B703" s="5517" t="s">
        <v>2175</v>
      </c>
      <c r="C703" s="6541" t="s">
        <v>2118</v>
      </c>
      <c r="D703" s="7565" t="s">
        <v>319</v>
      </c>
      <c r="E703" s="8589" t="n">
        <v>0.028</v>
      </c>
      <c r="F703" s="9613" t="n">
        <v>10.0</v>
      </c>
    </row>
    <row r="704">
      <c r="A704" s="4494" t="n">
        <v>2015.0</v>
      </c>
      <c r="B704" s="5518" t="s">
        <v>2176</v>
      </c>
      <c r="C704" s="6542" t="s">
        <v>2118</v>
      </c>
      <c r="D704" s="7566" t="s">
        <v>317</v>
      </c>
      <c r="E704" s="8590" t="n">
        <v>1.29</v>
      </c>
      <c r="F704" s="9614" t="n">
        <v>10.0</v>
      </c>
    </row>
    <row r="705">
      <c r="A705" s="4495" t="n">
        <v>2015.0</v>
      </c>
      <c r="B705" s="5519" t="s">
        <v>2176</v>
      </c>
      <c r="C705" s="6543" t="s">
        <v>2118</v>
      </c>
      <c r="D705" s="7567" t="s">
        <v>319</v>
      </c>
      <c r="E705" s="8591" t="n">
        <v>0.064</v>
      </c>
      <c r="F705" s="9615" t="n">
        <v>10.0</v>
      </c>
    </row>
    <row r="706">
      <c r="A706" s="4496" t="n">
        <v>2015.0</v>
      </c>
      <c r="B706" s="5520" t="s">
        <v>2177</v>
      </c>
      <c r="C706" s="6544" t="s">
        <v>2118</v>
      </c>
      <c r="D706" s="7568" t="s">
        <v>317</v>
      </c>
      <c r="E706" s="8592" t="n">
        <v>0.504</v>
      </c>
      <c r="F706" s="9616" t="n">
        <v>10.0</v>
      </c>
    </row>
    <row r="707">
      <c r="A707" s="4497" t="n">
        <v>2015.0</v>
      </c>
      <c r="B707" s="5521" t="s">
        <v>2177</v>
      </c>
      <c r="C707" s="6545" t="s">
        <v>2118</v>
      </c>
      <c r="D707" s="7569" t="s">
        <v>319</v>
      </c>
      <c r="E707" s="8593" t="n">
        <v>0.02</v>
      </c>
      <c r="F707" s="9617" t="n">
        <v>10.0</v>
      </c>
    </row>
    <row r="708">
      <c r="A708" s="4498" t="n">
        <v>2015.0</v>
      </c>
      <c r="B708" s="5522" t="s">
        <v>2178</v>
      </c>
      <c r="C708" s="6546" t="s">
        <v>2118</v>
      </c>
      <c r="D708" s="7570" t="s">
        <v>317</v>
      </c>
      <c r="E708" s="8594" t="n">
        <v>0.94</v>
      </c>
      <c r="F708" s="9618" t="n">
        <v>10.0</v>
      </c>
    </row>
    <row r="709">
      <c r="A709" s="4499" t="n">
        <v>2015.0</v>
      </c>
      <c r="B709" s="5523" t="s">
        <v>2178</v>
      </c>
      <c r="C709" s="6547" t="s">
        <v>2118</v>
      </c>
      <c r="D709" s="7571" t="s">
        <v>319</v>
      </c>
      <c r="E709" s="8595" t="n">
        <v>0.035</v>
      </c>
      <c r="F709" s="9619" t="n">
        <v>10.0</v>
      </c>
    </row>
    <row r="710">
      <c r="A710" s="4500" t="n">
        <v>2015.0</v>
      </c>
      <c r="B710" s="5524" t="s">
        <v>2179</v>
      </c>
      <c r="C710" s="6548" t="s">
        <v>2118</v>
      </c>
      <c r="D710" s="7572" t="s">
        <v>317</v>
      </c>
      <c r="E710" s="8596" t="n">
        <v>2.06</v>
      </c>
      <c r="F710" s="9620" t="n">
        <v>10.0</v>
      </c>
    </row>
    <row r="711">
      <c r="A711" s="4501" t="n">
        <v>2015.0</v>
      </c>
      <c r="B711" s="5525" t="s">
        <v>2179</v>
      </c>
      <c r="C711" s="6549" t="s">
        <v>2118</v>
      </c>
      <c r="D711" s="7573" t="s">
        <v>319</v>
      </c>
      <c r="E711" s="8597" t="n">
        <v>0.045</v>
      </c>
      <c r="F711" s="9621" t="n">
        <v>10.0</v>
      </c>
    </row>
    <row r="712">
      <c r="A712" s="4502" t="n">
        <v>2015.0</v>
      </c>
      <c r="B712" s="5526" t="s">
        <v>2175</v>
      </c>
      <c r="C712" s="6550" t="s">
        <v>2119</v>
      </c>
      <c r="D712" s="7574" t="s">
        <v>317</v>
      </c>
      <c r="E712" s="8598" t="n">
        <v>0.319</v>
      </c>
      <c r="F712" s="9622" t="n">
        <v>31.0</v>
      </c>
    </row>
    <row r="713">
      <c r="A713" s="4503" t="n">
        <v>2015.0</v>
      </c>
      <c r="B713" s="5527" t="s">
        <v>2175</v>
      </c>
      <c r="C713" s="6551" t="s">
        <v>2119</v>
      </c>
      <c r="D713" s="7575" t="s">
        <v>319</v>
      </c>
      <c r="E713" s="8599" t="n">
        <v>0.019</v>
      </c>
      <c r="F713" s="9623" t="n">
        <v>31.0</v>
      </c>
    </row>
    <row r="714">
      <c r="A714" s="4504" t="n">
        <v>2015.0</v>
      </c>
      <c r="B714" s="5528" t="s">
        <v>2176</v>
      </c>
      <c r="C714" s="6552" t="s">
        <v>2119</v>
      </c>
      <c r="D714" s="7576" t="s">
        <v>317</v>
      </c>
      <c r="E714" s="8600" t="n">
        <v>1.33</v>
      </c>
      <c r="F714" s="9624" t="n">
        <v>31.0</v>
      </c>
    </row>
    <row r="715">
      <c r="A715" s="4505" t="n">
        <v>2015.0</v>
      </c>
      <c r="B715" s="5529" t="s">
        <v>2176</v>
      </c>
      <c r="C715" s="6553" t="s">
        <v>2119</v>
      </c>
      <c r="D715" s="7577" t="s">
        <v>319</v>
      </c>
      <c r="E715" s="8601" t="n">
        <v>0.06</v>
      </c>
      <c r="F715" s="9625" t="n">
        <v>31.0</v>
      </c>
    </row>
    <row r="716">
      <c r="A716" s="4506" t="n">
        <v>2015.0</v>
      </c>
      <c r="B716" s="5530" t="s">
        <v>2177</v>
      </c>
      <c r="C716" s="6554" t="s">
        <v>2119</v>
      </c>
      <c r="D716" s="7578" t="s">
        <v>317</v>
      </c>
      <c r="E716" s="8602" t="n">
        <v>0.51</v>
      </c>
      <c r="F716" s="9626" t="n">
        <v>31.0</v>
      </c>
    </row>
    <row r="717">
      <c r="A717" s="4507" t="n">
        <v>2015.0</v>
      </c>
      <c r="B717" s="5531" t="s">
        <v>2177</v>
      </c>
      <c r="C717" s="6555" t="s">
        <v>2119</v>
      </c>
      <c r="D717" s="7579" t="s">
        <v>319</v>
      </c>
      <c r="E717" s="8603" t="n">
        <v>0.03</v>
      </c>
      <c r="F717" s="9627" t="n">
        <v>31.0</v>
      </c>
    </row>
    <row r="718">
      <c r="A718" s="4508" t="n">
        <v>2015.0</v>
      </c>
      <c r="B718" s="5532" t="s">
        <v>2178</v>
      </c>
      <c r="C718" s="6556" t="s">
        <v>2119</v>
      </c>
      <c r="D718" s="7580" t="s">
        <v>317</v>
      </c>
      <c r="E718" s="8604" t="n">
        <v>0.97</v>
      </c>
      <c r="F718" s="9628" t="n">
        <v>31.0</v>
      </c>
    </row>
    <row r="719">
      <c r="A719" s="4509" t="n">
        <v>2015.0</v>
      </c>
      <c r="B719" s="5533" t="s">
        <v>2178</v>
      </c>
      <c r="C719" s="6557" t="s">
        <v>2119</v>
      </c>
      <c r="D719" s="7581" t="s">
        <v>319</v>
      </c>
      <c r="E719" s="8605" t="n">
        <v>0.03</v>
      </c>
      <c r="F719" s="9629" t="n">
        <v>31.0</v>
      </c>
    </row>
    <row r="720">
      <c r="A720" s="4510" t="n">
        <v>2015.0</v>
      </c>
      <c r="B720" s="5534" t="s">
        <v>2179</v>
      </c>
      <c r="C720" s="6558" t="s">
        <v>2119</v>
      </c>
      <c r="D720" s="7582" t="s">
        <v>317</v>
      </c>
      <c r="E720" s="8606" t="n">
        <v>2.06</v>
      </c>
      <c r="F720" s="9630" t="n">
        <v>31.0</v>
      </c>
    </row>
    <row r="721">
      <c r="A721" s="4511" t="n">
        <v>2015.0</v>
      </c>
      <c r="B721" s="5535" t="s">
        <v>2179</v>
      </c>
      <c r="C721" s="6559" t="s">
        <v>2119</v>
      </c>
      <c r="D721" s="7583" t="s">
        <v>319</v>
      </c>
      <c r="E721" s="8607" t="n">
        <v>0.054</v>
      </c>
      <c r="F721" s="9631" t="n">
        <v>31.0</v>
      </c>
    </row>
    <row r="722">
      <c r="A722" s="4512" t="n">
        <v>2015.0</v>
      </c>
      <c r="B722" s="5536" t="s">
        <v>2175</v>
      </c>
      <c r="C722" s="6560" t="s">
        <v>2120</v>
      </c>
      <c r="D722" s="7584" t="s">
        <v>317</v>
      </c>
      <c r="E722" s="8608" t="n">
        <v>0.545</v>
      </c>
      <c r="F722" s="9632" t="n">
        <v>34.0</v>
      </c>
    </row>
    <row r="723">
      <c r="A723" s="4513" t="n">
        <v>2015.0</v>
      </c>
      <c r="B723" s="5537" t="s">
        <v>2175</v>
      </c>
      <c r="C723" s="6561" t="s">
        <v>2120</v>
      </c>
      <c r="D723" s="7585" t="s">
        <v>319</v>
      </c>
      <c r="E723" s="8609" t="n">
        <v>0.06</v>
      </c>
      <c r="F723" s="9633" t="n">
        <v>34.0</v>
      </c>
    </row>
    <row r="724">
      <c r="A724" s="4514" t="n">
        <v>2015.0</v>
      </c>
      <c r="B724" s="5538" t="s">
        <v>2176</v>
      </c>
      <c r="C724" s="6562" t="s">
        <v>2120</v>
      </c>
      <c r="D724" s="7586" t="s">
        <v>317</v>
      </c>
      <c r="E724" s="8610" t="n">
        <v>2.28</v>
      </c>
      <c r="F724" s="9634" t="n">
        <v>34.0</v>
      </c>
    </row>
    <row r="725">
      <c r="A725" s="4515" t="n">
        <v>2015.0</v>
      </c>
      <c r="B725" s="5539" t="s">
        <v>2176</v>
      </c>
      <c r="C725" s="6563" t="s">
        <v>2120</v>
      </c>
      <c r="D725" s="7587" t="s">
        <v>319</v>
      </c>
      <c r="E725" s="8611" t="n">
        <v>0.168</v>
      </c>
      <c r="F725" s="9635" t="n">
        <v>34.0</v>
      </c>
    </row>
    <row r="726">
      <c r="A726" s="4516" t="n">
        <v>2015.0</v>
      </c>
      <c r="B726" s="5540" t="s">
        <v>2177</v>
      </c>
      <c r="C726" s="6564" t="s">
        <v>2120</v>
      </c>
      <c r="D726" s="7588" t="s">
        <v>317</v>
      </c>
      <c r="E726" s="8612" t="n">
        <v>0.9</v>
      </c>
      <c r="F726" s="9636" t="n">
        <v>34.0</v>
      </c>
    </row>
    <row r="727">
      <c r="A727" s="4517" t="n">
        <v>2015.0</v>
      </c>
      <c r="B727" s="5541" t="s">
        <v>2177</v>
      </c>
      <c r="C727" s="6565" t="s">
        <v>2120</v>
      </c>
      <c r="D727" s="7589" t="s">
        <v>319</v>
      </c>
      <c r="E727" s="8613" t="n">
        <v>0.085</v>
      </c>
      <c r="F727" s="9637" t="n">
        <v>34.0</v>
      </c>
    </row>
    <row r="728">
      <c r="A728" s="4518" t="n">
        <v>2015.0</v>
      </c>
      <c r="B728" s="5542" t="s">
        <v>2178</v>
      </c>
      <c r="C728" s="6566" t="s">
        <v>2120</v>
      </c>
      <c r="D728" s="7590" t="s">
        <v>317</v>
      </c>
      <c r="E728" s="8614" t="n">
        <v>1.6</v>
      </c>
      <c r="F728" s="9638" t="n">
        <v>34.0</v>
      </c>
    </row>
    <row r="729">
      <c r="A729" s="4519" t="n">
        <v>2015.0</v>
      </c>
      <c r="B729" s="5543" t="s">
        <v>2178</v>
      </c>
      <c r="C729" s="6567" t="s">
        <v>2120</v>
      </c>
      <c r="D729" s="7591" t="s">
        <v>319</v>
      </c>
      <c r="E729" s="8615" t="n">
        <v>0.1</v>
      </c>
      <c r="F729" s="9639" t="n">
        <v>34.0</v>
      </c>
    </row>
    <row r="730">
      <c r="A730" s="4520" t="n">
        <v>2015.0</v>
      </c>
      <c r="B730" s="5544" t="s">
        <v>2179</v>
      </c>
      <c r="C730" s="6568" t="s">
        <v>2120</v>
      </c>
      <c r="D730" s="7592" t="s">
        <v>317</v>
      </c>
      <c r="E730" s="8616" t="n">
        <v>3.4</v>
      </c>
      <c r="F730" s="9640" t="n">
        <v>34.0</v>
      </c>
    </row>
    <row r="731">
      <c r="A731" s="4521" t="n">
        <v>2015.0</v>
      </c>
      <c r="B731" s="5545" t="s">
        <v>2179</v>
      </c>
      <c r="C731" s="6569" t="s">
        <v>2120</v>
      </c>
      <c r="D731" s="7593" t="s">
        <v>319</v>
      </c>
      <c r="E731" s="8617" t="n">
        <v>0.125</v>
      </c>
      <c r="F731" s="9641" t="n">
        <v>34.0</v>
      </c>
    </row>
    <row r="732">
      <c r="A732" s="4522" t="n">
        <v>2015.0</v>
      </c>
      <c r="B732" s="5546" t="s">
        <v>2175</v>
      </c>
      <c r="C732" s="6570" t="s">
        <v>2121</v>
      </c>
      <c r="D732" s="7594" t="s">
        <v>317</v>
      </c>
      <c r="E732" s="8618" t="n">
        <v>0.753</v>
      </c>
      <c r="F732" s="9642" t="n">
        <v>74.0</v>
      </c>
    </row>
    <row r="733">
      <c r="A733" s="4523" t="n">
        <v>2015.0</v>
      </c>
      <c r="B733" s="5547" t="s">
        <v>2175</v>
      </c>
      <c r="C733" s="6571" t="s">
        <v>2121</v>
      </c>
      <c r="D733" s="7595" t="s">
        <v>319</v>
      </c>
      <c r="E733" s="8619" t="n">
        <v>0.095</v>
      </c>
      <c r="F733" s="9643" t="n">
        <v>74.0</v>
      </c>
    </row>
    <row r="734">
      <c r="A734" s="4524" t="n">
        <v>2015.0</v>
      </c>
      <c r="B734" s="5548" t="s">
        <v>2176</v>
      </c>
      <c r="C734" s="6572" t="s">
        <v>2121</v>
      </c>
      <c r="D734" s="7596" t="s">
        <v>317</v>
      </c>
      <c r="E734" s="8620" t="n">
        <v>2.4</v>
      </c>
      <c r="F734" s="9644" t="n">
        <v>74.0</v>
      </c>
    </row>
    <row r="735">
      <c r="A735" s="4525" t="n">
        <v>2015.0</v>
      </c>
      <c r="B735" s="5549" t="s">
        <v>2176</v>
      </c>
      <c r="C735" s="6573" t="s">
        <v>2121</v>
      </c>
      <c r="D735" s="7597" t="s">
        <v>319</v>
      </c>
      <c r="E735" s="8621" t="n">
        <v>0.122</v>
      </c>
      <c r="F735" s="9645" t="n">
        <v>74.0</v>
      </c>
    </row>
    <row r="736">
      <c r="A736" s="4526" t="n">
        <v>2015.0</v>
      </c>
      <c r="B736" s="5550" t="s">
        <v>2177</v>
      </c>
      <c r="C736" s="6574" t="s">
        <v>2121</v>
      </c>
      <c r="D736" s="7598" t="s">
        <v>317</v>
      </c>
      <c r="E736" s="8622" t="n">
        <v>1.3</v>
      </c>
      <c r="F736" s="9646" t="n">
        <v>74.0</v>
      </c>
    </row>
    <row r="737">
      <c r="A737" s="4527" t="n">
        <v>2015.0</v>
      </c>
      <c r="B737" s="5551" t="s">
        <v>2177</v>
      </c>
      <c r="C737" s="6575" t="s">
        <v>2121</v>
      </c>
      <c r="D737" s="7599" t="s">
        <v>319</v>
      </c>
      <c r="E737" s="8623" t="n">
        <v>0.14</v>
      </c>
      <c r="F737" s="9647" t="n">
        <v>74.0</v>
      </c>
    </row>
    <row r="738">
      <c r="A738" s="4528" t="n">
        <v>2015.0</v>
      </c>
      <c r="B738" s="5552" t="s">
        <v>2178</v>
      </c>
      <c r="C738" s="6576" t="s">
        <v>2121</v>
      </c>
      <c r="D738" s="7600" t="s">
        <v>317</v>
      </c>
      <c r="E738" s="8624" t="n">
        <v>2.23</v>
      </c>
      <c r="F738" s="9648" t="n">
        <v>74.0</v>
      </c>
    </row>
    <row r="739">
      <c r="A739" s="4529" t="n">
        <v>2015.0</v>
      </c>
      <c r="B739" s="5553" t="s">
        <v>2178</v>
      </c>
      <c r="C739" s="6577" t="s">
        <v>2121</v>
      </c>
      <c r="D739" s="7601" t="s">
        <v>319</v>
      </c>
      <c r="E739" s="8625" t="n">
        <v>0.145</v>
      </c>
      <c r="F739" s="9649" t="n">
        <v>74.0</v>
      </c>
    </row>
    <row r="740">
      <c r="A740" s="4530" t="n">
        <v>2015.0</v>
      </c>
      <c r="B740" s="5554" t="s">
        <v>2179</v>
      </c>
      <c r="C740" s="6578" t="s">
        <v>2121</v>
      </c>
      <c r="D740" s="7602" t="s">
        <v>317</v>
      </c>
      <c r="E740" s="8626" t="n">
        <v>4.36</v>
      </c>
      <c r="F740" s="9650" t="n">
        <v>74.0</v>
      </c>
    </row>
    <row r="741">
      <c r="A741" s="4531" t="n">
        <v>2015.0</v>
      </c>
      <c r="B741" s="5555" t="s">
        <v>2179</v>
      </c>
      <c r="C741" s="6579" t="s">
        <v>2121</v>
      </c>
      <c r="D741" s="7603" t="s">
        <v>319</v>
      </c>
      <c r="E741" s="8627" t="n">
        <v>0.24</v>
      </c>
      <c r="F741" s="9651" t="n">
        <v>74.0</v>
      </c>
    </row>
    <row r="742">
      <c r="A742" s="4532" t="n">
        <v>2015.0</v>
      </c>
      <c r="B742" s="5556" t="s">
        <v>2175</v>
      </c>
      <c r="C742" s="6580" t="s">
        <v>2122</v>
      </c>
      <c r="D742" s="7604" t="s">
        <v>317</v>
      </c>
      <c r="E742" s="8628" t="n">
        <v>0.52</v>
      </c>
      <c r="F742" s="9652" t="n">
        <v>16.0</v>
      </c>
    </row>
    <row r="743">
      <c r="A743" s="4533" t="n">
        <v>2015.0</v>
      </c>
      <c r="B743" s="5557" t="s">
        <v>2175</v>
      </c>
      <c r="C743" s="6581" t="s">
        <v>2122</v>
      </c>
      <c r="D743" s="7605" t="s">
        <v>319</v>
      </c>
      <c r="E743" s="8629" t="n">
        <v>0.11</v>
      </c>
      <c r="F743" s="9653" t="n">
        <v>16.0</v>
      </c>
    </row>
    <row r="744">
      <c r="A744" s="4534" t="n">
        <v>2015.0</v>
      </c>
      <c r="B744" s="5558" t="s">
        <v>2176</v>
      </c>
      <c r="C744" s="6582" t="s">
        <v>2122</v>
      </c>
      <c r="D744" s="7606" t="s">
        <v>317</v>
      </c>
      <c r="E744" s="8630" t="n">
        <v>0.337</v>
      </c>
      <c r="F744" s="9654" t="n">
        <v>16.0</v>
      </c>
    </row>
    <row r="745">
      <c r="A745" s="4535" t="n">
        <v>2015.0</v>
      </c>
      <c r="B745" s="5559" t="s">
        <v>2176</v>
      </c>
      <c r="C745" s="6583" t="s">
        <v>2122</v>
      </c>
      <c r="D745" s="7607" t="s">
        <v>319</v>
      </c>
      <c r="E745" s="8631" t="n">
        <v>0.059</v>
      </c>
      <c r="F745" s="9655" t="n">
        <v>16.0</v>
      </c>
    </row>
    <row r="746">
      <c r="A746" s="4536" t="n">
        <v>2015.0</v>
      </c>
      <c r="B746" s="5560" t="s">
        <v>2177</v>
      </c>
      <c r="C746" s="6584" t="s">
        <v>2122</v>
      </c>
      <c r="D746" s="7608" t="s">
        <v>317</v>
      </c>
      <c r="E746" s="8632" t="n">
        <v>0.4</v>
      </c>
      <c r="F746" s="9656" t="n">
        <v>16.0</v>
      </c>
    </row>
    <row r="747">
      <c r="A747" s="4537" t="n">
        <v>2015.0</v>
      </c>
      <c r="B747" s="5561" t="s">
        <v>2177</v>
      </c>
      <c r="C747" s="6585" t="s">
        <v>2122</v>
      </c>
      <c r="D747" s="7609" t="s">
        <v>319</v>
      </c>
      <c r="E747" s="8633" t="n">
        <v>0.096</v>
      </c>
      <c r="F747" s="9657" t="n">
        <v>16.0</v>
      </c>
    </row>
    <row r="748">
      <c r="A748" s="4538" t="n">
        <v>2015.0</v>
      </c>
      <c r="B748" s="5562" t="s">
        <v>2178</v>
      </c>
      <c r="C748" s="6586" t="s">
        <v>2122</v>
      </c>
      <c r="D748" s="7610" t="s">
        <v>317</v>
      </c>
      <c r="E748" s="8634" t="n">
        <v>0.45</v>
      </c>
      <c r="F748" s="9658" t="n">
        <v>16.0</v>
      </c>
    </row>
    <row r="749">
      <c r="A749" s="4539" t="n">
        <v>2015.0</v>
      </c>
      <c r="B749" s="5563" t="s">
        <v>2178</v>
      </c>
      <c r="C749" s="6587" t="s">
        <v>2122</v>
      </c>
      <c r="D749" s="7611" t="s">
        <v>319</v>
      </c>
      <c r="E749" s="8635" t="n">
        <v>0.088</v>
      </c>
      <c r="F749" s="9659" t="n">
        <v>16.0</v>
      </c>
    </row>
    <row r="750">
      <c r="A750" s="4540" t="n">
        <v>2015.0</v>
      </c>
      <c r="B750" s="5564" t="s">
        <v>2179</v>
      </c>
      <c r="C750" s="6588" t="s">
        <v>2122</v>
      </c>
      <c r="D750" s="7612" t="s">
        <v>317</v>
      </c>
      <c r="E750" s="8636" t="n">
        <v>0.45</v>
      </c>
      <c r="F750" s="9660" t="n">
        <v>16.0</v>
      </c>
    </row>
    <row r="751">
      <c r="A751" s="4541" t="n">
        <v>2015.0</v>
      </c>
      <c r="B751" s="5565" t="s">
        <v>2179</v>
      </c>
      <c r="C751" s="6589" t="s">
        <v>2122</v>
      </c>
      <c r="D751" s="7613" t="s">
        <v>319</v>
      </c>
      <c r="E751" s="8637" t="n">
        <v>0.088</v>
      </c>
      <c r="F751" s="9661" t="n">
        <v>16.0</v>
      </c>
    </row>
    <row r="752">
      <c r="A752" s="4542" t="n">
        <v>2015.0</v>
      </c>
      <c r="B752" s="5566" t="s">
        <v>2160</v>
      </c>
      <c r="C752" s="6590" t="s">
        <v>2118</v>
      </c>
      <c r="D752" s="7614" t="s">
        <v>317</v>
      </c>
      <c r="E752" s="8638" t="n">
        <v>0.77</v>
      </c>
      <c r="F752" s="9662" t="n">
        <v>8.0</v>
      </c>
    </row>
    <row r="753">
      <c r="A753" s="4543" t="n">
        <v>2015.0</v>
      </c>
      <c r="B753" s="5567" t="s">
        <v>2160</v>
      </c>
      <c r="C753" s="6591" t="s">
        <v>2118</v>
      </c>
      <c r="D753" s="7615" t="s">
        <v>319</v>
      </c>
      <c r="E753" s="8639" t="n">
        <v>0.04</v>
      </c>
      <c r="F753" s="9663" t="n">
        <v>8.0</v>
      </c>
    </row>
    <row r="754">
      <c r="A754" s="4544" t="n">
        <v>2015.0</v>
      </c>
      <c r="B754" s="5568" t="s">
        <v>2161</v>
      </c>
      <c r="C754" s="6592" t="s">
        <v>2118</v>
      </c>
      <c r="D754" s="7616" t="s">
        <v>317</v>
      </c>
      <c r="E754" s="8640" t="n">
        <v>0.675</v>
      </c>
      <c r="F754" s="9664" t="n">
        <v>8.0</v>
      </c>
    </row>
    <row r="755">
      <c r="A755" s="4545" t="n">
        <v>2015.0</v>
      </c>
      <c r="B755" s="5569" t="s">
        <v>2161</v>
      </c>
      <c r="C755" s="6593" t="s">
        <v>2118</v>
      </c>
      <c r="D755" s="7617" t="s">
        <v>319</v>
      </c>
      <c r="E755" s="8641" t="n">
        <v>0.039</v>
      </c>
      <c r="F755" s="9665" t="n">
        <v>8.0</v>
      </c>
    </row>
    <row r="756">
      <c r="A756" s="4546" t="n">
        <v>2015.0</v>
      </c>
      <c r="B756" s="5570" t="s">
        <v>2162</v>
      </c>
      <c r="C756" s="6594" t="s">
        <v>2118</v>
      </c>
      <c r="D756" s="7618" t="s">
        <v>317</v>
      </c>
      <c r="E756" s="8642" t="n">
        <v>2.09</v>
      </c>
      <c r="F756" s="9666" t="n">
        <v>8.0</v>
      </c>
    </row>
    <row r="757">
      <c r="A757" s="4547" t="n">
        <v>2015.0</v>
      </c>
      <c r="B757" s="5571" t="s">
        <v>2162</v>
      </c>
      <c r="C757" s="6595" t="s">
        <v>2118</v>
      </c>
      <c r="D757" s="7619" t="s">
        <v>319</v>
      </c>
      <c r="E757" s="8643" t="n">
        <v>0.075</v>
      </c>
      <c r="F757" s="9667" t="n">
        <v>8.0</v>
      </c>
    </row>
    <row r="758">
      <c r="A758" s="4548" t="n">
        <v>2015.0</v>
      </c>
      <c r="B758" s="5572" t="s">
        <v>2163</v>
      </c>
      <c r="C758" s="6596" t="s">
        <v>2118</v>
      </c>
      <c r="D758" s="7620" t="s">
        <v>317</v>
      </c>
      <c r="E758" s="8644" t="n">
        <v>0.363</v>
      </c>
      <c r="F758" s="9668" t="n">
        <v>8.0</v>
      </c>
    </row>
    <row r="759">
      <c r="A759" s="4549" t="n">
        <v>2015.0</v>
      </c>
      <c r="B759" s="5573" t="s">
        <v>2163</v>
      </c>
      <c r="C759" s="6597" t="s">
        <v>2118</v>
      </c>
      <c r="D759" s="7621" t="s">
        <v>319</v>
      </c>
      <c r="E759" s="8645" t="n">
        <v>0.021</v>
      </c>
      <c r="F759" s="9669" t="n">
        <v>8.0</v>
      </c>
    </row>
    <row r="760">
      <c r="A760" s="4550" t="n">
        <v>2015.0</v>
      </c>
      <c r="B760" s="5574" t="s">
        <v>2164</v>
      </c>
      <c r="C760" s="6598" t="s">
        <v>2118</v>
      </c>
      <c r="D760" s="7622" t="s">
        <v>317</v>
      </c>
      <c r="E760" s="8646" t="n">
        <v>2.51</v>
      </c>
      <c r="F760" s="9670" t="n">
        <v>8.0</v>
      </c>
    </row>
    <row r="761">
      <c r="A761" s="4551" t="n">
        <v>2015.0</v>
      </c>
      <c r="B761" s="5575" t="s">
        <v>2164</v>
      </c>
      <c r="C761" s="6599" t="s">
        <v>2118</v>
      </c>
      <c r="D761" s="7623" t="s">
        <v>319</v>
      </c>
      <c r="E761" s="8647" t="n">
        <v>0.105</v>
      </c>
      <c r="F761" s="9671" t="n">
        <v>8.0</v>
      </c>
    </row>
    <row r="762">
      <c r="A762" s="4552" t="n">
        <v>2015.0</v>
      </c>
      <c r="B762" s="5576" t="s">
        <v>2160</v>
      </c>
      <c r="C762" s="6600" t="s">
        <v>2119</v>
      </c>
      <c r="D762" s="7624" t="s">
        <v>317</v>
      </c>
      <c r="E762" s="8648" t="n">
        <v>0.875</v>
      </c>
      <c r="F762" s="9672" t="n">
        <v>30.0</v>
      </c>
    </row>
    <row r="763">
      <c r="A763" s="4553" t="n">
        <v>2015.0</v>
      </c>
      <c r="B763" s="5577" t="s">
        <v>2160</v>
      </c>
      <c r="C763" s="6601" t="s">
        <v>2119</v>
      </c>
      <c r="D763" s="7625" t="s">
        <v>319</v>
      </c>
      <c r="E763" s="8649" t="n">
        <v>0.022</v>
      </c>
      <c r="F763" s="9673" t="n">
        <v>30.0</v>
      </c>
    </row>
    <row r="764">
      <c r="A764" s="4554" t="n">
        <v>2015.0</v>
      </c>
      <c r="B764" s="5578" t="s">
        <v>2161</v>
      </c>
      <c r="C764" s="6602" t="s">
        <v>2119</v>
      </c>
      <c r="D764" s="7626" t="s">
        <v>317</v>
      </c>
      <c r="E764" s="8650" t="n">
        <v>0.682</v>
      </c>
      <c r="F764" s="9674" t="n">
        <v>30.0</v>
      </c>
    </row>
    <row r="765">
      <c r="A765" s="4555" t="n">
        <v>2015.0</v>
      </c>
      <c r="B765" s="5579" t="s">
        <v>2161</v>
      </c>
      <c r="C765" s="6603" t="s">
        <v>2119</v>
      </c>
      <c r="D765" s="7627" t="s">
        <v>319</v>
      </c>
      <c r="E765" s="8651" t="n">
        <v>0.025</v>
      </c>
      <c r="F765" s="9675" t="n">
        <v>30.0</v>
      </c>
    </row>
    <row r="766">
      <c r="A766" s="4556" t="n">
        <v>2015.0</v>
      </c>
      <c r="B766" s="5580" t="s">
        <v>2162</v>
      </c>
      <c r="C766" s="6604" t="s">
        <v>2119</v>
      </c>
      <c r="D766" s="7628" t="s">
        <v>317</v>
      </c>
      <c r="E766" s="8652" t="n">
        <v>2.1</v>
      </c>
      <c r="F766" s="9676" t="n">
        <v>30.0</v>
      </c>
    </row>
    <row r="767">
      <c r="A767" s="4557" t="n">
        <v>2015.0</v>
      </c>
      <c r="B767" s="5581" t="s">
        <v>2162</v>
      </c>
      <c r="C767" s="6605" t="s">
        <v>2119</v>
      </c>
      <c r="D767" s="7629" t="s">
        <v>319</v>
      </c>
      <c r="E767" s="8653" t="n">
        <v>0.06</v>
      </c>
      <c r="F767" s="9677" t="n">
        <v>30.0</v>
      </c>
    </row>
    <row r="768">
      <c r="A768" s="4558" t="n">
        <v>2015.0</v>
      </c>
      <c r="B768" s="5582" t="s">
        <v>2163</v>
      </c>
      <c r="C768" s="6606" t="s">
        <v>2119</v>
      </c>
      <c r="D768" s="7630" t="s">
        <v>317</v>
      </c>
      <c r="E768" s="8654" t="n">
        <v>0.38</v>
      </c>
      <c r="F768" s="9678" t="n">
        <v>30.0</v>
      </c>
    </row>
    <row r="769">
      <c r="A769" s="4559" t="n">
        <v>2015.0</v>
      </c>
      <c r="B769" s="5583" t="s">
        <v>2163</v>
      </c>
      <c r="C769" s="6607" t="s">
        <v>2119</v>
      </c>
      <c r="D769" s="7631" t="s">
        <v>319</v>
      </c>
      <c r="E769" s="8655" t="n">
        <v>0.021</v>
      </c>
      <c r="F769" s="9679" t="n">
        <v>30.0</v>
      </c>
    </row>
    <row r="770">
      <c r="A770" s="4560" t="n">
        <v>2015.0</v>
      </c>
      <c r="B770" s="5584" t="s">
        <v>2164</v>
      </c>
      <c r="C770" s="6608" t="s">
        <v>2119</v>
      </c>
      <c r="D770" s="7632" t="s">
        <v>317</v>
      </c>
      <c r="E770" s="8656" t="n">
        <v>2.52</v>
      </c>
      <c r="F770" s="9680" t="n">
        <v>30.0</v>
      </c>
    </row>
    <row r="771">
      <c r="A771" s="4561" t="n">
        <v>2015.0</v>
      </c>
      <c r="B771" s="5585" t="s">
        <v>2164</v>
      </c>
      <c r="C771" s="6609" t="s">
        <v>2119</v>
      </c>
      <c r="D771" s="7633" t="s">
        <v>319</v>
      </c>
      <c r="E771" s="8657" t="n">
        <v>0.058</v>
      </c>
      <c r="F771" s="9681" t="n">
        <v>30.0</v>
      </c>
    </row>
    <row r="772">
      <c r="A772" s="4562" t="n">
        <v>2015.0</v>
      </c>
      <c r="B772" s="5586" t="s">
        <v>2160</v>
      </c>
      <c r="C772" s="6610" t="s">
        <v>2120</v>
      </c>
      <c r="D772" s="7634" t="s">
        <v>317</v>
      </c>
      <c r="E772" s="8658" t="n">
        <v>1.3</v>
      </c>
      <c r="F772" s="9682" t="n">
        <v>28.0</v>
      </c>
    </row>
    <row r="773">
      <c r="A773" s="4563" t="n">
        <v>2015.0</v>
      </c>
      <c r="B773" s="5587" t="s">
        <v>2160</v>
      </c>
      <c r="C773" s="6611" t="s">
        <v>2120</v>
      </c>
      <c r="D773" s="7635" t="s">
        <v>319</v>
      </c>
      <c r="E773" s="8659" t="n">
        <v>0.11</v>
      </c>
      <c r="F773" s="9683" t="n">
        <v>28.0</v>
      </c>
    </row>
    <row r="774">
      <c r="A774" s="4564" t="n">
        <v>2015.0</v>
      </c>
      <c r="B774" s="5588" t="s">
        <v>2161</v>
      </c>
      <c r="C774" s="6612" t="s">
        <v>2120</v>
      </c>
      <c r="D774" s="7636" t="s">
        <v>317</v>
      </c>
      <c r="E774" s="8660" t="n">
        <v>1.2</v>
      </c>
      <c r="F774" s="9684" t="n">
        <v>28.0</v>
      </c>
    </row>
    <row r="775">
      <c r="A775" s="4565" t="n">
        <v>2015.0</v>
      </c>
      <c r="B775" s="5589" t="s">
        <v>2161</v>
      </c>
      <c r="C775" s="6613" t="s">
        <v>2120</v>
      </c>
      <c r="D775" s="7637" t="s">
        <v>319</v>
      </c>
      <c r="E775" s="8661" t="n">
        <v>0.096</v>
      </c>
      <c r="F775" s="9685" t="n">
        <v>28.0</v>
      </c>
    </row>
    <row r="776">
      <c r="A776" s="4566" t="n">
        <v>2015.0</v>
      </c>
      <c r="B776" s="5590" t="s">
        <v>2162</v>
      </c>
      <c r="C776" s="6614" t="s">
        <v>2120</v>
      </c>
      <c r="D776" s="7638" t="s">
        <v>317</v>
      </c>
      <c r="E776" s="8662" t="n">
        <v>3.31</v>
      </c>
      <c r="F776" s="9686" t="n">
        <v>28.0</v>
      </c>
    </row>
    <row r="777">
      <c r="A777" s="4567" t="n">
        <v>2015.0</v>
      </c>
      <c r="B777" s="5591" t="s">
        <v>2162</v>
      </c>
      <c r="C777" s="6615" t="s">
        <v>2120</v>
      </c>
      <c r="D777" s="7639" t="s">
        <v>319</v>
      </c>
      <c r="E777" s="8663" t="n">
        <v>0.27</v>
      </c>
      <c r="F777" s="9687" t="n">
        <v>28.0</v>
      </c>
    </row>
    <row r="778">
      <c r="A778" s="4568" t="n">
        <v>2015.0</v>
      </c>
      <c r="B778" s="5592" t="s">
        <v>2163</v>
      </c>
      <c r="C778" s="6616" t="s">
        <v>2120</v>
      </c>
      <c r="D778" s="7640" t="s">
        <v>317</v>
      </c>
      <c r="E778" s="8664" t="n">
        <v>0.7</v>
      </c>
      <c r="F778" s="9688" t="n">
        <v>28.0</v>
      </c>
    </row>
    <row r="779">
      <c r="A779" s="4569" t="n">
        <v>2015.0</v>
      </c>
      <c r="B779" s="5593" t="s">
        <v>2163</v>
      </c>
      <c r="C779" s="6617" t="s">
        <v>2120</v>
      </c>
      <c r="D779" s="7641" t="s">
        <v>319</v>
      </c>
      <c r="E779" s="8665" t="n">
        <v>0.09</v>
      </c>
      <c r="F779" s="9689" t="n">
        <v>28.0</v>
      </c>
    </row>
    <row r="780">
      <c r="A780" s="4570" t="n">
        <v>2015.0</v>
      </c>
      <c r="B780" s="5594" t="s">
        <v>2164</v>
      </c>
      <c r="C780" s="6618" t="s">
        <v>2120</v>
      </c>
      <c r="D780" s="7642" t="s">
        <v>317</v>
      </c>
      <c r="E780" s="8666" t="n">
        <v>4.1</v>
      </c>
      <c r="F780" s="9690" t="n">
        <v>28.0</v>
      </c>
    </row>
    <row r="781">
      <c r="A781" s="4571" t="n">
        <v>2015.0</v>
      </c>
      <c r="B781" s="5595" t="s">
        <v>2164</v>
      </c>
      <c r="C781" s="6619" t="s">
        <v>2120</v>
      </c>
      <c r="D781" s="7643" t="s">
        <v>319</v>
      </c>
      <c r="E781" s="8667" t="n">
        <v>0.375</v>
      </c>
      <c r="F781" s="9691" t="n">
        <v>28.0</v>
      </c>
    </row>
    <row r="782">
      <c r="A782" s="4572" t="n">
        <v>2015.0</v>
      </c>
      <c r="B782" s="5596" t="s">
        <v>2160</v>
      </c>
      <c r="C782" s="6620" t="s">
        <v>2121</v>
      </c>
      <c r="D782" s="7644" t="s">
        <v>317</v>
      </c>
      <c r="E782" s="8668" t="n">
        <v>1.48</v>
      </c>
      <c r="F782" s="9692" t="n">
        <v>75.0</v>
      </c>
    </row>
    <row r="783">
      <c r="A783" s="4573" t="n">
        <v>2015.0</v>
      </c>
      <c r="B783" s="5597" t="s">
        <v>2160</v>
      </c>
      <c r="C783" s="6621" t="s">
        <v>2121</v>
      </c>
      <c r="D783" s="7645" t="s">
        <v>319</v>
      </c>
      <c r="E783" s="8669" t="n">
        <v>0.13</v>
      </c>
      <c r="F783" s="9693" t="n">
        <v>75.0</v>
      </c>
    </row>
    <row r="784">
      <c r="A784" s="4574" t="n">
        <v>2015.0</v>
      </c>
      <c r="B784" s="5598" t="s">
        <v>2161</v>
      </c>
      <c r="C784" s="6622" t="s">
        <v>2121</v>
      </c>
      <c r="D784" s="7646" t="s">
        <v>317</v>
      </c>
      <c r="E784" s="8670" t="n">
        <v>1.63</v>
      </c>
      <c r="F784" s="9694" t="n">
        <v>75.0</v>
      </c>
    </row>
    <row r="785">
      <c r="A785" s="4575" t="n">
        <v>2015.0</v>
      </c>
      <c r="B785" s="5599" t="s">
        <v>2161</v>
      </c>
      <c r="C785" s="6623" t="s">
        <v>2121</v>
      </c>
      <c r="D785" s="7647" t="s">
        <v>319</v>
      </c>
      <c r="E785" s="8671" t="n">
        <v>0.14</v>
      </c>
      <c r="F785" s="9695" t="n">
        <v>75.0</v>
      </c>
    </row>
    <row r="786">
      <c r="A786" s="4576" t="n">
        <v>2015.0</v>
      </c>
      <c r="B786" s="5600" t="s">
        <v>2162</v>
      </c>
      <c r="C786" s="6624" t="s">
        <v>2121</v>
      </c>
      <c r="D786" s="7648" t="s">
        <v>317</v>
      </c>
      <c r="E786" s="8672" t="n">
        <v>4.3</v>
      </c>
      <c r="F786" s="9696" t="n">
        <v>75.0</v>
      </c>
    </row>
    <row r="787">
      <c r="A787" s="4577" t="n">
        <v>2015.0</v>
      </c>
      <c r="B787" s="5601" t="s">
        <v>2162</v>
      </c>
      <c r="C787" s="6625" t="s">
        <v>2121</v>
      </c>
      <c r="D787" s="7649" t="s">
        <v>319</v>
      </c>
      <c r="E787" s="8673" t="n">
        <v>0.25</v>
      </c>
      <c r="F787" s="9697" t="n">
        <v>75.0</v>
      </c>
    </row>
    <row r="788">
      <c r="A788" s="4578" t="n">
        <v>2015.0</v>
      </c>
      <c r="B788" s="5602" t="s">
        <v>2163</v>
      </c>
      <c r="C788" s="6626" t="s">
        <v>2121</v>
      </c>
      <c r="D788" s="7650" t="s">
        <v>317</v>
      </c>
      <c r="E788" s="8674" t="n">
        <v>0.78</v>
      </c>
      <c r="F788" s="9698" t="n">
        <v>75.0</v>
      </c>
    </row>
    <row r="789">
      <c r="A789" s="4579" t="n">
        <v>2015.0</v>
      </c>
      <c r="B789" s="5603" t="s">
        <v>2163</v>
      </c>
      <c r="C789" s="6627" t="s">
        <v>2121</v>
      </c>
      <c r="D789" s="7651" t="s">
        <v>319</v>
      </c>
      <c r="E789" s="8675" t="n">
        <v>0.08</v>
      </c>
      <c r="F789" s="9699" t="n">
        <v>75.0</v>
      </c>
    </row>
    <row r="790">
      <c r="A790" s="4580" t="n">
        <v>2015.0</v>
      </c>
      <c r="B790" s="5604" t="s">
        <v>2164</v>
      </c>
      <c r="C790" s="6628" t="s">
        <v>2121</v>
      </c>
      <c r="D790" s="7652" t="s">
        <v>317</v>
      </c>
      <c r="E790" s="8676" t="n">
        <v>5.2</v>
      </c>
      <c r="F790" s="9700" t="n">
        <v>75.0</v>
      </c>
    </row>
    <row r="791">
      <c r="A791" s="4581" t="n">
        <v>2015.0</v>
      </c>
      <c r="B791" s="5605" t="s">
        <v>2164</v>
      </c>
      <c r="C791" s="6629" t="s">
        <v>2121</v>
      </c>
      <c r="D791" s="7653" t="s">
        <v>319</v>
      </c>
      <c r="E791" s="8677" t="n">
        <v>0.23</v>
      </c>
      <c r="F791" s="9701" t="n">
        <v>75.0</v>
      </c>
    </row>
    <row r="792">
      <c r="A792" s="4582" t="n">
        <v>2015.0</v>
      </c>
      <c r="B792" s="5606" t="s">
        <v>2160</v>
      </c>
      <c r="C792" s="6630" t="s">
        <v>2122</v>
      </c>
      <c r="D792" s="7654" t="s">
        <v>317</v>
      </c>
      <c r="E792" s="8678" t="n">
        <v>1.29</v>
      </c>
      <c r="F792" s="9702" t="n">
        <v>13.0</v>
      </c>
    </row>
    <row r="793">
      <c r="A793" s="4583" t="n">
        <v>2015.0</v>
      </c>
      <c r="B793" s="5607" t="s">
        <v>2160</v>
      </c>
      <c r="C793" s="6631" t="s">
        <v>2122</v>
      </c>
      <c r="D793" s="7655" t="s">
        <v>319</v>
      </c>
      <c r="E793" s="8679" t="n">
        <v>0.29</v>
      </c>
      <c r="F793" s="9703" t="n">
        <v>13.0</v>
      </c>
    </row>
    <row r="794">
      <c r="A794" s="4584" t="n">
        <v>2015.0</v>
      </c>
      <c r="B794" s="5608" t="s">
        <v>2161</v>
      </c>
      <c r="C794" s="6632" t="s">
        <v>2122</v>
      </c>
      <c r="D794" s="7656" t="s">
        <v>317</v>
      </c>
      <c r="E794" s="8680" t="n">
        <v>0.5</v>
      </c>
      <c r="F794" s="9704" t="n">
        <v>13.0</v>
      </c>
    </row>
    <row r="795">
      <c r="A795" s="4585" t="n">
        <v>2015.0</v>
      </c>
      <c r="B795" s="5609" t="s">
        <v>2161</v>
      </c>
      <c r="C795" s="6633" t="s">
        <v>2122</v>
      </c>
      <c r="D795" s="7657" t="s">
        <v>319</v>
      </c>
      <c r="E795" s="8681" t="n">
        <v>0.083</v>
      </c>
      <c r="F795" s="9705" t="n">
        <v>13.0</v>
      </c>
    </row>
    <row r="796">
      <c r="A796" s="4586" t="n">
        <v>2015.0</v>
      </c>
      <c r="B796" s="5610" t="s">
        <v>2162</v>
      </c>
      <c r="C796" s="6634" t="s">
        <v>2122</v>
      </c>
      <c r="D796" s="7658" t="s">
        <v>317</v>
      </c>
      <c r="E796" s="8682" t="n">
        <v>0.48</v>
      </c>
      <c r="F796" s="9706" t="n">
        <v>13.0</v>
      </c>
    </row>
    <row r="797">
      <c r="A797" s="4587" t="n">
        <v>2015.0</v>
      </c>
      <c r="B797" s="5611" t="s">
        <v>2162</v>
      </c>
      <c r="C797" s="6635" t="s">
        <v>2122</v>
      </c>
      <c r="D797" s="7659" t="s">
        <v>319</v>
      </c>
      <c r="E797" s="8683" t="n">
        <v>0.099</v>
      </c>
      <c r="F797" s="9707" t="n">
        <v>13.0</v>
      </c>
    </row>
    <row r="798">
      <c r="A798" s="4588" t="n">
        <v>2015.0</v>
      </c>
      <c r="B798" s="5612" t="s">
        <v>2163</v>
      </c>
      <c r="C798" s="6636" t="s">
        <v>2122</v>
      </c>
      <c r="D798" s="7660" t="s">
        <v>317</v>
      </c>
      <c r="E798" s="8684" t="n">
        <v>0.305</v>
      </c>
      <c r="F798" s="9708" t="n">
        <v>13.0</v>
      </c>
    </row>
    <row r="799">
      <c r="A799" s="4589" t="n">
        <v>2015.0</v>
      </c>
      <c r="B799" s="5613" t="s">
        <v>2163</v>
      </c>
      <c r="C799" s="6637" t="s">
        <v>2122</v>
      </c>
      <c r="D799" s="7661" t="s">
        <v>319</v>
      </c>
      <c r="E799" s="8685" t="n">
        <v>0.048</v>
      </c>
      <c r="F799" s="9709" t="n">
        <v>13.0</v>
      </c>
    </row>
    <row r="800">
      <c r="A800" s="4590" t="n">
        <v>2015.0</v>
      </c>
      <c r="B800" s="5614" t="s">
        <v>2164</v>
      </c>
      <c r="C800" s="6638" t="s">
        <v>2122</v>
      </c>
      <c r="D800" s="7662" t="s">
        <v>317</v>
      </c>
      <c r="E800" s="8686" t="n">
        <v>0.595</v>
      </c>
      <c r="F800" s="9710" t="n">
        <v>13.0</v>
      </c>
    </row>
    <row r="801">
      <c r="A801" s="4591" t="n">
        <v>2015.0</v>
      </c>
      <c r="B801" s="5615" t="s">
        <v>2164</v>
      </c>
      <c r="C801" s="6639" t="s">
        <v>2122</v>
      </c>
      <c r="D801" s="7663" t="s">
        <v>319</v>
      </c>
      <c r="E801" s="8687" t="n">
        <v>0.134</v>
      </c>
      <c r="F801" s="9711" t="n">
        <v>13.0</v>
      </c>
    </row>
    <row r="802">
      <c r="A802" s="4592" t="n">
        <v>2016.0</v>
      </c>
      <c r="B802" s="5616" t="s">
        <v>2175</v>
      </c>
      <c r="C802" s="6640" t="s">
        <v>2118</v>
      </c>
      <c r="D802" s="7664" t="s">
        <v>317</v>
      </c>
      <c r="E802" s="8688" t="n">
        <v>2.73</v>
      </c>
      <c r="F802" s="9712" t="n">
        <v>10.0</v>
      </c>
    </row>
    <row r="803">
      <c r="A803" s="4593" t="n">
        <v>2016.0</v>
      </c>
      <c r="B803" s="5617" t="s">
        <v>2175</v>
      </c>
      <c r="C803" s="6641" t="s">
        <v>2118</v>
      </c>
      <c r="D803" s="7665" t="s">
        <v>319</v>
      </c>
      <c r="E803" s="8689" t="n">
        <v>0.353</v>
      </c>
      <c r="F803" s="9713" t="n">
        <v>10.0</v>
      </c>
    </row>
    <row r="804">
      <c r="A804" s="4594" t="n">
        <v>2016.0</v>
      </c>
      <c r="B804" s="5618" t="s">
        <v>2176</v>
      </c>
      <c r="C804" s="6642" t="s">
        <v>2118</v>
      </c>
      <c r="D804" s="7666" t="s">
        <v>317</v>
      </c>
      <c r="E804" s="8690" t="n">
        <v>3.09</v>
      </c>
      <c r="F804" s="9714" t="n">
        <v>10.0</v>
      </c>
    </row>
    <row r="805">
      <c r="A805" s="4595" t="n">
        <v>2016.0</v>
      </c>
      <c r="B805" s="5619" t="s">
        <v>2176</v>
      </c>
      <c r="C805" s="6643" t="s">
        <v>2118</v>
      </c>
      <c r="D805" s="7667" t="s">
        <v>319</v>
      </c>
      <c r="E805" s="8691" t="n">
        <v>0.08</v>
      </c>
      <c r="F805" s="9715" t="n">
        <v>10.0</v>
      </c>
    </row>
    <row r="806">
      <c r="A806" s="4596" t="n">
        <v>2016.0</v>
      </c>
      <c r="B806" s="5620" t="s">
        <v>2177</v>
      </c>
      <c r="C806" s="6644" t="s">
        <v>2118</v>
      </c>
      <c r="D806" s="7668" t="s">
        <v>317</v>
      </c>
      <c r="E806" s="8692" t="n">
        <v>2.43</v>
      </c>
      <c r="F806" s="9716" t="n">
        <v>10.0</v>
      </c>
    </row>
    <row r="807">
      <c r="A807" s="4597" t="n">
        <v>2016.0</v>
      </c>
      <c r="B807" s="5621" t="s">
        <v>2177</v>
      </c>
      <c r="C807" s="6645" t="s">
        <v>2118</v>
      </c>
      <c r="D807" s="7669" t="s">
        <v>319</v>
      </c>
      <c r="E807" s="8693" t="n">
        <v>0.065</v>
      </c>
      <c r="F807" s="9717" t="n">
        <v>10.0</v>
      </c>
    </row>
    <row r="808">
      <c r="A808" s="4598" t="n">
        <v>2016.0</v>
      </c>
      <c r="B808" s="5622" t="s">
        <v>2178</v>
      </c>
      <c r="C808" s="6646" t="s">
        <v>2118</v>
      </c>
      <c r="D808" s="7670" t="s">
        <v>317</v>
      </c>
      <c r="E808" s="8694" t="n">
        <v>2.97</v>
      </c>
      <c r="F808" s="9718" t="n">
        <v>10.0</v>
      </c>
    </row>
    <row r="809">
      <c r="A809" s="4599" t="n">
        <v>2016.0</v>
      </c>
      <c r="B809" s="5623" t="s">
        <v>2178</v>
      </c>
      <c r="C809" s="6647" t="s">
        <v>2118</v>
      </c>
      <c r="D809" s="7671" t="s">
        <v>319</v>
      </c>
      <c r="E809" s="8695" t="n">
        <v>0.089</v>
      </c>
      <c r="F809" s="9719" t="n">
        <v>10.0</v>
      </c>
    </row>
    <row r="810">
      <c r="A810" s="4600" t="n">
        <v>2016.0</v>
      </c>
      <c r="B810" s="5624" t="s">
        <v>2179</v>
      </c>
      <c r="C810" s="6648" t="s">
        <v>2118</v>
      </c>
      <c r="D810" s="7672" t="s">
        <v>317</v>
      </c>
      <c r="E810" s="8696" t="n">
        <v>5.85</v>
      </c>
      <c r="F810" s="9720" t="n">
        <v>10.0</v>
      </c>
    </row>
    <row r="811">
      <c r="A811" s="4601" t="n">
        <v>2016.0</v>
      </c>
      <c r="B811" s="5625" t="s">
        <v>2179</v>
      </c>
      <c r="C811" s="6649" t="s">
        <v>2118</v>
      </c>
      <c r="D811" s="7673" t="s">
        <v>319</v>
      </c>
      <c r="E811" s="8697" t="n">
        <v>0.297</v>
      </c>
      <c r="F811" s="9721" t="n">
        <v>10.0</v>
      </c>
    </row>
    <row r="812">
      <c r="A812" s="4602" t="n">
        <v>2016.0</v>
      </c>
      <c r="B812" s="5626" t="s">
        <v>2175</v>
      </c>
      <c r="C812" s="6650" t="s">
        <v>2119</v>
      </c>
      <c r="D812" s="7674" t="s">
        <v>317</v>
      </c>
      <c r="E812" s="8698" t="n">
        <v>4.63</v>
      </c>
      <c r="F812" s="9722" t="n">
        <v>36.0</v>
      </c>
    </row>
    <row r="813">
      <c r="A813" s="4603" t="n">
        <v>2016.0</v>
      </c>
      <c r="B813" s="5627" t="s">
        <v>2175</v>
      </c>
      <c r="C813" s="6651" t="s">
        <v>2119</v>
      </c>
      <c r="D813" s="7675" t="s">
        <v>319</v>
      </c>
      <c r="E813" s="8699" t="n">
        <v>0.17</v>
      </c>
      <c r="F813" s="9723" t="n">
        <v>36.0</v>
      </c>
    </row>
    <row r="814">
      <c r="A814" s="4604" t="n">
        <v>2016.0</v>
      </c>
      <c r="B814" s="5628" t="s">
        <v>2176</v>
      </c>
      <c r="C814" s="6652" t="s">
        <v>2119</v>
      </c>
      <c r="D814" s="7676" t="s">
        <v>317</v>
      </c>
      <c r="E814" s="8700" t="n">
        <v>3.15</v>
      </c>
      <c r="F814" s="9724" t="n">
        <v>36.0</v>
      </c>
    </row>
    <row r="815">
      <c r="A815" s="4605" t="n">
        <v>2016.0</v>
      </c>
      <c r="B815" s="5629" t="s">
        <v>2176</v>
      </c>
      <c r="C815" s="6653" t="s">
        <v>2119</v>
      </c>
      <c r="D815" s="7677" t="s">
        <v>319</v>
      </c>
      <c r="E815" s="8701" t="n">
        <v>0.064</v>
      </c>
      <c r="F815" s="9725" t="n">
        <v>36.0</v>
      </c>
    </row>
    <row r="816">
      <c r="A816" s="4606" t="n">
        <v>2016.0</v>
      </c>
      <c r="B816" s="5630" t="s">
        <v>2177</v>
      </c>
      <c r="C816" s="6654" t="s">
        <v>2119</v>
      </c>
      <c r="D816" s="7678" t="s">
        <v>317</v>
      </c>
      <c r="E816" s="8702" t="n">
        <v>2.47</v>
      </c>
      <c r="F816" s="9726" t="n">
        <v>36.0</v>
      </c>
    </row>
    <row r="817">
      <c r="A817" s="4607" t="n">
        <v>2016.0</v>
      </c>
      <c r="B817" s="5631" t="s">
        <v>2177</v>
      </c>
      <c r="C817" s="6655" t="s">
        <v>2119</v>
      </c>
      <c r="D817" s="7679" t="s">
        <v>319</v>
      </c>
      <c r="E817" s="8703" t="n">
        <v>0.065</v>
      </c>
      <c r="F817" s="9727" t="n">
        <v>36.0</v>
      </c>
    </row>
    <row r="818">
      <c r="A818" s="4608" t="n">
        <v>2016.0</v>
      </c>
      <c r="B818" s="5632" t="s">
        <v>2178</v>
      </c>
      <c r="C818" s="6656" t="s">
        <v>2119</v>
      </c>
      <c r="D818" s="7680" t="s">
        <v>317</v>
      </c>
      <c r="E818" s="8704" t="n">
        <v>3.04</v>
      </c>
      <c r="F818" s="9728" t="n">
        <v>36.0</v>
      </c>
    </row>
    <row r="819">
      <c r="A819" s="4609" t="n">
        <v>2016.0</v>
      </c>
      <c r="B819" s="5633" t="s">
        <v>2178</v>
      </c>
      <c r="C819" s="6657" t="s">
        <v>2119</v>
      </c>
      <c r="D819" s="7681" t="s">
        <v>319</v>
      </c>
      <c r="E819" s="8705" t="n">
        <v>0.065</v>
      </c>
      <c r="F819" s="9729" t="n">
        <v>36.0</v>
      </c>
    </row>
    <row r="820">
      <c r="A820" s="4610" t="n">
        <v>2016.0</v>
      </c>
      <c r="B820" s="5634" t="s">
        <v>2179</v>
      </c>
      <c r="C820" s="6658" t="s">
        <v>2119</v>
      </c>
      <c r="D820" s="7682" t="s">
        <v>317</v>
      </c>
      <c r="E820" s="8706" t="n">
        <v>5.91</v>
      </c>
      <c r="F820" s="9730" t="n">
        <v>36.0</v>
      </c>
    </row>
    <row r="821">
      <c r="A821" s="4611" t="n">
        <v>2016.0</v>
      </c>
      <c r="B821" s="5635" t="s">
        <v>2179</v>
      </c>
      <c r="C821" s="6659" t="s">
        <v>2119</v>
      </c>
      <c r="D821" s="7683" t="s">
        <v>319</v>
      </c>
      <c r="E821" s="8707" t="n">
        <v>0.145</v>
      </c>
      <c r="F821" s="9731" t="n">
        <v>36.0</v>
      </c>
    </row>
    <row r="822">
      <c r="A822" s="4612" t="n">
        <v>2016.0</v>
      </c>
      <c r="B822" s="5636" t="s">
        <v>2175</v>
      </c>
      <c r="C822" s="6660" t="s">
        <v>2120</v>
      </c>
      <c r="D822" s="7684" t="s">
        <v>317</v>
      </c>
      <c r="E822" s="8708" t="n">
        <v>4.0</v>
      </c>
      <c r="F822" s="9732" t="n">
        <v>28.0</v>
      </c>
    </row>
    <row r="823">
      <c r="A823" s="4613" t="n">
        <v>2016.0</v>
      </c>
      <c r="B823" s="5637" t="s">
        <v>2175</v>
      </c>
      <c r="C823" s="6661" t="s">
        <v>2120</v>
      </c>
      <c r="D823" s="7685" t="s">
        <v>319</v>
      </c>
      <c r="E823" s="8709" t="n">
        <v>0.27</v>
      </c>
      <c r="F823" s="9733" t="n">
        <v>28.0</v>
      </c>
    </row>
    <row r="824">
      <c r="A824" s="4614" t="n">
        <v>2016.0</v>
      </c>
      <c r="B824" s="5638" t="s">
        <v>2176</v>
      </c>
      <c r="C824" s="6662" t="s">
        <v>2120</v>
      </c>
      <c r="D824" s="7686" t="s">
        <v>317</v>
      </c>
      <c r="E824" s="8710" t="n">
        <v>5.37</v>
      </c>
      <c r="F824" s="9734" t="n">
        <v>28.0</v>
      </c>
    </row>
    <row r="825">
      <c r="A825" s="4615" t="n">
        <v>2016.0</v>
      </c>
      <c r="B825" s="5639" t="s">
        <v>2176</v>
      </c>
      <c r="C825" s="6663" t="s">
        <v>2120</v>
      </c>
      <c r="D825" s="7687" t="s">
        <v>319</v>
      </c>
      <c r="E825" s="8711" t="n">
        <v>0.376</v>
      </c>
      <c r="F825" s="9735" t="n">
        <v>28.0</v>
      </c>
    </row>
    <row r="826">
      <c r="A826" s="4616" t="n">
        <v>2016.0</v>
      </c>
      <c r="B826" s="5640" t="s">
        <v>2177</v>
      </c>
      <c r="C826" s="6664" t="s">
        <v>2120</v>
      </c>
      <c r="D826" s="7688" t="s">
        <v>317</v>
      </c>
      <c r="E826" s="8712" t="n">
        <v>4.15</v>
      </c>
      <c r="F826" s="9736" t="n">
        <v>28.0</v>
      </c>
    </row>
    <row r="827">
      <c r="A827" s="4617" t="n">
        <v>2016.0</v>
      </c>
      <c r="B827" s="5641" t="s">
        <v>2177</v>
      </c>
      <c r="C827" s="6665" t="s">
        <v>2120</v>
      </c>
      <c r="D827" s="7689" t="s">
        <v>319</v>
      </c>
      <c r="E827" s="8713" t="n">
        <v>0.15</v>
      </c>
      <c r="F827" s="9737" t="n">
        <v>28.0</v>
      </c>
    </row>
    <row r="828">
      <c r="A828" s="4618" t="n">
        <v>2016.0</v>
      </c>
      <c r="B828" s="5642" t="s">
        <v>2178</v>
      </c>
      <c r="C828" s="6666" t="s">
        <v>2120</v>
      </c>
      <c r="D828" s="7690" t="s">
        <v>317</v>
      </c>
      <c r="E828" s="8714" t="n">
        <v>5.0</v>
      </c>
      <c r="F828" s="9738" t="n">
        <v>28.0</v>
      </c>
    </row>
    <row r="829">
      <c r="A829" s="4619" t="n">
        <v>2016.0</v>
      </c>
      <c r="B829" s="5643" t="s">
        <v>2178</v>
      </c>
      <c r="C829" s="6667" t="s">
        <v>2120</v>
      </c>
      <c r="D829" s="7691" t="s">
        <v>319</v>
      </c>
      <c r="E829" s="8715" t="n">
        <v>0.273</v>
      </c>
      <c r="F829" s="9739" t="n">
        <v>28.0</v>
      </c>
    </row>
    <row r="830">
      <c r="A830" s="4620" t="n">
        <v>2016.0</v>
      </c>
      <c r="B830" s="5644" t="s">
        <v>2179</v>
      </c>
      <c r="C830" s="6668" t="s">
        <v>2120</v>
      </c>
      <c r="D830" s="7692" t="s">
        <v>317</v>
      </c>
      <c r="E830" s="8716" t="n">
        <v>9.77</v>
      </c>
      <c r="F830" s="9740" t="n">
        <v>28.0</v>
      </c>
    </row>
    <row r="831">
      <c r="A831" s="4621" t="n">
        <v>2016.0</v>
      </c>
      <c r="B831" s="5645" t="s">
        <v>2179</v>
      </c>
      <c r="C831" s="6669" t="s">
        <v>2120</v>
      </c>
      <c r="D831" s="7693" t="s">
        <v>319</v>
      </c>
      <c r="E831" s="8717" t="n">
        <v>1.44</v>
      </c>
      <c r="F831" s="9741" t="n">
        <v>28.0</v>
      </c>
    </row>
    <row r="832">
      <c r="A832" s="4622" t="n">
        <v>2016.0</v>
      </c>
      <c r="B832" s="5646" t="s">
        <v>2175</v>
      </c>
      <c r="C832" s="6670" t="s">
        <v>2121</v>
      </c>
      <c r="D832" s="7694" t="s">
        <v>317</v>
      </c>
      <c r="E832" s="8718" t="n">
        <v>4.4</v>
      </c>
      <c r="F832" s="9742" t="n">
        <v>75.0</v>
      </c>
    </row>
    <row r="833">
      <c r="A833" s="4623" t="n">
        <v>2016.0</v>
      </c>
      <c r="B833" s="5647" t="s">
        <v>2175</v>
      </c>
      <c r="C833" s="6671" t="s">
        <v>2121</v>
      </c>
      <c r="D833" s="7695" t="s">
        <v>319</v>
      </c>
      <c r="E833" s="8719" t="n">
        <v>0.2</v>
      </c>
      <c r="F833" s="9743" t="n">
        <v>75.0</v>
      </c>
    </row>
    <row r="834">
      <c r="A834" s="4624" t="n">
        <v>2016.0</v>
      </c>
      <c r="B834" s="5648" t="s">
        <v>2176</v>
      </c>
      <c r="C834" s="6672" t="s">
        <v>2121</v>
      </c>
      <c r="D834" s="7696" t="s">
        <v>317</v>
      </c>
      <c r="E834" s="8720" t="n">
        <v>6.42</v>
      </c>
      <c r="F834" s="9744" t="n">
        <v>75.0</v>
      </c>
    </row>
    <row r="835">
      <c r="A835" s="4625" t="n">
        <v>2016.0</v>
      </c>
      <c r="B835" s="5649" t="s">
        <v>2176</v>
      </c>
      <c r="C835" s="6673" t="s">
        <v>2121</v>
      </c>
      <c r="D835" s="7697" t="s">
        <v>319</v>
      </c>
      <c r="E835" s="8721" t="n">
        <v>0.22</v>
      </c>
      <c r="F835" s="9745" t="n">
        <v>75.0</v>
      </c>
    </row>
    <row r="836">
      <c r="A836" s="4626" t="n">
        <v>2016.0</v>
      </c>
      <c r="B836" s="5650" t="s">
        <v>2177</v>
      </c>
      <c r="C836" s="6674" t="s">
        <v>2121</v>
      </c>
      <c r="D836" s="7698" t="s">
        <v>317</v>
      </c>
      <c r="E836" s="8722" t="n">
        <v>4.6</v>
      </c>
      <c r="F836" s="9746" t="n">
        <v>75.0</v>
      </c>
    </row>
    <row r="837">
      <c r="A837" s="4627" t="n">
        <v>2016.0</v>
      </c>
      <c r="B837" s="5651" t="s">
        <v>2177</v>
      </c>
      <c r="C837" s="6675" t="s">
        <v>2121</v>
      </c>
      <c r="D837" s="7699" t="s">
        <v>319</v>
      </c>
      <c r="E837" s="8723" t="n">
        <v>0.2</v>
      </c>
      <c r="F837" s="9747" t="n">
        <v>75.0</v>
      </c>
    </row>
    <row r="838">
      <c r="A838" s="4628" t="n">
        <v>2016.0</v>
      </c>
      <c r="B838" s="5652" t="s">
        <v>2178</v>
      </c>
      <c r="C838" s="6676" t="s">
        <v>2121</v>
      </c>
      <c r="D838" s="7700" t="s">
        <v>317</v>
      </c>
      <c r="E838" s="8724" t="n">
        <v>5.1</v>
      </c>
      <c r="F838" s="9748" t="n">
        <v>75.0</v>
      </c>
    </row>
    <row r="839">
      <c r="A839" s="4629" t="n">
        <v>2016.0</v>
      </c>
      <c r="B839" s="5653" t="s">
        <v>2178</v>
      </c>
      <c r="C839" s="6677" t="s">
        <v>2121</v>
      </c>
      <c r="D839" s="7701" t="s">
        <v>319</v>
      </c>
      <c r="E839" s="8725" t="n">
        <v>0.23</v>
      </c>
      <c r="F839" s="9749" t="n">
        <v>75.0</v>
      </c>
    </row>
    <row r="840">
      <c r="A840" s="4630" t="n">
        <v>2016.0</v>
      </c>
      <c r="B840" s="5654" t="s">
        <v>2179</v>
      </c>
      <c r="C840" s="6678" t="s">
        <v>2121</v>
      </c>
      <c r="D840" s="7702" t="s">
        <v>317</v>
      </c>
      <c r="E840" s="8726" t="n">
        <v>12.2</v>
      </c>
      <c r="F840" s="9750" t="n">
        <v>75.0</v>
      </c>
    </row>
    <row r="841">
      <c r="A841" s="4631" t="n">
        <v>2016.0</v>
      </c>
      <c r="B841" s="5655" t="s">
        <v>2179</v>
      </c>
      <c r="C841" s="6679" t="s">
        <v>2121</v>
      </c>
      <c r="D841" s="7703" t="s">
        <v>319</v>
      </c>
      <c r="E841" s="8727" t="n">
        <v>0.66</v>
      </c>
      <c r="F841" s="9751" t="n">
        <v>75.0</v>
      </c>
    </row>
    <row r="842">
      <c r="A842" s="4632" t="n">
        <v>2016.0</v>
      </c>
      <c r="B842" s="5656" t="s">
        <v>2175</v>
      </c>
      <c r="C842" s="6680" t="s">
        <v>2122</v>
      </c>
      <c r="D842" s="7704" t="s">
        <v>317</v>
      </c>
      <c r="E842" s="8728" t="n">
        <v>17.2</v>
      </c>
      <c r="F842" s="9752" t="n">
        <v>13.0</v>
      </c>
    </row>
    <row r="843">
      <c r="A843" s="4633" t="n">
        <v>2016.0</v>
      </c>
      <c r="B843" s="5657" t="s">
        <v>2175</v>
      </c>
      <c r="C843" s="6681" t="s">
        <v>2122</v>
      </c>
      <c r="D843" s="7705" t="s">
        <v>319</v>
      </c>
      <c r="E843" s="8729" t="n">
        <v>2.9</v>
      </c>
      <c r="F843" s="9753" t="n">
        <v>13.0</v>
      </c>
    </row>
    <row r="844">
      <c r="A844" s="4634" t="n">
        <v>2016.0</v>
      </c>
      <c r="B844" s="5658" t="s">
        <v>2176</v>
      </c>
      <c r="C844" s="6682" t="s">
        <v>2122</v>
      </c>
      <c r="D844" s="7706" t="s">
        <v>317</v>
      </c>
      <c r="E844" s="8730" t="n">
        <v>0.45</v>
      </c>
      <c r="F844" s="9754" t="n">
        <v>13.0</v>
      </c>
    </row>
    <row r="845">
      <c r="A845" s="4635" t="n">
        <v>2016.0</v>
      </c>
      <c r="B845" s="5659" t="s">
        <v>2176</v>
      </c>
      <c r="C845" s="6683" t="s">
        <v>2122</v>
      </c>
      <c r="D845" s="7707" t="s">
        <v>319</v>
      </c>
      <c r="E845" s="8731" t="n">
        <v>0.068</v>
      </c>
      <c r="F845" s="9755" t="n">
        <v>13.0</v>
      </c>
    </row>
    <row r="846">
      <c r="A846" s="4636" t="n">
        <v>2016.0</v>
      </c>
      <c r="B846" s="5660" t="s">
        <v>2177</v>
      </c>
      <c r="C846" s="6684" t="s">
        <v>2122</v>
      </c>
      <c r="D846" s="7708" t="s">
        <v>317</v>
      </c>
      <c r="E846" s="8732" t="n">
        <v>0.685</v>
      </c>
      <c r="F846" s="9756" t="n">
        <v>13.0</v>
      </c>
    </row>
    <row r="847">
      <c r="A847" s="4637" t="n">
        <v>2016.0</v>
      </c>
      <c r="B847" s="5661" t="s">
        <v>2177</v>
      </c>
      <c r="C847" s="6685" t="s">
        <v>2122</v>
      </c>
      <c r="D847" s="7709" t="s">
        <v>319</v>
      </c>
      <c r="E847" s="8733" t="n">
        <v>0.121</v>
      </c>
      <c r="F847" s="9757" t="n">
        <v>13.0</v>
      </c>
    </row>
    <row r="848">
      <c r="A848" s="4638" t="n">
        <v>2016.0</v>
      </c>
      <c r="B848" s="5662" t="s">
        <v>2178</v>
      </c>
      <c r="C848" s="6686" t="s">
        <v>2122</v>
      </c>
      <c r="D848" s="7710" t="s">
        <v>317</v>
      </c>
      <c r="E848" s="8734" t="n">
        <v>1.3</v>
      </c>
      <c r="F848" s="9758" t="n">
        <v>13.0</v>
      </c>
    </row>
    <row r="849">
      <c r="A849" s="4639" t="n">
        <v>2016.0</v>
      </c>
      <c r="B849" s="5663" t="s">
        <v>2178</v>
      </c>
      <c r="C849" s="6687" t="s">
        <v>2122</v>
      </c>
      <c r="D849" s="7711" t="s">
        <v>319</v>
      </c>
      <c r="E849" s="8735" t="n">
        <v>0.25</v>
      </c>
      <c r="F849" s="9759" t="n">
        <v>13.0</v>
      </c>
    </row>
    <row r="850">
      <c r="A850" s="4640" t="n">
        <v>2016.0</v>
      </c>
      <c r="B850" s="5664" t="s">
        <v>2179</v>
      </c>
      <c r="C850" s="6688" t="s">
        <v>2122</v>
      </c>
      <c r="D850" s="7712" t="s">
        <v>317</v>
      </c>
      <c r="E850" s="8736" t="n">
        <v>0.41</v>
      </c>
      <c r="F850" s="9760" t="n">
        <v>13.0</v>
      </c>
    </row>
    <row r="851">
      <c r="A851" s="4641" t="n">
        <v>2016.0</v>
      </c>
      <c r="B851" s="5665" t="s">
        <v>2179</v>
      </c>
      <c r="C851" s="6689" t="s">
        <v>2122</v>
      </c>
      <c r="D851" s="7713" t="s">
        <v>319</v>
      </c>
      <c r="E851" s="8737" t="n">
        <v>0.069</v>
      </c>
      <c r="F851" s="9761" t="n">
        <v>13.0</v>
      </c>
    </row>
    <row r="852">
      <c r="A852" s="4642" t="n">
        <v>2017.0</v>
      </c>
      <c r="B852" s="5666" t="s">
        <v>2165</v>
      </c>
      <c r="C852" s="6690" t="s">
        <v>2118</v>
      </c>
      <c r="D852" s="7714" t="s">
        <v>317</v>
      </c>
      <c r="E852" s="8738" t="n">
        <v>1.67</v>
      </c>
      <c r="F852" s="9762" t="n">
        <v>10.0</v>
      </c>
    </row>
    <row r="853">
      <c r="A853" s="4643" t="n">
        <v>2017.0</v>
      </c>
      <c r="B853" s="5667" t="s">
        <v>2165</v>
      </c>
      <c r="C853" s="6691" t="s">
        <v>2118</v>
      </c>
      <c r="D853" s="7715" t="s">
        <v>319</v>
      </c>
      <c r="E853" s="8739" t="n">
        <v>0.13</v>
      </c>
      <c r="F853" s="9763" t="n">
        <v>10.0</v>
      </c>
    </row>
    <row r="854">
      <c r="A854" s="4644" t="n">
        <v>2017.0</v>
      </c>
      <c r="B854" s="5668" t="s">
        <v>2166</v>
      </c>
      <c r="C854" s="6692" t="s">
        <v>2118</v>
      </c>
      <c r="D854" s="7716" t="s">
        <v>317</v>
      </c>
      <c r="E854" s="8740" t="n">
        <v>1.76</v>
      </c>
      <c r="F854" s="9764" t="n">
        <v>10.0</v>
      </c>
    </row>
    <row r="855">
      <c r="A855" s="4645" t="n">
        <v>2017.0</v>
      </c>
      <c r="B855" s="5669" t="s">
        <v>2166</v>
      </c>
      <c r="C855" s="6693" t="s">
        <v>2118</v>
      </c>
      <c r="D855" s="7717" t="s">
        <v>319</v>
      </c>
      <c r="E855" s="8741" t="n">
        <v>0.184</v>
      </c>
      <c r="F855" s="9765" t="n">
        <v>10.0</v>
      </c>
    </row>
    <row r="856">
      <c r="A856" s="4646" t="n">
        <v>2017.0</v>
      </c>
      <c r="B856" s="5670" t="s">
        <v>2167</v>
      </c>
      <c r="C856" s="6694" t="s">
        <v>2118</v>
      </c>
      <c r="D856" s="7718" t="s">
        <v>317</v>
      </c>
      <c r="E856" s="8742" t="n">
        <v>2.46</v>
      </c>
      <c r="F856" s="9766" t="n">
        <v>10.0</v>
      </c>
    </row>
    <row r="857">
      <c r="A857" s="4647" t="n">
        <v>2017.0</v>
      </c>
      <c r="B857" s="5671" t="s">
        <v>2167</v>
      </c>
      <c r="C857" s="6695" t="s">
        <v>2118</v>
      </c>
      <c r="D857" s="7719" t="s">
        <v>319</v>
      </c>
      <c r="E857" s="8743" t="n">
        <v>0.07</v>
      </c>
      <c r="F857" s="9767" t="n">
        <v>10.0</v>
      </c>
    </row>
    <row r="858">
      <c r="A858" s="4648" t="n">
        <v>2017.0</v>
      </c>
      <c r="B858" s="5672" t="s">
        <v>2168</v>
      </c>
      <c r="C858" s="6696" t="s">
        <v>2118</v>
      </c>
      <c r="D858" s="7720" t="s">
        <v>317</v>
      </c>
      <c r="E858" s="8744" t="n">
        <v>3.67</v>
      </c>
      <c r="F858" s="9768" t="n">
        <v>10.0</v>
      </c>
    </row>
    <row r="859">
      <c r="A859" s="4649" t="n">
        <v>2017.0</v>
      </c>
      <c r="B859" s="5673" t="s">
        <v>2168</v>
      </c>
      <c r="C859" s="6697" t="s">
        <v>2118</v>
      </c>
      <c r="D859" s="7721" t="s">
        <v>319</v>
      </c>
      <c r="E859" s="8745" t="n">
        <v>0.178</v>
      </c>
      <c r="F859" s="9769" t="n">
        <v>10.0</v>
      </c>
    </row>
    <row r="860">
      <c r="A860" s="4650" t="n">
        <v>2017.0</v>
      </c>
      <c r="B860" s="5674" t="s">
        <v>2169</v>
      </c>
      <c r="C860" s="6698" t="s">
        <v>2118</v>
      </c>
      <c r="D860" s="7722" t="s">
        <v>317</v>
      </c>
      <c r="E860" s="8746" t="n">
        <v>0.418</v>
      </c>
      <c r="F860" s="9770" t="n">
        <v>10.0</v>
      </c>
    </row>
    <row r="861">
      <c r="A861" s="4651" t="n">
        <v>2017.0</v>
      </c>
      <c r="B861" s="5675" t="s">
        <v>2169</v>
      </c>
      <c r="C861" s="6699" t="s">
        <v>2118</v>
      </c>
      <c r="D861" s="7723" t="s">
        <v>319</v>
      </c>
      <c r="E861" s="8747" t="n">
        <v>0.022</v>
      </c>
      <c r="F861" s="9771" t="n">
        <v>10.0</v>
      </c>
    </row>
    <row r="862">
      <c r="A862" s="4652" t="n">
        <v>2017.0</v>
      </c>
      <c r="B862" s="5676" t="s">
        <v>2165</v>
      </c>
      <c r="C862" s="6700" t="s">
        <v>2119</v>
      </c>
      <c r="D862" s="7724" t="s">
        <v>317</v>
      </c>
      <c r="E862" s="8748" t="n">
        <v>1.71</v>
      </c>
      <c r="F862" s="9772" t="n">
        <v>30.0</v>
      </c>
    </row>
    <row r="863">
      <c r="A863" s="4653" t="n">
        <v>2017.0</v>
      </c>
      <c r="B863" s="5677" t="s">
        <v>2165</v>
      </c>
      <c r="C863" s="6701" t="s">
        <v>2119</v>
      </c>
      <c r="D863" s="7725" t="s">
        <v>319</v>
      </c>
      <c r="E863" s="8749" t="n">
        <v>0.032</v>
      </c>
      <c r="F863" s="9773" t="n">
        <v>30.0</v>
      </c>
    </row>
    <row r="864">
      <c r="A864" s="4654" t="n">
        <v>2017.0</v>
      </c>
      <c r="B864" s="5678" t="s">
        <v>2166</v>
      </c>
      <c r="C864" s="6702" t="s">
        <v>2119</v>
      </c>
      <c r="D864" s="7726" t="s">
        <v>317</v>
      </c>
      <c r="E864" s="8750" t="n">
        <v>1.9</v>
      </c>
      <c r="F864" s="9774" t="n">
        <v>30.0</v>
      </c>
    </row>
    <row r="865">
      <c r="A865" s="4655" t="n">
        <v>2017.0</v>
      </c>
      <c r="B865" s="5679" t="s">
        <v>2166</v>
      </c>
      <c r="C865" s="6703" t="s">
        <v>2119</v>
      </c>
      <c r="D865" s="7727" t="s">
        <v>319</v>
      </c>
      <c r="E865" s="8751" t="n">
        <v>0.084</v>
      </c>
      <c r="F865" s="9775" t="n">
        <v>30.0</v>
      </c>
    </row>
    <row r="866">
      <c r="A866" s="4656" t="n">
        <v>2017.0</v>
      </c>
      <c r="B866" s="5680" t="s">
        <v>2167</v>
      </c>
      <c r="C866" s="6704" t="s">
        <v>2119</v>
      </c>
      <c r="D866" s="7728" t="s">
        <v>317</v>
      </c>
      <c r="E866" s="8752" t="n">
        <v>2.37</v>
      </c>
      <c r="F866" s="9776" t="n">
        <v>30.0</v>
      </c>
    </row>
    <row r="867">
      <c r="A867" s="4657" t="n">
        <v>2017.0</v>
      </c>
      <c r="B867" s="5681" t="s">
        <v>2167</v>
      </c>
      <c r="C867" s="6705" t="s">
        <v>2119</v>
      </c>
      <c r="D867" s="7729" t="s">
        <v>319</v>
      </c>
      <c r="E867" s="8753" t="n">
        <v>0.077</v>
      </c>
      <c r="F867" s="9777" t="n">
        <v>30.0</v>
      </c>
    </row>
    <row r="868">
      <c r="A868" s="4658" t="n">
        <v>2017.0</v>
      </c>
      <c r="B868" s="5682" t="s">
        <v>2168</v>
      </c>
      <c r="C868" s="6706" t="s">
        <v>2119</v>
      </c>
      <c r="D868" s="7730" t="s">
        <v>317</v>
      </c>
      <c r="E868" s="8754" t="n">
        <v>3.87</v>
      </c>
      <c r="F868" s="9778" t="n">
        <v>30.0</v>
      </c>
    </row>
    <row r="869">
      <c r="A869" s="4659" t="n">
        <v>2017.0</v>
      </c>
      <c r="B869" s="5683" t="s">
        <v>2168</v>
      </c>
      <c r="C869" s="6707" t="s">
        <v>2119</v>
      </c>
      <c r="D869" s="7731" t="s">
        <v>319</v>
      </c>
      <c r="E869" s="8755" t="n">
        <v>0.11</v>
      </c>
      <c r="F869" s="9779" t="n">
        <v>30.0</v>
      </c>
    </row>
    <row r="870">
      <c r="A870" s="4660" t="n">
        <v>2017.0</v>
      </c>
      <c r="B870" s="5684" t="s">
        <v>2169</v>
      </c>
      <c r="C870" s="6708" t="s">
        <v>2119</v>
      </c>
      <c r="D870" s="7732" t="s">
        <v>317</v>
      </c>
      <c r="E870" s="8756" t="n">
        <v>0.46</v>
      </c>
      <c r="F870" s="9780" t="n">
        <v>30.0</v>
      </c>
    </row>
    <row r="871">
      <c r="A871" s="4661" t="n">
        <v>2017.0</v>
      </c>
      <c r="B871" s="5685" t="s">
        <v>2169</v>
      </c>
      <c r="C871" s="6709" t="s">
        <v>2119</v>
      </c>
      <c r="D871" s="7733" t="s">
        <v>319</v>
      </c>
      <c r="E871" s="8757" t="n">
        <v>0.026</v>
      </c>
      <c r="F871" s="9781" t="n">
        <v>30.0</v>
      </c>
    </row>
    <row r="872">
      <c r="A872" s="4662" t="n">
        <v>2017.0</v>
      </c>
      <c r="B872" s="5686" t="s">
        <v>2165</v>
      </c>
      <c r="C872" s="6710" t="s">
        <v>2120</v>
      </c>
      <c r="D872" s="7734" t="s">
        <v>317</v>
      </c>
      <c r="E872" s="8758" t="n">
        <v>2.82</v>
      </c>
      <c r="F872" s="9782" t="n">
        <v>25.0</v>
      </c>
    </row>
    <row r="873">
      <c r="A873" s="4663" t="n">
        <v>2017.0</v>
      </c>
      <c r="B873" s="5687" t="s">
        <v>2165</v>
      </c>
      <c r="C873" s="6711" t="s">
        <v>2120</v>
      </c>
      <c r="D873" s="7735" t="s">
        <v>319</v>
      </c>
      <c r="E873" s="8759" t="n">
        <v>0.234</v>
      </c>
      <c r="F873" s="9783" t="n">
        <v>25.0</v>
      </c>
    </row>
    <row r="874">
      <c r="A874" s="4664" t="n">
        <v>2017.0</v>
      </c>
      <c r="B874" s="5688" t="s">
        <v>2166</v>
      </c>
      <c r="C874" s="6712" t="s">
        <v>2120</v>
      </c>
      <c r="D874" s="7736" t="s">
        <v>317</v>
      </c>
      <c r="E874" s="8760" t="n">
        <v>3.25</v>
      </c>
      <c r="F874" s="9784" t="n">
        <v>25.0</v>
      </c>
    </row>
    <row r="875">
      <c r="A875" s="4665" t="n">
        <v>2017.0</v>
      </c>
      <c r="B875" s="5689" t="s">
        <v>2166</v>
      </c>
      <c r="C875" s="6713" t="s">
        <v>2120</v>
      </c>
      <c r="D875" s="7737" t="s">
        <v>319</v>
      </c>
      <c r="E875" s="8761" t="n">
        <v>0.15</v>
      </c>
      <c r="F875" s="9785" t="n">
        <v>25.0</v>
      </c>
    </row>
    <row r="876">
      <c r="A876" s="4666" t="n">
        <v>2017.0</v>
      </c>
      <c r="B876" s="5690" t="s">
        <v>2167</v>
      </c>
      <c r="C876" s="6714" t="s">
        <v>2120</v>
      </c>
      <c r="D876" s="7738" t="s">
        <v>317</v>
      </c>
      <c r="E876" s="8762" t="n">
        <v>4.4</v>
      </c>
      <c r="F876" s="9786" t="n">
        <v>25.0</v>
      </c>
    </row>
    <row r="877">
      <c r="A877" s="4667" t="n">
        <v>2017.0</v>
      </c>
      <c r="B877" s="5691" t="s">
        <v>2167</v>
      </c>
      <c r="C877" s="6715" t="s">
        <v>2120</v>
      </c>
      <c r="D877" s="7739" t="s">
        <v>319</v>
      </c>
      <c r="E877" s="8763" t="n">
        <v>0.29</v>
      </c>
      <c r="F877" s="9787" t="n">
        <v>25.0</v>
      </c>
    </row>
    <row r="878">
      <c r="A878" s="4668" t="n">
        <v>2017.0</v>
      </c>
      <c r="B878" s="5692" t="s">
        <v>2168</v>
      </c>
      <c r="C878" s="6716" t="s">
        <v>2120</v>
      </c>
      <c r="D878" s="7740" t="s">
        <v>317</v>
      </c>
      <c r="E878" s="8764" t="n">
        <v>6.01</v>
      </c>
      <c r="F878" s="9788" t="n">
        <v>25.0</v>
      </c>
    </row>
    <row r="879">
      <c r="A879" s="4669" t="n">
        <v>2017.0</v>
      </c>
      <c r="B879" s="5693" t="s">
        <v>2168</v>
      </c>
      <c r="C879" s="6717" t="s">
        <v>2120</v>
      </c>
      <c r="D879" s="7741" t="s">
        <v>319</v>
      </c>
      <c r="E879" s="8765" t="n">
        <v>0.42</v>
      </c>
      <c r="F879" s="9789" t="n">
        <v>25.0</v>
      </c>
    </row>
    <row r="880">
      <c r="A880" s="4670" t="n">
        <v>2017.0</v>
      </c>
      <c r="B880" s="5694" t="s">
        <v>2169</v>
      </c>
      <c r="C880" s="6718" t="s">
        <v>2120</v>
      </c>
      <c r="D880" s="7742" t="s">
        <v>317</v>
      </c>
      <c r="E880" s="8766" t="n">
        <v>0.774</v>
      </c>
      <c r="F880" s="9790" t="n">
        <v>25.0</v>
      </c>
    </row>
    <row r="881">
      <c r="A881" s="4671" t="n">
        <v>2017.0</v>
      </c>
      <c r="B881" s="5695" t="s">
        <v>2169</v>
      </c>
      <c r="C881" s="6719" t="s">
        <v>2120</v>
      </c>
      <c r="D881" s="7743" t="s">
        <v>319</v>
      </c>
      <c r="E881" s="8767" t="n">
        <v>0.096</v>
      </c>
      <c r="F881" s="9791" t="n">
        <v>25.0</v>
      </c>
    </row>
    <row r="882">
      <c r="A882" s="4672" t="n">
        <v>2017.0</v>
      </c>
      <c r="B882" s="5696" t="s">
        <v>2165</v>
      </c>
      <c r="C882" s="6720" t="s">
        <v>2121</v>
      </c>
      <c r="D882" s="7744" t="s">
        <v>317</v>
      </c>
      <c r="E882" s="8768" t="n">
        <v>3.7</v>
      </c>
      <c r="F882" s="9792" t="n">
        <v>81.0</v>
      </c>
    </row>
    <row r="883">
      <c r="A883" s="4673" t="n">
        <v>2017.0</v>
      </c>
      <c r="B883" s="5697" t="s">
        <v>2165</v>
      </c>
      <c r="C883" s="6721" t="s">
        <v>2121</v>
      </c>
      <c r="D883" s="7745" t="s">
        <v>319</v>
      </c>
      <c r="E883" s="8769" t="n">
        <v>0.13</v>
      </c>
      <c r="F883" s="9793" t="n">
        <v>81.0</v>
      </c>
    </row>
    <row r="884">
      <c r="A884" s="4674" t="n">
        <v>2017.0</v>
      </c>
      <c r="B884" s="5698" t="s">
        <v>2166</v>
      </c>
      <c r="C884" s="6722" t="s">
        <v>2121</v>
      </c>
      <c r="D884" s="7746" t="s">
        <v>317</v>
      </c>
      <c r="E884" s="8770" t="n">
        <v>3.0</v>
      </c>
      <c r="F884" s="9794" t="n">
        <v>81.0</v>
      </c>
    </row>
    <row r="885">
      <c r="A885" s="4675" t="n">
        <v>2017.0</v>
      </c>
      <c r="B885" s="5699" t="s">
        <v>2166</v>
      </c>
      <c r="C885" s="6723" t="s">
        <v>2121</v>
      </c>
      <c r="D885" s="7747" t="s">
        <v>319</v>
      </c>
      <c r="E885" s="8771" t="n">
        <v>0.15</v>
      </c>
      <c r="F885" s="9795" t="n">
        <v>81.0</v>
      </c>
    </row>
    <row r="886">
      <c r="A886" s="4676" t="n">
        <v>2017.0</v>
      </c>
      <c r="B886" s="5700" t="s">
        <v>2167</v>
      </c>
      <c r="C886" s="6724" t="s">
        <v>2121</v>
      </c>
      <c r="D886" s="7748" t="s">
        <v>317</v>
      </c>
      <c r="E886" s="8772" t="n">
        <v>4.9</v>
      </c>
      <c r="F886" s="9796" t="n">
        <v>81.0</v>
      </c>
    </row>
    <row r="887">
      <c r="A887" s="4677" t="n">
        <v>2017.0</v>
      </c>
      <c r="B887" s="5701" t="s">
        <v>2167</v>
      </c>
      <c r="C887" s="6725" t="s">
        <v>2121</v>
      </c>
      <c r="D887" s="7749" t="s">
        <v>319</v>
      </c>
      <c r="E887" s="8773" t="n">
        <v>0.15</v>
      </c>
      <c r="F887" s="9797" t="n">
        <v>81.0</v>
      </c>
    </row>
    <row r="888">
      <c r="A888" s="4678" t="n">
        <v>2017.0</v>
      </c>
      <c r="B888" s="5702" t="s">
        <v>2168</v>
      </c>
      <c r="C888" s="6726" t="s">
        <v>2121</v>
      </c>
      <c r="D888" s="7750" t="s">
        <v>317</v>
      </c>
      <c r="E888" s="8774" t="n">
        <v>6.1</v>
      </c>
      <c r="F888" s="9798" t="n">
        <v>81.0</v>
      </c>
    </row>
    <row r="889">
      <c r="A889" s="4679" t="n">
        <v>2017.0</v>
      </c>
      <c r="B889" s="5703" t="s">
        <v>2168</v>
      </c>
      <c r="C889" s="6727" t="s">
        <v>2121</v>
      </c>
      <c r="D889" s="7751" t="s">
        <v>319</v>
      </c>
      <c r="E889" s="8775" t="n">
        <v>0.21</v>
      </c>
      <c r="F889" s="9799" t="n">
        <v>81.0</v>
      </c>
    </row>
    <row r="890">
      <c r="A890" s="4680" t="n">
        <v>2017.0</v>
      </c>
      <c r="B890" s="5704" t="s">
        <v>2169</v>
      </c>
      <c r="C890" s="6728" t="s">
        <v>2121</v>
      </c>
      <c r="D890" s="7752" t="s">
        <v>317</v>
      </c>
      <c r="E890" s="8776" t="n">
        <v>0.775</v>
      </c>
      <c r="F890" s="9800" t="n">
        <v>81.0</v>
      </c>
    </row>
    <row r="891">
      <c r="A891" s="4681" t="n">
        <v>2017.0</v>
      </c>
      <c r="B891" s="5705" t="s">
        <v>2169</v>
      </c>
      <c r="C891" s="6729" t="s">
        <v>2121</v>
      </c>
      <c r="D891" s="7753" t="s">
        <v>319</v>
      </c>
      <c r="E891" s="8777" t="n">
        <v>0.07</v>
      </c>
      <c r="F891" s="9801" t="n">
        <v>81.0</v>
      </c>
    </row>
    <row r="892">
      <c r="A892" s="4682" t="n">
        <v>2017.0</v>
      </c>
      <c r="B892" s="5706" t="s">
        <v>2165</v>
      </c>
      <c r="C892" s="6730" t="s">
        <v>2122</v>
      </c>
      <c r="D892" s="7754" t="s">
        <v>317</v>
      </c>
      <c r="E892" s="8778" t="n">
        <v>0.792</v>
      </c>
      <c r="F892" s="9802" t="n">
        <v>10.0</v>
      </c>
    </row>
    <row r="893">
      <c r="A893" s="4683" t="n">
        <v>2017.0</v>
      </c>
      <c r="B893" s="5707" t="s">
        <v>2165</v>
      </c>
      <c r="C893" s="6731" t="s">
        <v>2122</v>
      </c>
      <c r="D893" s="7755" t="s">
        <v>319</v>
      </c>
      <c r="E893" s="8779" t="n">
        <v>0.166</v>
      </c>
      <c r="F893" s="9803" t="n">
        <v>10.0</v>
      </c>
    </row>
    <row r="894">
      <c r="A894" s="4684" t="n">
        <v>2017.0</v>
      </c>
      <c r="B894" s="5708" t="s">
        <v>2166</v>
      </c>
      <c r="C894" s="6732" t="s">
        <v>2122</v>
      </c>
      <c r="D894" s="7756" t="s">
        <v>317</v>
      </c>
      <c r="E894" s="8780" t="n">
        <v>0.7</v>
      </c>
      <c r="F894" s="9804" t="n">
        <v>10.0</v>
      </c>
    </row>
    <row r="895">
      <c r="A895" s="4685" t="n">
        <v>2017.0</v>
      </c>
      <c r="B895" s="5709" t="s">
        <v>2166</v>
      </c>
      <c r="C895" s="6733" t="s">
        <v>2122</v>
      </c>
      <c r="D895" s="7757" t="s">
        <v>319</v>
      </c>
      <c r="E895" s="8781" t="n">
        <v>0.12</v>
      </c>
      <c r="F895" s="9805" t="n">
        <v>10.0</v>
      </c>
    </row>
    <row r="896">
      <c r="A896" s="4686" t="n">
        <v>2017.0</v>
      </c>
      <c r="B896" s="5710" t="s">
        <v>2167</v>
      </c>
      <c r="C896" s="6734" t="s">
        <v>2122</v>
      </c>
      <c r="D896" s="7758" t="s">
        <v>317</v>
      </c>
      <c r="E896" s="8782" t="n">
        <v>0.6</v>
      </c>
      <c r="F896" s="9806" t="n">
        <v>10.0</v>
      </c>
    </row>
    <row r="897">
      <c r="A897" s="4687" t="n">
        <v>2017.0</v>
      </c>
      <c r="B897" s="5711" t="s">
        <v>2167</v>
      </c>
      <c r="C897" s="6735" t="s">
        <v>2122</v>
      </c>
      <c r="D897" s="7759" t="s">
        <v>319</v>
      </c>
      <c r="E897" s="8783" t="n">
        <v>0.13</v>
      </c>
      <c r="F897" s="9807" t="n">
        <v>10.0</v>
      </c>
    </row>
    <row r="898">
      <c r="A898" s="4688" t="n">
        <v>2017.0</v>
      </c>
      <c r="B898" s="5712" t="s">
        <v>2168</v>
      </c>
      <c r="C898" s="6736" t="s">
        <v>2122</v>
      </c>
      <c r="D898" s="7760" t="s">
        <v>317</v>
      </c>
      <c r="E898" s="8784" t="n">
        <v>2.8</v>
      </c>
      <c r="F898" s="9808" t="n">
        <v>10.0</v>
      </c>
    </row>
    <row r="899">
      <c r="A899" s="4689" t="n">
        <v>2017.0</v>
      </c>
      <c r="B899" s="5713" t="s">
        <v>2168</v>
      </c>
      <c r="C899" s="6737" t="s">
        <v>2122</v>
      </c>
      <c r="D899" s="7761" t="s">
        <v>319</v>
      </c>
      <c r="E899" s="8785" t="n">
        <v>0.187</v>
      </c>
      <c r="F899" s="9809" t="n">
        <v>10.0</v>
      </c>
    </row>
    <row r="900">
      <c r="A900" s="4690" t="n">
        <v>2017.0</v>
      </c>
      <c r="B900" s="5714" t="s">
        <v>2169</v>
      </c>
      <c r="C900" s="6738" t="s">
        <v>2122</v>
      </c>
      <c r="D900" s="7762" t="s">
        <v>317</v>
      </c>
      <c r="E900" s="8786" t="n">
        <v>0.56</v>
      </c>
      <c r="F900" s="9810" t="n">
        <v>10.0</v>
      </c>
    </row>
    <row r="901">
      <c r="A901" s="4691" t="n">
        <v>2017.0</v>
      </c>
      <c r="B901" s="5715" t="s">
        <v>2169</v>
      </c>
      <c r="C901" s="6739" t="s">
        <v>2122</v>
      </c>
      <c r="D901" s="7763" t="s">
        <v>319</v>
      </c>
      <c r="E901" s="8787" t="n">
        <v>0.104</v>
      </c>
      <c r="F901" s="9811" t="n">
        <v>10.0</v>
      </c>
    </row>
    <row r="902">
      <c r="A902" s="4692" t="n">
        <v>2017.0</v>
      </c>
      <c r="B902" s="5716" t="s">
        <v>2170</v>
      </c>
      <c r="C902" s="6740" t="s">
        <v>2118</v>
      </c>
      <c r="D902" s="7764" t="s">
        <v>317</v>
      </c>
      <c r="E902" s="8788" t="n">
        <v>1.21</v>
      </c>
      <c r="F902" s="9812" t="n">
        <v>9.0</v>
      </c>
    </row>
    <row r="903">
      <c r="A903" s="4693" t="n">
        <v>2017.0</v>
      </c>
      <c r="B903" s="5717" t="s">
        <v>2170</v>
      </c>
      <c r="C903" s="6741" t="s">
        <v>2118</v>
      </c>
      <c r="D903" s="7765" t="s">
        <v>319</v>
      </c>
      <c r="E903" s="8789" t="n">
        <v>0.03</v>
      </c>
      <c r="F903" s="9813" t="n">
        <v>9.0</v>
      </c>
    </row>
    <row r="904">
      <c r="A904" s="4694" t="n">
        <v>2017.0</v>
      </c>
      <c r="B904" s="5718" t="s">
        <v>2171</v>
      </c>
      <c r="C904" s="6742" t="s">
        <v>2118</v>
      </c>
      <c r="D904" s="7766" t="s">
        <v>317</v>
      </c>
      <c r="E904" s="8790" t="n">
        <v>1.85</v>
      </c>
      <c r="F904" s="9814" t="n">
        <v>9.0</v>
      </c>
    </row>
    <row r="905">
      <c r="A905" s="4695" t="n">
        <v>2017.0</v>
      </c>
      <c r="B905" s="5719" t="s">
        <v>2171</v>
      </c>
      <c r="C905" s="6743" t="s">
        <v>2118</v>
      </c>
      <c r="D905" s="7767" t="s">
        <v>319</v>
      </c>
      <c r="E905" s="8791" t="n">
        <v>0.131</v>
      </c>
      <c r="F905" s="9815" t="n">
        <v>9.0</v>
      </c>
    </row>
    <row r="906">
      <c r="A906" s="4696" t="n">
        <v>2017.0</v>
      </c>
      <c r="B906" s="5720" t="s">
        <v>2172</v>
      </c>
      <c r="C906" s="6744" t="s">
        <v>2118</v>
      </c>
      <c r="D906" s="7768" t="s">
        <v>317</v>
      </c>
      <c r="E906" s="8792" t="n">
        <v>1.28</v>
      </c>
      <c r="F906" s="9816" t="n">
        <v>9.0</v>
      </c>
    </row>
    <row r="907">
      <c r="A907" s="4697" t="n">
        <v>2017.0</v>
      </c>
      <c r="B907" s="5721" t="s">
        <v>2172</v>
      </c>
      <c r="C907" s="6745" t="s">
        <v>2118</v>
      </c>
      <c r="D907" s="7769" t="s">
        <v>319</v>
      </c>
      <c r="E907" s="8793" t="n">
        <v>0.057</v>
      </c>
      <c r="F907" s="9817" t="n">
        <v>9.0</v>
      </c>
    </row>
    <row r="908">
      <c r="A908" s="4698" t="n">
        <v>2017.0</v>
      </c>
      <c r="B908" s="5722" t="s">
        <v>2173</v>
      </c>
      <c r="C908" s="6746" t="s">
        <v>2118</v>
      </c>
      <c r="D908" s="7770" t="s">
        <v>317</v>
      </c>
      <c r="E908" s="8794" t="n">
        <v>2.53</v>
      </c>
      <c r="F908" s="9818" t="n">
        <v>9.0</v>
      </c>
    </row>
    <row r="909">
      <c r="A909" s="4699" t="n">
        <v>2017.0</v>
      </c>
      <c r="B909" s="5723" t="s">
        <v>2173</v>
      </c>
      <c r="C909" s="6747" t="s">
        <v>2118</v>
      </c>
      <c r="D909" s="7771" t="s">
        <v>319</v>
      </c>
      <c r="E909" s="8795" t="n">
        <v>0.109</v>
      </c>
      <c r="F909" s="9819" t="n">
        <v>9.0</v>
      </c>
    </row>
    <row r="910">
      <c r="A910" s="4700" t="n">
        <v>2017.0</v>
      </c>
      <c r="B910" s="5724" t="s">
        <v>2174</v>
      </c>
      <c r="C910" s="6748" t="s">
        <v>2118</v>
      </c>
      <c r="D910" s="7772" t="s">
        <v>317</v>
      </c>
      <c r="E910" s="8796" t="n">
        <v>1.03</v>
      </c>
      <c r="F910" s="9820" t="n">
        <v>9.0</v>
      </c>
    </row>
    <row r="911">
      <c r="A911" s="4701" t="n">
        <v>2017.0</v>
      </c>
      <c r="B911" s="5725" t="s">
        <v>2174</v>
      </c>
      <c r="C911" s="6749" t="s">
        <v>2118</v>
      </c>
      <c r="D911" s="7773" t="s">
        <v>319</v>
      </c>
      <c r="E911" s="8797" t="n">
        <v>0.032</v>
      </c>
      <c r="F911" s="9821" t="n">
        <v>9.0</v>
      </c>
    </row>
    <row r="912">
      <c r="A912" s="4702" t="n">
        <v>2017.0</v>
      </c>
      <c r="B912" s="5726" t="s">
        <v>2170</v>
      </c>
      <c r="C912" s="6750" t="s">
        <v>2119</v>
      </c>
      <c r="D912" s="7774" t="s">
        <v>317</v>
      </c>
      <c r="E912" s="8798" t="n">
        <v>1.24</v>
      </c>
      <c r="F912" s="9822" t="n">
        <v>29.0</v>
      </c>
    </row>
    <row r="913">
      <c r="A913" s="4703" t="n">
        <v>2017.0</v>
      </c>
      <c r="B913" s="5727" t="s">
        <v>2170</v>
      </c>
      <c r="C913" s="6751" t="s">
        <v>2119</v>
      </c>
      <c r="D913" s="7775" t="s">
        <v>319</v>
      </c>
      <c r="E913" s="8799" t="n">
        <v>0.04</v>
      </c>
      <c r="F913" s="9823" t="n">
        <v>29.0</v>
      </c>
    </row>
    <row r="914">
      <c r="A914" s="4704" t="n">
        <v>2017.0</v>
      </c>
      <c r="B914" s="5728" t="s">
        <v>2171</v>
      </c>
      <c r="C914" s="6752" t="s">
        <v>2119</v>
      </c>
      <c r="D914" s="7776" t="s">
        <v>317</v>
      </c>
      <c r="E914" s="8800" t="n">
        <v>1.84</v>
      </c>
      <c r="F914" s="9824" t="n">
        <v>29.0</v>
      </c>
    </row>
    <row r="915">
      <c r="A915" s="4705" t="n">
        <v>2017.0</v>
      </c>
      <c r="B915" s="5729" t="s">
        <v>2171</v>
      </c>
      <c r="C915" s="6753" t="s">
        <v>2119</v>
      </c>
      <c r="D915" s="7777" t="s">
        <v>319</v>
      </c>
      <c r="E915" s="8801" t="n">
        <v>0.11</v>
      </c>
      <c r="F915" s="9825" t="n">
        <v>29.0</v>
      </c>
    </row>
    <row r="916">
      <c r="A916" s="4706" t="n">
        <v>2017.0</v>
      </c>
      <c r="B916" s="5730" t="s">
        <v>2172</v>
      </c>
      <c r="C916" s="6754" t="s">
        <v>2119</v>
      </c>
      <c r="D916" s="7778" t="s">
        <v>317</v>
      </c>
      <c r="E916" s="8802" t="n">
        <v>1.9</v>
      </c>
      <c r="F916" s="9826" t="n">
        <v>29.0</v>
      </c>
    </row>
    <row r="917">
      <c r="A917" s="4707" t="n">
        <v>2017.0</v>
      </c>
      <c r="B917" s="5731" t="s">
        <v>2172</v>
      </c>
      <c r="C917" s="6755" t="s">
        <v>2119</v>
      </c>
      <c r="D917" s="7779" t="s">
        <v>319</v>
      </c>
      <c r="E917" s="8803" t="n">
        <v>0.07</v>
      </c>
      <c r="F917" s="9827" t="n">
        <v>29.0</v>
      </c>
    </row>
    <row r="918">
      <c r="A918" s="4708" t="n">
        <v>2017.0</v>
      </c>
      <c r="B918" s="5732" t="s">
        <v>2173</v>
      </c>
      <c r="C918" s="6756" t="s">
        <v>2119</v>
      </c>
      <c r="D918" s="7780" t="s">
        <v>317</v>
      </c>
      <c r="E918" s="8804" t="n">
        <v>3.36</v>
      </c>
      <c r="F918" s="9828" t="n">
        <v>29.0</v>
      </c>
    </row>
    <row r="919">
      <c r="A919" s="4709" t="n">
        <v>2017.0</v>
      </c>
      <c r="B919" s="5733" t="s">
        <v>2173</v>
      </c>
      <c r="C919" s="6757" t="s">
        <v>2119</v>
      </c>
      <c r="D919" s="7781" t="s">
        <v>319</v>
      </c>
      <c r="E919" s="8805" t="n">
        <v>0.103</v>
      </c>
      <c r="F919" s="9829" t="n">
        <v>29.0</v>
      </c>
    </row>
    <row r="920">
      <c r="A920" s="4710" t="n">
        <v>2017.0</v>
      </c>
      <c r="B920" s="5734" t="s">
        <v>2174</v>
      </c>
      <c r="C920" s="6758" t="s">
        <v>2119</v>
      </c>
      <c r="D920" s="7782" t="s">
        <v>317</v>
      </c>
      <c r="E920" s="8806" t="n">
        <v>1.03</v>
      </c>
      <c r="F920" s="9830" t="n">
        <v>29.0</v>
      </c>
    </row>
    <row r="921">
      <c r="A921" s="4711" t="n">
        <v>2017.0</v>
      </c>
      <c r="B921" s="5735" t="s">
        <v>2174</v>
      </c>
      <c r="C921" s="6759" t="s">
        <v>2119</v>
      </c>
      <c r="D921" s="7783" t="s">
        <v>319</v>
      </c>
      <c r="E921" s="8807" t="n">
        <v>0.031</v>
      </c>
      <c r="F921" s="9831" t="n">
        <v>29.0</v>
      </c>
    </row>
    <row r="922">
      <c r="A922" s="4712" t="n">
        <v>2017.0</v>
      </c>
      <c r="B922" s="5736" t="s">
        <v>2170</v>
      </c>
      <c r="C922" s="6760" t="s">
        <v>2120</v>
      </c>
      <c r="D922" s="7784" t="s">
        <v>317</v>
      </c>
      <c r="E922" s="8808" t="n">
        <v>2.02</v>
      </c>
      <c r="F922" s="9832" t="n">
        <v>23.0</v>
      </c>
    </row>
    <row r="923">
      <c r="A923" s="4713" t="n">
        <v>2017.0</v>
      </c>
      <c r="B923" s="5737" t="s">
        <v>2170</v>
      </c>
      <c r="C923" s="6761" t="s">
        <v>2120</v>
      </c>
      <c r="D923" s="7785" t="s">
        <v>319</v>
      </c>
      <c r="E923" s="8809" t="n">
        <v>0.17</v>
      </c>
      <c r="F923" s="9833" t="n">
        <v>23.0</v>
      </c>
    </row>
    <row r="924">
      <c r="A924" s="4714" t="n">
        <v>2017.0</v>
      </c>
      <c r="B924" s="5738" t="s">
        <v>2171</v>
      </c>
      <c r="C924" s="6762" t="s">
        <v>2120</v>
      </c>
      <c r="D924" s="7786" t="s">
        <v>317</v>
      </c>
      <c r="E924" s="8810" t="n">
        <v>3.2</v>
      </c>
      <c r="F924" s="9834" t="n">
        <v>23.0</v>
      </c>
    </row>
    <row r="925">
      <c r="A925" s="4715" t="n">
        <v>2017.0</v>
      </c>
      <c r="B925" s="5739" t="s">
        <v>2171</v>
      </c>
      <c r="C925" s="6763" t="s">
        <v>2120</v>
      </c>
      <c r="D925" s="7787" t="s">
        <v>319</v>
      </c>
      <c r="E925" s="8811" t="n">
        <v>0.2</v>
      </c>
      <c r="F925" s="9835" t="n">
        <v>23.0</v>
      </c>
    </row>
    <row r="926">
      <c r="A926" s="4716" t="n">
        <v>2017.0</v>
      </c>
      <c r="B926" s="5740" t="s">
        <v>2172</v>
      </c>
      <c r="C926" s="6764" t="s">
        <v>2120</v>
      </c>
      <c r="D926" s="7788" t="s">
        <v>317</v>
      </c>
      <c r="E926" s="8812" t="n">
        <v>2.1</v>
      </c>
      <c r="F926" s="9836" t="n">
        <v>23.0</v>
      </c>
    </row>
    <row r="927">
      <c r="A927" s="4717" t="n">
        <v>2017.0</v>
      </c>
      <c r="B927" s="5741" t="s">
        <v>2172</v>
      </c>
      <c r="C927" s="6765" t="s">
        <v>2120</v>
      </c>
      <c r="D927" s="7789" t="s">
        <v>319</v>
      </c>
      <c r="E927" s="8813" t="n">
        <v>0.15</v>
      </c>
      <c r="F927" s="9837" t="n">
        <v>23.0</v>
      </c>
    </row>
    <row r="928">
      <c r="A928" s="4718" t="n">
        <v>2017.0</v>
      </c>
      <c r="B928" s="5742" t="s">
        <v>2173</v>
      </c>
      <c r="C928" s="6766" t="s">
        <v>2120</v>
      </c>
      <c r="D928" s="7790" t="s">
        <v>317</v>
      </c>
      <c r="E928" s="8814" t="n">
        <v>4.53</v>
      </c>
      <c r="F928" s="9838" t="n">
        <v>23.0</v>
      </c>
    </row>
    <row r="929">
      <c r="A929" s="4719" t="n">
        <v>2017.0</v>
      </c>
      <c r="B929" s="5743" t="s">
        <v>2173</v>
      </c>
      <c r="C929" s="6767" t="s">
        <v>2120</v>
      </c>
      <c r="D929" s="7791" t="s">
        <v>319</v>
      </c>
      <c r="E929" s="8815" t="n">
        <v>0.2</v>
      </c>
      <c r="F929" s="9839" t="n">
        <v>23.0</v>
      </c>
    </row>
    <row r="930">
      <c r="A930" s="4720" t="n">
        <v>2017.0</v>
      </c>
      <c r="B930" s="5744" t="s">
        <v>2174</v>
      </c>
      <c r="C930" s="6768" t="s">
        <v>2120</v>
      </c>
      <c r="D930" s="7792" t="s">
        <v>317</v>
      </c>
      <c r="E930" s="8816" t="n">
        <v>1.88</v>
      </c>
      <c r="F930" s="9840" t="n">
        <v>23.0</v>
      </c>
    </row>
    <row r="931">
      <c r="A931" s="4721" t="n">
        <v>2017.0</v>
      </c>
      <c r="B931" s="5745" t="s">
        <v>2174</v>
      </c>
      <c r="C931" s="6769" t="s">
        <v>2120</v>
      </c>
      <c r="D931" s="7793" t="s">
        <v>319</v>
      </c>
      <c r="E931" s="8817" t="n">
        <v>0.22</v>
      </c>
      <c r="F931" s="9841" t="n">
        <v>23.0</v>
      </c>
    </row>
    <row r="932">
      <c r="A932" s="4722" t="n">
        <v>2017.0</v>
      </c>
      <c r="B932" s="5746" t="s">
        <v>2170</v>
      </c>
      <c r="C932" s="6770" t="s">
        <v>2121</v>
      </c>
      <c r="D932" s="7794" t="s">
        <v>317</v>
      </c>
      <c r="E932" s="8818" t="n">
        <v>3.0</v>
      </c>
      <c r="F932" s="9842" t="n">
        <v>63.0</v>
      </c>
    </row>
    <row r="933">
      <c r="A933" s="4723" t="n">
        <v>2017.0</v>
      </c>
      <c r="B933" s="5747" t="s">
        <v>2170</v>
      </c>
      <c r="C933" s="6771" t="s">
        <v>2121</v>
      </c>
      <c r="D933" s="7795" t="s">
        <v>319</v>
      </c>
      <c r="E933" s="8819" t="n">
        <v>0.1</v>
      </c>
      <c r="F933" s="9843" t="n">
        <v>63.0</v>
      </c>
    </row>
    <row r="934">
      <c r="A934" s="4724" t="n">
        <v>2017.0</v>
      </c>
      <c r="B934" s="5748" t="s">
        <v>2171</v>
      </c>
      <c r="C934" s="6772" t="s">
        <v>2121</v>
      </c>
      <c r="D934" s="7796" t="s">
        <v>317</v>
      </c>
      <c r="E934" s="8820" t="n">
        <v>3.02</v>
      </c>
      <c r="F934" s="9844" t="n">
        <v>63.0</v>
      </c>
    </row>
    <row r="935">
      <c r="A935" s="4725" t="n">
        <v>2017.0</v>
      </c>
      <c r="B935" s="5749" t="s">
        <v>2171</v>
      </c>
      <c r="C935" s="6773" t="s">
        <v>2121</v>
      </c>
      <c r="D935" s="7797" t="s">
        <v>319</v>
      </c>
      <c r="E935" s="8821" t="n">
        <v>0.16</v>
      </c>
      <c r="F935" s="9845" t="n">
        <v>63.0</v>
      </c>
    </row>
    <row r="936">
      <c r="A936" s="4726" t="n">
        <v>2017.0</v>
      </c>
      <c r="B936" s="5750" t="s">
        <v>2172</v>
      </c>
      <c r="C936" s="6774" t="s">
        <v>2121</v>
      </c>
      <c r="D936" s="7798" t="s">
        <v>317</v>
      </c>
      <c r="E936" s="8822" t="n">
        <v>2.68</v>
      </c>
      <c r="F936" s="9846" t="n">
        <v>63.0</v>
      </c>
    </row>
    <row r="937">
      <c r="A937" s="4727" t="n">
        <v>2017.0</v>
      </c>
      <c r="B937" s="5751" t="s">
        <v>2172</v>
      </c>
      <c r="C937" s="6775" t="s">
        <v>2121</v>
      </c>
      <c r="D937" s="7799" t="s">
        <v>319</v>
      </c>
      <c r="E937" s="8823" t="n">
        <v>0.12</v>
      </c>
      <c r="F937" s="9847" t="n">
        <v>63.0</v>
      </c>
    </row>
    <row r="938">
      <c r="A938" s="4728" t="n">
        <v>2017.0</v>
      </c>
      <c r="B938" s="5752" t="s">
        <v>2173</v>
      </c>
      <c r="C938" s="6776" t="s">
        <v>2121</v>
      </c>
      <c r="D938" s="7800" t="s">
        <v>317</v>
      </c>
      <c r="E938" s="8824" t="n">
        <v>4.9</v>
      </c>
      <c r="F938" s="9848" t="n">
        <v>63.0</v>
      </c>
    </row>
    <row r="939">
      <c r="A939" s="4729" t="n">
        <v>2017.0</v>
      </c>
      <c r="B939" s="5753" t="s">
        <v>2173</v>
      </c>
      <c r="C939" s="6777" t="s">
        <v>2121</v>
      </c>
      <c r="D939" s="7801" t="s">
        <v>319</v>
      </c>
      <c r="E939" s="8825" t="n">
        <v>0.2</v>
      </c>
      <c r="F939" s="9849" t="n">
        <v>63.0</v>
      </c>
    </row>
    <row r="940">
      <c r="A940" s="4730" t="n">
        <v>2017.0</v>
      </c>
      <c r="B940" s="5754" t="s">
        <v>2174</v>
      </c>
      <c r="C940" s="6778" t="s">
        <v>2121</v>
      </c>
      <c r="D940" s="7802" t="s">
        <v>317</v>
      </c>
      <c r="E940" s="8826" t="n">
        <v>2.35</v>
      </c>
      <c r="F940" s="9850" t="n">
        <v>63.0</v>
      </c>
    </row>
    <row r="941">
      <c r="A941" s="4731" t="n">
        <v>2017.0</v>
      </c>
      <c r="B941" s="5755" t="s">
        <v>2174</v>
      </c>
      <c r="C941" s="6779" t="s">
        <v>2121</v>
      </c>
      <c r="D941" s="7803" t="s">
        <v>319</v>
      </c>
      <c r="E941" s="8827" t="n">
        <v>0.1</v>
      </c>
      <c r="F941" s="9851" t="n">
        <v>63.0</v>
      </c>
    </row>
    <row r="942">
      <c r="A942" s="4732" t="n">
        <v>2017.0</v>
      </c>
      <c r="B942" s="5756" t="s">
        <v>2170</v>
      </c>
      <c r="C942" s="6780" t="s">
        <v>2122</v>
      </c>
      <c r="D942" s="7804" t="s">
        <v>317</v>
      </c>
      <c r="E942" s="8828" t="n">
        <v>0.485</v>
      </c>
      <c r="F942" s="9852" t="n">
        <v>10.0</v>
      </c>
    </row>
    <row r="943">
      <c r="A943" s="4733" t="n">
        <v>2017.0</v>
      </c>
      <c r="B943" s="5757" t="s">
        <v>2170</v>
      </c>
      <c r="C943" s="6781" t="s">
        <v>2122</v>
      </c>
      <c r="D943" s="7805" t="s">
        <v>319</v>
      </c>
      <c r="E943" s="8829" t="n">
        <v>0.096</v>
      </c>
      <c r="F943" s="9853" t="n">
        <v>10.0</v>
      </c>
    </row>
    <row r="944">
      <c r="A944" s="4734" t="n">
        <v>2017.0</v>
      </c>
      <c r="B944" s="5758" t="s">
        <v>2171</v>
      </c>
      <c r="C944" s="6782" t="s">
        <v>2122</v>
      </c>
      <c r="D944" s="7806" t="s">
        <v>317</v>
      </c>
      <c r="E944" s="8830" t="n">
        <v>0.575</v>
      </c>
      <c r="F944" s="9854" t="n">
        <v>10.0</v>
      </c>
    </row>
    <row r="945">
      <c r="A945" s="4735" t="n">
        <v>2017.0</v>
      </c>
      <c r="B945" s="5759" t="s">
        <v>2171</v>
      </c>
      <c r="C945" s="6783" t="s">
        <v>2122</v>
      </c>
      <c r="D945" s="7807" t="s">
        <v>319</v>
      </c>
      <c r="E945" s="8831" t="n">
        <v>0.119</v>
      </c>
      <c r="F945" s="9855" t="n">
        <v>10.0</v>
      </c>
    </row>
    <row r="946">
      <c r="A946" s="4736" t="n">
        <v>2017.0</v>
      </c>
      <c r="B946" s="5760" t="s">
        <v>2172</v>
      </c>
      <c r="C946" s="6784" t="s">
        <v>2122</v>
      </c>
      <c r="D946" s="7808" t="s">
        <v>317</v>
      </c>
      <c r="E946" s="8832" t="n">
        <v>5.46</v>
      </c>
      <c r="F946" s="9856" t="n">
        <v>10.0</v>
      </c>
    </row>
    <row r="947">
      <c r="A947" s="4737" t="n">
        <v>2017.0</v>
      </c>
      <c r="B947" s="5761" t="s">
        <v>2172</v>
      </c>
      <c r="C947" s="6785" t="s">
        <v>2122</v>
      </c>
      <c r="D947" s="7809" t="s">
        <v>319</v>
      </c>
      <c r="E947" s="8833" t="n">
        <v>0.77</v>
      </c>
      <c r="F947" s="9857" t="n">
        <v>10.0</v>
      </c>
    </row>
    <row r="948">
      <c r="A948" s="4738" t="n">
        <v>2017.0</v>
      </c>
      <c r="B948" s="5762" t="s">
        <v>2173</v>
      </c>
      <c r="C948" s="6786" t="s">
        <v>2122</v>
      </c>
      <c r="D948" s="7810" t="s">
        <v>317</v>
      </c>
      <c r="E948" s="8834" t="n">
        <v>5.75</v>
      </c>
      <c r="F948" s="9858" t="n">
        <v>10.0</v>
      </c>
    </row>
    <row r="949">
      <c r="A949" s="4739" t="n">
        <v>2017.0</v>
      </c>
      <c r="B949" s="5763" t="s">
        <v>2173</v>
      </c>
      <c r="C949" s="6787" t="s">
        <v>2122</v>
      </c>
      <c r="D949" s="7811" t="s">
        <v>319</v>
      </c>
      <c r="E949" s="8835" t="n">
        <v>0.8</v>
      </c>
      <c r="F949" s="9859" t="n">
        <v>10.0</v>
      </c>
    </row>
    <row r="950">
      <c r="A950" s="4740" t="n">
        <v>2017.0</v>
      </c>
      <c r="B950" s="5764" t="s">
        <v>2174</v>
      </c>
      <c r="C950" s="6788" t="s">
        <v>2122</v>
      </c>
      <c r="D950" s="7812" t="s">
        <v>317</v>
      </c>
      <c r="E950" s="8836" t="n">
        <v>0.505</v>
      </c>
      <c r="F950" s="9860" t="n">
        <v>10.0</v>
      </c>
    </row>
    <row r="951">
      <c r="A951" s="4741" t="n">
        <v>2017.0</v>
      </c>
      <c r="B951" s="5765" t="s">
        <v>2174</v>
      </c>
      <c r="C951" s="6789" t="s">
        <v>2122</v>
      </c>
      <c r="D951" s="7813" t="s">
        <v>319</v>
      </c>
      <c r="E951" s="8837" t="n">
        <v>0.09</v>
      </c>
      <c r="F951" s="9861" t="n">
        <v>10.0</v>
      </c>
    </row>
    <row r="952">
      <c r="A952" s="4742" t="n">
        <v>2017.0</v>
      </c>
      <c r="B952" s="5766" t="s">
        <v>2175</v>
      </c>
      <c r="C952" s="6790" t="s">
        <v>2118</v>
      </c>
      <c r="D952" s="7814" t="s">
        <v>317</v>
      </c>
      <c r="E952" s="8838" t="n">
        <v>2.53</v>
      </c>
      <c r="F952" s="9862" t="n">
        <v>12.0</v>
      </c>
    </row>
    <row r="953">
      <c r="A953" s="4743" t="n">
        <v>2017.0</v>
      </c>
      <c r="B953" s="5767" t="s">
        <v>2175</v>
      </c>
      <c r="C953" s="6791" t="s">
        <v>2118</v>
      </c>
      <c r="D953" s="7815" t="s">
        <v>319</v>
      </c>
      <c r="E953" s="8839" t="n">
        <v>0.223</v>
      </c>
      <c r="F953" s="9863" t="n">
        <v>12.0</v>
      </c>
    </row>
    <row r="954">
      <c r="A954" s="4744" t="n">
        <v>2017.0</v>
      </c>
      <c r="B954" s="5768" t="s">
        <v>2176</v>
      </c>
      <c r="C954" s="6792" t="s">
        <v>2118</v>
      </c>
      <c r="D954" s="7816" t="s">
        <v>317</v>
      </c>
      <c r="E954" s="8840" t="n">
        <v>2.9</v>
      </c>
      <c r="F954" s="9864" t="n">
        <v>12.0</v>
      </c>
    </row>
    <row r="955">
      <c r="A955" s="4745" t="n">
        <v>2017.0</v>
      </c>
      <c r="B955" s="5769" t="s">
        <v>2176</v>
      </c>
      <c r="C955" s="6793" t="s">
        <v>2118</v>
      </c>
      <c r="D955" s="7817" t="s">
        <v>319</v>
      </c>
      <c r="E955" s="8841" t="n">
        <v>0.099</v>
      </c>
      <c r="F955" s="9865" t="n">
        <v>12.0</v>
      </c>
    </row>
    <row r="956">
      <c r="A956" s="4746" t="n">
        <v>2017.0</v>
      </c>
      <c r="B956" s="5770" t="s">
        <v>2177</v>
      </c>
      <c r="C956" s="6794" t="s">
        <v>2118</v>
      </c>
      <c r="D956" s="7818" t="s">
        <v>317</v>
      </c>
      <c r="E956" s="8842" t="n">
        <v>4.71</v>
      </c>
      <c r="F956" s="9866" t="n">
        <v>12.0</v>
      </c>
    </row>
    <row r="957">
      <c r="A957" s="4747" t="n">
        <v>2017.0</v>
      </c>
      <c r="B957" s="5771" t="s">
        <v>2177</v>
      </c>
      <c r="C957" s="6795" t="s">
        <v>2118</v>
      </c>
      <c r="D957" s="7819" t="s">
        <v>319</v>
      </c>
      <c r="E957" s="8843" t="n">
        <v>0.465</v>
      </c>
      <c r="F957" s="9867" t="n">
        <v>12.0</v>
      </c>
    </row>
    <row r="958">
      <c r="A958" s="4748" t="n">
        <v>2017.0</v>
      </c>
      <c r="B958" s="5772" t="s">
        <v>2178</v>
      </c>
      <c r="C958" s="6796" t="s">
        <v>2118</v>
      </c>
      <c r="D958" s="7820" t="s">
        <v>317</v>
      </c>
      <c r="E958" s="8844" t="n">
        <v>1.71</v>
      </c>
      <c r="F958" s="9868" t="n">
        <v>12.0</v>
      </c>
    </row>
    <row r="959">
      <c r="A959" s="4749" t="n">
        <v>2017.0</v>
      </c>
      <c r="B959" s="5773" t="s">
        <v>2178</v>
      </c>
      <c r="C959" s="6797" t="s">
        <v>2118</v>
      </c>
      <c r="D959" s="7821" t="s">
        <v>319</v>
      </c>
      <c r="E959" s="8845" t="n">
        <v>0.155</v>
      </c>
      <c r="F959" s="9869" t="n">
        <v>12.0</v>
      </c>
    </row>
    <row r="960">
      <c r="A960" s="4750" t="n">
        <v>2017.0</v>
      </c>
      <c r="B960" s="5774" t="s">
        <v>2179</v>
      </c>
      <c r="C960" s="6798" t="s">
        <v>2118</v>
      </c>
      <c r="D960" s="7822" t="s">
        <v>317</v>
      </c>
      <c r="E960" s="8846" t="n">
        <v>1.29</v>
      </c>
      <c r="F960" s="9870" t="n">
        <v>12.0</v>
      </c>
    </row>
    <row r="961">
      <c r="A961" s="4751" t="n">
        <v>2017.0</v>
      </c>
      <c r="B961" s="5775" t="s">
        <v>2179</v>
      </c>
      <c r="C961" s="6799" t="s">
        <v>2118</v>
      </c>
      <c r="D961" s="7823" t="s">
        <v>319</v>
      </c>
      <c r="E961" s="8847" t="n">
        <v>0.05</v>
      </c>
      <c r="F961" s="9871" t="n">
        <v>12.0</v>
      </c>
    </row>
    <row r="962">
      <c r="A962" s="4752" t="n">
        <v>2017.0</v>
      </c>
      <c r="B962" s="5776" t="s">
        <v>2175</v>
      </c>
      <c r="C962" s="6800" t="s">
        <v>2119</v>
      </c>
      <c r="D962" s="7824" t="s">
        <v>317</v>
      </c>
      <c r="E962" s="8848" t="n">
        <v>2.87</v>
      </c>
      <c r="F962" s="9872" t="n">
        <v>34.0</v>
      </c>
    </row>
    <row r="963">
      <c r="A963" s="4753" t="n">
        <v>2017.0</v>
      </c>
      <c r="B963" s="5777" t="s">
        <v>2175</v>
      </c>
      <c r="C963" s="6801" t="s">
        <v>2119</v>
      </c>
      <c r="D963" s="7825" t="s">
        <v>319</v>
      </c>
      <c r="E963" s="8849" t="n">
        <v>0.085</v>
      </c>
      <c r="F963" s="9873" t="n">
        <v>34.0</v>
      </c>
    </row>
    <row r="964">
      <c r="A964" s="4754" t="n">
        <v>2017.0</v>
      </c>
      <c r="B964" s="5778" t="s">
        <v>2176</v>
      </c>
      <c r="C964" s="6802" t="s">
        <v>2119</v>
      </c>
      <c r="D964" s="7826" t="s">
        <v>317</v>
      </c>
      <c r="E964" s="8850" t="n">
        <v>2.93</v>
      </c>
      <c r="F964" s="9874" t="n">
        <v>34.0</v>
      </c>
    </row>
    <row r="965">
      <c r="A965" s="4755" t="n">
        <v>2017.0</v>
      </c>
      <c r="B965" s="5779" t="s">
        <v>2176</v>
      </c>
      <c r="C965" s="6803" t="s">
        <v>2119</v>
      </c>
      <c r="D965" s="7827" t="s">
        <v>319</v>
      </c>
      <c r="E965" s="8851" t="n">
        <v>0.11</v>
      </c>
      <c r="F965" s="9875" t="n">
        <v>34.0</v>
      </c>
    </row>
    <row r="966">
      <c r="A966" s="4756" t="n">
        <v>2017.0</v>
      </c>
      <c r="B966" s="5780" t="s">
        <v>2177</v>
      </c>
      <c r="C966" s="6804" t="s">
        <v>2119</v>
      </c>
      <c r="D966" s="7828" t="s">
        <v>317</v>
      </c>
      <c r="E966" s="8852" t="n">
        <v>5.05</v>
      </c>
      <c r="F966" s="9876" t="n">
        <v>34.0</v>
      </c>
    </row>
    <row r="967">
      <c r="A967" s="4757" t="n">
        <v>2017.0</v>
      </c>
      <c r="B967" s="5781" t="s">
        <v>2177</v>
      </c>
      <c r="C967" s="6805" t="s">
        <v>2119</v>
      </c>
      <c r="D967" s="7829" t="s">
        <v>319</v>
      </c>
      <c r="E967" s="8853" t="n">
        <v>0.21</v>
      </c>
      <c r="F967" s="9877" t="n">
        <v>34.0</v>
      </c>
    </row>
    <row r="968">
      <c r="A968" s="4758" t="n">
        <v>2017.0</v>
      </c>
      <c r="B968" s="5782" t="s">
        <v>2178</v>
      </c>
      <c r="C968" s="6806" t="s">
        <v>2119</v>
      </c>
      <c r="D968" s="7830" t="s">
        <v>317</v>
      </c>
      <c r="E968" s="8854" t="n">
        <v>1.86</v>
      </c>
      <c r="F968" s="9878" t="n">
        <v>34.0</v>
      </c>
    </row>
    <row r="969">
      <c r="A969" s="4759" t="n">
        <v>2017.0</v>
      </c>
      <c r="B969" s="5783" t="s">
        <v>2178</v>
      </c>
      <c r="C969" s="6807" t="s">
        <v>2119</v>
      </c>
      <c r="D969" s="7831" t="s">
        <v>319</v>
      </c>
      <c r="E969" s="8855" t="n">
        <v>0.098</v>
      </c>
      <c r="F969" s="9879" t="n">
        <v>34.0</v>
      </c>
    </row>
    <row r="970">
      <c r="A970" s="4760" t="n">
        <v>2017.0</v>
      </c>
      <c r="B970" s="5784" t="s">
        <v>2179</v>
      </c>
      <c r="C970" s="6808" t="s">
        <v>2119</v>
      </c>
      <c r="D970" s="7832" t="s">
        <v>317</v>
      </c>
      <c r="E970" s="8856" t="n">
        <v>1.3</v>
      </c>
      <c r="F970" s="9880" t="n">
        <v>34.0</v>
      </c>
    </row>
    <row r="971">
      <c r="A971" s="4761" t="n">
        <v>2017.0</v>
      </c>
      <c r="B971" s="5785" t="s">
        <v>2179</v>
      </c>
      <c r="C971" s="6809" t="s">
        <v>2119</v>
      </c>
      <c r="D971" s="7833" t="s">
        <v>319</v>
      </c>
      <c r="E971" s="8857" t="n">
        <v>0.039</v>
      </c>
      <c r="F971" s="9881" t="n">
        <v>34.0</v>
      </c>
    </row>
    <row r="972">
      <c r="A972" s="4762" t="n">
        <v>2017.0</v>
      </c>
      <c r="B972" s="5786" t="s">
        <v>2175</v>
      </c>
      <c r="C972" s="6810" t="s">
        <v>2120</v>
      </c>
      <c r="D972" s="7834" t="s">
        <v>317</v>
      </c>
      <c r="E972" s="8858" t="n">
        <v>4.36</v>
      </c>
      <c r="F972" s="9882" t="n">
        <v>26.0</v>
      </c>
    </row>
    <row r="973">
      <c r="A973" s="4763" t="n">
        <v>2017.0</v>
      </c>
      <c r="B973" s="5787" t="s">
        <v>2175</v>
      </c>
      <c r="C973" s="6811" t="s">
        <v>2120</v>
      </c>
      <c r="D973" s="7835" t="s">
        <v>319</v>
      </c>
      <c r="E973" s="8859" t="n">
        <v>0.25</v>
      </c>
      <c r="F973" s="9883" t="n">
        <v>26.0</v>
      </c>
    </row>
    <row r="974">
      <c r="A974" s="4764" t="n">
        <v>2017.0</v>
      </c>
      <c r="B974" s="5788" t="s">
        <v>2176</v>
      </c>
      <c r="C974" s="6812" t="s">
        <v>2120</v>
      </c>
      <c r="D974" s="7836" t="s">
        <v>317</v>
      </c>
      <c r="E974" s="8860" t="n">
        <v>4.79</v>
      </c>
      <c r="F974" s="9884" t="n">
        <v>26.0</v>
      </c>
    </row>
    <row r="975">
      <c r="A975" s="4765" t="n">
        <v>2017.0</v>
      </c>
      <c r="B975" s="5789" t="s">
        <v>2176</v>
      </c>
      <c r="C975" s="6813" t="s">
        <v>2120</v>
      </c>
      <c r="D975" s="7837" t="s">
        <v>319</v>
      </c>
      <c r="E975" s="8861" t="n">
        <v>0.2</v>
      </c>
      <c r="F975" s="9885" t="n">
        <v>26.0</v>
      </c>
    </row>
    <row r="976">
      <c r="A976" s="4766" t="n">
        <v>2017.0</v>
      </c>
      <c r="B976" s="5790" t="s">
        <v>2177</v>
      </c>
      <c r="C976" s="6814" t="s">
        <v>2120</v>
      </c>
      <c r="D976" s="7838" t="s">
        <v>317</v>
      </c>
      <c r="E976" s="8862" t="n">
        <v>7.85</v>
      </c>
      <c r="F976" s="9886" t="n">
        <v>26.0</v>
      </c>
    </row>
    <row r="977">
      <c r="A977" s="4767" t="n">
        <v>2017.0</v>
      </c>
      <c r="B977" s="5791" t="s">
        <v>2177</v>
      </c>
      <c r="C977" s="6815" t="s">
        <v>2120</v>
      </c>
      <c r="D977" s="7839" t="s">
        <v>319</v>
      </c>
      <c r="E977" s="8863" t="n">
        <v>0.87</v>
      </c>
      <c r="F977" s="9887" t="n">
        <v>26.0</v>
      </c>
    </row>
    <row r="978">
      <c r="A978" s="4768" t="n">
        <v>2017.0</v>
      </c>
      <c r="B978" s="5792" t="s">
        <v>2178</v>
      </c>
      <c r="C978" s="6816" t="s">
        <v>2120</v>
      </c>
      <c r="D978" s="7840" t="s">
        <v>317</v>
      </c>
      <c r="E978" s="8864" t="n">
        <v>3.08</v>
      </c>
      <c r="F978" s="9888" t="n">
        <v>26.0</v>
      </c>
    </row>
    <row r="979">
      <c r="A979" s="4769" t="n">
        <v>2017.0</v>
      </c>
      <c r="B979" s="5793" t="s">
        <v>2178</v>
      </c>
      <c r="C979" s="6817" t="s">
        <v>2120</v>
      </c>
      <c r="D979" s="7841" t="s">
        <v>319</v>
      </c>
      <c r="E979" s="8865" t="n">
        <v>0.2</v>
      </c>
      <c r="F979" s="9889" t="n">
        <v>26.0</v>
      </c>
    </row>
    <row r="980">
      <c r="A980" s="4770" t="n">
        <v>2017.0</v>
      </c>
      <c r="B980" s="5794" t="s">
        <v>2179</v>
      </c>
      <c r="C980" s="6818" t="s">
        <v>2120</v>
      </c>
      <c r="D980" s="7842" t="s">
        <v>317</v>
      </c>
      <c r="E980" s="8866" t="n">
        <v>2.26</v>
      </c>
      <c r="F980" s="9890" t="n">
        <v>26.0</v>
      </c>
    </row>
    <row r="981">
      <c r="A981" s="4771" t="n">
        <v>2017.0</v>
      </c>
      <c r="B981" s="5795" t="s">
        <v>2179</v>
      </c>
      <c r="C981" s="6819" t="s">
        <v>2120</v>
      </c>
      <c r="D981" s="7843" t="s">
        <v>319</v>
      </c>
      <c r="E981" s="8867" t="n">
        <v>0.138</v>
      </c>
      <c r="F981" s="9891" t="n">
        <v>26.0</v>
      </c>
    </row>
    <row r="982">
      <c r="A982" s="4772" t="n">
        <v>2017.0</v>
      </c>
      <c r="B982" s="5796" t="s">
        <v>2175</v>
      </c>
      <c r="C982" s="6820" t="s">
        <v>2121</v>
      </c>
      <c r="D982" s="7844" t="s">
        <v>317</v>
      </c>
      <c r="E982" s="8868" t="n">
        <v>4.46</v>
      </c>
      <c r="F982" s="9892" t="n">
        <v>77.0</v>
      </c>
    </row>
    <row r="983">
      <c r="A983" s="4773" t="n">
        <v>2017.0</v>
      </c>
      <c r="B983" s="5797" t="s">
        <v>2175</v>
      </c>
      <c r="C983" s="6821" t="s">
        <v>2121</v>
      </c>
      <c r="D983" s="7845" t="s">
        <v>319</v>
      </c>
      <c r="E983" s="8869" t="n">
        <v>0.14</v>
      </c>
      <c r="F983" s="9893" t="n">
        <v>77.0</v>
      </c>
    </row>
    <row r="984">
      <c r="A984" s="4774" t="n">
        <v>2017.0</v>
      </c>
      <c r="B984" s="5798" t="s">
        <v>2176</v>
      </c>
      <c r="C984" s="6822" t="s">
        <v>2121</v>
      </c>
      <c r="D984" s="7846" t="s">
        <v>317</v>
      </c>
      <c r="E984" s="8870" t="n">
        <v>5.3</v>
      </c>
      <c r="F984" s="9894" t="n">
        <v>77.0</v>
      </c>
    </row>
    <row r="985">
      <c r="A985" s="4775" t="n">
        <v>2017.0</v>
      </c>
      <c r="B985" s="5799" t="s">
        <v>2176</v>
      </c>
      <c r="C985" s="6823" t="s">
        <v>2121</v>
      </c>
      <c r="D985" s="7847" t="s">
        <v>319</v>
      </c>
      <c r="E985" s="8871" t="n">
        <v>0.21</v>
      </c>
      <c r="F985" s="9895" t="n">
        <v>77.0</v>
      </c>
    </row>
    <row r="986">
      <c r="A986" s="4776" t="n">
        <v>2017.0</v>
      </c>
      <c r="B986" s="5800" t="s">
        <v>2177</v>
      </c>
      <c r="C986" s="6824" t="s">
        <v>2121</v>
      </c>
      <c r="D986" s="7848" t="s">
        <v>317</v>
      </c>
      <c r="E986" s="8872" t="n">
        <v>9.48</v>
      </c>
      <c r="F986" s="9896" t="n">
        <v>77.0</v>
      </c>
    </row>
    <row r="987">
      <c r="A987" s="4777" t="n">
        <v>2017.0</v>
      </c>
      <c r="B987" s="5801" t="s">
        <v>2177</v>
      </c>
      <c r="C987" s="6825" t="s">
        <v>2121</v>
      </c>
      <c r="D987" s="7849" t="s">
        <v>319</v>
      </c>
      <c r="E987" s="8873" t="n">
        <v>0.38</v>
      </c>
      <c r="F987" s="9897" t="n">
        <v>77.0</v>
      </c>
    </row>
    <row r="988">
      <c r="A988" s="4778" t="n">
        <v>2017.0</v>
      </c>
      <c r="B988" s="5802" t="s">
        <v>2178</v>
      </c>
      <c r="C988" s="6826" t="s">
        <v>2121</v>
      </c>
      <c r="D988" s="7850" t="s">
        <v>317</v>
      </c>
      <c r="E988" s="8874" t="n">
        <v>3.03</v>
      </c>
      <c r="F988" s="9898" t="n">
        <v>77.0</v>
      </c>
    </row>
    <row r="989">
      <c r="A989" s="4779" t="n">
        <v>2017.0</v>
      </c>
      <c r="B989" s="5803" t="s">
        <v>2178</v>
      </c>
      <c r="C989" s="6827" t="s">
        <v>2121</v>
      </c>
      <c r="D989" s="7851" t="s">
        <v>319</v>
      </c>
      <c r="E989" s="8875" t="n">
        <v>0.12</v>
      </c>
      <c r="F989" s="9899" t="n">
        <v>77.0</v>
      </c>
    </row>
    <row r="990">
      <c r="A990" s="4780" t="n">
        <v>2017.0</v>
      </c>
      <c r="B990" s="5804" t="s">
        <v>2179</v>
      </c>
      <c r="C990" s="6828" t="s">
        <v>2121</v>
      </c>
      <c r="D990" s="7852" t="s">
        <v>317</v>
      </c>
      <c r="E990" s="8876" t="n">
        <v>2.78</v>
      </c>
      <c r="F990" s="9900" t="n">
        <v>77.0</v>
      </c>
    </row>
    <row r="991">
      <c r="A991" s="4781" t="n">
        <v>2017.0</v>
      </c>
      <c r="B991" s="5805" t="s">
        <v>2179</v>
      </c>
      <c r="C991" s="6829" t="s">
        <v>2121</v>
      </c>
      <c r="D991" s="7853" t="s">
        <v>319</v>
      </c>
      <c r="E991" s="8877" t="n">
        <v>0.092</v>
      </c>
      <c r="F991" s="9901" t="n">
        <v>77.0</v>
      </c>
    </row>
    <row r="992">
      <c r="A992" s="4782" t="n">
        <v>2017.0</v>
      </c>
      <c r="B992" s="5806" t="s">
        <v>2175</v>
      </c>
      <c r="C992" s="6830" t="s">
        <v>2122</v>
      </c>
      <c r="D992" s="7854" t="s">
        <v>317</v>
      </c>
      <c r="E992" s="8878" t="n">
        <v>2.7</v>
      </c>
      <c r="F992" s="9902" t="n">
        <v>13.0</v>
      </c>
    </row>
    <row r="993">
      <c r="A993" s="4783" t="n">
        <v>2017.0</v>
      </c>
      <c r="B993" s="5807" t="s">
        <v>2175</v>
      </c>
      <c r="C993" s="6831" t="s">
        <v>2122</v>
      </c>
      <c r="D993" s="7855" t="s">
        <v>319</v>
      </c>
      <c r="E993" s="8879" t="n">
        <v>0.348</v>
      </c>
      <c r="F993" s="9903" t="n">
        <v>13.0</v>
      </c>
    </row>
    <row r="994">
      <c r="A994" s="4784" t="n">
        <v>2017.0</v>
      </c>
      <c r="B994" s="5808" t="s">
        <v>2176</v>
      </c>
      <c r="C994" s="6832" t="s">
        <v>2122</v>
      </c>
      <c r="D994" s="7856" t="s">
        <v>317</v>
      </c>
      <c r="E994" s="8880" t="n">
        <v>1.02</v>
      </c>
      <c r="F994" s="9904" t="n">
        <v>13.0</v>
      </c>
    </row>
    <row r="995">
      <c r="A995" s="4785" t="n">
        <v>2017.0</v>
      </c>
      <c r="B995" s="5809" t="s">
        <v>2176</v>
      </c>
      <c r="C995" s="6833" t="s">
        <v>2122</v>
      </c>
      <c r="D995" s="7857" t="s">
        <v>319</v>
      </c>
      <c r="E995" s="8881" t="n">
        <v>0.19</v>
      </c>
      <c r="F995" s="9905" t="n">
        <v>13.0</v>
      </c>
    </row>
    <row r="996">
      <c r="A996" s="4786" t="n">
        <v>2017.0</v>
      </c>
      <c r="B996" s="5810" t="s">
        <v>2177</v>
      </c>
      <c r="C996" s="6834" t="s">
        <v>2122</v>
      </c>
      <c r="D996" s="7858" t="s">
        <v>317</v>
      </c>
      <c r="E996" s="8882" t="n">
        <v>0.525</v>
      </c>
      <c r="F996" s="9906" t="n">
        <v>13.0</v>
      </c>
    </row>
    <row r="997">
      <c r="A997" s="4787" t="n">
        <v>2017.0</v>
      </c>
      <c r="B997" s="5811" t="s">
        <v>2177</v>
      </c>
      <c r="C997" s="6835" t="s">
        <v>2122</v>
      </c>
      <c r="D997" s="7859" t="s">
        <v>319</v>
      </c>
      <c r="E997" s="8883" t="n">
        <v>0.07</v>
      </c>
      <c r="F997" s="9907" t="n">
        <v>13.0</v>
      </c>
    </row>
    <row r="998">
      <c r="A998" s="4788" t="n">
        <v>2017.0</v>
      </c>
      <c r="B998" s="5812" t="s">
        <v>2178</v>
      </c>
      <c r="C998" s="6836" t="s">
        <v>2122</v>
      </c>
      <c r="D998" s="7860" t="s">
        <v>317</v>
      </c>
      <c r="E998" s="8884" t="n">
        <v>0.55</v>
      </c>
      <c r="F998" s="9908" t="n">
        <v>13.0</v>
      </c>
    </row>
    <row r="999">
      <c r="A999" s="4789" t="n">
        <v>2017.0</v>
      </c>
      <c r="B999" s="5813" t="s">
        <v>2178</v>
      </c>
      <c r="C999" s="6837" t="s">
        <v>2122</v>
      </c>
      <c r="D999" s="7861" t="s">
        <v>319</v>
      </c>
      <c r="E999" s="8885" t="n">
        <v>0.076</v>
      </c>
      <c r="F999" s="9909" t="n">
        <v>13.0</v>
      </c>
    </row>
    <row r="1000">
      <c r="A1000" s="4790" t="n">
        <v>2017.0</v>
      </c>
      <c r="B1000" s="5814" t="s">
        <v>2179</v>
      </c>
      <c r="C1000" s="6838" t="s">
        <v>2122</v>
      </c>
      <c r="D1000" s="7862" t="s">
        <v>317</v>
      </c>
      <c r="E1000" s="8886" t="n">
        <v>0.446</v>
      </c>
      <c r="F1000" s="9910" t="n">
        <v>13.0</v>
      </c>
    </row>
    <row r="1001">
      <c r="A1001" s="4791" t="n">
        <v>2017.0</v>
      </c>
      <c r="B1001" s="5815" t="s">
        <v>2179</v>
      </c>
      <c r="C1001" s="6839" t="s">
        <v>2122</v>
      </c>
      <c r="D1001" s="7863" t="s">
        <v>319</v>
      </c>
      <c r="E1001" s="8887" t="n">
        <v>0.059</v>
      </c>
      <c r="F1001" s="9911" t="n">
        <v>13.0</v>
      </c>
    </row>
    <row r="1002">
      <c r="A1002" s="4792" t="n">
        <v>2016.0</v>
      </c>
      <c r="B1002" s="5816" t="s">
        <v>2112</v>
      </c>
      <c r="C1002" s="6840" t="s">
        <v>2118</v>
      </c>
      <c r="D1002" s="7864" t="s">
        <v>317</v>
      </c>
      <c r="E1002" s="8888" t="n">
        <v>0.82</v>
      </c>
      <c r="F1002" s="9912" t="n">
        <v>14.0</v>
      </c>
    </row>
    <row r="1003">
      <c r="A1003" s="4793" t="n">
        <v>2016.0</v>
      </c>
      <c r="B1003" s="5817" t="s">
        <v>2112</v>
      </c>
      <c r="C1003" s="6841" t="s">
        <v>2120</v>
      </c>
      <c r="D1003" s="7865" t="s">
        <v>317</v>
      </c>
      <c r="E1003" s="8889" t="n">
        <v>1.51</v>
      </c>
      <c r="F1003" s="9913" t="n">
        <v>16.0</v>
      </c>
    </row>
    <row r="1004">
      <c r="A1004" s="4794" t="n">
        <v>2016.0</v>
      </c>
      <c r="B1004" s="5818" t="s">
        <v>2112</v>
      </c>
      <c r="C1004" s="6842" t="s">
        <v>2121</v>
      </c>
      <c r="D1004" s="7866" t="s">
        <v>317</v>
      </c>
      <c r="E1004" s="8890" t="n">
        <v>2.2</v>
      </c>
      <c r="F1004" s="9914" t="n">
        <v>45.0</v>
      </c>
    </row>
    <row r="1005">
      <c r="A1005" s="4795" t="n">
        <v>2016.0</v>
      </c>
      <c r="B1005" s="5819" t="s">
        <v>2112</v>
      </c>
      <c r="C1005" s="6843" t="s">
        <v>2122</v>
      </c>
      <c r="D1005" s="7867" t="s">
        <v>317</v>
      </c>
      <c r="E1005" s="8891" t="n">
        <v>0.17</v>
      </c>
      <c r="F1005" s="9915" t="n">
        <v>5.0</v>
      </c>
    </row>
    <row r="1006">
      <c r="A1006" s="4796" t="n">
        <v>2016.0</v>
      </c>
      <c r="B1006" s="5820" t="s">
        <v>2112</v>
      </c>
      <c r="C1006" s="6844" t="s">
        <v>2118</v>
      </c>
      <c r="D1006" s="7868" t="s">
        <v>319</v>
      </c>
      <c r="E1006" s="8892" t="n">
        <v>0.03</v>
      </c>
      <c r="F1006" s="9916" t="n">
        <v>14.0</v>
      </c>
    </row>
    <row r="1007">
      <c r="A1007" s="4797" t="n">
        <v>2016.0</v>
      </c>
      <c r="B1007" s="5821" t="s">
        <v>2112</v>
      </c>
      <c r="C1007" s="6845" t="s">
        <v>2120</v>
      </c>
      <c r="D1007" s="7869" t="s">
        <v>319</v>
      </c>
      <c r="E1007" s="8893" t="n">
        <v>0.21</v>
      </c>
      <c r="F1007" s="9917" t="n">
        <v>16.0</v>
      </c>
    </row>
    <row r="1008">
      <c r="A1008" s="4798" t="n">
        <v>2016.0</v>
      </c>
      <c r="B1008" s="5822" t="s">
        <v>2112</v>
      </c>
      <c r="C1008" s="6846" t="s">
        <v>2121</v>
      </c>
      <c r="D1008" s="7870" t="s">
        <v>319</v>
      </c>
      <c r="E1008" s="8894" t="n">
        <v>0.11</v>
      </c>
      <c r="F1008" s="9918" t="n">
        <v>45.0</v>
      </c>
    </row>
    <row r="1009">
      <c r="A1009" s="4799" t="n">
        <v>2016.0</v>
      </c>
      <c r="B1009" s="5823" t="s">
        <v>2112</v>
      </c>
      <c r="C1009" s="6847" t="s">
        <v>2122</v>
      </c>
      <c r="D1009" s="7871" t="s">
        <v>319</v>
      </c>
      <c r="E1009" s="8895" t="n">
        <v>0.12</v>
      </c>
      <c r="F1009" s="9919" t="n">
        <v>5.0</v>
      </c>
    </row>
    <row r="1010">
      <c r="A1010" s="4800" t="n">
        <v>2015.0</v>
      </c>
      <c r="B1010" s="5824" t="s">
        <v>2111</v>
      </c>
      <c r="C1010" s="6848" t="s">
        <v>2118</v>
      </c>
      <c r="D1010" s="7872" t="s">
        <v>317</v>
      </c>
      <c r="E1010" s="8896" t="n">
        <v>0.72</v>
      </c>
      <c r="F1010" s="9920" t="n">
        <v>12.0</v>
      </c>
    </row>
    <row r="1011">
      <c r="A1011" s="4801" t="n">
        <v>2015.0</v>
      </c>
      <c r="B1011" s="5825" t="s">
        <v>2111</v>
      </c>
      <c r="C1011" s="6849" t="s">
        <v>2120</v>
      </c>
      <c r="D1011" s="7873" t="s">
        <v>317</v>
      </c>
      <c r="E1011" s="8897" t="n">
        <v>1.07</v>
      </c>
      <c r="F1011" s="9921" t="n">
        <v>17.0</v>
      </c>
    </row>
    <row r="1012">
      <c r="A1012" s="4802" t="n">
        <v>2015.0</v>
      </c>
      <c r="B1012" s="5826" t="s">
        <v>2111</v>
      </c>
      <c r="C1012" s="6850" t="s">
        <v>2121</v>
      </c>
      <c r="D1012" s="7874" t="s">
        <v>317</v>
      </c>
      <c r="E1012" s="8898" t="n">
        <v>1.68</v>
      </c>
      <c r="F1012" s="9922" t="n">
        <v>42.0</v>
      </c>
    </row>
    <row r="1013">
      <c r="A1013" s="4803" t="n">
        <v>2015.0</v>
      </c>
      <c r="B1013" s="5827" t="s">
        <v>2111</v>
      </c>
      <c r="C1013" s="6851" t="s">
        <v>2122</v>
      </c>
      <c r="D1013" s="7875" t="s">
        <v>317</v>
      </c>
      <c r="E1013" s="8899" t="n">
        <v>1.77</v>
      </c>
      <c r="F1013" s="9923" t="n">
        <v>7.0</v>
      </c>
    </row>
    <row r="1014">
      <c r="A1014" s="4804" t="n">
        <v>2015.0</v>
      </c>
      <c r="B1014" s="5828" t="s">
        <v>2111</v>
      </c>
      <c r="C1014" s="6852" t="s">
        <v>2118</v>
      </c>
      <c r="D1014" s="7876" t="s">
        <v>319</v>
      </c>
      <c r="E1014" s="8900" t="n">
        <v>0.08</v>
      </c>
      <c r="F1014" s="9924" t="n">
        <v>12.0</v>
      </c>
    </row>
    <row r="1015">
      <c r="A1015" s="4805" t="n">
        <v>2015.0</v>
      </c>
      <c r="B1015" s="5829" t="s">
        <v>2111</v>
      </c>
      <c r="C1015" s="6853" t="s">
        <v>2120</v>
      </c>
      <c r="D1015" s="7877" t="s">
        <v>319</v>
      </c>
      <c r="E1015" s="8901" t="n">
        <v>0.15</v>
      </c>
      <c r="F1015" s="9925" t="n">
        <v>17.0</v>
      </c>
    </row>
    <row r="1016">
      <c r="A1016" s="4806" t="n">
        <v>2015.0</v>
      </c>
      <c r="B1016" s="5830" t="s">
        <v>2111</v>
      </c>
      <c r="C1016" s="6854" t="s">
        <v>2121</v>
      </c>
      <c r="D1016" s="7878" t="s">
        <v>319</v>
      </c>
      <c r="E1016" s="8902" t="n">
        <v>0.13</v>
      </c>
      <c r="F1016" s="9926" t="n">
        <v>42.0</v>
      </c>
    </row>
    <row r="1017">
      <c r="A1017" s="4807" t="n">
        <v>2015.0</v>
      </c>
      <c r="B1017" s="5831" t="s">
        <v>2111</v>
      </c>
      <c r="C1017" s="6855" t="s">
        <v>2122</v>
      </c>
      <c r="D1017" s="7879" t="s">
        <v>319</v>
      </c>
      <c r="E1017" s="8903" t="n">
        <v>0.3</v>
      </c>
      <c r="F1017" s="9927" t="n">
        <v>7.0</v>
      </c>
    </row>
    <row r="1018">
      <c r="A1018" s="4808" t="n">
        <v>2017.0</v>
      </c>
      <c r="B1018" s="5832" t="s">
        <v>2146</v>
      </c>
      <c r="C1018" s="6856" t="s">
        <v>2118</v>
      </c>
      <c r="D1018" s="7880" t="s">
        <v>317</v>
      </c>
      <c r="E1018" s="8904" t="n">
        <v>1.61</v>
      </c>
      <c r="F1018" s="9928" t="n">
        <v>11.0</v>
      </c>
    </row>
    <row r="1019">
      <c r="A1019" s="4809" t="n">
        <v>2017.0</v>
      </c>
      <c r="B1019" s="5833" t="s">
        <v>2146</v>
      </c>
      <c r="C1019" s="6857" t="s">
        <v>2120</v>
      </c>
      <c r="D1019" s="7881" t="s">
        <v>317</v>
      </c>
      <c r="E1019" s="8905" t="n">
        <v>2.64</v>
      </c>
      <c r="F1019" s="9929" t="n">
        <v>17.0</v>
      </c>
    </row>
    <row r="1020">
      <c r="A1020" s="4810" t="n">
        <v>2017.0</v>
      </c>
      <c r="B1020" s="5834" t="s">
        <v>2146</v>
      </c>
      <c r="C1020" s="6858" t="s">
        <v>2121</v>
      </c>
      <c r="D1020" s="7882" t="s">
        <v>317</v>
      </c>
      <c r="E1020" s="8906" t="n">
        <v>5.37</v>
      </c>
      <c r="F1020" s="9930" t="n">
        <v>43.0</v>
      </c>
    </row>
    <row r="1021">
      <c r="A1021" s="4811" t="n">
        <v>2017.0</v>
      </c>
      <c r="B1021" s="5835" t="s">
        <v>2146</v>
      </c>
      <c r="C1021" s="6859" t="s">
        <v>2122</v>
      </c>
      <c r="D1021" s="7883" t="s">
        <v>317</v>
      </c>
      <c r="E1021" s="8907" t="n">
        <v>0.61</v>
      </c>
      <c r="F1021" s="9931" t="n">
        <v>6.0</v>
      </c>
    </row>
    <row r="1022">
      <c r="A1022" s="4812" t="n">
        <v>2017.0</v>
      </c>
      <c r="B1022" s="5836" t="s">
        <v>2146</v>
      </c>
      <c r="C1022" s="6860" t="s">
        <v>2118</v>
      </c>
      <c r="D1022" s="7884" t="s">
        <v>319</v>
      </c>
      <c r="E1022" s="8908" t="n">
        <v>0.1</v>
      </c>
      <c r="F1022" s="9932" t="n">
        <v>11.0</v>
      </c>
    </row>
    <row r="1023">
      <c r="A1023" s="4813" t="n">
        <v>2017.0</v>
      </c>
      <c r="B1023" s="5837" t="s">
        <v>2146</v>
      </c>
      <c r="C1023" s="6861" t="s">
        <v>2120</v>
      </c>
      <c r="D1023" s="7885" t="s">
        <v>319</v>
      </c>
      <c r="E1023" s="8909" t="n">
        <v>0.15</v>
      </c>
      <c r="F1023" s="9933" t="n">
        <v>17.0</v>
      </c>
    </row>
    <row r="1024">
      <c r="A1024" s="4814" t="n">
        <v>2017.0</v>
      </c>
      <c r="B1024" s="5838" t="s">
        <v>2146</v>
      </c>
      <c r="C1024" s="6862" t="s">
        <v>2121</v>
      </c>
      <c r="D1024" s="7886" t="s">
        <v>319</v>
      </c>
      <c r="E1024" s="8910" t="n">
        <v>0.4</v>
      </c>
      <c r="F1024" s="9934" t="n">
        <v>43.0</v>
      </c>
    </row>
    <row r="1025">
      <c r="A1025" s="4815" t="n">
        <v>2017.0</v>
      </c>
      <c r="B1025" s="5839" t="s">
        <v>2146</v>
      </c>
      <c r="C1025" s="6863" t="s">
        <v>2122</v>
      </c>
      <c r="D1025" s="7887" t="s">
        <v>319</v>
      </c>
      <c r="E1025" s="8911" t="n">
        <v>0.16</v>
      </c>
      <c r="F1025" s="9935" t="n">
        <v>6.0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G104"/>
  <sheetViews>
    <sheetView workbookViewId="0"/>
  </sheetViews>
  <sheetFormatPr defaultRowHeight="15.0"/>
  <sheetData>
    <row r="1">
      <c r="A1" t="s" s="9936">
        <v>2180</v>
      </c>
      <c r="B1" t="s" s="9937">
        <v>2120</v>
      </c>
      <c r="C1" t="s" s="9938">
        <v>2121</v>
      </c>
      <c r="D1" t="s" s="9939">
        <v>2122</v>
      </c>
      <c r="E1" t="s" s="9940">
        <v>2118</v>
      </c>
      <c r="F1" t="s" s="9941">
        <v>2119</v>
      </c>
    </row>
    <row r="2">
      <c r="A2" t="s" s="9942">
        <v>2009</v>
      </c>
      <c r="B2" t="n" s="10045">
        <v>1.81</v>
      </c>
      <c r="C2" t="n" s="10148">
        <v>2.24</v>
      </c>
      <c r="D2" t="n" s="10251">
        <v>0.1</v>
      </c>
      <c r="E2" t="n" s="10354">
        <v>1.1</v>
      </c>
      <c r="F2" t="n" s="10457">
        <v>1.08</v>
      </c>
    </row>
    <row r="3">
      <c r="A3" t="s" s="9943">
        <v>2010</v>
      </c>
      <c r="B3" t="n" s="10046">
        <v>0.89</v>
      </c>
      <c r="C3" t="n" s="10149">
        <v>1.2</v>
      </c>
      <c r="D3" t="n" s="10252">
        <v>0.37</v>
      </c>
      <c r="E3" t="n" s="10355">
        <v>0.484</v>
      </c>
      <c r="F3" t="n" s="10458">
        <v>0.49</v>
      </c>
    </row>
    <row r="4">
      <c r="A4" t="s" s="9944">
        <v>2011</v>
      </c>
      <c r="B4" t="n" s="10047">
        <v>1.57</v>
      </c>
      <c r="C4" t="n" s="10150">
        <v>1.79</v>
      </c>
      <c r="D4" t="n" s="10253">
        <v>0.37</v>
      </c>
      <c r="E4" t="n" s="10356">
        <v>0.913</v>
      </c>
      <c r="F4" t="n" s="10459">
        <v>0.915</v>
      </c>
    </row>
    <row r="5">
      <c r="A5" t="s" s="9945">
        <v>2012</v>
      </c>
      <c r="B5" t="n" s="10048">
        <v>4.51</v>
      </c>
      <c r="C5" t="n" s="10151">
        <v>4.82</v>
      </c>
      <c r="D5" t="n" s="10254">
        <v>1.3</v>
      </c>
      <c r="E5" t="n" s="10357">
        <v>2.84</v>
      </c>
      <c r="F5" t="n" s="10460">
        <v>2.87</v>
      </c>
    </row>
    <row r="6">
      <c r="A6" t="s" s="9946">
        <v>2013</v>
      </c>
      <c r="B6" t="n" s="10049">
        <v>1.39</v>
      </c>
      <c r="C6" t="n" s="10152">
        <v>1.9</v>
      </c>
      <c r="D6" t="n" s="10255">
        <v>5.0</v>
      </c>
      <c r="E6" t="n" s="10358">
        <v>0.918</v>
      </c>
      <c r="F6" t="n" s="10461">
        <v>1.34</v>
      </c>
    </row>
    <row r="7">
      <c r="A7" t="s" s="9947">
        <v>2032</v>
      </c>
      <c r="B7" t="n" s="10050">
        <v>4.03</v>
      </c>
      <c r="C7" t="n" s="10153">
        <v>4.87</v>
      </c>
      <c r="D7" t="n" s="10256">
        <v>12.1</v>
      </c>
      <c r="E7" t="n" s="10359">
        <v>3.1</v>
      </c>
      <c r="F7" t="n" s="10462">
        <v>4.06</v>
      </c>
    </row>
    <row r="8">
      <c r="A8" t="s" s="9948">
        <v>2033</v>
      </c>
      <c r="B8" t="n" s="10051">
        <v>1.04</v>
      </c>
      <c r="C8" t="n" s="10154">
        <v>1.81</v>
      </c>
      <c r="D8" t="n" s="10257">
        <v>0.5</v>
      </c>
      <c r="E8" t="n" s="10360">
        <v>0.65</v>
      </c>
      <c r="F8" t="n" s="10463">
        <v>0.649</v>
      </c>
    </row>
    <row r="9">
      <c r="A9" t="s" s="9949">
        <v>2034</v>
      </c>
      <c r="B9" t="n" s="10052">
        <v>1.13</v>
      </c>
      <c r="C9" t="n" s="10155">
        <v>1.25</v>
      </c>
      <c r="D9" t="n" s="10258">
        <v>1.7</v>
      </c>
      <c r="E9" t="n" s="10361">
        <v>0.64</v>
      </c>
      <c r="F9" t="n" s="10464">
        <v>0.8</v>
      </c>
    </row>
    <row r="10">
      <c r="A10" t="s" s="9950">
        <v>2181</v>
      </c>
      <c r="B10" t="n" s="10053">
        <v>1.76</v>
      </c>
      <c r="C10" t="n" s="10156">
        <v>2.52</v>
      </c>
      <c r="D10" t="n" s="10259">
        <v>0.5</v>
      </c>
      <c r="E10" t="n" s="10362">
        <v>1.1</v>
      </c>
      <c r="F10" t="n" s="10465">
        <v>1.08</v>
      </c>
    </row>
    <row r="11">
      <c r="A11" t="s" s="9951">
        <v>2182</v>
      </c>
      <c r="B11" t="n" s="10054">
        <v>1.74</v>
      </c>
      <c r="C11" t="n" s="10157">
        <v>2.17</v>
      </c>
      <c r="D11" t="n" s="10260">
        <v>0.47</v>
      </c>
      <c r="E11" t="n" s="10363">
        <v>1.06</v>
      </c>
      <c r="F11" t="n" s="10466">
        <v>1.05</v>
      </c>
    </row>
    <row r="12">
      <c r="A12" t="s" s="9952">
        <v>2028</v>
      </c>
      <c r="B12" t="n" s="10055">
        <v>0.71</v>
      </c>
      <c r="C12" t="n" s="10158">
        <v>0.88</v>
      </c>
      <c r="D12" t="n" s="10261">
        <v>0.255</v>
      </c>
      <c r="E12" t="n" s="10364">
        <v>0.45</v>
      </c>
      <c r="F12" t="n" s="10467">
        <v>0.425</v>
      </c>
    </row>
    <row r="13">
      <c r="A13" t="s" s="9953">
        <v>2183</v>
      </c>
      <c r="B13" t="n" s="10056">
        <v>1.71</v>
      </c>
      <c r="C13" t="n" s="10159">
        <v>2.5</v>
      </c>
      <c r="D13" t="n" s="10262">
        <v>0.6</v>
      </c>
      <c r="E13" t="n" s="10365">
        <v>1.09</v>
      </c>
      <c r="F13" t="n" s="10468">
        <v>1.09</v>
      </c>
    </row>
    <row r="14">
      <c r="A14" t="s" s="9954">
        <v>2029</v>
      </c>
      <c r="B14" t="n" s="10057">
        <v>4.11</v>
      </c>
      <c r="C14" t="n" s="10160">
        <v>4.41</v>
      </c>
      <c r="D14" t="n" s="10263">
        <v>1.1</v>
      </c>
      <c r="E14" t="n" s="10366">
        <v>2.5</v>
      </c>
      <c r="F14" t="n" s="10469">
        <v>2.48</v>
      </c>
    </row>
    <row r="15">
      <c r="A15" t="s" s="9955">
        <v>2030</v>
      </c>
      <c r="B15" t="n" s="10058">
        <v>4.1</v>
      </c>
      <c r="C15" t="n" s="10161">
        <v>4.4</v>
      </c>
      <c r="D15" t="n" s="10264">
        <v>3.41</v>
      </c>
      <c r="E15" t="n" s="10367">
        <v>2.77</v>
      </c>
      <c r="F15" t="n" s="10470">
        <v>2.9</v>
      </c>
    </row>
    <row r="16">
      <c r="A16" t="s" s="9956">
        <v>2031</v>
      </c>
      <c r="B16" t="n" s="10059">
        <v>0.85</v>
      </c>
      <c r="C16" t="n" s="10162">
        <v>1.3</v>
      </c>
      <c r="D16" t="n" s="10265">
        <v>0.44</v>
      </c>
      <c r="E16" t="n" s="10368">
        <v>0.528</v>
      </c>
      <c r="F16" t="n" s="10471">
        <v>0.517</v>
      </c>
    </row>
    <row r="17">
      <c r="A17" t="s" s="9957">
        <v>2184</v>
      </c>
      <c r="B17" t="n" s="10060">
        <v>1.78</v>
      </c>
      <c r="C17" t="n" s="10163">
        <v>2.52</v>
      </c>
      <c r="D17" t="n" s="10266">
        <v>0.56</v>
      </c>
      <c r="E17" t="n" s="10369">
        <v>1.1</v>
      </c>
      <c r="F17" t="n" s="10472">
        <v>1.07</v>
      </c>
    </row>
    <row r="18">
      <c r="A18" t="s" s="9958">
        <v>2024</v>
      </c>
      <c r="B18" t="n" s="10061">
        <v>1.64</v>
      </c>
      <c r="C18" t="n" s="10164">
        <v>1.91</v>
      </c>
      <c r="D18" t="n" s="10267">
        <v>9.1</v>
      </c>
      <c r="E18" t="n" s="10370">
        <v>1.47</v>
      </c>
      <c r="F18" t="n" s="10473">
        <v>1.98</v>
      </c>
    </row>
    <row r="19">
      <c r="A19" t="s" s="9959">
        <v>2025</v>
      </c>
      <c r="B19" t="n" s="10062">
        <v>4.04</v>
      </c>
      <c r="C19" t="n" s="10165">
        <v>5.1</v>
      </c>
      <c r="D19" t="n" s="10268">
        <v>0.61</v>
      </c>
      <c r="E19" t="n" s="10371">
        <v>2.66</v>
      </c>
      <c r="F19" t="n" s="10474">
        <v>2.65</v>
      </c>
    </row>
    <row r="20">
      <c r="A20" t="s" s="9960">
        <v>2026</v>
      </c>
      <c r="B20" t="n" s="10063">
        <v>1.1</v>
      </c>
      <c r="C20" t="n" s="10166">
        <v>1.08</v>
      </c>
      <c r="D20" t="n" s="10269">
        <v>0.3</v>
      </c>
      <c r="E20" t="n" s="10372">
        <v>0.6</v>
      </c>
      <c r="F20" t="n" s="10475">
        <v>0.59</v>
      </c>
    </row>
    <row r="21">
      <c r="A21" t="s" s="9961">
        <v>2027</v>
      </c>
      <c r="B21" t="n" s="10064">
        <v>0.97</v>
      </c>
      <c r="C21" t="n" s="10167">
        <v>0.9</v>
      </c>
      <c r="D21" t="n" s="10270">
        <v>0.3</v>
      </c>
      <c r="E21" t="n" s="10373">
        <v>0.587</v>
      </c>
      <c r="F21" t="n" s="10476">
        <v>0.548</v>
      </c>
    </row>
    <row r="22">
      <c r="A22" t="s" s="9962">
        <v>2019</v>
      </c>
      <c r="B22" t="n" s="10065">
        <v>1.88</v>
      </c>
      <c r="C22" t="n" s="10168">
        <v>2.6</v>
      </c>
      <c r="D22" t="n" s="10271">
        <v>0.7</v>
      </c>
      <c r="E22" t="n" s="10374">
        <v>1.08</v>
      </c>
      <c r="F22" t="n" s="10477">
        <v>1.14</v>
      </c>
    </row>
    <row r="23">
      <c r="A23" t="s" s="9963">
        <v>2020</v>
      </c>
      <c r="B23" t="n" s="10066">
        <v>0.697</v>
      </c>
      <c r="C23" t="n" s="10169">
        <v>1.73</v>
      </c>
      <c r="D23" t="n" s="10272">
        <v>0.7</v>
      </c>
      <c r="E23" t="n" s="10375">
        <v>0.38</v>
      </c>
      <c r="F23" t="n" s="10478">
        <v>0.418</v>
      </c>
    </row>
    <row r="24">
      <c r="A24" t="s" s="9964">
        <v>2021</v>
      </c>
      <c r="B24" t="n" s="10067">
        <v>3.24</v>
      </c>
      <c r="C24" t="n" s="10170">
        <v>4.0</v>
      </c>
      <c r="D24" t="n" s="10273">
        <v>0.765</v>
      </c>
      <c r="E24" t="n" s="10376">
        <v>1.99</v>
      </c>
      <c r="F24" t="n" s="10479">
        <v>2.02</v>
      </c>
    </row>
    <row r="25">
      <c r="A25" t="s" s="9965">
        <v>2022</v>
      </c>
      <c r="B25" t="n" s="10068">
        <v>0.743</v>
      </c>
      <c r="C25" t="n" s="10171">
        <v>0.81</v>
      </c>
      <c r="D25" t="n" s="10274">
        <v>0.45</v>
      </c>
      <c r="E25" t="n" s="10377">
        <v>0.41</v>
      </c>
      <c r="F25" t="n" s="10480">
        <v>0.435</v>
      </c>
    </row>
    <row r="26">
      <c r="A26" t="s" s="9966">
        <v>2067</v>
      </c>
      <c r="B26" t="n" s="10069">
        <v>1.83</v>
      </c>
      <c r="C26" t="n" s="10172">
        <v>2.58</v>
      </c>
      <c r="D26" t="n" s="10275">
        <v>0.69</v>
      </c>
      <c r="E26" t="n" s="10378">
        <v>1.08</v>
      </c>
      <c r="F26" t="n" s="10481">
        <v>1.07</v>
      </c>
    </row>
    <row r="27">
      <c r="A27" t="s" s="9967">
        <v>2185</v>
      </c>
      <c r="B27" t="n" s="10070">
        <v>1.9</v>
      </c>
      <c r="C27" t="n" s="10173">
        <v>3.0</v>
      </c>
      <c r="D27" t="n" s="10276">
        <v>0.62</v>
      </c>
      <c r="E27" t="n" s="10379">
        <v>1.22</v>
      </c>
      <c r="F27" t="n" s="10482">
        <v>1.25</v>
      </c>
    </row>
    <row r="28">
      <c r="A28" t="s" s="9968">
        <v>2039</v>
      </c>
      <c r="B28" t="n" s="10071">
        <v>4.17</v>
      </c>
      <c r="C28" t="n" s="10174">
        <v>5.14</v>
      </c>
      <c r="D28" t="n" s="10277">
        <v>11.3</v>
      </c>
      <c r="E28" t="n" s="10380">
        <v>2.81</v>
      </c>
      <c r="F28" t="n" s="10483">
        <v>3.94</v>
      </c>
    </row>
    <row r="29">
      <c r="A29" t="s" s="9969">
        <v>2186</v>
      </c>
      <c r="B29" t="n" s="10072">
        <v>1.5</v>
      </c>
      <c r="C29" t="n" s="10175">
        <v>2.24</v>
      </c>
      <c r="D29" t="n" s="10278">
        <v>0.5</v>
      </c>
      <c r="E29" t="n" s="10381">
        <v>0.94</v>
      </c>
      <c r="F29" t="n" s="10484">
        <v>0.978</v>
      </c>
    </row>
    <row r="30">
      <c r="A30" t="s" s="9970">
        <v>2187</v>
      </c>
      <c r="B30" t="n" s="10073">
        <v>3.53</v>
      </c>
      <c r="C30" t="n" s="10176">
        <v>3.96</v>
      </c>
      <c r="D30" t="n" s="10279">
        <v>0.8</v>
      </c>
      <c r="E30" t="n" s="10382">
        <v>2.22</v>
      </c>
      <c r="F30" t="n" s="10485">
        <v>2.19</v>
      </c>
    </row>
    <row r="31">
      <c r="A31" t="s" s="9971">
        <v>2040</v>
      </c>
      <c r="B31" t="n" s="10074">
        <v>1.05</v>
      </c>
      <c r="C31" t="n" s="10177">
        <v>1.43</v>
      </c>
      <c r="D31" t="n" s="10280">
        <v>4.18</v>
      </c>
      <c r="E31" t="n" s="10383">
        <v>0.628</v>
      </c>
      <c r="F31" t="n" s="10486">
        <v>1.02</v>
      </c>
    </row>
    <row r="32">
      <c r="A32" t="s" s="9972">
        <v>2188</v>
      </c>
      <c r="B32" t="n" s="10075">
        <v>1.5</v>
      </c>
      <c r="C32" t="n" s="10178">
        <v>2.23</v>
      </c>
      <c r="D32" t="n" s="10281">
        <v>0.491</v>
      </c>
      <c r="E32" t="n" s="10384">
        <v>0.96</v>
      </c>
      <c r="F32" t="n" s="10487">
        <v>0.97</v>
      </c>
    </row>
    <row r="33">
      <c r="A33" t="s" s="9973">
        <v>2189</v>
      </c>
      <c r="B33" t="n" s="10076">
        <v>3.2</v>
      </c>
      <c r="C33" t="n" s="10179">
        <v>3.81</v>
      </c>
      <c r="D33" t="n" s="10282">
        <v>0.59</v>
      </c>
      <c r="E33" t="n" s="10385">
        <v>1.83</v>
      </c>
      <c r="F33" t="n" s="10488">
        <v>1.86</v>
      </c>
    </row>
    <row r="34">
      <c r="A34" t="s" s="9974">
        <v>2190</v>
      </c>
      <c r="B34" t="n" s="10077">
        <v>6.97</v>
      </c>
      <c r="C34" t="n" s="10180">
        <v>7.44</v>
      </c>
      <c r="D34" t="n" s="10283">
        <v>0.765</v>
      </c>
      <c r="E34" t="n" s="10386">
        <v>4.25</v>
      </c>
      <c r="F34" t="n" s="10489">
        <v>4.32</v>
      </c>
    </row>
    <row r="35">
      <c r="A35" t="s" s="9975">
        <v>2038</v>
      </c>
      <c r="B35" t="n" s="10078">
        <v>3.82</v>
      </c>
      <c r="C35" t="n" s="10181">
        <v>4.37</v>
      </c>
      <c r="D35" t="n" s="10284">
        <v>18.5</v>
      </c>
      <c r="E35" t="n" s="10387">
        <v>2.56</v>
      </c>
      <c r="F35" t="n" s="10490">
        <v>4.65</v>
      </c>
    </row>
    <row r="36">
      <c r="A36" t="s" s="9976">
        <v>2191</v>
      </c>
      <c r="B36" t="n" s="10079">
        <v>1.51</v>
      </c>
      <c r="C36" t="n" s="10182">
        <v>1.9</v>
      </c>
      <c r="D36" t="n" s="10285">
        <v>0.5</v>
      </c>
      <c r="E36" t="n" s="10388">
        <v>0.81</v>
      </c>
      <c r="F36" t="n" s="10491">
        <v>0.837</v>
      </c>
    </row>
    <row r="37">
      <c r="A37" t="s" s="9977">
        <v>2036</v>
      </c>
      <c r="B37" t="n" s="10080">
        <v>1.65</v>
      </c>
      <c r="C37" t="n" s="10183">
        <v>1.7</v>
      </c>
      <c r="D37" t="n" s="10286">
        <v>0.482</v>
      </c>
      <c r="E37" t="n" s="10389">
        <v>0.9</v>
      </c>
      <c r="F37" t="n" s="10492">
        <v>0.939</v>
      </c>
    </row>
    <row r="38">
      <c r="A38" t="s" s="9978">
        <v>2192</v>
      </c>
      <c r="B38" t="n" s="10081">
        <v>1.36</v>
      </c>
      <c r="C38" t="n" s="10184">
        <v>1.62</v>
      </c>
      <c r="D38" t="n" s="10287">
        <v>0.951</v>
      </c>
      <c r="E38" t="n" s="10390">
        <v>0.7</v>
      </c>
      <c r="F38" t="n" s="10493">
        <v>0.707</v>
      </c>
    </row>
    <row r="39">
      <c r="A39" t="s" s="9979">
        <v>2193</v>
      </c>
      <c r="B39" t="n" s="10082">
        <v>4.31</v>
      </c>
      <c r="C39" t="n" s="10185">
        <v>5.1</v>
      </c>
      <c r="D39" t="n" s="10288">
        <v>2.33</v>
      </c>
      <c r="E39" t="n" s="10391">
        <v>2.77</v>
      </c>
      <c r="F39" t="n" s="10494">
        <v>3.01</v>
      </c>
    </row>
    <row r="40">
      <c r="A40" t="s" s="9980">
        <v>2037</v>
      </c>
      <c r="B40" t="n" s="10083">
        <v>2.52</v>
      </c>
      <c r="C40" t="n" s="10186">
        <v>4.37</v>
      </c>
      <c r="D40" t="n" s="10289">
        <v>1.99</v>
      </c>
      <c r="E40" t="n" s="10392">
        <v>1.78</v>
      </c>
      <c r="F40" t="n" s="10495">
        <v>1.85</v>
      </c>
    </row>
    <row r="41">
      <c r="A41" t="s" s="9981">
        <v>2194</v>
      </c>
      <c r="B41" t="n" s="10084">
        <v>1.5</v>
      </c>
      <c r="C41" t="n" s="10187">
        <v>2.23</v>
      </c>
      <c r="D41" t="n" s="10290">
        <v>0.36</v>
      </c>
      <c r="E41" t="n" s="10393">
        <v>0.935</v>
      </c>
      <c r="F41" t="n" s="10496">
        <v>0.974</v>
      </c>
    </row>
    <row r="42">
      <c r="A42" t="s" s="9982">
        <v>2195</v>
      </c>
      <c r="B42" t="n" s="10085">
        <v>3.2</v>
      </c>
      <c r="C42" t="n" s="10188">
        <v>3.5</v>
      </c>
      <c r="D42" t="n" s="10291">
        <v>0.62</v>
      </c>
      <c r="E42" t="n" s="10394">
        <v>1.88</v>
      </c>
      <c r="F42" t="n" s="10497">
        <v>1.88</v>
      </c>
    </row>
    <row r="43">
      <c r="A43" t="s" s="9983">
        <v>2196</v>
      </c>
      <c r="B43" t="n" s="10086">
        <v>1.33</v>
      </c>
      <c r="C43" t="n" s="10189">
        <v>1.73</v>
      </c>
      <c r="D43" t="n" s="10292">
        <v>0.57</v>
      </c>
      <c r="E43" t="n" s="10395">
        <v>0.702</v>
      </c>
      <c r="F43" t="n" s="10498">
        <v>0.727</v>
      </c>
    </row>
    <row r="44">
      <c r="A44" t="s" s="9984">
        <v>2197</v>
      </c>
      <c r="B44" t="n" s="10087">
        <v>1.61</v>
      </c>
      <c r="C44" t="n" s="10190">
        <v>2.22</v>
      </c>
      <c r="D44" t="n" s="10293">
        <v>0.485</v>
      </c>
      <c r="E44" t="n" s="10396">
        <v>0.994</v>
      </c>
      <c r="F44" t="n" s="10499">
        <v>0.98</v>
      </c>
    </row>
    <row r="45">
      <c r="A45" t="s" s="9985">
        <v>2035</v>
      </c>
      <c r="B45" t="n" s="10088">
        <v>2.1</v>
      </c>
      <c r="C45" t="n" s="10191">
        <v>2.42</v>
      </c>
      <c r="D45" t="n" s="10294">
        <v>0.78</v>
      </c>
      <c r="E45" t="n" s="10397">
        <v>1.21</v>
      </c>
      <c r="F45" t="n" s="10500">
        <v>1.23</v>
      </c>
    </row>
    <row r="46">
      <c r="A46" t="s" s="9986">
        <v>2198</v>
      </c>
      <c r="B46" t="n" s="10089">
        <v>2.27</v>
      </c>
      <c r="C46" t="n" s="10192">
        <v>2.68</v>
      </c>
      <c r="D46" t="n" s="10295">
        <v>15.0</v>
      </c>
      <c r="E46" t="n" s="10398">
        <v>2.76</v>
      </c>
      <c r="F46" t="n" s="10501">
        <v>5.65</v>
      </c>
    </row>
    <row r="47">
      <c r="A47" t="s" s="9987">
        <v>2199</v>
      </c>
      <c r="B47" t="n" s="10090">
        <v>1.99</v>
      </c>
      <c r="C47" t="n" s="10193">
        <v>2.23</v>
      </c>
      <c r="D47" t="n" s="10296">
        <v>0.485</v>
      </c>
      <c r="E47" t="n" s="10399">
        <v>1.0</v>
      </c>
      <c r="F47" t="n" s="10502">
        <v>1.08</v>
      </c>
    </row>
    <row r="48">
      <c r="A48" t="s" s="9988">
        <v>2200</v>
      </c>
      <c r="B48" t="n" s="10091">
        <v>1.65</v>
      </c>
      <c r="C48" t="n" s="10194">
        <v>2.4</v>
      </c>
      <c r="D48" t="n" s="10297">
        <v>0.47</v>
      </c>
      <c r="E48" t="n" s="10400">
        <v>0.95</v>
      </c>
      <c r="F48" t="n" s="10503">
        <v>1.06</v>
      </c>
    </row>
    <row r="49">
      <c r="A49" t="s" s="9989">
        <v>2046</v>
      </c>
      <c r="B49" t="n" s="10092">
        <v>2.6</v>
      </c>
      <c r="C49" t="n" s="10195">
        <v>3.33</v>
      </c>
      <c r="D49" t="n" s="10298">
        <v>5.3</v>
      </c>
      <c r="E49" t="n" s="10401">
        <v>1.42</v>
      </c>
      <c r="F49" t="n" s="10504">
        <v>1.94</v>
      </c>
    </row>
    <row r="50">
      <c r="A50" t="s" s="9990">
        <v>2201</v>
      </c>
      <c r="B50" t="n" s="10093">
        <v>3.65</v>
      </c>
      <c r="C50" t="n" s="10196">
        <v>4.64</v>
      </c>
      <c r="D50" t="n" s="10299">
        <v>0.69</v>
      </c>
      <c r="E50" t="n" s="10402">
        <v>2.08</v>
      </c>
      <c r="F50" t="n" s="10505">
        <v>2.13</v>
      </c>
    </row>
    <row r="51">
      <c r="A51" t="s" s="9991">
        <v>2202</v>
      </c>
      <c r="B51" t="n" s="10094">
        <v>0.764</v>
      </c>
      <c r="C51" t="n" s="10197">
        <v>0.825</v>
      </c>
      <c r="D51" t="n" s="10300">
        <v>0.48</v>
      </c>
      <c r="E51" t="n" s="10403">
        <v>0.4</v>
      </c>
      <c r="F51" t="n" s="10506">
        <v>0.413</v>
      </c>
    </row>
    <row r="52">
      <c r="A52" t="s" s="9992">
        <v>2045</v>
      </c>
      <c r="B52" t="n" s="10095">
        <v>2.12</v>
      </c>
      <c r="C52" t="n" s="10198">
        <v>2.68</v>
      </c>
      <c r="D52" t="n" s="10301">
        <v>6.62</v>
      </c>
      <c r="E52" t="n" s="10404">
        <v>1.27</v>
      </c>
      <c r="F52" t="n" s="10507">
        <v>1.85</v>
      </c>
    </row>
    <row r="53">
      <c r="A53" t="s" s="9993">
        <v>2203</v>
      </c>
      <c r="B53" t="n" s="10096">
        <v>1.88</v>
      </c>
      <c r="C53" t="n" s="10199">
        <v>2.12</v>
      </c>
      <c r="D53" t="n" s="10302">
        <v>0.469</v>
      </c>
      <c r="E53" t="n" s="10405">
        <v>1.05</v>
      </c>
      <c r="F53" t="n" s="10508">
        <v>1.05</v>
      </c>
    </row>
    <row r="54">
      <c r="A54" t="s" s="9994">
        <v>2204</v>
      </c>
      <c r="B54" t="n" s="10097">
        <v>3.3</v>
      </c>
      <c r="C54" t="n" s="10200">
        <v>4.18</v>
      </c>
      <c r="D54" t="n" s="10303">
        <v>1.19</v>
      </c>
      <c r="E54" t="n" s="10406">
        <v>2.07</v>
      </c>
      <c r="F54" t="n" s="10509">
        <v>2.15</v>
      </c>
    </row>
    <row r="55">
      <c r="A55" t="s" s="9995">
        <v>2205</v>
      </c>
      <c r="B55" t="n" s="10098">
        <v>1.61</v>
      </c>
      <c r="C55" t="n" s="10201">
        <v>2.4</v>
      </c>
      <c r="D55" t="n" s="10304">
        <v>0.43</v>
      </c>
      <c r="E55" t="n" s="10407">
        <v>1.06</v>
      </c>
      <c r="F55" t="n" s="10510">
        <v>1.04</v>
      </c>
    </row>
    <row r="56">
      <c r="A56" t="s" s="9996">
        <v>2206</v>
      </c>
      <c r="B56" t="n" s="10099">
        <v>1.0</v>
      </c>
      <c r="C56" t="n" s="10202">
        <v>1.83</v>
      </c>
      <c r="D56" t="n" s="10305">
        <v>1.48</v>
      </c>
      <c r="E56" t="n" s="10408">
        <v>0.58</v>
      </c>
      <c r="F56" t="n" s="10511">
        <v>0.578</v>
      </c>
    </row>
    <row r="57">
      <c r="A57" t="s" s="9997">
        <v>2207</v>
      </c>
      <c r="B57" t="n" s="10100">
        <v>4.7</v>
      </c>
      <c r="C57" t="n" s="10203">
        <v>5.36</v>
      </c>
      <c r="D57" t="n" s="10306">
        <v>1.04</v>
      </c>
      <c r="E57" t="n" s="10409">
        <v>2.76</v>
      </c>
      <c r="F57" t="n" s="10512">
        <v>2.89</v>
      </c>
    </row>
    <row r="58">
      <c r="A58" t="s" s="9998">
        <v>2208</v>
      </c>
      <c r="B58" t="n" s="10101">
        <v>5.75</v>
      </c>
      <c r="C58" t="n" s="10204">
        <v>6.12</v>
      </c>
      <c r="D58" t="n" s="10307">
        <v>3.81</v>
      </c>
      <c r="E58" t="n" s="10410">
        <v>3.5</v>
      </c>
      <c r="F58" t="n" s="10513">
        <v>3.85</v>
      </c>
    </row>
    <row r="59">
      <c r="A59" t="s" s="9999">
        <v>2209</v>
      </c>
      <c r="B59" t="n" s="10102">
        <v>1.65</v>
      </c>
      <c r="C59" t="n" s="10205">
        <v>2.42</v>
      </c>
      <c r="D59" t="n" s="10308">
        <v>0.45</v>
      </c>
      <c r="E59" t="n" s="10411">
        <v>0.99</v>
      </c>
      <c r="F59" t="n" s="10514">
        <v>1.06</v>
      </c>
    </row>
    <row r="60">
      <c r="A60" t="s" s="10000">
        <v>2041</v>
      </c>
      <c r="B60" t="n" s="10103">
        <v>3.18</v>
      </c>
      <c r="C60" t="n" s="10206">
        <v>3.82</v>
      </c>
      <c r="D60" t="n" s="10309">
        <v>0.5</v>
      </c>
      <c r="E60" t="n" s="10412">
        <v>1.77</v>
      </c>
      <c r="F60" t="n" s="10515">
        <v>1.84</v>
      </c>
    </row>
    <row r="61">
      <c r="A61" t="s" s="10001">
        <v>2210</v>
      </c>
      <c r="B61" t="n" s="10104">
        <v>1.0</v>
      </c>
      <c r="C61" t="n" s="10207">
        <v>1.6</v>
      </c>
      <c r="D61" t="n" s="10310">
        <v>0.54</v>
      </c>
      <c r="E61" t="n" s="10413">
        <v>0.57</v>
      </c>
      <c r="F61" t="n" s="10516">
        <v>0.588</v>
      </c>
    </row>
    <row r="62">
      <c r="A62" t="s" s="10002">
        <v>2052</v>
      </c>
      <c r="B62" t="n" s="10105">
        <v>3.42</v>
      </c>
      <c r="C62" t="n" s="10208">
        <v>4.3</v>
      </c>
      <c r="D62" t="n" s="10311">
        <v>0.62</v>
      </c>
      <c r="E62" t="n" s="10414">
        <v>2.1</v>
      </c>
      <c r="F62" t="n" s="10517">
        <v>2.08</v>
      </c>
    </row>
    <row r="63">
      <c r="A63" t="s" s="10003">
        <v>2211</v>
      </c>
      <c r="B63" t="n" s="10106">
        <v>2.72</v>
      </c>
      <c r="C63" t="n" s="10209">
        <v>3.09</v>
      </c>
      <c r="D63" t="n" s="10312">
        <v>0.545</v>
      </c>
      <c r="E63" t="n" s="10415">
        <v>1.48</v>
      </c>
      <c r="F63" t="n" s="10518">
        <v>1.51</v>
      </c>
    </row>
    <row r="64">
      <c r="A64" t="s" s="10004">
        <v>2053</v>
      </c>
      <c r="B64" t="n" s="10107">
        <v>3.51</v>
      </c>
      <c r="C64" t="n" s="10210">
        <v>5.58</v>
      </c>
      <c r="D64" t="n" s="10313">
        <v>9.7</v>
      </c>
      <c r="E64" t="n" s="10416">
        <v>2.6</v>
      </c>
      <c r="F64" t="n" s="10519">
        <v>3.51</v>
      </c>
    </row>
    <row r="65">
      <c r="A65" t="s" s="10005">
        <v>2212</v>
      </c>
      <c r="B65" t="n" s="10108">
        <v>2.13</v>
      </c>
      <c r="C65" t="n" s="10211">
        <v>2.55</v>
      </c>
      <c r="D65" t="n" s="10314">
        <v>0.9</v>
      </c>
      <c r="E65" t="n" s="10417">
        <v>1.25</v>
      </c>
      <c r="F65" t="n" s="10520">
        <v>1.28</v>
      </c>
    </row>
    <row r="66">
      <c r="A66" t="s" s="10006">
        <v>2213</v>
      </c>
      <c r="B66" t="n" s="10109">
        <v>1.3</v>
      </c>
      <c r="C66" t="n" s="10212">
        <v>1.5</v>
      </c>
      <c r="D66" t="n" s="10315">
        <v>0.294</v>
      </c>
      <c r="E66" t="n" s="10418">
        <v>0.67</v>
      </c>
      <c r="F66" t="n" s="10521">
        <v>0.727</v>
      </c>
    </row>
    <row r="67">
      <c r="A67" t="s" s="10007">
        <v>2214</v>
      </c>
      <c r="B67" t="n" s="10110">
        <v>1.68</v>
      </c>
      <c r="C67" t="n" s="10213">
        <v>1.83</v>
      </c>
      <c r="D67" t="n" s="10316">
        <v>2.0</v>
      </c>
      <c r="E67" t="n" s="10419">
        <v>0.96</v>
      </c>
      <c r="F67" t="n" s="10522">
        <v>1.09</v>
      </c>
    </row>
    <row r="68">
      <c r="A68" t="s" s="10008">
        <v>2215</v>
      </c>
      <c r="B68" t="n" s="10111">
        <v>1.54</v>
      </c>
      <c r="C68" t="n" s="10214">
        <v>1.85</v>
      </c>
      <c r="D68" t="n" s="10317">
        <v>0.455</v>
      </c>
      <c r="E68" t="n" s="10420">
        <v>0.78</v>
      </c>
      <c r="F68" t="n" s="10523">
        <v>0.827</v>
      </c>
    </row>
    <row r="69">
      <c r="A69" t="s" s="10009">
        <v>2050</v>
      </c>
      <c r="B69" t="n" s="10112">
        <v>3.35</v>
      </c>
      <c r="C69" t="n" s="10215">
        <v>4.35</v>
      </c>
      <c r="D69" t="n" s="10318">
        <v>0.5</v>
      </c>
      <c r="E69" t="n" s="10421">
        <v>2.1</v>
      </c>
      <c r="F69" t="n" s="10524">
        <v>2.09</v>
      </c>
    </row>
    <row r="70">
      <c r="A70" t="s" s="10010">
        <v>2051</v>
      </c>
      <c r="B70" t="n" s="10113">
        <v>1.09</v>
      </c>
      <c r="C70" t="n" s="10216">
        <v>1.05</v>
      </c>
      <c r="D70" t="n" s="10319">
        <v>0.25</v>
      </c>
      <c r="E70" t="n" s="10422">
        <v>0.58</v>
      </c>
      <c r="F70" t="n" s="10525">
        <v>0.598</v>
      </c>
    </row>
    <row r="71">
      <c r="A71" t="s" s="10011">
        <v>2216</v>
      </c>
      <c r="B71" t="n" s="10114">
        <v>2.1</v>
      </c>
      <c r="C71" t="n" s="10217">
        <v>2.4</v>
      </c>
      <c r="D71" t="n" s="10320">
        <v>0.71</v>
      </c>
      <c r="E71" t="n" s="10423">
        <v>1.22</v>
      </c>
      <c r="F71" t="n" s="10526">
        <v>1.23</v>
      </c>
    </row>
    <row r="72">
      <c r="A72" t="s" s="10012">
        <v>2217</v>
      </c>
      <c r="B72" t="n" s="10115">
        <v>0.545</v>
      </c>
      <c r="C72" t="n" s="10218">
        <v>0.753</v>
      </c>
      <c r="D72" t="n" s="10321">
        <v>0.52</v>
      </c>
      <c r="E72" t="n" s="10424">
        <v>0.302</v>
      </c>
      <c r="F72" t="n" s="10527">
        <v>0.319</v>
      </c>
    </row>
    <row r="73">
      <c r="A73" t="s" s="10013">
        <v>2218</v>
      </c>
      <c r="B73" t="n" s="10116">
        <v>2.28</v>
      </c>
      <c r="C73" t="n" s="10219">
        <v>2.4</v>
      </c>
      <c r="D73" t="n" s="10322">
        <v>0.337</v>
      </c>
      <c r="E73" t="n" s="10425">
        <v>1.29</v>
      </c>
      <c r="F73" t="n" s="10528">
        <v>1.33</v>
      </c>
    </row>
    <row r="74">
      <c r="A74" t="s" s="10014">
        <v>2048</v>
      </c>
      <c r="B74" t="n" s="10117">
        <v>0.9</v>
      </c>
      <c r="C74" t="n" s="10220">
        <v>1.3</v>
      </c>
      <c r="D74" t="n" s="10323">
        <v>0.4</v>
      </c>
      <c r="E74" t="n" s="10426">
        <v>0.504</v>
      </c>
      <c r="F74" t="n" s="10529">
        <v>0.51</v>
      </c>
    </row>
    <row r="75">
      <c r="A75" t="s" s="10015">
        <v>2219</v>
      </c>
      <c r="B75" t="n" s="10118">
        <v>1.6</v>
      </c>
      <c r="C75" t="n" s="10221">
        <v>2.23</v>
      </c>
      <c r="D75" t="n" s="10324">
        <v>0.45</v>
      </c>
      <c r="E75" t="n" s="10427">
        <v>0.94</v>
      </c>
      <c r="F75" t="n" s="10530">
        <v>0.97</v>
      </c>
    </row>
    <row r="76">
      <c r="A76" t="s" s="10016">
        <v>2049</v>
      </c>
      <c r="B76" t="n" s="10119">
        <v>3.4</v>
      </c>
      <c r="C76" t="n" s="10222">
        <v>4.36</v>
      </c>
      <c r="D76" t="n" s="10325">
        <v>0.45</v>
      </c>
      <c r="E76" t="n" s="10428">
        <v>2.06</v>
      </c>
      <c r="F76" t="n" s="10531">
        <v>2.06</v>
      </c>
    </row>
    <row r="77">
      <c r="A77" t="s" s="10017">
        <v>2220</v>
      </c>
      <c r="B77" t="n" s="10120">
        <v>1.3</v>
      </c>
      <c r="C77" t="n" s="10223">
        <v>1.48</v>
      </c>
      <c r="D77" t="n" s="10326">
        <v>1.29</v>
      </c>
      <c r="E77" t="n" s="10429">
        <v>0.77</v>
      </c>
      <c r="F77" t="n" s="10532">
        <v>0.875</v>
      </c>
    </row>
    <row r="78">
      <c r="A78" t="s" s="10018">
        <v>2221</v>
      </c>
      <c r="B78" t="n" s="10121">
        <v>1.2</v>
      </c>
      <c r="C78" t="n" s="10224">
        <v>1.63</v>
      </c>
      <c r="D78" t="n" s="10327">
        <v>0.5</v>
      </c>
      <c r="E78" t="n" s="10430">
        <v>0.675</v>
      </c>
      <c r="F78" t="n" s="10533">
        <v>0.682</v>
      </c>
    </row>
    <row r="79">
      <c r="A79" t="s" s="10019">
        <v>2047</v>
      </c>
      <c r="B79" t="n" s="10122">
        <v>3.31</v>
      </c>
      <c r="C79" t="n" s="10225">
        <v>4.3</v>
      </c>
      <c r="D79" t="n" s="10328">
        <v>0.48</v>
      </c>
      <c r="E79" t="n" s="10431">
        <v>2.09</v>
      </c>
      <c r="F79" t="n" s="10534">
        <v>2.1</v>
      </c>
    </row>
    <row r="80">
      <c r="A80" t="s" s="10020">
        <v>2222</v>
      </c>
      <c r="B80" t="n" s="10123">
        <v>0.7</v>
      </c>
      <c r="C80" t="n" s="10226">
        <v>0.78</v>
      </c>
      <c r="D80" t="n" s="10329">
        <v>0.305</v>
      </c>
      <c r="E80" t="n" s="10432">
        <v>0.363</v>
      </c>
      <c r="F80" t="n" s="10535">
        <v>0.38</v>
      </c>
    </row>
    <row r="81">
      <c r="A81" t="s" s="10021">
        <v>2223</v>
      </c>
      <c r="B81" t="n" s="10124">
        <v>4.1</v>
      </c>
      <c r="C81" t="n" s="10227">
        <v>5.2</v>
      </c>
      <c r="D81" t="n" s="10330">
        <v>0.595</v>
      </c>
      <c r="E81" t="n" s="10433">
        <v>2.51</v>
      </c>
      <c r="F81" t="n" s="10536">
        <v>2.52</v>
      </c>
    </row>
    <row r="82">
      <c r="A82" t="s" s="10022">
        <v>2224</v>
      </c>
      <c r="B82" t="n" s="10125">
        <v>1.07</v>
      </c>
      <c r="C82" t="n" s="10228">
        <v>1.68</v>
      </c>
      <c r="D82" t="n" s="10331">
        <v>1.77</v>
      </c>
      <c r="E82" t="n" s="10434">
        <v>0.72</v>
      </c>
      <c r="F82"/>
    </row>
    <row r="83">
      <c r="A83" t="s" s="10023">
        <v>2054</v>
      </c>
      <c r="B83" t="n" s="10126">
        <v>4.0</v>
      </c>
      <c r="C83" t="n" s="10229">
        <v>4.4</v>
      </c>
      <c r="D83" t="n" s="10332">
        <v>17.2</v>
      </c>
      <c r="E83" t="n" s="10435">
        <v>2.73</v>
      </c>
      <c r="F83" t="n" s="10537">
        <v>4.63</v>
      </c>
    </row>
    <row r="84">
      <c r="A84" t="s" s="10024">
        <v>2225</v>
      </c>
      <c r="B84" t="n" s="10127">
        <v>5.37</v>
      </c>
      <c r="C84" t="n" s="10230">
        <v>6.42</v>
      </c>
      <c r="D84" t="n" s="10333">
        <v>0.45</v>
      </c>
      <c r="E84" t="n" s="10436">
        <v>3.09</v>
      </c>
      <c r="F84" t="n" s="10538">
        <v>3.15</v>
      </c>
    </row>
    <row r="85">
      <c r="A85" t="s" s="10025">
        <v>2226</v>
      </c>
      <c r="B85" t="n" s="10128">
        <v>4.15</v>
      </c>
      <c r="C85" t="n" s="10231">
        <v>4.6</v>
      </c>
      <c r="D85" t="n" s="10334">
        <v>0.685</v>
      </c>
      <c r="E85" t="n" s="10437">
        <v>2.43</v>
      </c>
      <c r="F85" t="n" s="10539">
        <v>2.47</v>
      </c>
    </row>
    <row r="86">
      <c r="A86" t="s" s="10026">
        <v>2055</v>
      </c>
      <c r="B86" t="n" s="10129">
        <v>5.0</v>
      </c>
      <c r="C86" t="n" s="10232">
        <v>5.1</v>
      </c>
      <c r="D86" t="n" s="10335">
        <v>1.3</v>
      </c>
      <c r="E86" t="n" s="10438">
        <v>2.97</v>
      </c>
      <c r="F86" t="n" s="10540">
        <v>3.04</v>
      </c>
    </row>
    <row r="87">
      <c r="A87" t="s" s="10027">
        <v>2227</v>
      </c>
      <c r="B87" t="n" s="10130">
        <v>9.77</v>
      </c>
      <c r="C87" t="n" s="10233">
        <v>12.2</v>
      </c>
      <c r="D87" t="n" s="10336">
        <v>0.41</v>
      </c>
      <c r="E87" t="n" s="10439">
        <v>5.85</v>
      </c>
      <c r="F87" t="n" s="10541">
        <v>5.91</v>
      </c>
    </row>
    <row r="88">
      <c r="A88" t="s" s="10028">
        <v>2228</v>
      </c>
      <c r="B88" t="n" s="10131">
        <v>1.51</v>
      </c>
      <c r="C88" t="n" s="10234">
        <v>2.2</v>
      </c>
      <c r="D88" t="n" s="10337">
        <v>0.17</v>
      </c>
      <c r="E88" t="n" s="10440">
        <v>0.82</v>
      </c>
      <c r="F88"/>
    </row>
    <row r="89">
      <c r="A89" t="s" s="10029">
        <v>2229</v>
      </c>
      <c r="B89" t="n" s="10132">
        <v>2.82</v>
      </c>
      <c r="C89" t="n" s="10235">
        <v>3.7</v>
      </c>
      <c r="D89" t="n" s="10338">
        <v>0.792</v>
      </c>
      <c r="E89" t="n" s="10441">
        <v>1.67</v>
      </c>
      <c r="F89" t="n" s="10542">
        <v>1.71</v>
      </c>
    </row>
    <row r="90">
      <c r="A90" t="s" s="10030">
        <v>2230</v>
      </c>
      <c r="B90" t="n" s="10133">
        <v>3.25</v>
      </c>
      <c r="C90" t="n" s="10236">
        <v>3.0</v>
      </c>
      <c r="D90" t="n" s="10339">
        <v>0.7</v>
      </c>
      <c r="E90" t="n" s="10442">
        <v>1.76</v>
      </c>
      <c r="F90" t="n" s="10543">
        <v>1.9</v>
      </c>
    </row>
    <row r="91">
      <c r="A91" t="s" s="10031">
        <v>2231</v>
      </c>
      <c r="B91" t="n" s="10134">
        <v>4.4</v>
      </c>
      <c r="C91" t="n" s="10237">
        <v>4.9</v>
      </c>
      <c r="D91" t="n" s="10340">
        <v>0.6</v>
      </c>
      <c r="E91" t="n" s="10443">
        <v>2.46</v>
      </c>
      <c r="F91" t="n" s="10544">
        <v>2.37</v>
      </c>
    </row>
    <row r="92">
      <c r="A92" t="s" s="10032">
        <v>2232</v>
      </c>
      <c r="B92" t="n" s="10135">
        <v>6.01</v>
      </c>
      <c r="C92" t="n" s="10238">
        <v>6.1</v>
      </c>
      <c r="D92" t="n" s="10341">
        <v>2.8</v>
      </c>
      <c r="E92" t="n" s="10444">
        <v>3.67</v>
      </c>
      <c r="F92" t="n" s="10545">
        <v>3.87</v>
      </c>
    </row>
    <row r="93">
      <c r="A93" t="s" s="10033">
        <v>2056</v>
      </c>
      <c r="B93" t="n" s="10136">
        <v>0.774</v>
      </c>
      <c r="C93" t="n" s="10239">
        <v>0.775</v>
      </c>
      <c r="D93" t="n" s="10342">
        <v>0.56</v>
      </c>
      <c r="E93" t="n" s="10445">
        <v>0.418</v>
      </c>
      <c r="F93" t="n" s="10546">
        <v>0.46</v>
      </c>
    </row>
    <row r="94">
      <c r="A94" t="s" s="10034">
        <v>2233</v>
      </c>
      <c r="B94" t="n" s="10137">
        <v>2.02</v>
      </c>
      <c r="C94" t="n" s="10240">
        <v>3.0</v>
      </c>
      <c r="D94" t="n" s="10343">
        <v>0.485</v>
      </c>
      <c r="E94" t="n" s="10446">
        <v>1.21</v>
      </c>
      <c r="F94" t="n" s="10547">
        <v>1.24</v>
      </c>
    </row>
    <row r="95">
      <c r="A95" t="s" s="10035">
        <v>2042</v>
      </c>
      <c r="B95" t="n" s="10138">
        <v>3.2</v>
      </c>
      <c r="C95" t="n" s="10241">
        <v>3.02</v>
      </c>
      <c r="D95" t="n" s="10344">
        <v>0.575</v>
      </c>
      <c r="E95" t="n" s="10447">
        <v>1.85</v>
      </c>
      <c r="F95" t="n" s="10548">
        <v>1.84</v>
      </c>
    </row>
    <row r="96">
      <c r="A96" t="s" s="10036">
        <v>2043</v>
      </c>
      <c r="B96" t="n" s="10139">
        <v>2.1</v>
      </c>
      <c r="C96" t="n" s="10242">
        <v>2.68</v>
      </c>
      <c r="D96" t="n" s="10345">
        <v>5.46</v>
      </c>
      <c r="E96" t="n" s="10448">
        <v>1.28</v>
      </c>
      <c r="F96" t="n" s="10549">
        <v>1.9</v>
      </c>
    </row>
    <row r="97">
      <c r="A97" t="s" s="10037">
        <v>2044</v>
      </c>
      <c r="B97" t="n" s="10140">
        <v>4.53</v>
      </c>
      <c r="C97" t="n" s="10243">
        <v>4.9</v>
      </c>
      <c r="D97" t="n" s="10346">
        <v>5.75</v>
      </c>
      <c r="E97" t="n" s="10449">
        <v>2.53</v>
      </c>
      <c r="F97" t="n" s="10550">
        <v>3.36</v>
      </c>
    </row>
    <row r="98">
      <c r="A98" t="s" s="10038">
        <v>2234</v>
      </c>
      <c r="B98" t="n" s="10141">
        <v>1.88</v>
      </c>
      <c r="C98" t="n" s="10244">
        <v>2.35</v>
      </c>
      <c r="D98" t="n" s="10347">
        <v>0.505</v>
      </c>
      <c r="E98" t="n" s="10450">
        <v>1.03</v>
      </c>
      <c r="F98" t="n" s="10551">
        <v>1.03</v>
      </c>
    </row>
    <row r="99">
      <c r="A99" t="s" s="10039">
        <v>2014</v>
      </c>
      <c r="B99" t="n" s="10142">
        <v>4.36</v>
      </c>
      <c r="C99" t="n" s="10245">
        <v>4.46</v>
      </c>
      <c r="D99" t="n" s="10348">
        <v>2.7</v>
      </c>
      <c r="E99" t="n" s="10451">
        <v>2.53</v>
      </c>
      <c r="F99" t="n" s="10552">
        <v>2.87</v>
      </c>
    </row>
    <row r="100">
      <c r="A100" t="s" s="10040">
        <v>2015</v>
      </c>
      <c r="B100" t="n" s="10143">
        <v>4.79</v>
      </c>
      <c r="C100" t="n" s="10246">
        <v>5.3</v>
      </c>
      <c r="D100" t="n" s="10349">
        <v>1.02</v>
      </c>
      <c r="E100" t="n" s="10452">
        <v>2.9</v>
      </c>
      <c r="F100" t="n" s="10553">
        <v>2.93</v>
      </c>
    </row>
    <row r="101">
      <c r="A101" t="s" s="10041">
        <v>2016</v>
      </c>
      <c r="B101" t="n" s="10144">
        <v>7.85</v>
      </c>
      <c r="C101" t="n" s="10247">
        <v>9.48</v>
      </c>
      <c r="D101" t="n" s="10350">
        <v>0.525</v>
      </c>
      <c r="E101" t="n" s="10453">
        <v>4.71</v>
      </c>
      <c r="F101" t="n" s="10554">
        <v>5.05</v>
      </c>
    </row>
    <row r="102">
      <c r="A102" t="s" s="10042">
        <v>2017</v>
      </c>
      <c r="B102" t="n" s="10145">
        <v>3.08</v>
      </c>
      <c r="C102" t="n" s="10248">
        <v>3.03</v>
      </c>
      <c r="D102" t="n" s="10351">
        <v>0.55</v>
      </c>
      <c r="E102" t="n" s="10454">
        <v>1.71</v>
      </c>
      <c r="F102" t="n" s="10555">
        <v>1.86</v>
      </c>
    </row>
    <row r="103">
      <c r="A103" t="s" s="10043">
        <v>2018</v>
      </c>
      <c r="B103" t="n" s="10146">
        <v>2.26</v>
      </c>
      <c r="C103" t="n" s="10249">
        <v>2.78</v>
      </c>
      <c r="D103" t="n" s="10352">
        <v>0.446</v>
      </c>
      <c r="E103" t="n" s="10455">
        <v>1.29</v>
      </c>
      <c r="F103" t="n" s="10556">
        <v>1.3</v>
      </c>
    </row>
    <row r="104">
      <c r="A104" t="s" s="10044">
        <v>2235</v>
      </c>
      <c r="B104" t="n" s="10147">
        <v>2.64</v>
      </c>
      <c r="C104" t="n" s="10250">
        <v>5.37</v>
      </c>
      <c r="D104" t="n" s="10353">
        <v>0.61</v>
      </c>
      <c r="E104" t="n" s="10456">
        <v>1.61</v>
      </c>
      <c r="F104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22"/>
  <sheetViews>
    <sheetView workbookViewId="0">
      <pane activePane="bottomLeft" state="frozen" topLeftCell="A12" ySplit="2"/>
      <selection activeCell="C1" pane="bottomLeft" sqref="C1:C1048576"/>
    </sheetView>
  </sheetViews>
  <sheetFormatPr defaultColWidth="9.140625" defaultRowHeight="15" x14ac:dyDescent="0.25"/>
  <cols>
    <col min="1" max="1" style="441" width="9.140625" collapsed="true"/>
    <col min="2" max="2" customWidth="true" style="441" width="15.28515625" collapsed="true"/>
    <col min="3" max="3" bestFit="true" customWidth="true" style="441" width="16.7109375" collapsed="true"/>
    <col min="4" max="4" bestFit="true" customWidth="true" style="441" width="12.140625" collapsed="true"/>
    <col min="5" max="5" bestFit="true" customWidth="true" style="441" width="12.0" collapsed="true"/>
    <col min="6" max="16384" style="441" width="9.140625" collapsed="true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18"/>
  <sheetViews>
    <sheetView workbookViewId="0">
      <pane activePane="bottomLeft" state="frozen" topLeftCell="A52" ySplit="2"/>
      <selection activeCell="C14" pane="bottomLeft" sqref="C14:F82"/>
    </sheetView>
  </sheetViews>
  <sheetFormatPr defaultColWidth="9.140625" defaultRowHeight="15" x14ac:dyDescent="0.25"/>
  <cols>
    <col min="1" max="1" style="441" width="9.140625" collapsed="true"/>
    <col min="2" max="2" customWidth="true" style="441" width="15.28515625" collapsed="true"/>
    <col min="3" max="3" bestFit="true" customWidth="true" style="441" width="22.5703125" collapsed="true"/>
    <col min="4" max="4" bestFit="true" customWidth="true" style="441" width="16.7109375" collapsed="true"/>
    <col min="5" max="5" bestFit="true" customWidth="true" style="441" width="12.140625" collapsed="true"/>
    <col min="6" max="6" bestFit="true" customWidth="true" style="441" width="12.0" collapsed="true"/>
    <col min="7" max="16384" style="441" width="9.140625" collapsed="true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ref="C4:C34" si="0" t="shared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si="0" t="shared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si="0" t="shared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si="0" t="shared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si="0" t="shared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si="0" t="shared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si="0" t="shared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si="0" t="shared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si="0" t="shared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si="0" t="shared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si="0" t="shared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si="0" t="shared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si="0" t="shared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si="0" t="shared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si="0" t="shared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si="0" t="shared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si="0" t="shared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si="0" t="shared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si="0" t="shared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si="0" t="shared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si="0" t="shared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si="0" t="shared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si="0" t="shared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si="0" t="shared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ref="C36:C82" si="1" t="shared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si="1" t="shared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si="1" t="shared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si="1" t="shared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si="1" t="shared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si="1" t="shared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si="1" t="shared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si="1" t="shared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si="1" t="shared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si="1" t="shared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si="1" t="shared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si="1" t="shared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si="1" t="shared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si="1" t="shared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si="1" t="shared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si="1" t="shared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si="1" t="shared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si="1" t="shared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si="1" t="shared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si="1" t="shared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si="1" t="shared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si="1" t="shared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si="1" t="shared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si="1" t="shared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si="1" t="shared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si="1" t="shared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si="1" t="shared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si="1" t="shared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si="1" t="shared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si="1" t="shared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si="1" t="shared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si="1" t="shared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ref="C86:C118" si="2" t="shared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si="2" t="shared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si="2" t="shared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si="2" t="shared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si="2" t="shared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si="2" t="shared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si="2" t="shared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si="2" t="shared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si="2" t="shared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si="2" t="shared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si="2" t="shared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si="2" t="shared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si="2" t="shared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si="2" t="shared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si="2" t="shared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si="2" t="shared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si="2" t="shared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si="2" t="shared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si="2" t="shared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si="2" t="shared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si="2" t="shared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si="2" t="shared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si="2" t="shared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si="2" t="shared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si="2" t="shared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si="2" t="shared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si="2" t="shared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si="2" t="shared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si="2" t="shared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si="2" t="shared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si="2" t="shared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si="2" t="shared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si="2" t="shared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11"/>
  <sheetViews>
    <sheetView topLeftCell="A94" workbookViewId="0">
      <selection activeCell="D111" sqref="A3:D111"/>
    </sheetView>
  </sheetViews>
  <sheetFormatPr defaultRowHeight="15" x14ac:dyDescent="0.25"/>
  <cols>
    <col min="1" max="1" bestFit="true" customWidth="true" style="443" width="20.85546875" collapsed="true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ht="45" r="2" spans="1:4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00"/>
  <sheetViews>
    <sheetView topLeftCell="A73" workbookViewId="0">
      <selection activeCell="K20" sqref="K20"/>
    </sheetView>
  </sheetViews>
  <sheetFormatPr defaultRowHeight="15" x14ac:dyDescent="0.25"/>
  <cols>
    <col min="1" max="1" style="443" width="9.140625" collapsed="true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ht="45" r="2" spans="1:7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ht="45" r="15" spans="1:7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ht="45" r="28" spans="1:7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ht="45" r="41" spans="1:7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ht="45" r="54" spans="1:7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ht="45" r="67" spans="1:7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ht="45" r="80" spans="1:7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ht="45" r="93" spans="1:7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ht="45" r="106" spans="1:7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ht="45" r="119" spans="1:7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ht="45" r="132" spans="1:7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ht="45" r="145" spans="1:7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ht="45" r="158" spans="1:7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ht="45" r="171" spans="1:7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ht="45" r="184" spans="1:7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ht="45" r="197" spans="1:7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ht="45" r="210" spans="1:7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ht="45" r="223" spans="1:7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ht="45" r="236" spans="1:7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ht="45" r="249" spans="1:7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ht="45" r="262" spans="1:7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ht="45" r="275" spans="1:7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ht="45" r="288" spans="1:7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57"/>
  <sheetViews>
    <sheetView topLeftCell="A118" workbookViewId="0">
      <selection activeCell="B4" sqref="B4:G257"/>
    </sheetView>
  </sheetViews>
  <sheetFormatPr defaultRowHeight="15" x14ac:dyDescent="0.25"/>
  <cols>
    <col min="1" max="1" bestFit="true" customWidth="true" style="443" width="20.42578125" collapsed="true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ht="45" r="2" spans="1:7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71"/>
  <sheetViews>
    <sheetView topLeftCell="A28" workbookViewId="0">
      <selection activeCell="J4" sqref="J4"/>
    </sheetView>
  </sheetViews>
  <sheetFormatPr defaultRowHeight="15" x14ac:dyDescent="0.25"/>
  <cols>
    <col min="1" max="1" bestFit="true" customWidth="true" width="11.7109375" collapsed="true"/>
    <col min="2" max="2" bestFit="true" customWidth="true" width="11.28515625" collapsed="true"/>
    <col min="3" max="3" bestFit="true" customWidth="true" width="10.5703125" collapsed="true"/>
    <col min="4" max="4" bestFit="true" customWidth="true" width="9.85546875" collapsed="true"/>
    <col min="6" max="6" bestFit="true" customWidth="true" width="10.7109375" collapsed="true"/>
    <col min="7" max="7" bestFit="true" customWidth="true" width="10.0" collapsed="true"/>
    <col min="8" max="8" customWidth="true" width="10.0" collapsed="true"/>
  </cols>
  <sheetData>
    <row r="1" spans="1:9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  <c r="G1" t="s">
        <v>1923</v>
      </c>
      <c r="I1" t="s">
        <v>1934</v>
      </c>
    </row>
    <row r="2" spans="1:9" x14ac:dyDescent="0.25">
      <c r="A2" t="s">
        <v>1907</v>
      </c>
      <c r="B2">
        <v>47</v>
      </c>
      <c r="C2">
        <v>5.3</v>
      </c>
      <c r="D2">
        <v>40</v>
      </c>
      <c r="E2">
        <v>4</v>
      </c>
      <c r="F2">
        <v>14.7</v>
      </c>
      <c r="G2">
        <v>2.2999999999999998</v>
      </c>
      <c r="I2">
        <f>B2+D2+F2</f>
        <v>101.7</v>
      </c>
    </row>
    <row r="3" spans="1:9" x14ac:dyDescent="0.25">
      <c r="A3" t="s">
        <v>1908</v>
      </c>
      <c r="B3">
        <v>45.7</v>
      </c>
      <c r="C3">
        <v>5.3</v>
      </c>
      <c r="D3">
        <v>44.7</v>
      </c>
      <c r="E3">
        <v>4.7</v>
      </c>
      <c r="F3">
        <v>8</v>
      </c>
      <c r="G3">
        <v>3</v>
      </c>
      <c r="I3">
        <f ref="I3:I67" si="0" t="shared">B3+D3+F3</f>
        <v>98.4</v>
      </c>
    </row>
    <row r="4" spans="1:9" x14ac:dyDescent="0.25">
      <c r="A4" t="s">
        <v>1909</v>
      </c>
      <c r="B4">
        <v>92.9</v>
      </c>
      <c r="C4">
        <v>1.8</v>
      </c>
      <c r="D4">
        <v>2.2999999999999998</v>
      </c>
      <c r="E4">
        <v>0.83</v>
      </c>
      <c r="F4">
        <v>5</v>
      </c>
      <c r="G4">
        <v>1.21</v>
      </c>
      <c r="I4">
        <f si="0" t="shared"/>
        <v>100.2</v>
      </c>
    </row>
    <row r="5" spans="1:9" x14ac:dyDescent="0.25">
      <c r="A5" t="s">
        <v>1910</v>
      </c>
      <c r="B5">
        <v>29</v>
      </c>
      <c r="C5">
        <v>3.6</v>
      </c>
      <c r="D5">
        <v>36</v>
      </c>
      <c r="E5">
        <v>3.2</v>
      </c>
      <c r="F5">
        <v>36</v>
      </c>
      <c r="G5">
        <v>3.6</v>
      </c>
      <c r="I5">
        <f si="0" t="shared"/>
        <v>101</v>
      </c>
    </row>
    <row r="6" spans="1:9" x14ac:dyDescent="0.25">
      <c r="A6" t="s">
        <v>1911</v>
      </c>
      <c r="B6">
        <v>9.58</v>
      </c>
      <c r="C6">
        <v>2.92</v>
      </c>
      <c r="D6">
        <v>66</v>
      </c>
      <c r="E6">
        <v>5</v>
      </c>
      <c r="F6">
        <v>23</v>
      </c>
      <c r="G6">
        <v>3</v>
      </c>
      <c r="I6">
        <f si="0" t="shared"/>
        <v>98.58</v>
      </c>
    </row>
    <row r="7" spans="1:9" x14ac:dyDescent="0.25">
      <c r="A7" t="s">
        <v>1912</v>
      </c>
      <c r="B7">
        <v>94.3</v>
      </c>
      <c r="C7">
        <v>1.5</v>
      </c>
      <c r="D7">
        <v>2.59</v>
      </c>
      <c r="E7">
        <v>0.59</v>
      </c>
      <c r="F7">
        <v>3.5</v>
      </c>
      <c r="G7">
        <v>0.95</v>
      </c>
      <c r="I7">
        <f si="0" t="shared"/>
        <v>100.39</v>
      </c>
    </row>
    <row r="8" spans="1:9" x14ac:dyDescent="0.25">
      <c r="A8" t="s">
        <v>1913</v>
      </c>
      <c r="B8">
        <v>68.599999999999994</v>
      </c>
      <c r="C8">
        <v>2.5</v>
      </c>
      <c r="D8">
        <v>22</v>
      </c>
      <c r="E8">
        <v>1.9</v>
      </c>
      <c r="F8">
        <v>10.7</v>
      </c>
      <c r="G8">
        <v>0.9</v>
      </c>
      <c r="I8">
        <f si="0" t="shared"/>
        <v>101.3</v>
      </c>
    </row>
    <row r="9" spans="1:9" x14ac:dyDescent="0.25">
      <c r="A9" t="s">
        <v>1914</v>
      </c>
      <c r="B9">
        <v>71.400000000000006</v>
      </c>
      <c r="C9">
        <v>3.5</v>
      </c>
      <c r="D9">
        <v>22.5</v>
      </c>
      <c r="E9">
        <v>1.7</v>
      </c>
      <c r="F9">
        <v>6.3</v>
      </c>
      <c r="G9">
        <v>1.1299999999999999</v>
      </c>
      <c r="I9">
        <f si="0" t="shared"/>
        <v>100.2</v>
      </c>
    </row>
    <row r="10" spans="1:9" x14ac:dyDescent="0.25">
      <c r="A10" t="s">
        <v>1915</v>
      </c>
      <c r="B10">
        <v>44.7</v>
      </c>
      <c r="C10">
        <v>2</v>
      </c>
      <c r="D10">
        <v>31.2</v>
      </c>
      <c r="E10">
        <v>4.7</v>
      </c>
      <c r="F10">
        <v>24.6</v>
      </c>
      <c r="G10">
        <v>2.5</v>
      </c>
      <c r="I10">
        <f si="0" t="shared"/>
        <v>100.5</v>
      </c>
    </row>
    <row customHeight="1" ht="15.75" r="11" spans="1:9" x14ac:dyDescent="0.25">
      <c r="A11" t="s">
        <v>1916</v>
      </c>
      <c r="B11">
        <v>40.700000000000003</v>
      </c>
      <c r="C11">
        <v>4</v>
      </c>
      <c r="D11">
        <v>52</v>
      </c>
      <c r="E11">
        <v>2.1</v>
      </c>
      <c r="F11">
        <v>9.83</v>
      </c>
      <c r="G11">
        <v>1.07</v>
      </c>
      <c r="I11">
        <f si="0" t="shared"/>
        <v>102.53</v>
      </c>
    </row>
    <row customHeight="1" ht="15.75" r="12" spans="1:9" x14ac:dyDescent="0.25">
      <c r="A12" t="s">
        <v>1924</v>
      </c>
      <c r="B12">
        <v>67</v>
      </c>
      <c r="C12">
        <v>4.9000000000000004</v>
      </c>
      <c r="D12">
        <v>24.5</v>
      </c>
      <c r="E12">
        <v>3.2</v>
      </c>
      <c r="F12">
        <v>5.67</v>
      </c>
      <c r="G12">
        <v>2.83</v>
      </c>
      <c r="I12">
        <f si="0" t="shared"/>
        <v>97.17</v>
      </c>
    </row>
    <row r="13" spans="1:9" x14ac:dyDescent="0.25">
      <c r="A13" t="s">
        <v>1925</v>
      </c>
      <c r="B13">
        <v>66.7</v>
      </c>
      <c r="C13">
        <v>1.7</v>
      </c>
      <c r="D13">
        <v>24.8</v>
      </c>
      <c r="E13">
        <v>2.7</v>
      </c>
      <c r="F13">
        <v>10</v>
      </c>
      <c r="G13">
        <v>2.33</v>
      </c>
      <c r="I13">
        <f si="0" t="shared"/>
        <v>101.5</v>
      </c>
    </row>
    <row r="14" spans="1:9" x14ac:dyDescent="0.25">
      <c r="A14" t="s">
        <v>1926</v>
      </c>
      <c r="B14">
        <v>25.3</v>
      </c>
      <c r="C14">
        <v>2.7</v>
      </c>
      <c r="D14">
        <v>39.5</v>
      </c>
      <c r="E14">
        <v>1.7</v>
      </c>
      <c r="F14">
        <v>36</v>
      </c>
      <c r="G14">
        <v>3</v>
      </c>
      <c r="I14">
        <f si="0" t="shared"/>
        <v>100.8</v>
      </c>
    </row>
    <row r="15" spans="1:9" x14ac:dyDescent="0.25">
      <c r="A15" t="s">
        <v>1927</v>
      </c>
      <c r="B15">
        <v>84.7</v>
      </c>
      <c r="C15">
        <v>2.2000000000000002</v>
      </c>
      <c r="D15">
        <v>6.4</v>
      </c>
      <c r="E15">
        <v>2.2799999999999998</v>
      </c>
      <c r="F15">
        <v>9</v>
      </c>
      <c r="G15">
        <v>1.67</v>
      </c>
      <c r="I15">
        <f si="0" t="shared"/>
        <v>100.10000000000001</v>
      </c>
    </row>
    <row r="16" spans="1:9" x14ac:dyDescent="0.25">
      <c r="A16" t="s">
        <v>1928</v>
      </c>
      <c r="B16">
        <v>66.5</v>
      </c>
      <c r="C16">
        <v>2.5</v>
      </c>
      <c r="D16">
        <v>19.7</v>
      </c>
      <c r="E16">
        <v>1.7</v>
      </c>
      <c r="F16">
        <v>14.3</v>
      </c>
      <c r="G16">
        <v>2</v>
      </c>
      <c r="I16">
        <f si="0" t="shared"/>
        <v>100.5</v>
      </c>
    </row>
    <row r="17" spans="1:9" x14ac:dyDescent="0.25">
      <c r="A17" t="s">
        <v>1929</v>
      </c>
      <c r="B17">
        <v>18.399999999999999</v>
      </c>
      <c r="C17">
        <v>2.4</v>
      </c>
      <c r="D17">
        <v>68.5</v>
      </c>
      <c r="E17">
        <v>4</v>
      </c>
      <c r="F17">
        <v>14.8</v>
      </c>
      <c r="G17">
        <v>2.2000000000000002</v>
      </c>
      <c r="I17">
        <f si="0" t="shared"/>
        <v>101.7</v>
      </c>
    </row>
    <row r="18" spans="1:9" x14ac:dyDescent="0.25">
      <c r="A18" t="s">
        <v>1930</v>
      </c>
      <c r="B18">
        <v>50.2</v>
      </c>
      <c r="C18">
        <v>2.2000000000000002</v>
      </c>
      <c r="D18">
        <v>36.6</v>
      </c>
      <c r="E18">
        <v>2.5</v>
      </c>
      <c r="F18">
        <v>14.5</v>
      </c>
      <c r="G18">
        <v>3</v>
      </c>
      <c r="I18">
        <f si="0" t="shared"/>
        <v>101.30000000000001</v>
      </c>
    </row>
    <row r="19" spans="1:9" x14ac:dyDescent="0.25">
      <c r="A19" t="s">
        <v>1931</v>
      </c>
      <c r="B19">
        <v>79.8</v>
      </c>
      <c r="C19">
        <v>1.8</v>
      </c>
      <c r="D19">
        <v>12</v>
      </c>
      <c r="E19">
        <v>1.1000000000000001</v>
      </c>
      <c r="F19">
        <v>8.83</v>
      </c>
      <c r="G19">
        <v>0.97</v>
      </c>
      <c r="I19">
        <f si="0" t="shared"/>
        <v>100.63</v>
      </c>
    </row>
    <row r="20" spans="1:9" x14ac:dyDescent="0.25">
      <c r="A20" t="s">
        <v>1932</v>
      </c>
      <c r="B20">
        <v>44.4</v>
      </c>
      <c r="C20">
        <v>2.2000000000000002</v>
      </c>
      <c r="D20">
        <v>40</v>
      </c>
      <c r="E20">
        <v>2.8</v>
      </c>
      <c r="F20">
        <v>16.8</v>
      </c>
      <c r="G20">
        <v>1.6</v>
      </c>
      <c r="I20">
        <f si="0" t="shared"/>
        <v>101.2</v>
      </c>
    </row>
    <row r="21" spans="1:9" x14ac:dyDescent="0.25">
      <c r="A21" t="s">
        <v>1933</v>
      </c>
      <c r="B21">
        <v>81</v>
      </c>
      <c r="C21">
        <v>1.4</v>
      </c>
      <c r="D21">
        <v>11.9</v>
      </c>
      <c r="E21">
        <v>1.3</v>
      </c>
      <c r="F21">
        <v>8.1199999999999992</v>
      </c>
      <c r="G21">
        <v>1.37</v>
      </c>
      <c r="I21">
        <f si="0" t="shared"/>
        <v>101.02000000000001</v>
      </c>
    </row>
    <row r="22" spans="1:9" x14ac:dyDescent="0.25">
      <c r="A22" t="s">
        <v>1935</v>
      </c>
      <c r="B22">
        <v>63.7</v>
      </c>
      <c r="C22">
        <v>4.0999999999999996</v>
      </c>
      <c r="D22">
        <v>28</v>
      </c>
      <c r="E22">
        <v>1.9</v>
      </c>
      <c r="F22">
        <v>7.13</v>
      </c>
      <c r="G22">
        <v>2.25</v>
      </c>
      <c r="I22">
        <f si="0" t="shared"/>
        <v>98.83</v>
      </c>
    </row>
    <row r="23" spans="1:9" x14ac:dyDescent="0.25">
      <c r="A23" t="s">
        <v>1936</v>
      </c>
      <c r="B23">
        <v>51</v>
      </c>
      <c r="C23">
        <v>2.2999999999999998</v>
      </c>
      <c r="D23">
        <v>36.9</v>
      </c>
      <c r="E23">
        <v>2.7</v>
      </c>
      <c r="F23">
        <v>12.7</v>
      </c>
      <c r="G23">
        <v>2.2999999999999998</v>
      </c>
      <c r="I23">
        <f si="0" t="shared"/>
        <v>100.60000000000001</v>
      </c>
    </row>
    <row r="24" spans="1:9" x14ac:dyDescent="0.25">
      <c r="A24" t="s">
        <v>1937</v>
      </c>
      <c r="B24">
        <v>34.6</v>
      </c>
      <c r="C24">
        <v>3.4</v>
      </c>
      <c r="D24">
        <v>49.9</v>
      </c>
      <c r="E24">
        <v>3.8</v>
      </c>
      <c r="F24">
        <v>13.3</v>
      </c>
      <c r="G24">
        <v>3.9</v>
      </c>
      <c r="I24">
        <f si="0" t="shared"/>
        <v>97.8</v>
      </c>
    </row>
    <row r="25" spans="1:9" x14ac:dyDescent="0.25">
      <c r="A25" t="s">
        <v>1938</v>
      </c>
      <c r="B25">
        <v>14.4</v>
      </c>
      <c r="C25">
        <v>4.3</v>
      </c>
      <c r="D25">
        <v>50</v>
      </c>
      <c r="E25">
        <v>3.9</v>
      </c>
      <c r="F25">
        <v>33.299999999999997</v>
      </c>
      <c r="G25">
        <v>2.7</v>
      </c>
      <c r="I25">
        <f si="0" t="shared"/>
        <v>97.7</v>
      </c>
    </row>
    <row r="26" spans="1:9" x14ac:dyDescent="0.25">
      <c r="A26" t="s">
        <v>1939</v>
      </c>
      <c r="B26">
        <v>37.1</v>
      </c>
      <c r="C26">
        <v>2.2000000000000002</v>
      </c>
      <c r="D26">
        <v>31.5</v>
      </c>
      <c r="E26">
        <v>2.8</v>
      </c>
      <c r="F26">
        <v>31.8</v>
      </c>
      <c r="G26">
        <v>2.6</v>
      </c>
      <c r="I26">
        <f si="0" t="shared"/>
        <v>100.39999999999999</v>
      </c>
    </row>
    <row r="27" spans="1:9" x14ac:dyDescent="0.25">
      <c r="A27" t="s">
        <v>1940</v>
      </c>
      <c r="B27">
        <v>49.2</v>
      </c>
      <c r="C27">
        <v>2.8</v>
      </c>
      <c r="D27">
        <v>34.4</v>
      </c>
      <c r="E27">
        <v>3.1</v>
      </c>
      <c r="F27">
        <v>16.8</v>
      </c>
      <c r="G27">
        <v>3.3</v>
      </c>
      <c r="I27">
        <f si="0" t="shared"/>
        <v>100.39999999999999</v>
      </c>
    </row>
    <row r="28" spans="1:9" x14ac:dyDescent="0.25">
      <c r="A28" t="s">
        <v>1941</v>
      </c>
      <c r="B28">
        <v>12.7</v>
      </c>
      <c r="C28">
        <v>2.7</v>
      </c>
      <c r="D28">
        <v>55.9</v>
      </c>
      <c r="E28">
        <v>4.5</v>
      </c>
      <c r="F28">
        <v>31.9</v>
      </c>
      <c r="G28">
        <v>1.9</v>
      </c>
      <c r="I28">
        <f si="0" t="shared"/>
        <v>100.5</v>
      </c>
    </row>
    <row r="29" spans="1:9" x14ac:dyDescent="0.25">
      <c r="A29" t="s">
        <v>1942</v>
      </c>
      <c r="B29">
        <v>87</v>
      </c>
      <c r="C29">
        <v>1.7</v>
      </c>
      <c r="D29">
        <v>8.07</v>
      </c>
      <c r="E29">
        <v>0.8</v>
      </c>
      <c r="F29">
        <v>4.28</v>
      </c>
      <c r="G29">
        <v>1.8</v>
      </c>
      <c r="I29">
        <f si="0" t="shared"/>
        <v>99.35</v>
      </c>
    </row>
    <row r="30" spans="1:9" x14ac:dyDescent="0.25">
      <c r="A30" t="s">
        <v>1943</v>
      </c>
      <c r="B30">
        <v>47.3</v>
      </c>
      <c r="C30">
        <v>1.7</v>
      </c>
      <c r="D30">
        <v>32.9</v>
      </c>
      <c r="E30">
        <v>4.0999999999999996</v>
      </c>
      <c r="F30">
        <v>18.8</v>
      </c>
      <c r="G30">
        <v>2.4</v>
      </c>
      <c r="I30">
        <f si="0" t="shared"/>
        <v>98.999999999999986</v>
      </c>
    </row>
    <row r="31" spans="1:9" x14ac:dyDescent="0.25">
      <c r="A31" t="s">
        <v>1944</v>
      </c>
      <c r="B31">
        <v>36.200000000000003</v>
      </c>
      <c r="C31">
        <v>2.8</v>
      </c>
      <c r="D31">
        <v>31.9</v>
      </c>
      <c r="E31">
        <v>2.2000000000000002</v>
      </c>
      <c r="F31">
        <v>31.8</v>
      </c>
      <c r="G31">
        <v>2.1</v>
      </c>
      <c r="I31">
        <f si="0" t="shared"/>
        <v>99.899999999999991</v>
      </c>
    </row>
    <row r="32" spans="1:9" x14ac:dyDescent="0.25">
      <c r="A32" t="s">
        <v>1945</v>
      </c>
      <c r="B32">
        <v>63.5</v>
      </c>
      <c r="C32">
        <v>4.0999999999999996</v>
      </c>
      <c r="D32">
        <v>29.8</v>
      </c>
      <c r="E32">
        <v>2.8</v>
      </c>
      <c r="F32">
        <v>6.67</v>
      </c>
      <c r="G32">
        <v>2.82</v>
      </c>
      <c r="I32">
        <f si="0" t="shared"/>
        <v>99.97</v>
      </c>
    </row>
    <row r="33" spans="1:9" x14ac:dyDescent="0.25">
      <c r="A33" t="s">
        <v>1946</v>
      </c>
      <c r="B33">
        <v>32.4</v>
      </c>
      <c r="C33">
        <v>4.5999999999999996</v>
      </c>
      <c r="D33">
        <v>34.4</v>
      </c>
      <c r="E33">
        <v>2.5</v>
      </c>
      <c r="F33">
        <v>32</v>
      </c>
      <c r="G33">
        <v>4</v>
      </c>
      <c r="I33">
        <f si="0" t="shared"/>
        <v>98.8</v>
      </c>
    </row>
    <row r="34" spans="1:9" x14ac:dyDescent="0.25">
      <c r="A34" t="s">
        <v>1947</v>
      </c>
      <c r="B34">
        <v>49.6</v>
      </c>
      <c r="C34">
        <v>1.9</v>
      </c>
      <c r="D34">
        <v>17.8</v>
      </c>
      <c r="E34">
        <v>2</v>
      </c>
      <c r="F34">
        <v>31.1</v>
      </c>
      <c r="G34">
        <v>3.9</v>
      </c>
      <c r="I34">
        <f si="0" t="shared"/>
        <v>98.5</v>
      </c>
    </row>
    <row r="35" spans="1:9" x14ac:dyDescent="0.25">
      <c r="A35" t="s">
        <v>1948</v>
      </c>
      <c r="B35">
        <v>69.2</v>
      </c>
      <c r="C35">
        <v>2.2000000000000002</v>
      </c>
      <c r="D35">
        <v>24.3</v>
      </c>
      <c r="E35">
        <v>2.2999999999999998</v>
      </c>
      <c r="F35">
        <v>7.33</v>
      </c>
      <c r="G35">
        <v>2.1800000000000002</v>
      </c>
      <c r="I35">
        <f si="0" t="shared"/>
        <v>100.83</v>
      </c>
    </row>
    <row r="36" spans="1:9" x14ac:dyDescent="0.25">
      <c r="A36" t="s">
        <v>1949</v>
      </c>
      <c r="B36">
        <v>50.2</v>
      </c>
      <c r="C36">
        <v>2.2000000000000002</v>
      </c>
      <c r="D36">
        <v>30.3</v>
      </c>
      <c r="E36">
        <v>2.8</v>
      </c>
      <c r="F36">
        <v>20.5</v>
      </c>
      <c r="G36">
        <v>3.2</v>
      </c>
      <c r="I36">
        <f si="0" t="shared"/>
        <v>101</v>
      </c>
    </row>
    <row r="37" spans="1:9" x14ac:dyDescent="0.25">
      <c r="A37" t="s">
        <v>1950</v>
      </c>
      <c r="B37">
        <v>48</v>
      </c>
      <c r="C37">
        <v>2</v>
      </c>
      <c r="D37">
        <v>35</v>
      </c>
      <c r="E37">
        <v>2</v>
      </c>
      <c r="F37">
        <v>16.3</v>
      </c>
      <c r="G37">
        <v>2.7</v>
      </c>
      <c r="I37">
        <f si="0" t="shared"/>
        <v>99.3</v>
      </c>
    </row>
    <row r="38" spans="1:9" x14ac:dyDescent="0.25">
      <c r="A38" t="s">
        <v>1951</v>
      </c>
      <c r="B38">
        <v>22.3</v>
      </c>
      <c r="C38">
        <v>3</v>
      </c>
      <c r="D38">
        <v>55</v>
      </c>
      <c r="E38">
        <v>3.7</v>
      </c>
      <c r="F38">
        <v>20.7</v>
      </c>
      <c r="G38">
        <v>2.2999999999999998</v>
      </c>
      <c r="I38">
        <f si="0" t="shared"/>
        <v>98</v>
      </c>
    </row>
    <row r="39" spans="1:9" x14ac:dyDescent="0.25">
      <c r="A39" t="s">
        <v>1952</v>
      </c>
      <c r="B39">
        <v>91.3</v>
      </c>
      <c r="C39">
        <v>1.9</v>
      </c>
      <c r="D39">
        <v>4</v>
      </c>
      <c r="E39">
        <v>1</v>
      </c>
      <c r="F39">
        <v>3.83</v>
      </c>
      <c r="G39">
        <v>1.57</v>
      </c>
      <c r="I39">
        <f si="0" t="shared"/>
        <v>99.13</v>
      </c>
    </row>
    <row r="40" spans="1:9" x14ac:dyDescent="0.25">
      <c r="A40" t="s">
        <v>1953</v>
      </c>
      <c r="B40">
        <v>16.3</v>
      </c>
      <c r="C40">
        <v>4.0999999999999996</v>
      </c>
      <c r="D40">
        <v>61.3</v>
      </c>
      <c r="E40">
        <v>4.3</v>
      </c>
      <c r="F40">
        <v>21.4</v>
      </c>
      <c r="G40">
        <v>3.7</v>
      </c>
      <c r="I40">
        <f si="0" t="shared"/>
        <v>99</v>
      </c>
    </row>
    <row r="41" spans="1:9" x14ac:dyDescent="0.25">
      <c r="A41" t="s">
        <v>1954</v>
      </c>
      <c r="B41">
        <v>29</v>
      </c>
      <c r="C41">
        <v>3.9</v>
      </c>
      <c r="D41">
        <v>40</v>
      </c>
      <c r="E41">
        <v>2.7</v>
      </c>
      <c r="F41">
        <v>29</v>
      </c>
      <c r="G41">
        <v>2.5</v>
      </c>
      <c r="I41">
        <f si="0" t="shared"/>
        <v>98</v>
      </c>
    </row>
    <row r="42" spans="1:9" x14ac:dyDescent="0.25">
      <c r="A42" t="s">
        <v>1955</v>
      </c>
      <c r="B42">
        <v>41.5</v>
      </c>
      <c r="C42">
        <v>2.2999999999999998</v>
      </c>
      <c r="D42">
        <v>30</v>
      </c>
      <c r="E42">
        <v>3</v>
      </c>
      <c r="F42">
        <v>26.8</v>
      </c>
      <c r="G42">
        <v>3.2</v>
      </c>
      <c r="I42">
        <f si="0" t="shared"/>
        <v>98.3</v>
      </c>
    </row>
    <row r="43" spans="1:9" x14ac:dyDescent="0.25">
      <c r="A43" t="s">
        <v>1956</v>
      </c>
      <c r="B43">
        <v>28.7</v>
      </c>
      <c r="C43">
        <v>3</v>
      </c>
      <c r="D43">
        <v>43.9</v>
      </c>
      <c r="E43">
        <v>3.7</v>
      </c>
      <c r="F43">
        <v>27.1</v>
      </c>
      <c r="G43">
        <v>3.4</v>
      </c>
      <c r="I43">
        <f si="0" t="shared"/>
        <v>99.699999999999989</v>
      </c>
    </row>
    <row r="44" spans="1:9" x14ac:dyDescent="0.25">
      <c r="A44" t="s">
        <v>1957</v>
      </c>
      <c r="B44">
        <v>59.6</v>
      </c>
      <c r="C44">
        <v>2.2999999999999998</v>
      </c>
      <c r="D44">
        <v>31</v>
      </c>
      <c r="E44">
        <v>3.2</v>
      </c>
      <c r="F44">
        <v>7.83</v>
      </c>
      <c r="G44">
        <v>2.83</v>
      </c>
      <c r="I44">
        <f si="0" t="shared"/>
        <v>98.429999999999993</v>
      </c>
    </row>
    <row r="45" spans="1:9" x14ac:dyDescent="0.25">
      <c r="A45" t="s">
        <v>1958</v>
      </c>
      <c r="B45">
        <v>50</v>
      </c>
      <c r="C45">
        <v>1.4</v>
      </c>
      <c r="D45">
        <v>18.5</v>
      </c>
      <c r="E45">
        <v>2.8</v>
      </c>
      <c r="F45">
        <v>31.3</v>
      </c>
      <c r="G45">
        <v>3.5</v>
      </c>
      <c r="I45">
        <f si="0" t="shared"/>
        <v>99.8</v>
      </c>
    </row>
    <row r="46" spans="1:9" x14ac:dyDescent="0.25">
      <c r="A46" t="s">
        <v>1959</v>
      </c>
      <c r="B46">
        <v>83.8</v>
      </c>
      <c r="C46">
        <v>2.2999999999999998</v>
      </c>
      <c r="D46">
        <v>11</v>
      </c>
      <c r="E46">
        <v>2</v>
      </c>
      <c r="F46">
        <v>5.42</v>
      </c>
      <c r="G46">
        <v>1.85</v>
      </c>
      <c r="I46">
        <f si="0" t="shared"/>
        <v>100.22</v>
      </c>
    </row>
    <row r="47" spans="1:9" x14ac:dyDescent="0.25">
      <c r="A47" t="s">
        <v>1960</v>
      </c>
      <c r="B47">
        <v>27.9</v>
      </c>
      <c r="C47">
        <v>6.7</v>
      </c>
      <c r="D47">
        <v>48</v>
      </c>
      <c r="E47">
        <v>6</v>
      </c>
      <c r="F47">
        <v>23.6</v>
      </c>
      <c r="G47">
        <v>2.2999999999999998</v>
      </c>
      <c r="I47">
        <f si="0" t="shared"/>
        <v>99.5</v>
      </c>
    </row>
    <row r="48" spans="1:9" x14ac:dyDescent="0.25">
      <c r="A48" t="s">
        <v>1961</v>
      </c>
      <c r="B48">
        <v>52.5</v>
      </c>
      <c r="C48">
        <v>2.5</v>
      </c>
      <c r="D48">
        <v>33.299999999999997</v>
      </c>
      <c r="E48">
        <v>2</v>
      </c>
      <c r="F48">
        <v>14</v>
      </c>
      <c r="G48">
        <v>2.5</v>
      </c>
      <c r="I48">
        <f si="0" t="shared"/>
        <v>99.8</v>
      </c>
    </row>
    <row r="49" spans="1:9" x14ac:dyDescent="0.25">
      <c r="A49" t="s">
        <v>1962</v>
      </c>
      <c r="B49">
        <v>26.8</v>
      </c>
      <c r="C49">
        <v>4.5999999999999996</v>
      </c>
      <c r="D49">
        <v>64.3</v>
      </c>
      <c r="E49">
        <v>6.5</v>
      </c>
      <c r="F49">
        <v>7.62</v>
      </c>
      <c r="G49">
        <v>2.5</v>
      </c>
      <c r="I49">
        <f si="0" t="shared"/>
        <v>98.72</v>
      </c>
    </row>
    <row r="50" spans="1:9" x14ac:dyDescent="0.25">
      <c r="A50" t="s">
        <v>1963</v>
      </c>
      <c r="B50">
        <v>51</v>
      </c>
      <c r="C50">
        <v>2.2999999999999998</v>
      </c>
      <c r="D50">
        <v>31.3</v>
      </c>
      <c r="E50">
        <v>2.2999999999999998</v>
      </c>
      <c r="F50">
        <v>17.3</v>
      </c>
      <c r="G50">
        <v>1.7</v>
      </c>
      <c r="I50">
        <f si="0" t="shared"/>
        <v>99.6</v>
      </c>
    </row>
    <row r="51" spans="1:9" x14ac:dyDescent="0.25">
      <c r="A51" t="s">
        <v>1964</v>
      </c>
      <c r="B51">
        <v>75</v>
      </c>
      <c r="C51">
        <v>1.8</v>
      </c>
      <c r="D51">
        <v>16.7</v>
      </c>
      <c r="E51">
        <v>1.3</v>
      </c>
      <c r="F51">
        <v>7</v>
      </c>
      <c r="G51">
        <v>1.6</v>
      </c>
      <c r="I51">
        <f si="0" t="shared"/>
        <v>98.7</v>
      </c>
    </row>
    <row r="52" spans="1:9" x14ac:dyDescent="0.25">
      <c r="A52" t="s">
        <v>1965</v>
      </c>
      <c r="B52">
        <v>14</v>
      </c>
      <c r="C52">
        <v>2.7</v>
      </c>
      <c r="D52">
        <v>62.3</v>
      </c>
      <c r="E52">
        <v>4.0999999999999996</v>
      </c>
      <c r="F52">
        <v>25.1</v>
      </c>
      <c r="G52">
        <v>4.5999999999999996</v>
      </c>
      <c r="I52">
        <f si="0" t="shared"/>
        <v>101.4</v>
      </c>
    </row>
    <row r="53" spans="1:9" x14ac:dyDescent="0.25">
      <c r="A53" t="s">
        <v>1966</v>
      </c>
      <c r="B53">
        <v>52.1</v>
      </c>
      <c r="C53">
        <v>2.1</v>
      </c>
      <c r="D53">
        <v>33.299999999999997</v>
      </c>
      <c r="E53">
        <v>2.6</v>
      </c>
      <c r="F53">
        <v>14.7</v>
      </c>
      <c r="G53">
        <v>2.2999999999999998</v>
      </c>
      <c r="I53">
        <f si="0" t="shared"/>
        <v>100.10000000000001</v>
      </c>
    </row>
    <row r="54" spans="1:9" x14ac:dyDescent="0.25">
      <c r="A54" t="s">
        <v>1967</v>
      </c>
      <c r="B54">
        <v>20.3</v>
      </c>
      <c r="C54">
        <v>1.8</v>
      </c>
      <c r="D54">
        <v>57.8</v>
      </c>
      <c r="E54">
        <v>3.6</v>
      </c>
      <c r="F54">
        <v>20.9</v>
      </c>
      <c r="G54">
        <v>3.6</v>
      </c>
      <c r="I54">
        <f si="0" t="shared"/>
        <v>99</v>
      </c>
    </row>
    <row r="55" spans="1:9" x14ac:dyDescent="0.25">
      <c r="A55" t="s">
        <v>1968</v>
      </c>
      <c r="B55">
        <v>69.7</v>
      </c>
      <c r="C55">
        <v>1.7</v>
      </c>
      <c r="D55">
        <v>21.7</v>
      </c>
      <c r="E55">
        <v>1.9</v>
      </c>
      <c r="F55">
        <v>9.33</v>
      </c>
      <c r="G55">
        <v>2.2000000000000002</v>
      </c>
      <c r="I55">
        <f si="0" t="shared"/>
        <v>100.73</v>
      </c>
    </row>
    <row r="56" spans="1:9" x14ac:dyDescent="0.25">
      <c r="A56" t="s">
        <v>1969</v>
      </c>
      <c r="B56">
        <v>12.5</v>
      </c>
      <c r="C56">
        <v>3.7</v>
      </c>
      <c r="D56">
        <v>65</v>
      </c>
      <c r="E56">
        <v>3.5</v>
      </c>
      <c r="F56">
        <v>21.4</v>
      </c>
      <c r="G56">
        <v>3.2</v>
      </c>
      <c r="I56">
        <f si="0" t="shared"/>
        <v>98.9</v>
      </c>
    </row>
    <row r="57" spans="1:9" x14ac:dyDescent="0.25">
      <c r="A57" t="s">
        <v>1970</v>
      </c>
      <c r="B57">
        <v>21</v>
      </c>
      <c r="C57">
        <v>3.9</v>
      </c>
      <c r="D57">
        <v>44.8</v>
      </c>
      <c r="E57">
        <v>4.2</v>
      </c>
      <c r="F57">
        <v>33</v>
      </c>
      <c r="G57">
        <v>3.7</v>
      </c>
      <c r="I57">
        <f si="0" t="shared"/>
        <v>98.8</v>
      </c>
    </row>
    <row r="58" spans="1:9" x14ac:dyDescent="0.25">
      <c r="A58" t="s">
        <v>1971</v>
      </c>
      <c r="B58">
        <v>47</v>
      </c>
      <c r="C58">
        <v>2.2000000000000002</v>
      </c>
      <c r="D58">
        <v>44.9</v>
      </c>
      <c r="E58">
        <v>3.4</v>
      </c>
      <c r="F58">
        <v>8.24</v>
      </c>
      <c r="G58">
        <v>2.23</v>
      </c>
      <c r="I58">
        <f si="0" t="shared"/>
        <v>100.14</v>
      </c>
    </row>
    <row r="59" spans="1:9" x14ac:dyDescent="0.25">
      <c r="A59" t="s">
        <v>1972</v>
      </c>
      <c r="B59">
        <v>20.8</v>
      </c>
      <c r="C59">
        <v>3.2</v>
      </c>
      <c r="D59">
        <v>51.6</v>
      </c>
      <c r="E59">
        <v>5.0999999999999996</v>
      </c>
      <c r="F59">
        <v>26</v>
      </c>
      <c r="G59">
        <v>5.6</v>
      </c>
      <c r="I59">
        <f si="0" t="shared"/>
        <v>98.4</v>
      </c>
    </row>
    <row r="60" spans="1:9" x14ac:dyDescent="0.25">
      <c r="A60" t="s">
        <v>1973</v>
      </c>
      <c r="B60">
        <v>70.7</v>
      </c>
      <c r="C60">
        <v>1.8</v>
      </c>
      <c r="D60">
        <v>20</v>
      </c>
      <c r="E60">
        <v>2.2000000000000002</v>
      </c>
      <c r="F60">
        <v>9.19</v>
      </c>
      <c r="G60">
        <v>3.4</v>
      </c>
      <c r="I60">
        <f si="0" t="shared"/>
        <v>99.89</v>
      </c>
    </row>
    <row r="61" spans="1:9" x14ac:dyDescent="0.25">
      <c r="A61" t="s">
        <v>1974</v>
      </c>
      <c r="B61">
        <v>24.4</v>
      </c>
      <c r="C61">
        <v>3.1</v>
      </c>
      <c r="D61">
        <v>57</v>
      </c>
      <c r="E61">
        <v>3.7</v>
      </c>
      <c r="F61">
        <v>17.2</v>
      </c>
      <c r="G61">
        <v>3.3</v>
      </c>
      <c r="I61">
        <f si="0" t="shared"/>
        <v>98.600000000000009</v>
      </c>
    </row>
    <row r="62" spans="1:9" x14ac:dyDescent="0.25">
      <c r="A62" t="s">
        <v>1975</v>
      </c>
      <c r="B62">
        <v>87</v>
      </c>
      <c r="C62">
        <v>1.9</v>
      </c>
      <c r="D62">
        <v>7.63</v>
      </c>
      <c r="E62">
        <v>1.63</v>
      </c>
      <c r="F62">
        <v>6</v>
      </c>
      <c r="G62">
        <v>1.96</v>
      </c>
      <c r="I62">
        <f si="0" t="shared"/>
        <v>100.63</v>
      </c>
    </row>
    <row r="63" spans="1:9" x14ac:dyDescent="0.25">
      <c r="A63" t="s">
        <v>1976</v>
      </c>
      <c r="B63">
        <v>77.599999999999994</v>
      </c>
      <c r="C63">
        <v>2.1</v>
      </c>
      <c r="D63">
        <v>16.8</v>
      </c>
      <c r="E63">
        <v>1.5</v>
      </c>
      <c r="F63">
        <v>6.67</v>
      </c>
      <c r="G63">
        <v>1.83</v>
      </c>
      <c r="I63">
        <f si="0" t="shared"/>
        <v>101.07</v>
      </c>
    </row>
    <row r="64" spans="1:9" x14ac:dyDescent="0.25">
      <c r="A64" t="s">
        <v>1977</v>
      </c>
      <c r="B64">
        <v>44.7</v>
      </c>
      <c r="C64">
        <v>2.5</v>
      </c>
      <c r="D64">
        <v>31</v>
      </c>
      <c r="E64">
        <v>4.4000000000000004</v>
      </c>
      <c r="F64">
        <v>25.8</v>
      </c>
      <c r="G64">
        <v>3.8</v>
      </c>
      <c r="I64">
        <f si="0" t="shared"/>
        <v>101.5</v>
      </c>
    </row>
    <row r="65" spans="1:9" x14ac:dyDescent="0.25">
      <c r="A65" t="s">
        <v>1978</v>
      </c>
      <c r="B65">
        <v>33</v>
      </c>
      <c r="C65">
        <v>3.5</v>
      </c>
      <c r="D65">
        <v>22</v>
      </c>
      <c r="E65">
        <v>2</v>
      </c>
      <c r="F65">
        <v>45.5</v>
      </c>
      <c r="G65">
        <v>3.3</v>
      </c>
      <c r="I65">
        <f si="0" t="shared"/>
        <v>100.5</v>
      </c>
    </row>
    <row r="66" spans="1:9" x14ac:dyDescent="0.25">
      <c r="A66" t="s">
        <v>1979</v>
      </c>
      <c r="B66">
        <v>55.5</v>
      </c>
      <c r="C66">
        <v>1.8</v>
      </c>
      <c r="D66">
        <v>27.8</v>
      </c>
      <c r="E66">
        <v>3.5</v>
      </c>
      <c r="F66">
        <v>19.100000000000001</v>
      </c>
      <c r="G66">
        <v>3.8</v>
      </c>
      <c r="I66">
        <f si="0" t="shared"/>
        <v>102.4</v>
      </c>
    </row>
    <row r="67" spans="1:9" x14ac:dyDescent="0.25">
      <c r="A67" t="s">
        <v>1980</v>
      </c>
      <c r="B67">
        <v>29.6</v>
      </c>
      <c r="C67">
        <v>2.9</v>
      </c>
      <c r="D67" s="2249">
        <v>36.4</v>
      </c>
      <c r="E67" s="2249">
        <v>3.7</v>
      </c>
      <c r="F67" s="2249">
        <v>29.2</v>
      </c>
      <c r="G67" s="2249">
        <v>3.2</v>
      </c>
      <c r="H67" s="2249"/>
      <c r="I67">
        <f si="0" t="shared"/>
        <v>95.2</v>
      </c>
    </row>
    <row r="68" spans="1:9" x14ac:dyDescent="0.25">
      <c r="A68" t="s">
        <v>1981</v>
      </c>
      <c r="B68">
        <v>21.1</v>
      </c>
      <c r="C68">
        <v>3.1</v>
      </c>
      <c r="D68" s="2249">
        <v>60.2</v>
      </c>
      <c r="E68" s="2249">
        <v>4.9000000000000004</v>
      </c>
      <c r="F68" s="2249">
        <v>22.4</v>
      </c>
      <c r="G68" s="2249">
        <v>5.8</v>
      </c>
      <c r="H68" s="2249"/>
      <c r="I68">
        <f ref="I68:I71" si="1" t="shared">B68+D68+F68</f>
        <v>103.70000000000002</v>
      </c>
    </row>
    <row r="69" spans="1:9" x14ac:dyDescent="0.25">
      <c r="A69" t="s">
        <v>1982</v>
      </c>
      <c r="B69">
        <v>49.7</v>
      </c>
      <c r="C69">
        <v>1.7</v>
      </c>
      <c r="D69" s="2249">
        <v>39.6</v>
      </c>
      <c r="E69" s="2249">
        <v>3.4</v>
      </c>
      <c r="F69" s="2249">
        <v>15</v>
      </c>
      <c r="G69" s="2249">
        <v>2.9</v>
      </c>
      <c r="H69" s="2249"/>
      <c r="I69">
        <f si="1" t="shared"/>
        <v>104.30000000000001</v>
      </c>
    </row>
    <row r="70" spans="1:9" x14ac:dyDescent="0.25">
      <c r="A70" t="s">
        <v>1983</v>
      </c>
      <c r="B70">
        <v>24.3</v>
      </c>
      <c r="C70">
        <v>1.7</v>
      </c>
      <c r="D70" s="2249">
        <v>54.9</v>
      </c>
      <c r="E70" s="2249">
        <v>5.9</v>
      </c>
      <c r="F70" s="2249">
        <v>15.2</v>
      </c>
      <c r="G70" s="2249">
        <v>3.8</v>
      </c>
      <c r="H70" s="2249"/>
      <c r="I70">
        <f si="1" t="shared"/>
        <v>94.4</v>
      </c>
    </row>
    <row r="71" spans="1:9" x14ac:dyDescent="0.25">
      <c r="A71" t="s">
        <v>1984</v>
      </c>
      <c r="B71">
        <v>57.2</v>
      </c>
      <c r="C71">
        <v>3.2</v>
      </c>
      <c r="D71" s="2249">
        <v>33.5</v>
      </c>
      <c r="E71" s="2249">
        <v>2.5</v>
      </c>
      <c r="F71" s="2249">
        <v>9</v>
      </c>
      <c r="G71" s="2249">
        <v>1.8</v>
      </c>
      <c r="H71" s="2249"/>
      <c r="I71">
        <f si="1" t="shared"/>
        <v>99.7</v>
      </c>
    </row>
  </sheetData>
  <pageMargins bottom="0.75" footer="0.3" header="0.3" left="0.7" right="0.7" top="0.75"/>
  <pageSetup horizontalDpi="0" orientation="portrait" r:id="rId1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864"/>
  <sheetViews>
    <sheetView topLeftCell="A10" workbookViewId="0">
      <selection activeCell="A37" sqref="A37"/>
    </sheetView>
  </sheetViews>
  <sheetFormatPr defaultRowHeight="15" x14ac:dyDescent="0.25"/>
  <cols>
    <col min="1" max="1" customWidth="true" width="22.0" collapsed="true"/>
  </cols>
  <sheetData>
    <row r="1" spans="1:7" x14ac:dyDescent="0.25">
      <c r="A1" s="442" t="s">
        <v>212</v>
      </c>
      <c r="B1" s="2254" t="s">
        <v>0</v>
      </c>
      <c r="C1" s="2254" t="s">
        <v>1</v>
      </c>
      <c r="D1" s="2254" t="s">
        <v>2</v>
      </c>
      <c r="E1" s="2254" t="s">
        <v>373</v>
      </c>
      <c r="F1" s="2254" t="s">
        <v>374</v>
      </c>
      <c r="G1" s="2254" t="s">
        <v>375</v>
      </c>
    </row>
    <row ht="45" r="2" spans="1:7" x14ac:dyDescent="0.25">
      <c r="A2" s="1" t="s">
        <v>213</v>
      </c>
      <c r="B2" s="2578" t="s">
        <v>9</v>
      </c>
      <c r="C2" s="2578" t="s">
        <v>88</v>
      </c>
      <c r="D2" s="2578" t="s">
        <v>150</v>
      </c>
      <c r="E2" s="2578" t="s">
        <v>9</v>
      </c>
      <c r="F2" s="2578" t="s">
        <v>88</v>
      </c>
      <c r="G2" s="2578" t="s">
        <v>150</v>
      </c>
    </row>
    <row r="3" spans="1:7" x14ac:dyDescent="0.25">
      <c r="A3" s="1" t="s">
        <v>214</v>
      </c>
      <c r="B3" s="2578" t="s">
        <v>3</v>
      </c>
      <c r="C3" s="2578" t="s">
        <v>3</v>
      </c>
      <c r="D3" s="2578" t="s">
        <v>3</v>
      </c>
      <c r="E3" s="2578" t="s">
        <v>3</v>
      </c>
      <c r="F3" s="2578" t="s">
        <v>3</v>
      </c>
      <c r="G3" s="2578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445" t="s">
        <v>2065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445" t="s">
        <v>2066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1999</v>
      </c>
      <c r="B318">
        <v>35</v>
      </c>
      <c r="C318">
        <v>55</v>
      </c>
      <c r="D318">
        <v>10</v>
      </c>
    </row>
    <row r="319" spans="1:4" x14ac:dyDescent="0.25">
      <c r="A319" s="443" t="s">
        <v>2000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2001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2002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5"/>
  <sheetViews>
    <sheetView workbookViewId="0">
      <selection activeCell="D1" sqref="D1:D1048576"/>
    </sheetView>
  </sheetViews>
  <sheetFormatPr defaultRowHeight="15" x14ac:dyDescent="0.25"/>
  <cols>
    <col min="1" max="3" bestFit="true" customWidth="true" style="443" width="17.140625" collapsed="true"/>
    <col min="4" max="4" bestFit="true" customWidth="true" style="443" width="26.7109375" collapsed="true"/>
    <col min="5" max="5" bestFit="true" customWidth="true" style="443" width="15.28515625" collapsed="true"/>
    <col min="6" max="6" bestFit="true" customWidth="true" style="443" width="16.7109375" collapsed="true"/>
    <col min="7" max="7" style="443" width="9.140625" collapsed="true"/>
  </cols>
  <sheetData>
    <row r="1" spans="1:6" x14ac:dyDescent="0.25">
      <c r="A1" s="2250" t="s">
        <v>1985</v>
      </c>
      <c r="B1" s="2251" t="s">
        <v>1986</v>
      </c>
      <c r="C1" s="2252" t="s">
        <v>1987</v>
      </c>
      <c r="D1" s="2579" t="s">
        <v>1917</v>
      </c>
      <c r="E1" s="2253" t="s">
        <v>1988</v>
      </c>
      <c r="F1" s="2254" t="s">
        <v>1989</v>
      </c>
    </row>
    <row r="2" spans="1:6" x14ac:dyDescent="0.25">
      <c r="A2" s="2255">
        <v>11.553784860557768</v>
      </c>
      <c r="B2" s="2309">
        <v>50.398406374501988</v>
      </c>
      <c r="C2" s="2363">
        <v>38.047808764940235</v>
      </c>
      <c r="D2" s="2417" t="s">
        <v>376</v>
      </c>
      <c r="E2" s="2471" t="s">
        <v>1990</v>
      </c>
      <c r="F2" s="2525" t="s">
        <v>1990</v>
      </c>
    </row>
    <row r="3" spans="1:6" x14ac:dyDescent="0.25">
      <c r="A3" s="2256">
        <v>6.1220413462498753</v>
      </c>
      <c r="B3" s="2310">
        <v>17.477279536602417</v>
      </c>
      <c r="C3" s="2364">
        <v>76.400679117147718</v>
      </c>
      <c r="D3" s="2418" t="s">
        <v>378</v>
      </c>
      <c r="E3" s="2472" t="s">
        <v>1991</v>
      </c>
      <c r="F3" s="2526" t="s">
        <v>1991</v>
      </c>
    </row>
    <row r="4" spans="1:6" x14ac:dyDescent="0.25">
      <c r="A4" s="2257">
        <v>4.9751243781094532</v>
      </c>
      <c r="B4" s="2311">
        <v>21.890547263681594</v>
      </c>
      <c r="C4" s="2365">
        <v>73.134328358208961</v>
      </c>
      <c r="D4" s="2419" t="s">
        <v>380</v>
      </c>
      <c r="E4" s="2473" t="s">
        <v>1992</v>
      </c>
      <c r="F4" s="2527" t="s">
        <v>1992</v>
      </c>
    </row>
    <row r="5" spans="1:6" x14ac:dyDescent="0.25">
      <c r="A5" s="2258">
        <v>10.030090270812437</v>
      </c>
      <c r="B5" s="2312">
        <v>33.801404212637919</v>
      </c>
      <c r="C5" s="2366">
        <v>56.168505516549651</v>
      </c>
      <c r="D5" s="2420" t="s">
        <v>382</v>
      </c>
      <c r="E5" s="2474" t="s">
        <v>1992</v>
      </c>
      <c r="F5" s="2528" t="s">
        <v>1992</v>
      </c>
    </row>
    <row r="6" spans="1:6" x14ac:dyDescent="0.25">
      <c r="A6" s="2259">
        <v>17.119838872104733</v>
      </c>
      <c r="B6" s="2313">
        <v>38.670694864048336</v>
      </c>
      <c r="C6" s="2367">
        <v>44.209466263846927</v>
      </c>
      <c r="D6" s="2421" t="s">
        <v>384</v>
      </c>
      <c r="E6" s="2475" t="s">
        <v>1993</v>
      </c>
      <c r="F6" s="2529" t="s">
        <v>1993</v>
      </c>
    </row>
    <row r="7" spans="1:6" x14ac:dyDescent="0.25">
      <c r="A7" s="2260">
        <v>17.588932806324109</v>
      </c>
      <c r="B7" s="2314">
        <v>30.830039525691699</v>
      </c>
      <c r="C7" s="2368">
        <v>51.581027667984188</v>
      </c>
      <c r="D7" s="2422" t="s">
        <v>386</v>
      </c>
      <c r="E7" s="2476" t="s">
        <v>1993</v>
      </c>
      <c r="F7" s="2530" t="s">
        <v>1993</v>
      </c>
    </row>
    <row r="8" spans="1:6" x14ac:dyDescent="0.25">
      <c r="A8" s="2261">
        <v>24.233432245301682</v>
      </c>
      <c r="B8" s="2315">
        <v>60.435212660731949</v>
      </c>
      <c r="C8" s="2369">
        <v>15.331355093966371</v>
      </c>
      <c r="D8" s="2423" t="s">
        <v>388</v>
      </c>
      <c r="E8" s="2477" t="s">
        <v>1990</v>
      </c>
      <c r="F8" s="2531" t="s">
        <v>1990</v>
      </c>
    </row>
    <row r="9" spans="1:6" x14ac:dyDescent="0.25">
      <c r="A9" s="2262">
        <v>9.5452273863068466</v>
      </c>
      <c r="B9" s="2316">
        <v>27.486256871564219</v>
      </c>
      <c r="C9" s="2370">
        <v>62.968515742128936</v>
      </c>
      <c r="D9" s="2424" t="s">
        <v>390</v>
      </c>
      <c r="E9" s="2478" t="s">
        <v>1992</v>
      </c>
      <c r="F9" s="2532" t="s">
        <v>1992</v>
      </c>
    </row>
    <row r="10" spans="1:6" x14ac:dyDescent="0.25">
      <c r="A10" s="2263">
        <v>8.0726538849646818</v>
      </c>
      <c r="B10" s="2317">
        <v>9.0817356205852668</v>
      </c>
      <c r="C10" s="2371">
        <v>82.845610494450042</v>
      </c>
      <c r="D10" s="2425" t="s">
        <v>392</v>
      </c>
      <c r="E10" s="2479" t="s">
        <v>1991</v>
      </c>
      <c r="F10" s="2533" t="s">
        <v>1991</v>
      </c>
    </row>
    <row r="11" spans="1:6" x14ac:dyDescent="0.25">
      <c r="A11" s="2264">
        <v>14.955134596211366</v>
      </c>
      <c r="B11" s="2318">
        <v>63.110667996011962</v>
      </c>
      <c r="C11" s="2372">
        <v>21.934197407776672</v>
      </c>
      <c r="D11" s="2426" t="s">
        <v>394</v>
      </c>
      <c r="E11" s="2480" t="s">
        <v>1990</v>
      </c>
      <c r="F11" s="2534" t="s">
        <v>1990</v>
      </c>
    </row>
    <row r="12" spans="1:6" x14ac:dyDescent="0.25">
      <c r="A12" s="2265">
        <v>18.245264207377868</v>
      </c>
      <c r="B12" s="2319">
        <v>64.307078763708873</v>
      </c>
      <c r="C12" s="2373">
        <v>17.447657028913262</v>
      </c>
      <c r="D12" s="2427" t="s">
        <v>396</v>
      </c>
      <c r="E12" s="2481" t="s">
        <v>1990</v>
      </c>
      <c r="F12" s="2535" t="s">
        <v>1990</v>
      </c>
    </row>
    <row r="13" spans="1:6" x14ac:dyDescent="0.25">
      <c r="A13" s="2266">
        <v>10.079840319361278</v>
      </c>
      <c r="B13" s="2320">
        <v>17.964071856287426</v>
      </c>
      <c r="C13" s="2374">
        <v>71.9560878243513</v>
      </c>
      <c r="D13" s="2428" t="s">
        <v>398</v>
      </c>
      <c r="E13" s="2482" t="s">
        <v>1992</v>
      </c>
      <c r="F13" s="2536" t="s">
        <v>1992</v>
      </c>
    </row>
    <row r="14" spans="1:6" x14ac:dyDescent="0.25">
      <c r="A14" s="2267">
        <v>22.791164658634539</v>
      </c>
      <c r="B14" s="2321">
        <v>64.056224899598391</v>
      </c>
      <c r="C14" s="2375">
        <v>13.152610441767068</v>
      </c>
      <c r="D14" s="2429" t="s">
        <v>400</v>
      </c>
      <c r="E14" s="2483" t="s">
        <v>1990</v>
      </c>
      <c r="F14" s="2537" t="s">
        <v>1990</v>
      </c>
    </row>
    <row r="15" spans="1:6" x14ac:dyDescent="0.25">
      <c r="A15" s="2268">
        <v>4.6329723225030088</v>
      </c>
      <c r="B15" s="2322">
        <v>6.4179703168872848</v>
      </c>
      <c r="C15" s="2376">
        <v>88.949057360609714</v>
      </c>
      <c r="D15" s="2430" t="s">
        <v>402</v>
      </c>
      <c r="E15" s="2484" t="s">
        <v>1994</v>
      </c>
      <c r="F15" s="2538" t="s">
        <v>1994</v>
      </c>
    </row>
    <row r="16" spans="1:6" x14ac:dyDescent="0.25">
      <c r="A16" s="2269">
        <v>16.981132075471699</v>
      </c>
      <c r="B16" s="2323">
        <v>58.589870903674274</v>
      </c>
      <c r="C16" s="2377">
        <v>24.42899702085402</v>
      </c>
      <c r="D16" s="2431" t="s">
        <v>404</v>
      </c>
      <c r="E16" s="2485" t="s">
        <v>1990</v>
      </c>
      <c r="F16" s="2539" t="s">
        <v>1990</v>
      </c>
    </row>
    <row r="17" spans="1:6" x14ac:dyDescent="0.25">
      <c r="A17" s="2270">
        <v>26.479438314944833</v>
      </c>
      <c r="B17" s="2324">
        <v>31.293881644934803</v>
      </c>
      <c r="C17" s="2378">
        <v>42.226680040120364</v>
      </c>
      <c r="D17" s="2432" t="s">
        <v>408</v>
      </c>
      <c r="E17" s="2486" t="s">
        <v>1993</v>
      </c>
      <c r="F17" s="2540" t="s">
        <v>1993</v>
      </c>
    </row>
    <row r="18" spans="1:6" x14ac:dyDescent="0.25">
      <c r="A18" s="2271">
        <v>29.761904761904763</v>
      </c>
      <c r="B18" s="2325">
        <v>31.746031746031747</v>
      </c>
      <c r="C18" s="2379">
        <v>38.492063492063494</v>
      </c>
      <c r="D18" s="2433" t="s">
        <v>410</v>
      </c>
      <c r="E18" s="2487" t="s">
        <v>1995</v>
      </c>
      <c r="F18" s="2541" t="s">
        <v>1995</v>
      </c>
    </row>
    <row r="19" spans="1:6" x14ac:dyDescent="0.25">
      <c r="A19" s="2272">
        <v>4.7523761880940469</v>
      </c>
      <c r="B19" s="2326">
        <v>8.0040020010005009</v>
      </c>
      <c r="C19" s="2380">
        <v>87.243621810905466</v>
      </c>
      <c r="D19" s="2434" t="s">
        <v>412</v>
      </c>
      <c r="E19" s="2488" t="s">
        <v>1991</v>
      </c>
      <c r="F19" s="2542" t="s">
        <v>1991</v>
      </c>
    </row>
    <row r="20" spans="1:6" x14ac:dyDescent="0.25">
      <c r="A20" s="2273">
        <v>2.1847070506454815</v>
      </c>
      <c r="B20" s="2327">
        <v>2.7805362462760672</v>
      </c>
      <c r="C20" s="2381">
        <v>95.034756703078443</v>
      </c>
      <c r="D20" s="2435" t="s">
        <v>414</v>
      </c>
      <c r="E20" s="2489" t="s">
        <v>1994</v>
      </c>
      <c r="F20" s="2543" t="s">
        <v>1994</v>
      </c>
    </row>
    <row r="21" spans="1:6" x14ac:dyDescent="0.25">
      <c r="A21" s="2274">
        <v>4.0040040040040035</v>
      </c>
      <c r="B21" s="2328">
        <v>12.012012012012011</v>
      </c>
      <c r="C21" s="2382">
        <v>83.983983983983975</v>
      </c>
      <c r="D21" s="2436" t="s">
        <v>416</v>
      </c>
      <c r="E21" s="2490" t="s">
        <v>1991</v>
      </c>
      <c r="F21" s="2544" t="s">
        <v>1991</v>
      </c>
    </row>
    <row r="22" spans="1:6" x14ac:dyDescent="0.25">
      <c r="A22" s="2275">
        <v>19.641076769690926</v>
      </c>
      <c r="B22" s="2329">
        <v>30.109670987038882</v>
      </c>
      <c r="C22" s="2383">
        <v>50.249252243270192</v>
      </c>
      <c r="D22" s="2437" t="s">
        <v>420</v>
      </c>
      <c r="E22" s="2491" t="s">
        <v>1993</v>
      </c>
      <c r="F22" s="2545" t="s">
        <v>1993</v>
      </c>
    </row>
    <row r="23" spans="1:6" x14ac:dyDescent="0.25">
      <c r="A23" s="2276">
        <v>21.787148594377509</v>
      </c>
      <c r="B23" s="2330">
        <v>35.040160642570278</v>
      </c>
      <c r="C23" s="2384">
        <v>43.172690763052209</v>
      </c>
      <c r="D23" s="2438" t="s">
        <v>422</v>
      </c>
      <c r="E23" s="2492" t="s">
        <v>1993</v>
      </c>
      <c r="F23" s="2546" t="s">
        <v>1993</v>
      </c>
    </row>
    <row r="24" spans="1:6" x14ac:dyDescent="0.25">
      <c r="A24" s="2277">
        <v>21.26379137412237</v>
      </c>
      <c r="B24" s="2331">
        <v>11.735205616850553</v>
      </c>
      <c r="C24" s="2385">
        <v>67.001003009027087</v>
      </c>
      <c r="D24" s="2439" t="s">
        <v>424</v>
      </c>
      <c r="E24" s="2493" t="s">
        <v>1996</v>
      </c>
      <c r="F24" s="2547" t="s">
        <v>1996</v>
      </c>
    </row>
    <row r="25" spans="1:6" x14ac:dyDescent="0.25">
      <c r="A25" s="2278">
        <v>52.235772357723569</v>
      </c>
      <c r="B25" s="2332">
        <v>30.487804878048777</v>
      </c>
      <c r="C25" s="2386">
        <v>17.27642276422764</v>
      </c>
      <c r="D25" s="2440" t="s">
        <v>426</v>
      </c>
      <c r="E25" s="2494" t="s">
        <v>1997</v>
      </c>
      <c r="F25" s="2548" t="s">
        <v>1997</v>
      </c>
    </row>
    <row r="26" spans="1:6" x14ac:dyDescent="0.25">
      <c r="A26" s="2279">
        <v>14.028056112224451</v>
      </c>
      <c r="B26" s="2333">
        <v>21.042084168336675</v>
      </c>
      <c r="C26" s="2387">
        <v>64.92985971943888</v>
      </c>
      <c r="D26" s="2441" t="s">
        <v>428</v>
      </c>
      <c r="E26" s="2495" t="s">
        <v>1992</v>
      </c>
      <c r="F26" s="2549" t="s">
        <v>1992</v>
      </c>
    </row>
    <row r="27" spans="1:6" x14ac:dyDescent="0.25">
      <c r="A27" s="2280">
        <v>7.9920079920079923</v>
      </c>
      <c r="B27" s="2334">
        <v>29.570429570429575</v>
      </c>
      <c r="C27" s="2388">
        <v>62.437562437562441</v>
      </c>
      <c r="D27" s="2442" t="s">
        <v>430</v>
      </c>
      <c r="E27" s="2496" t="s">
        <v>1992</v>
      </c>
      <c r="F27" s="2550" t="s">
        <v>1992</v>
      </c>
    </row>
    <row r="28" spans="1:6" x14ac:dyDescent="0.25">
      <c r="A28" s="2281">
        <v>14.098690835850956</v>
      </c>
      <c r="B28" s="2335">
        <v>35.246727089627392</v>
      </c>
      <c r="C28" s="2389">
        <v>50.654582074521649</v>
      </c>
      <c r="D28" s="2443" t="s">
        <v>442</v>
      </c>
      <c r="E28" s="2497" t="s">
        <v>1993</v>
      </c>
      <c r="F28" s="2551" t="s">
        <v>1993</v>
      </c>
    </row>
    <row r="29" spans="1:6" x14ac:dyDescent="0.25">
      <c r="A29" s="2282">
        <v>6.6</v>
      </c>
      <c r="B29" s="2336">
        <v>8.4</v>
      </c>
      <c r="C29" s="2390">
        <v>85</v>
      </c>
      <c r="D29" s="2444" t="s">
        <v>446</v>
      </c>
      <c r="E29" s="2498" t="s">
        <v>1991</v>
      </c>
      <c r="F29" s="2552" t="s">
        <v>1991</v>
      </c>
    </row>
    <row r="30" spans="1:6" x14ac:dyDescent="0.25">
      <c r="A30" s="2283">
        <v>50.454086781029261</v>
      </c>
      <c r="B30" s="2337">
        <v>22.704339051463169</v>
      </c>
      <c r="C30" s="2391">
        <v>26.84157416750757</v>
      </c>
      <c r="D30" s="2445" t="s">
        <v>452</v>
      </c>
      <c r="E30" s="2499" t="s">
        <v>1997</v>
      </c>
      <c r="F30" s="2553" t="s">
        <v>1997</v>
      </c>
    </row>
    <row r="31" spans="1:6" x14ac:dyDescent="0.25">
      <c r="A31" s="2284">
        <v>54.024144869215291</v>
      </c>
      <c r="B31" s="2338">
        <v>29.47686116700201</v>
      </c>
      <c r="C31" s="2392">
        <v>16.498993963782695</v>
      </c>
      <c r="D31" s="2446" t="s">
        <v>462</v>
      </c>
      <c r="E31" s="2500" t="s">
        <v>1997</v>
      </c>
      <c r="F31" s="2554" t="s">
        <v>1997</v>
      </c>
    </row>
    <row r="32" spans="1:6" x14ac:dyDescent="0.25">
      <c r="A32" s="2285">
        <v>52.261306532663312</v>
      </c>
      <c r="B32" s="2339">
        <v>31.658291457286431</v>
      </c>
      <c r="C32" s="2393">
        <v>16.08040201005025</v>
      </c>
      <c r="D32" s="2447" t="s">
        <v>468</v>
      </c>
      <c r="E32" s="2501" t="s">
        <v>1997</v>
      </c>
      <c r="F32" s="2555" t="s">
        <v>1997</v>
      </c>
    </row>
    <row r="33" spans="1:6" x14ac:dyDescent="0.25">
      <c r="A33" s="2286">
        <v>25.722831505483551</v>
      </c>
      <c r="B33" s="2340">
        <v>19.541375872382854</v>
      </c>
      <c r="C33" s="2394">
        <v>54.735792622133602</v>
      </c>
      <c r="D33" s="2448" t="s">
        <v>474</v>
      </c>
      <c r="E33" s="2502" t="s">
        <v>1996</v>
      </c>
      <c r="F33" s="2556" t="s">
        <v>1996</v>
      </c>
    </row>
    <row r="34" spans="1:6" x14ac:dyDescent="0.25">
      <c r="A34" s="2287">
        <v>30.211480362537763</v>
      </c>
      <c r="B34" s="2341">
        <v>48.841893252769381</v>
      </c>
      <c r="C34" s="2395">
        <v>20.946626384692852</v>
      </c>
      <c r="D34" s="2449" t="s">
        <v>482</v>
      </c>
      <c r="E34" s="2503" t="s">
        <v>1995</v>
      </c>
      <c r="F34" s="2557" t="s">
        <v>1995</v>
      </c>
    </row>
    <row r="35" spans="1:6" x14ac:dyDescent="0.25">
      <c r="A35" s="2288">
        <v>8.9463220675944335</v>
      </c>
      <c r="B35" s="2342">
        <v>8.9463220675944335</v>
      </c>
      <c r="C35" s="2396">
        <v>82.107355864811126</v>
      </c>
      <c r="D35" s="2450" t="s">
        <v>488</v>
      </c>
      <c r="E35" s="2504" t="s">
        <v>1991</v>
      </c>
      <c r="F35" s="2558" t="s">
        <v>1991</v>
      </c>
    </row>
    <row r="36" spans="1:6" x14ac:dyDescent="0.25">
      <c r="A36" s="2289">
        <v>35.175879396984925</v>
      </c>
      <c r="B36" s="2343">
        <v>28.844221105527634</v>
      </c>
      <c r="C36" s="2397">
        <v>35.97989949748743</v>
      </c>
      <c r="D36" s="2451" t="s">
        <v>490</v>
      </c>
      <c r="E36" s="2505" t="s">
        <v>1995</v>
      </c>
      <c r="F36" s="2559" t="s">
        <v>1995</v>
      </c>
    </row>
    <row r="37" spans="1:6" x14ac:dyDescent="0.25">
      <c r="A37" s="2290">
        <v>33.696729435084237</v>
      </c>
      <c r="B37" s="2344">
        <v>49.157581764122888</v>
      </c>
      <c r="C37" s="2398">
        <v>17.145688800792865</v>
      </c>
      <c r="D37" s="2452" t="s">
        <v>492</v>
      </c>
      <c r="E37" s="2506" t="s">
        <v>1998</v>
      </c>
      <c r="F37" s="2560" t="s">
        <v>1998</v>
      </c>
    </row>
    <row r="38" spans="1:6" x14ac:dyDescent="0.25">
      <c r="A38" s="2291">
        <v>35.984095427435392</v>
      </c>
      <c r="B38" s="2345">
        <v>28.230616302186878</v>
      </c>
      <c r="C38" s="2399">
        <v>35.785288270377734</v>
      </c>
      <c r="D38" s="2453" t="s">
        <v>496</v>
      </c>
      <c r="E38" s="2507" t="s">
        <v>1995</v>
      </c>
      <c r="F38" s="2561" t="s">
        <v>1995</v>
      </c>
    </row>
    <row r="39" spans="1:6" x14ac:dyDescent="0.25">
      <c r="A39" s="2292">
        <v>35.671342685370746</v>
      </c>
      <c r="B39" s="2346">
        <v>51.402805611222448</v>
      </c>
      <c r="C39" s="2400">
        <v>12.925851703406815</v>
      </c>
      <c r="D39" s="2454" t="s">
        <v>520</v>
      </c>
      <c r="E39" s="2508" t="s">
        <v>1998</v>
      </c>
      <c r="F39" s="2562" t="s">
        <v>1998</v>
      </c>
    </row>
    <row r="40" spans="1:6" x14ac:dyDescent="0.25">
      <c r="A40" s="2293">
        <v>30.382293762575458</v>
      </c>
      <c r="B40" s="2347">
        <v>57.645875251509061</v>
      </c>
      <c r="C40" s="2401">
        <v>11.971830985915496</v>
      </c>
      <c r="D40" s="2455" t="s">
        <v>530</v>
      </c>
      <c r="E40" s="2509" t="s">
        <v>1998</v>
      </c>
      <c r="F40" s="2563" t="s">
        <v>1998</v>
      </c>
    </row>
    <row r="41" spans="1:6" x14ac:dyDescent="0.25">
      <c r="A41" s="2294">
        <v>21.756487025948104</v>
      </c>
      <c r="B41" s="2348">
        <v>11.177644710578841</v>
      </c>
      <c r="C41" s="2402">
        <v>67.06586826347305</v>
      </c>
      <c r="D41" s="2456" t="s">
        <v>540</v>
      </c>
      <c r="E41" s="2510" t="s">
        <v>1996</v>
      </c>
      <c r="F41" s="2564" t="s">
        <v>1996</v>
      </c>
    </row>
    <row r="42" spans="1:6" x14ac:dyDescent="0.25">
      <c r="A42" s="2295">
        <v>29.713114754098363</v>
      </c>
      <c r="B42" s="2349">
        <v>58.913934426229517</v>
      </c>
      <c r="C42" s="2403">
        <v>11.372950819672132</v>
      </c>
      <c r="D42" s="2457" t="s">
        <v>544</v>
      </c>
      <c r="E42" s="2511" t="s">
        <v>1998</v>
      </c>
      <c r="F42" s="2565" t="s">
        <v>1998</v>
      </c>
    </row>
    <row r="43" spans="1:6" x14ac:dyDescent="0.25">
      <c r="A43" s="2296">
        <v>29.63330029732408</v>
      </c>
      <c r="B43" s="2350">
        <v>55.500495540138743</v>
      </c>
      <c r="C43" s="2404">
        <v>14.866204162537164</v>
      </c>
      <c r="D43" s="2458" t="s">
        <v>550</v>
      </c>
      <c r="E43" s="2512" t="s">
        <v>1998</v>
      </c>
      <c r="F43" s="2566" t="s">
        <v>1998</v>
      </c>
    </row>
    <row r="44" spans="1:6" x14ac:dyDescent="0.25">
      <c r="A44" s="2297">
        <v>4.7952047952047954</v>
      </c>
      <c r="B44" s="2351">
        <v>7.2927072927072931</v>
      </c>
      <c r="C44" s="2405">
        <v>87.912087912087912</v>
      </c>
      <c r="D44" s="2459" t="s">
        <v>552</v>
      </c>
      <c r="E44" s="2513" t="s">
        <v>1994</v>
      </c>
      <c r="F44" s="2567" t="s">
        <v>1994</v>
      </c>
    </row>
    <row r="45" spans="1:6" x14ac:dyDescent="0.25">
      <c r="A45" s="2298">
        <v>29.789368104312938</v>
      </c>
      <c r="B45" s="2352">
        <v>55.867602808425282</v>
      </c>
      <c r="C45" s="2406">
        <v>14.343029087261787</v>
      </c>
      <c r="D45" s="2460" t="s">
        <v>556</v>
      </c>
      <c r="E45" s="2514" t="s">
        <v>1998</v>
      </c>
      <c r="F45" s="2568" t="s">
        <v>1998</v>
      </c>
    </row>
    <row r="46" spans="1:6" x14ac:dyDescent="0.25">
      <c r="A46" s="2299">
        <v>50.704225352112672</v>
      </c>
      <c r="B46" s="2353">
        <v>31.187122736418509</v>
      </c>
      <c r="C46" s="2407">
        <v>18.108651911468812</v>
      </c>
      <c r="D46" s="2461" t="s">
        <v>560</v>
      </c>
      <c r="E46" s="2515" t="s">
        <v>1997</v>
      </c>
      <c r="F46" s="2569" t="s">
        <v>1997</v>
      </c>
    </row>
    <row r="47" spans="1:6" x14ac:dyDescent="0.25">
      <c r="A47" s="2300">
        <v>53.137651821862349</v>
      </c>
      <c r="B47" s="2354">
        <v>30.668016194331983</v>
      </c>
      <c r="C47" s="2408">
        <v>16.194331983805668</v>
      </c>
      <c r="D47" s="2462" t="s">
        <v>576</v>
      </c>
      <c r="E47" s="2516" t="s">
        <v>1997</v>
      </c>
      <c r="F47" s="2570" t="s">
        <v>1997</v>
      </c>
    </row>
    <row r="48" spans="1:6" x14ac:dyDescent="0.25">
      <c r="A48" s="2301">
        <v>28.109696376101862</v>
      </c>
      <c r="B48" s="2355">
        <v>43.095004897159654</v>
      </c>
      <c r="C48" s="2409">
        <v>28.795298726738494</v>
      </c>
      <c r="D48" s="2463" t="s">
        <v>582</v>
      </c>
      <c r="E48" s="2517" t="s">
        <v>1995</v>
      </c>
      <c r="F48" s="2571" t="s">
        <v>1995</v>
      </c>
    </row>
    <row r="49" spans="1:6" x14ac:dyDescent="0.25">
      <c r="A49" s="2302">
        <v>4.9554013875123886</v>
      </c>
      <c r="B49" s="2356">
        <v>3.8652130822596629</v>
      </c>
      <c r="C49" s="2410">
        <v>91.179385530227947</v>
      </c>
      <c r="D49" s="2464" t="s">
        <v>604</v>
      </c>
      <c r="E49" s="2518" t="s">
        <v>1994</v>
      </c>
      <c r="F49" s="2572" t="s">
        <v>1994</v>
      </c>
    </row>
    <row r="50" spans="1:6" x14ac:dyDescent="0.25">
      <c r="A50" s="2303">
        <v>29.37062937062937</v>
      </c>
      <c r="B50" s="2357">
        <v>41.658341658341662</v>
      </c>
      <c r="C50" s="2411">
        <v>28.971028971028971</v>
      </c>
      <c r="D50" s="2465" t="s">
        <v>1295</v>
      </c>
      <c r="E50" s="2519" t="s">
        <v>1995</v>
      </c>
      <c r="F50" s="2573" t="s">
        <v>1995</v>
      </c>
    </row>
    <row r="51" spans="1:6" x14ac:dyDescent="0.25">
      <c r="A51" s="2304">
        <v>4.9900199600798398</v>
      </c>
      <c r="B51" s="2358">
        <v>2.2954091816367264</v>
      </c>
      <c r="C51" s="2412">
        <v>92.714570858283437</v>
      </c>
      <c r="D51" s="2466" t="s">
        <v>1909</v>
      </c>
      <c r="E51" s="2520" t="s">
        <v>1994</v>
      </c>
      <c r="F51" s="2574" t="s">
        <v>1994</v>
      </c>
    </row>
    <row r="52" spans="1:6" x14ac:dyDescent="0.25">
      <c r="A52" s="2305">
        <v>3.4864030281900584</v>
      </c>
      <c r="B52" s="2359">
        <v>2.5799382408606433</v>
      </c>
      <c r="C52" s="2413">
        <v>93.93365873094929</v>
      </c>
      <c r="D52" s="2467" t="s">
        <v>1912</v>
      </c>
      <c r="E52" s="2521" t="s">
        <v>1994</v>
      </c>
      <c r="F52" s="2575" t="s">
        <v>1994</v>
      </c>
    </row>
    <row r="53" spans="1:6" x14ac:dyDescent="0.25">
      <c r="A53" s="2306">
        <v>31.573604060913706</v>
      </c>
      <c r="B53" s="2360">
        <v>18.071065989847714</v>
      </c>
      <c r="C53" s="2414">
        <v>50.35532994923858</v>
      </c>
      <c r="D53" s="2468" t="s">
        <v>1947</v>
      </c>
      <c r="E53" s="2522" t="s">
        <v>1996</v>
      </c>
      <c r="F53" s="2576" t="s">
        <v>1996</v>
      </c>
    </row>
    <row r="54" spans="1:6" x14ac:dyDescent="0.25">
      <c r="A54" s="2307">
        <v>31.362725450901809</v>
      </c>
      <c r="B54" s="2361">
        <v>18.537074148296597</v>
      </c>
      <c r="C54" s="2415">
        <v>50.100200400801612</v>
      </c>
      <c r="D54" s="2469" t="s">
        <v>1958</v>
      </c>
      <c r="E54" s="2523" t="s">
        <v>1996</v>
      </c>
      <c r="F54" s="2577" t="s">
        <v>1996</v>
      </c>
    </row>
    <row r="55" spans="1:6" x14ac:dyDescent="0.25">
      <c r="A55" s="2308">
        <v>45.273631840796021</v>
      </c>
      <c r="B55" s="2362">
        <v>21.890547263681594</v>
      </c>
      <c r="C55" s="2416">
        <v>32.835820895522389</v>
      </c>
      <c r="D55" s="2470" t="s">
        <v>1978</v>
      </c>
      <c r="E55" s="2524" t="s">
        <v>1997</v>
      </c>
      <c r="F55" s="2578" t="s">
        <v>1997</v>
      </c>
    </row>
  </sheetData>
  <pageMargins bottom="0.75" footer="0.3" header="0.3" left="0.7" right="0.7" top="0.7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baseType="lpstr" size="15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  <vt:lpstr>Selected</vt:lpstr>
      <vt:lpstr>Selected_Original</vt:lpstr>
      <vt:lpstr>Selected_Final</vt:lpstr>
      <vt:lpstr>Selected_PDF</vt:lpstr>
      <vt:lpstr>Carbon and carbonatesOriginal</vt:lpstr>
      <vt:lpstr>Carbon and carbonates</vt:lpstr>
      <vt:lpstr>Selected!Print_Titles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2018-04-18T22:16:07Z</dcterms:created>
  <dc:creator>Apache POI</dc:creator>
  <cp:lastModifiedBy>Felipe Montes</cp:lastModifiedBy>
  <cp:lastPrinted>2018-05-03T18:02:57Z</cp:lastPrinted>
  <dcterms:modified xsi:type="dcterms:W3CDTF">2018-07-03T01:20:27Z</dcterms:modified>
</cp:coreProperties>
</file>