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Riesgo\"/>
    </mc:Choice>
  </mc:AlternateContent>
  <xr:revisionPtr revIDLastSave="0" documentId="13_ncr:1_{834F3E4D-B64E-448C-949E-B61B3A2B0478}" xr6:coauthVersionLast="45" xr6:coauthVersionMax="45" xr10:uidLastSave="{00000000-0000-0000-0000-000000000000}"/>
  <bookViews>
    <workbookView xWindow="20370" yWindow="-120" windowWidth="29040" windowHeight="15840" activeTab="1" xr2:uid="{FC88D5C7-D48A-4E09-8C6C-5FC1543CB1DB}"/>
  </bookViews>
  <sheets>
    <sheet name="VaR_Histórico" sheetId="1" r:id="rId1"/>
    <sheet name="VaR_Dinámico" sheetId="2" r:id="rId2"/>
    <sheet name="VaR_SH" sheetId="3" r:id="rId3"/>
    <sheet name="Percentil" sheetId="4" r:id="rId4"/>
  </sheets>
  <definedNames>
    <definedName name="_xlchart.v1.0" hidden="1">Percentil!$B$3:$B$687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91" i="3" l="1"/>
  <c r="H689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522" i="3"/>
  <c r="K691" i="2"/>
  <c r="K689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522" i="2"/>
  <c r="K8" i="2"/>
  <c r="G690" i="1"/>
  <c r="F689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521" i="1"/>
  <c r="G7" i="1"/>
  <c r="E522" i="1" s="1"/>
  <c r="E681" i="1" l="1"/>
  <c r="E669" i="1"/>
  <c r="E653" i="1"/>
  <c r="E637" i="1"/>
  <c r="E625" i="1"/>
  <c r="E617" i="1"/>
  <c r="E609" i="1"/>
  <c r="E601" i="1"/>
  <c r="E593" i="1"/>
  <c r="E585" i="1"/>
  <c r="E577" i="1"/>
  <c r="E565" i="1"/>
  <c r="E557" i="1"/>
  <c r="E545" i="1"/>
  <c r="E533" i="1"/>
  <c r="E688" i="1"/>
  <c r="E676" i="1"/>
  <c r="E664" i="1"/>
  <c r="E656" i="1"/>
  <c r="E644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1" i="1"/>
  <c r="E685" i="1"/>
  <c r="E673" i="1"/>
  <c r="E665" i="1"/>
  <c r="E657" i="1"/>
  <c r="E649" i="1"/>
  <c r="E641" i="1"/>
  <c r="E629" i="1"/>
  <c r="E621" i="1"/>
  <c r="E613" i="1"/>
  <c r="E605" i="1"/>
  <c r="E597" i="1"/>
  <c r="E589" i="1"/>
  <c r="E581" i="1"/>
  <c r="E573" i="1"/>
  <c r="E569" i="1"/>
  <c r="E561" i="1"/>
  <c r="E553" i="1"/>
  <c r="E549" i="1"/>
  <c r="E541" i="1"/>
  <c r="E537" i="1"/>
  <c r="E529" i="1"/>
  <c r="E525" i="1"/>
  <c r="E684" i="1"/>
  <c r="E680" i="1"/>
  <c r="E672" i="1"/>
  <c r="E668" i="1"/>
  <c r="E660" i="1"/>
  <c r="E652" i="1"/>
  <c r="E648" i="1"/>
  <c r="E640" i="1"/>
  <c r="E636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677" i="1"/>
  <c r="E661" i="1"/>
  <c r="E645" i="1"/>
  <c r="E633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4" i="3"/>
  <c r="C39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F4" i="3"/>
  <c r="I12" i="3" s="1"/>
  <c r="I13" i="3" s="1"/>
  <c r="K13" i="2"/>
  <c r="G10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3" i="3"/>
  <c r="K12" i="2"/>
  <c r="K10" i="2"/>
  <c r="K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3" i="2"/>
  <c r="K6" i="2"/>
  <c r="K4" i="2"/>
  <c r="H314" i="2"/>
  <c r="H661" i="2"/>
  <c r="H665" i="2"/>
  <c r="H669" i="2"/>
  <c r="H673" i="2"/>
  <c r="H677" i="2"/>
  <c r="H681" i="2"/>
  <c r="H685" i="2"/>
  <c r="H3" i="2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 s="1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H391" i="2" s="1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H399" i="2" s="1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H407" i="2" s="1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H430" i="2" s="1"/>
  <c r="G431" i="2"/>
  <c r="H431" i="2" s="1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H447" i="2" s="1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H455" i="2" s="1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H463" i="2" s="1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 s="1"/>
  <c r="G474" i="2"/>
  <c r="H474" i="2" s="1"/>
  <c r="G475" i="2"/>
  <c r="H475" i="2" s="1"/>
  <c r="G476" i="2"/>
  <c r="H476" i="2" s="1"/>
  <c r="G477" i="2"/>
  <c r="H477" i="2" s="1"/>
  <c r="G478" i="2"/>
  <c r="H478" i="2" s="1"/>
  <c r="G479" i="2"/>
  <c r="H479" i="2" s="1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H486" i="2" s="1"/>
  <c r="G487" i="2"/>
  <c r="H487" i="2" s="1"/>
  <c r="G488" i="2"/>
  <c r="H488" i="2" s="1"/>
  <c r="G489" i="2"/>
  <c r="H489" i="2" s="1"/>
  <c r="G490" i="2"/>
  <c r="H490" i="2" s="1"/>
  <c r="G491" i="2"/>
  <c r="H491" i="2" s="1"/>
  <c r="G492" i="2"/>
  <c r="H492" i="2" s="1"/>
  <c r="G493" i="2"/>
  <c r="H493" i="2" s="1"/>
  <c r="G494" i="2"/>
  <c r="H494" i="2" s="1"/>
  <c r="G495" i="2"/>
  <c r="H495" i="2" s="1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H502" i="2" s="1"/>
  <c r="G503" i="2"/>
  <c r="H503" i="2" s="1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H510" i="2" s="1"/>
  <c r="G511" i="2"/>
  <c r="H511" i="2" s="1"/>
  <c r="G512" i="2"/>
  <c r="H512" i="2" s="1"/>
  <c r="G513" i="2"/>
  <c r="H513" i="2" s="1"/>
  <c r="G514" i="2"/>
  <c r="H514" i="2" s="1"/>
  <c r="G515" i="2"/>
  <c r="H515" i="2" s="1"/>
  <c r="G516" i="2"/>
  <c r="H516" i="2" s="1"/>
  <c r="G517" i="2"/>
  <c r="H517" i="2" s="1"/>
  <c r="G518" i="2"/>
  <c r="H518" i="2" s="1"/>
  <c r="G519" i="2"/>
  <c r="H519" i="2" s="1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H526" i="2" s="1"/>
  <c r="G527" i="2"/>
  <c r="H527" i="2" s="1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H534" i="2" s="1"/>
  <c r="G535" i="2"/>
  <c r="H535" i="2" s="1"/>
  <c r="G536" i="2"/>
  <c r="H536" i="2" s="1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H542" i="2" s="1"/>
  <c r="G543" i="2"/>
  <c r="H543" i="2" s="1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H550" i="2" s="1"/>
  <c r="G551" i="2"/>
  <c r="H551" i="2" s="1"/>
  <c r="G552" i="2"/>
  <c r="H552" i="2" s="1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H558" i="2" s="1"/>
  <c r="G559" i="2"/>
  <c r="H559" i="2" s="1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 s="1"/>
  <c r="G566" i="2"/>
  <c r="H566" i="2" s="1"/>
  <c r="G567" i="2"/>
  <c r="H567" i="2" s="1"/>
  <c r="G568" i="2"/>
  <c r="H568" i="2" s="1"/>
  <c r="G569" i="2"/>
  <c r="H569" i="2" s="1"/>
  <c r="G570" i="2"/>
  <c r="H570" i="2" s="1"/>
  <c r="G571" i="2"/>
  <c r="H571" i="2" s="1"/>
  <c r="G572" i="2"/>
  <c r="H572" i="2" s="1"/>
  <c r="G573" i="2"/>
  <c r="H573" i="2" s="1"/>
  <c r="G574" i="2"/>
  <c r="H574" i="2" s="1"/>
  <c r="G575" i="2"/>
  <c r="H575" i="2" s="1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H582" i="2" s="1"/>
  <c r="G583" i="2"/>
  <c r="H583" i="2" s="1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H590" i="2" s="1"/>
  <c r="G591" i="2"/>
  <c r="H591" i="2" s="1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H598" i="2" s="1"/>
  <c r="G599" i="2"/>
  <c r="H599" i="2" s="1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 s="1"/>
  <c r="G606" i="2"/>
  <c r="H606" i="2" s="1"/>
  <c r="G607" i="2"/>
  <c r="H607" i="2" s="1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 s="1"/>
  <c r="G614" i="2"/>
  <c r="H614" i="2" s="1"/>
  <c r="G615" i="2"/>
  <c r="H615" i="2" s="1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H622" i="2" s="1"/>
  <c r="G623" i="2"/>
  <c r="H623" i="2" s="1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H630" i="2" s="1"/>
  <c r="G631" i="2"/>
  <c r="H631" i="2" s="1"/>
  <c r="G632" i="2"/>
  <c r="H632" i="2" s="1"/>
  <c r="G633" i="2"/>
  <c r="H633" i="2" s="1"/>
  <c r="G634" i="2"/>
  <c r="H634" i="2" s="1"/>
  <c r="G635" i="2"/>
  <c r="H635" i="2" s="1"/>
  <c r="G636" i="2"/>
  <c r="H636" i="2" s="1"/>
  <c r="G637" i="2"/>
  <c r="H637" i="2" s="1"/>
  <c r="G638" i="2"/>
  <c r="H638" i="2" s="1"/>
  <c r="G639" i="2"/>
  <c r="H639" i="2" s="1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H646" i="2" s="1"/>
  <c r="G647" i="2"/>
  <c r="H647" i="2" s="1"/>
  <c r="G648" i="2"/>
  <c r="H648" i="2" s="1"/>
  <c r="G649" i="2"/>
  <c r="H649" i="2" s="1"/>
  <c r="G650" i="2"/>
  <c r="H650" i="2" s="1"/>
  <c r="G651" i="2"/>
  <c r="H651" i="2" s="1"/>
  <c r="G652" i="2"/>
  <c r="H652" i="2" s="1"/>
  <c r="G653" i="2"/>
  <c r="H653" i="2" s="1"/>
  <c r="G654" i="2"/>
  <c r="H654" i="2" s="1"/>
  <c r="G655" i="2"/>
  <c r="H655" i="2" s="1"/>
  <c r="G656" i="2"/>
  <c r="H656" i="2" s="1"/>
  <c r="G657" i="2"/>
  <c r="H657" i="2" s="1"/>
  <c r="G658" i="2"/>
  <c r="H658" i="2" s="1"/>
  <c r="G659" i="2"/>
  <c r="H659" i="2" s="1"/>
  <c r="G660" i="2"/>
  <c r="H660" i="2" s="1"/>
  <c r="G661" i="2"/>
  <c r="G662" i="2"/>
  <c r="H662" i="2" s="1"/>
  <c r="G663" i="2"/>
  <c r="H663" i="2" s="1"/>
  <c r="G664" i="2"/>
  <c r="H664" i="2" s="1"/>
  <c r="G665" i="2"/>
  <c r="G666" i="2"/>
  <c r="H666" i="2" s="1"/>
  <c r="G667" i="2"/>
  <c r="H667" i="2" s="1"/>
  <c r="G668" i="2"/>
  <c r="H668" i="2" s="1"/>
  <c r="G669" i="2"/>
  <c r="G670" i="2"/>
  <c r="H670" i="2" s="1"/>
  <c r="G671" i="2"/>
  <c r="H671" i="2" s="1"/>
  <c r="G672" i="2"/>
  <c r="H672" i="2" s="1"/>
  <c r="G673" i="2"/>
  <c r="G674" i="2"/>
  <c r="H674" i="2" s="1"/>
  <c r="G675" i="2"/>
  <c r="H675" i="2" s="1"/>
  <c r="G676" i="2"/>
  <c r="H676" i="2" s="1"/>
  <c r="G677" i="2"/>
  <c r="G678" i="2"/>
  <c r="H678" i="2" s="1"/>
  <c r="G679" i="2"/>
  <c r="H679" i="2" s="1"/>
  <c r="G680" i="2"/>
  <c r="H680" i="2" s="1"/>
  <c r="G681" i="2"/>
  <c r="G682" i="2"/>
  <c r="H682" i="2" s="1"/>
  <c r="G683" i="2"/>
  <c r="H683" i="2" s="1"/>
  <c r="G684" i="2"/>
  <c r="H684" i="2" s="1"/>
  <c r="G685" i="2"/>
  <c r="G686" i="2"/>
  <c r="H686" i="2" s="1"/>
  <c r="G687" i="2"/>
  <c r="H687" i="2" s="1"/>
  <c r="G688" i="2"/>
  <c r="H688" i="2" s="1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3" i="2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G5" i="1"/>
  <c r="D5" i="1"/>
  <c r="D4" i="1"/>
  <c r="G3" i="1"/>
  <c r="D3" i="1"/>
  <c r="G8" i="1" s="1"/>
  <c r="G9" i="1" s="1"/>
  <c r="E5" i="3" l="1"/>
  <c r="F5" i="3" s="1"/>
  <c r="E6" i="3" l="1"/>
  <c r="F6" i="3" s="1"/>
  <c r="E7" i="3" l="1"/>
  <c r="F7" i="3" s="1"/>
  <c r="E8" i="3" l="1"/>
  <c r="F8" i="3" s="1"/>
  <c r="E9" i="3" l="1"/>
  <c r="F9" i="3" s="1"/>
  <c r="E10" i="3" l="1"/>
  <c r="F10" i="3" s="1"/>
  <c r="E11" i="3" l="1"/>
  <c r="F11" i="3" s="1"/>
  <c r="E12" i="3" l="1"/>
  <c r="F12" i="3" s="1"/>
  <c r="E13" i="3" l="1"/>
  <c r="F13" i="3" s="1"/>
  <c r="E14" i="3" l="1"/>
  <c r="F14" i="3" s="1"/>
  <c r="E15" i="3" l="1"/>
  <c r="F15" i="3" s="1"/>
  <c r="E16" i="3" l="1"/>
  <c r="F16" i="3" s="1"/>
  <c r="E17" i="3" l="1"/>
  <c r="F17" i="3" s="1"/>
  <c r="E18" i="3" l="1"/>
  <c r="F18" i="3" s="1"/>
  <c r="E19" i="3" l="1"/>
  <c r="F19" i="3" s="1"/>
  <c r="E20" i="3" l="1"/>
  <c r="F20" i="3" s="1"/>
  <c r="E21" i="3" l="1"/>
  <c r="F21" i="3" s="1"/>
  <c r="E22" i="3" l="1"/>
  <c r="F22" i="3" s="1"/>
  <c r="E23" i="3" l="1"/>
  <c r="F23" i="3" s="1"/>
  <c r="E24" i="3" l="1"/>
  <c r="F24" i="3" s="1"/>
  <c r="E25" i="3" l="1"/>
  <c r="F25" i="3" s="1"/>
  <c r="E26" i="3" l="1"/>
  <c r="F26" i="3" s="1"/>
  <c r="E27" i="3" l="1"/>
  <c r="F27" i="3" s="1"/>
  <c r="E28" i="3" l="1"/>
  <c r="F28" i="3" s="1"/>
  <c r="E29" i="3" l="1"/>
  <c r="F29" i="3" s="1"/>
  <c r="E30" i="3" l="1"/>
  <c r="F30" i="3" s="1"/>
  <c r="E31" i="3" l="1"/>
  <c r="F31" i="3" s="1"/>
  <c r="E32" i="3" l="1"/>
  <c r="F32" i="3" s="1"/>
  <c r="E33" i="3" l="1"/>
  <c r="F33" i="3" s="1"/>
  <c r="E34" i="3" l="1"/>
  <c r="F34" i="3" s="1"/>
  <c r="E35" i="3" l="1"/>
  <c r="F35" i="3" s="1"/>
  <c r="E36" i="3" l="1"/>
  <c r="F36" i="3" s="1"/>
  <c r="E37" i="3" l="1"/>
  <c r="F37" i="3" s="1"/>
  <c r="E38" i="3" l="1"/>
  <c r="F38" i="3" s="1"/>
  <c r="E39" i="3" l="1"/>
  <c r="F39" i="3" s="1"/>
  <c r="E40" i="3" l="1"/>
  <c r="F40" i="3" s="1"/>
  <c r="E41" i="3" l="1"/>
  <c r="F41" i="3" s="1"/>
  <c r="E42" i="3" l="1"/>
  <c r="F42" i="3" s="1"/>
  <c r="E43" i="3" l="1"/>
  <c r="F43" i="3" s="1"/>
  <c r="E44" i="3" l="1"/>
  <c r="F44" i="3" s="1"/>
  <c r="E45" i="3" l="1"/>
  <c r="F45" i="3" s="1"/>
  <c r="E46" i="3" l="1"/>
  <c r="F46" i="3" s="1"/>
  <c r="E47" i="3" l="1"/>
  <c r="F47" i="3" s="1"/>
  <c r="E48" i="3" l="1"/>
  <c r="F48" i="3" s="1"/>
  <c r="E49" i="3" l="1"/>
  <c r="F49" i="3" s="1"/>
  <c r="E50" i="3" l="1"/>
  <c r="F50" i="3" s="1"/>
  <c r="E51" i="3" l="1"/>
  <c r="F51" i="3" s="1"/>
  <c r="E52" i="3" l="1"/>
  <c r="F52" i="3" s="1"/>
  <c r="E53" i="3" l="1"/>
  <c r="F53" i="3" s="1"/>
  <c r="E54" i="3" l="1"/>
  <c r="F54" i="3" s="1"/>
  <c r="E55" i="3" l="1"/>
  <c r="F55" i="3" s="1"/>
  <c r="E56" i="3" l="1"/>
  <c r="F56" i="3" s="1"/>
  <c r="E57" i="3" l="1"/>
  <c r="F57" i="3" s="1"/>
  <c r="E58" i="3" l="1"/>
  <c r="F58" i="3" s="1"/>
  <c r="E59" i="3" l="1"/>
  <c r="F59" i="3" s="1"/>
  <c r="E60" i="3" l="1"/>
  <c r="F60" i="3" s="1"/>
  <c r="E61" i="3" l="1"/>
  <c r="F61" i="3" s="1"/>
  <c r="E62" i="3" l="1"/>
  <c r="F62" i="3" s="1"/>
  <c r="E63" i="3" l="1"/>
  <c r="F63" i="3" s="1"/>
  <c r="E64" i="3" l="1"/>
  <c r="F64" i="3" s="1"/>
  <c r="E65" i="3" l="1"/>
  <c r="F65" i="3" s="1"/>
  <c r="E66" i="3" l="1"/>
  <c r="F66" i="3" s="1"/>
  <c r="E67" i="3" l="1"/>
  <c r="F67" i="3" s="1"/>
  <c r="E68" i="3" l="1"/>
  <c r="F68" i="3" s="1"/>
  <c r="E69" i="3" l="1"/>
  <c r="F69" i="3" s="1"/>
  <c r="E70" i="3" l="1"/>
  <c r="F70" i="3" s="1"/>
  <c r="E71" i="3" l="1"/>
  <c r="F71" i="3" s="1"/>
  <c r="E72" i="3" l="1"/>
  <c r="F72" i="3" s="1"/>
  <c r="E73" i="3" l="1"/>
  <c r="F73" i="3" s="1"/>
  <c r="E74" i="3" l="1"/>
  <c r="F74" i="3" s="1"/>
  <c r="E75" i="3" l="1"/>
  <c r="F75" i="3" s="1"/>
  <c r="E76" i="3" l="1"/>
  <c r="F76" i="3" s="1"/>
  <c r="E77" i="3" l="1"/>
  <c r="F77" i="3" s="1"/>
  <c r="E78" i="3" l="1"/>
  <c r="F78" i="3" s="1"/>
  <c r="E79" i="3" l="1"/>
  <c r="F79" i="3" s="1"/>
  <c r="E80" i="3" l="1"/>
  <c r="F80" i="3" s="1"/>
  <c r="E81" i="3" l="1"/>
  <c r="F81" i="3" s="1"/>
  <c r="E82" i="3" l="1"/>
  <c r="F82" i="3" s="1"/>
  <c r="E83" i="3" l="1"/>
  <c r="F83" i="3" s="1"/>
  <c r="E84" i="3" l="1"/>
  <c r="F84" i="3" s="1"/>
  <c r="E85" i="3" l="1"/>
  <c r="F85" i="3" s="1"/>
  <c r="E86" i="3" l="1"/>
  <c r="F86" i="3" s="1"/>
  <c r="E87" i="3" l="1"/>
  <c r="F87" i="3" s="1"/>
  <c r="E88" i="3" l="1"/>
  <c r="F88" i="3" s="1"/>
  <c r="E89" i="3" l="1"/>
  <c r="F89" i="3" s="1"/>
  <c r="E90" i="3" l="1"/>
  <c r="F90" i="3" s="1"/>
  <c r="E91" i="3" l="1"/>
  <c r="F91" i="3" s="1"/>
  <c r="E92" i="3" l="1"/>
  <c r="F92" i="3" s="1"/>
  <c r="E93" i="3" l="1"/>
  <c r="F93" i="3" s="1"/>
  <c r="E94" i="3" l="1"/>
  <c r="F94" i="3" s="1"/>
  <c r="E95" i="3" l="1"/>
  <c r="F95" i="3" s="1"/>
  <c r="E96" i="3" l="1"/>
  <c r="F96" i="3" s="1"/>
  <c r="E97" i="3" l="1"/>
  <c r="F97" i="3" s="1"/>
  <c r="E98" i="3" l="1"/>
  <c r="F98" i="3" s="1"/>
  <c r="E99" i="3" l="1"/>
  <c r="F99" i="3" s="1"/>
  <c r="E100" i="3" l="1"/>
  <c r="F100" i="3" s="1"/>
  <c r="E101" i="3" l="1"/>
  <c r="F101" i="3" s="1"/>
  <c r="E102" i="3" l="1"/>
  <c r="F102" i="3" s="1"/>
  <c r="E103" i="3" l="1"/>
  <c r="F103" i="3" s="1"/>
  <c r="E104" i="3" l="1"/>
  <c r="F104" i="3" s="1"/>
  <c r="E105" i="3" l="1"/>
  <c r="F105" i="3" s="1"/>
  <c r="E106" i="3" l="1"/>
  <c r="F106" i="3" s="1"/>
  <c r="E107" i="3" l="1"/>
  <c r="F107" i="3" s="1"/>
  <c r="E108" i="3" l="1"/>
  <c r="F108" i="3" s="1"/>
  <c r="E109" i="3" l="1"/>
  <c r="F109" i="3" s="1"/>
  <c r="E110" i="3" l="1"/>
  <c r="F110" i="3" s="1"/>
  <c r="E111" i="3" l="1"/>
  <c r="F111" i="3" s="1"/>
  <c r="E112" i="3" l="1"/>
  <c r="F112" i="3" s="1"/>
  <c r="E113" i="3" l="1"/>
  <c r="F113" i="3" s="1"/>
  <c r="E114" i="3" l="1"/>
  <c r="F114" i="3" s="1"/>
  <c r="E115" i="3" l="1"/>
  <c r="F115" i="3" s="1"/>
  <c r="E116" i="3" l="1"/>
  <c r="F116" i="3" s="1"/>
  <c r="E117" i="3" l="1"/>
  <c r="F117" i="3" s="1"/>
  <c r="E118" i="3" l="1"/>
  <c r="F118" i="3" s="1"/>
  <c r="E119" i="3" l="1"/>
  <c r="F119" i="3" s="1"/>
  <c r="E120" i="3" l="1"/>
  <c r="F120" i="3" s="1"/>
  <c r="E121" i="3" l="1"/>
  <c r="F121" i="3" s="1"/>
  <c r="E122" i="3" l="1"/>
  <c r="F122" i="3" s="1"/>
  <c r="E123" i="3" l="1"/>
  <c r="F123" i="3" s="1"/>
  <c r="E124" i="3" l="1"/>
  <c r="F124" i="3" s="1"/>
  <c r="E125" i="3" l="1"/>
  <c r="F125" i="3" s="1"/>
  <c r="E126" i="3" l="1"/>
  <c r="F126" i="3" s="1"/>
  <c r="E127" i="3" l="1"/>
  <c r="F127" i="3" s="1"/>
  <c r="E128" i="3" l="1"/>
  <c r="F128" i="3" s="1"/>
  <c r="E129" i="3" l="1"/>
  <c r="F129" i="3" s="1"/>
  <c r="E130" i="3" l="1"/>
  <c r="F130" i="3" s="1"/>
  <c r="E131" i="3" l="1"/>
  <c r="F131" i="3" s="1"/>
  <c r="E132" i="3" l="1"/>
  <c r="F132" i="3" s="1"/>
  <c r="E133" i="3" l="1"/>
  <c r="F133" i="3" s="1"/>
  <c r="E134" i="3" l="1"/>
  <c r="F134" i="3" s="1"/>
  <c r="E135" i="3" l="1"/>
  <c r="F135" i="3" s="1"/>
  <c r="E136" i="3" l="1"/>
  <c r="F136" i="3" s="1"/>
  <c r="E137" i="3" l="1"/>
  <c r="F137" i="3" s="1"/>
  <c r="E138" i="3" l="1"/>
  <c r="F138" i="3" s="1"/>
  <c r="E139" i="3" l="1"/>
  <c r="F139" i="3" s="1"/>
  <c r="E140" i="3" l="1"/>
  <c r="F140" i="3" s="1"/>
  <c r="E141" i="3" l="1"/>
  <c r="F141" i="3" s="1"/>
  <c r="E142" i="3" l="1"/>
  <c r="F142" i="3" s="1"/>
  <c r="E143" i="3" l="1"/>
  <c r="F143" i="3" s="1"/>
  <c r="E144" i="3" l="1"/>
  <c r="F144" i="3" s="1"/>
  <c r="E145" i="3" l="1"/>
  <c r="F145" i="3" s="1"/>
  <c r="E146" i="3" l="1"/>
  <c r="F146" i="3" s="1"/>
  <c r="E147" i="3" l="1"/>
  <c r="F147" i="3" s="1"/>
  <c r="E148" i="3" l="1"/>
  <c r="F148" i="3" s="1"/>
  <c r="E149" i="3" l="1"/>
  <c r="F149" i="3" s="1"/>
  <c r="E150" i="3" l="1"/>
  <c r="F150" i="3" s="1"/>
  <c r="E151" i="3" l="1"/>
  <c r="F151" i="3" s="1"/>
  <c r="E152" i="3" l="1"/>
  <c r="F152" i="3" s="1"/>
  <c r="E153" i="3" l="1"/>
  <c r="F153" i="3" s="1"/>
  <c r="E154" i="3" l="1"/>
  <c r="F154" i="3" s="1"/>
  <c r="E155" i="3" l="1"/>
  <c r="F155" i="3" s="1"/>
  <c r="E156" i="3" l="1"/>
  <c r="F156" i="3" s="1"/>
  <c r="E157" i="3" l="1"/>
  <c r="F157" i="3" s="1"/>
  <c r="E158" i="3" l="1"/>
  <c r="F158" i="3" s="1"/>
  <c r="E159" i="3" l="1"/>
  <c r="F159" i="3" s="1"/>
  <c r="E160" i="3" l="1"/>
  <c r="F160" i="3" s="1"/>
  <c r="E161" i="3" l="1"/>
  <c r="F161" i="3" s="1"/>
  <c r="E162" i="3" l="1"/>
  <c r="F162" i="3" s="1"/>
  <c r="E163" i="3" l="1"/>
  <c r="F163" i="3" s="1"/>
  <c r="E164" i="3" l="1"/>
  <c r="F164" i="3" s="1"/>
  <c r="E165" i="3" l="1"/>
  <c r="F165" i="3" s="1"/>
  <c r="E166" i="3" l="1"/>
  <c r="F166" i="3" s="1"/>
  <c r="E167" i="3" l="1"/>
  <c r="F167" i="3" s="1"/>
  <c r="E168" i="3" l="1"/>
  <c r="F168" i="3" s="1"/>
  <c r="E169" i="3" l="1"/>
  <c r="F169" i="3" s="1"/>
  <c r="E170" i="3" l="1"/>
  <c r="F170" i="3" s="1"/>
  <c r="E171" i="3" l="1"/>
  <c r="F171" i="3" s="1"/>
  <c r="E172" i="3" l="1"/>
  <c r="F172" i="3" s="1"/>
  <c r="E173" i="3" l="1"/>
  <c r="F173" i="3" s="1"/>
  <c r="E174" i="3" l="1"/>
  <c r="F174" i="3" s="1"/>
  <c r="E175" i="3" l="1"/>
  <c r="F175" i="3" s="1"/>
  <c r="E176" i="3" l="1"/>
  <c r="F176" i="3" s="1"/>
  <c r="E177" i="3" l="1"/>
  <c r="F177" i="3" s="1"/>
  <c r="E178" i="3" l="1"/>
  <c r="F178" i="3" s="1"/>
  <c r="E179" i="3" l="1"/>
  <c r="F179" i="3" s="1"/>
  <c r="E180" i="3" l="1"/>
  <c r="F180" i="3" s="1"/>
  <c r="E181" i="3" l="1"/>
  <c r="F181" i="3" s="1"/>
  <c r="E182" i="3" l="1"/>
  <c r="F182" i="3" s="1"/>
  <c r="E183" i="3" l="1"/>
  <c r="F183" i="3" s="1"/>
  <c r="E184" i="3" l="1"/>
  <c r="F184" i="3" s="1"/>
  <c r="E185" i="3" l="1"/>
  <c r="F185" i="3" s="1"/>
  <c r="E186" i="3" l="1"/>
  <c r="F186" i="3" s="1"/>
  <c r="E187" i="3" l="1"/>
  <c r="F187" i="3" s="1"/>
  <c r="E188" i="3" l="1"/>
  <c r="F188" i="3" s="1"/>
  <c r="E189" i="3" l="1"/>
  <c r="F189" i="3" s="1"/>
  <c r="E190" i="3" l="1"/>
  <c r="F190" i="3" s="1"/>
  <c r="E191" i="3" l="1"/>
  <c r="F191" i="3" s="1"/>
  <c r="E192" i="3" l="1"/>
  <c r="F192" i="3" s="1"/>
  <c r="E193" i="3" l="1"/>
  <c r="F193" i="3" s="1"/>
  <c r="E194" i="3" l="1"/>
  <c r="F194" i="3" s="1"/>
  <c r="E195" i="3" l="1"/>
  <c r="F195" i="3" s="1"/>
  <c r="E196" i="3" l="1"/>
  <c r="F196" i="3" s="1"/>
  <c r="E197" i="3" l="1"/>
  <c r="F197" i="3" s="1"/>
  <c r="E198" i="3" l="1"/>
  <c r="F198" i="3" s="1"/>
  <c r="E199" i="3" l="1"/>
  <c r="F199" i="3" s="1"/>
  <c r="E200" i="3" l="1"/>
  <c r="F200" i="3" s="1"/>
  <c r="E201" i="3" l="1"/>
  <c r="F201" i="3" s="1"/>
  <c r="E202" i="3" l="1"/>
  <c r="F202" i="3" s="1"/>
  <c r="E203" i="3" l="1"/>
  <c r="F203" i="3" s="1"/>
  <c r="E204" i="3" l="1"/>
  <c r="F204" i="3" s="1"/>
  <c r="E205" i="3" l="1"/>
  <c r="F205" i="3" s="1"/>
  <c r="E206" i="3" l="1"/>
  <c r="F206" i="3" s="1"/>
  <c r="E207" i="3" l="1"/>
  <c r="F207" i="3" s="1"/>
  <c r="E208" i="3" l="1"/>
  <c r="F208" i="3" s="1"/>
  <c r="E209" i="3" l="1"/>
  <c r="F209" i="3" s="1"/>
  <c r="E210" i="3" l="1"/>
  <c r="F210" i="3" s="1"/>
  <c r="E211" i="3" l="1"/>
  <c r="F211" i="3" s="1"/>
  <c r="E212" i="3" l="1"/>
  <c r="F212" i="3" s="1"/>
  <c r="E213" i="3" l="1"/>
  <c r="F213" i="3" s="1"/>
  <c r="E214" i="3" l="1"/>
  <c r="F214" i="3" s="1"/>
  <c r="E215" i="3" l="1"/>
  <c r="F215" i="3" s="1"/>
  <c r="E216" i="3" l="1"/>
  <c r="F216" i="3" s="1"/>
  <c r="E217" i="3" l="1"/>
  <c r="F217" i="3" s="1"/>
  <c r="E218" i="3" l="1"/>
  <c r="F218" i="3" s="1"/>
  <c r="E219" i="3" l="1"/>
  <c r="F219" i="3" s="1"/>
  <c r="E220" i="3" l="1"/>
  <c r="F220" i="3" s="1"/>
  <c r="E221" i="3" l="1"/>
  <c r="F221" i="3" s="1"/>
  <c r="E222" i="3" l="1"/>
  <c r="F222" i="3" s="1"/>
  <c r="E223" i="3" l="1"/>
  <c r="F223" i="3" s="1"/>
  <c r="E224" i="3" l="1"/>
  <c r="F224" i="3" s="1"/>
  <c r="E225" i="3" l="1"/>
  <c r="F225" i="3" s="1"/>
  <c r="E226" i="3" l="1"/>
  <c r="F226" i="3" s="1"/>
  <c r="E227" i="3" l="1"/>
  <c r="F227" i="3" s="1"/>
  <c r="E228" i="3" l="1"/>
  <c r="F228" i="3" s="1"/>
  <c r="E229" i="3" l="1"/>
  <c r="F229" i="3" s="1"/>
  <c r="E230" i="3" l="1"/>
  <c r="F230" i="3" s="1"/>
  <c r="E231" i="3" l="1"/>
  <c r="F231" i="3" s="1"/>
  <c r="E232" i="3" l="1"/>
  <c r="F232" i="3" s="1"/>
  <c r="E233" i="3" l="1"/>
  <c r="F233" i="3" s="1"/>
  <c r="E234" i="3" l="1"/>
  <c r="F234" i="3" s="1"/>
  <c r="E235" i="3" l="1"/>
  <c r="F235" i="3" s="1"/>
  <c r="E236" i="3" l="1"/>
  <c r="F236" i="3" s="1"/>
  <c r="E237" i="3" l="1"/>
  <c r="F237" i="3" s="1"/>
  <c r="E238" i="3" l="1"/>
  <c r="F238" i="3" s="1"/>
  <c r="E239" i="3" l="1"/>
  <c r="F239" i="3" s="1"/>
  <c r="E240" i="3" l="1"/>
  <c r="F240" i="3" s="1"/>
  <c r="E241" i="3" l="1"/>
  <c r="F241" i="3" s="1"/>
  <c r="E242" i="3" l="1"/>
  <c r="F242" i="3" s="1"/>
  <c r="E243" i="3" l="1"/>
  <c r="F243" i="3" s="1"/>
  <c r="E244" i="3" l="1"/>
  <c r="F244" i="3" s="1"/>
  <c r="E245" i="3" l="1"/>
  <c r="F245" i="3" s="1"/>
  <c r="E246" i="3" l="1"/>
  <c r="F246" i="3" s="1"/>
  <c r="E247" i="3" l="1"/>
  <c r="F247" i="3" s="1"/>
  <c r="E248" i="3" l="1"/>
  <c r="F248" i="3" s="1"/>
  <c r="E249" i="3" l="1"/>
  <c r="F249" i="3" s="1"/>
  <c r="E250" i="3" l="1"/>
  <c r="F250" i="3" s="1"/>
  <c r="E251" i="3" l="1"/>
  <c r="F251" i="3" s="1"/>
  <c r="E252" i="3" l="1"/>
  <c r="F252" i="3" s="1"/>
  <c r="E253" i="3" l="1"/>
  <c r="F253" i="3" s="1"/>
  <c r="E254" i="3" l="1"/>
  <c r="F254" i="3" s="1"/>
  <c r="E255" i="3" l="1"/>
  <c r="F255" i="3" s="1"/>
  <c r="E256" i="3" l="1"/>
  <c r="F256" i="3" s="1"/>
  <c r="E257" i="3" l="1"/>
  <c r="F257" i="3" s="1"/>
  <c r="E258" i="3" l="1"/>
  <c r="F258" i="3" s="1"/>
  <c r="E259" i="3" l="1"/>
  <c r="F259" i="3" s="1"/>
  <c r="E260" i="3" l="1"/>
  <c r="F260" i="3" s="1"/>
  <c r="E261" i="3" l="1"/>
  <c r="F261" i="3" s="1"/>
  <c r="E262" i="3" l="1"/>
  <c r="F262" i="3" s="1"/>
  <c r="E263" i="3" l="1"/>
  <c r="F263" i="3" s="1"/>
  <c r="E264" i="3" l="1"/>
  <c r="F264" i="3" s="1"/>
  <c r="E265" i="3" l="1"/>
  <c r="F265" i="3" s="1"/>
  <c r="E266" i="3" l="1"/>
  <c r="F266" i="3" s="1"/>
  <c r="E267" i="3" l="1"/>
  <c r="F267" i="3" s="1"/>
  <c r="E268" i="3" l="1"/>
  <c r="F268" i="3" s="1"/>
  <c r="E269" i="3" l="1"/>
  <c r="F269" i="3" s="1"/>
  <c r="E270" i="3" l="1"/>
  <c r="F270" i="3" s="1"/>
  <c r="E271" i="3" l="1"/>
  <c r="F271" i="3" s="1"/>
  <c r="E272" i="3" l="1"/>
  <c r="F272" i="3" s="1"/>
  <c r="E273" i="3" l="1"/>
  <c r="F273" i="3" s="1"/>
  <c r="E274" i="3" l="1"/>
  <c r="F274" i="3" s="1"/>
  <c r="E275" i="3" l="1"/>
  <c r="F275" i="3" s="1"/>
  <c r="E276" i="3" l="1"/>
  <c r="F276" i="3" s="1"/>
  <c r="E277" i="3" l="1"/>
  <c r="F277" i="3" s="1"/>
  <c r="E278" i="3" l="1"/>
  <c r="F278" i="3" s="1"/>
  <c r="E279" i="3" l="1"/>
  <c r="F279" i="3" s="1"/>
  <c r="E280" i="3" l="1"/>
  <c r="F280" i="3" s="1"/>
  <c r="E281" i="3" l="1"/>
  <c r="F281" i="3" s="1"/>
  <c r="E282" i="3" l="1"/>
  <c r="F282" i="3" s="1"/>
  <c r="E283" i="3" l="1"/>
  <c r="F283" i="3" s="1"/>
  <c r="E284" i="3" l="1"/>
  <c r="F284" i="3" s="1"/>
  <c r="E285" i="3" l="1"/>
  <c r="F285" i="3" s="1"/>
  <c r="E286" i="3" l="1"/>
  <c r="F286" i="3" s="1"/>
  <c r="E287" i="3" l="1"/>
  <c r="F287" i="3" s="1"/>
  <c r="E288" i="3" l="1"/>
  <c r="F288" i="3" s="1"/>
  <c r="E289" i="3" l="1"/>
  <c r="F289" i="3" s="1"/>
  <c r="E290" i="3" l="1"/>
  <c r="F290" i="3" s="1"/>
  <c r="E291" i="3" l="1"/>
  <c r="F291" i="3" s="1"/>
  <c r="E292" i="3" l="1"/>
  <c r="F292" i="3" s="1"/>
  <c r="E293" i="3" l="1"/>
  <c r="F293" i="3" s="1"/>
  <c r="E294" i="3" l="1"/>
  <c r="F294" i="3" s="1"/>
  <c r="E295" i="3" l="1"/>
  <c r="F295" i="3" s="1"/>
  <c r="E296" i="3" l="1"/>
  <c r="F296" i="3" s="1"/>
  <c r="E297" i="3" l="1"/>
  <c r="F297" i="3" s="1"/>
  <c r="E298" i="3" l="1"/>
  <c r="F298" i="3" s="1"/>
  <c r="E299" i="3" l="1"/>
  <c r="F299" i="3" s="1"/>
  <c r="E300" i="3" l="1"/>
  <c r="F300" i="3" s="1"/>
  <c r="E301" i="3" l="1"/>
  <c r="F301" i="3" s="1"/>
  <c r="E302" i="3" l="1"/>
  <c r="F302" i="3" s="1"/>
  <c r="E303" i="3" l="1"/>
  <c r="F303" i="3" s="1"/>
  <c r="E304" i="3" l="1"/>
  <c r="F304" i="3" s="1"/>
  <c r="E305" i="3" l="1"/>
  <c r="F305" i="3" s="1"/>
  <c r="E306" i="3" l="1"/>
  <c r="F306" i="3" s="1"/>
  <c r="E307" i="3" l="1"/>
  <c r="F307" i="3" s="1"/>
  <c r="E308" i="3" l="1"/>
  <c r="F308" i="3" s="1"/>
  <c r="E309" i="3" l="1"/>
  <c r="F309" i="3" s="1"/>
  <c r="E310" i="3" l="1"/>
  <c r="F310" i="3" s="1"/>
  <c r="E311" i="3" l="1"/>
  <c r="F311" i="3" s="1"/>
  <c r="E312" i="3" l="1"/>
  <c r="F312" i="3" s="1"/>
  <c r="E313" i="3" l="1"/>
  <c r="F313" i="3" s="1"/>
  <c r="E314" i="3" l="1"/>
  <c r="F314" i="3" s="1"/>
  <c r="E315" i="3" l="1"/>
  <c r="F315" i="3" s="1"/>
  <c r="E316" i="3" l="1"/>
  <c r="F316" i="3" s="1"/>
  <c r="E317" i="3" l="1"/>
  <c r="F317" i="3" s="1"/>
  <c r="E318" i="3" l="1"/>
  <c r="F318" i="3" s="1"/>
  <c r="E319" i="3" l="1"/>
  <c r="F319" i="3" s="1"/>
  <c r="E320" i="3" l="1"/>
  <c r="F320" i="3" s="1"/>
  <c r="E321" i="3" l="1"/>
  <c r="F321" i="3" s="1"/>
  <c r="E322" i="3" l="1"/>
  <c r="F322" i="3" s="1"/>
  <c r="E323" i="3" l="1"/>
  <c r="F323" i="3" s="1"/>
  <c r="E324" i="3" l="1"/>
  <c r="F324" i="3" s="1"/>
  <c r="E325" i="3" l="1"/>
  <c r="F325" i="3" s="1"/>
  <c r="E326" i="3" l="1"/>
  <c r="F326" i="3" s="1"/>
  <c r="E327" i="3" l="1"/>
  <c r="F327" i="3" s="1"/>
  <c r="E328" i="3" l="1"/>
  <c r="F328" i="3" s="1"/>
  <c r="E329" i="3" l="1"/>
  <c r="F329" i="3" s="1"/>
  <c r="E330" i="3" l="1"/>
  <c r="F330" i="3" s="1"/>
  <c r="E331" i="3" l="1"/>
  <c r="F331" i="3" s="1"/>
  <c r="E332" i="3" l="1"/>
  <c r="F332" i="3" s="1"/>
  <c r="E333" i="3" l="1"/>
  <c r="F333" i="3" s="1"/>
  <c r="E334" i="3" l="1"/>
  <c r="F334" i="3" s="1"/>
  <c r="E335" i="3" l="1"/>
  <c r="F335" i="3" s="1"/>
  <c r="E336" i="3" l="1"/>
  <c r="F336" i="3" s="1"/>
  <c r="E337" i="3" l="1"/>
  <c r="F337" i="3" s="1"/>
  <c r="E338" i="3" l="1"/>
  <c r="F338" i="3" s="1"/>
  <c r="E339" i="3" l="1"/>
  <c r="F339" i="3" s="1"/>
  <c r="E340" i="3" l="1"/>
  <c r="F340" i="3" s="1"/>
  <c r="E341" i="3" l="1"/>
  <c r="F341" i="3" s="1"/>
  <c r="E342" i="3" l="1"/>
  <c r="F342" i="3" s="1"/>
  <c r="E343" i="3" l="1"/>
  <c r="F343" i="3" s="1"/>
  <c r="E344" i="3" l="1"/>
  <c r="F344" i="3" s="1"/>
  <c r="E345" i="3" l="1"/>
  <c r="F345" i="3" s="1"/>
  <c r="E346" i="3" l="1"/>
  <c r="F346" i="3" s="1"/>
  <c r="E347" i="3" l="1"/>
  <c r="F347" i="3" s="1"/>
  <c r="E348" i="3" l="1"/>
  <c r="F348" i="3" s="1"/>
  <c r="E349" i="3" l="1"/>
  <c r="F349" i="3" s="1"/>
  <c r="E350" i="3" l="1"/>
  <c r="F350" i="3" s="1"/>
  <c r="E351" i="3" l="1"/>
  <c r="F351" i="3" s="1"/>
  <c r="E352" i="3" l="1"/>
  <c r="F352" i="3" s="1"/>
  <c r="E353" i="3" l="1"/>
  <c r="F353" i="3" s="1"/>
  <c r="E354" i="3" l="1"/>
  <c r="F354" i="3" s="1"/>
  <c r="E355" i="3" l="1"/>
  <c r="F355" i="3" s="1"/>
  <c r="E356" i="3" l="1"/>
  <c r="F356" i="3" s="1"/>
  <c r="E357" i="3" l="1"/>
  <c r="F357" i="3" s="1"/>
  <c r="E358" i="3" l="1"/>
  <c r="F358" i="3" s="1"/>
  <c r="E359" i="3" l="1"/>
  <c r="F359" i="3" s="1"/>
  <c r="E360" i="3" l="1"/>
  <c r="F360" i="3" s="1"/>
  <c r="E361" i="3" l="1"/>
  <c r="F361" i="3" s="1"/>
  <c r="E362" i="3" l="1"/>
  <c r="F362" i="3" s="1"/>
  <c r="E363" i="3" l="1"/>
  <c r="F363" i="3" s="1"/>
  <c r="E364" i="3" l="1"/>
  <c r="F364" i="3" s="1"/>
  <c r="E365" i="3" l="1"/>
  <c r="F365" i="3" s="1"/>
  <c r="E366" i="3" l="1"/>
  <c r="F366" i="3" s="1"/>
  <c r="E367" i="3" l="1"/>
  <c r="F367" i="3" s="1"/>
  <c r="E368" i="3" l="1"/>
  <c r="F368" i="3" s="1"/>
  <c r="E369" i="3" l="1"/>
  <c r="F369" i="3" s="1"/>
  <c r="E370" i="3" l="1"/>
  <c r="F370" i="3" s="1"/>
  <c r="E371" i="3" l="1"/>
  <c r="F371" i="3" s="1"/>
  <c r="E372" i="3" l="1"/>
  <c r="F372" i="3" s="1"/>
  <c r="E373" i="3" l="1"/>
  <c r="F373" i="3" s="1"/>
  <c r="E374" i="3" l="1"/>
  <c r="F374" i="3" s="1"/>
  <c r="E375" i="3" l="1"/>
  <c r="F375" i="3" s="1"/>
  <c r="E376" i="3" l="1"/>
  <c r="F376" i="3" s="1"/>
  <c r="E377" i="3" l="1"/>
  <c r="F377" i="3" s="1"/>
  <c r="E378" i="3" l="1"/>
  <c r="F378" i="3" s="1"/>
  <c r="E379" i="3" l="1"/>
  <c r="F379" i="3" s="1"/>
  <c r="E380" i="3" l="1"/>
  <c r="F380" i="3" s="1"/>
  <c r="E381" i="3" l="1"/>
  <c r="F381" i="3" s="1"/>
  <c r="E382" i="3" l="1"/>
  <c r="F382" i="3" s="1"/>
  <c r="E383" i="3" l="1"/>
  <c r="F383" i="3" s="1"/>
  <c r="E384" i="3" l="1"/>
  <c r="F384" i="3" s="1"/>
  <c r="E385" i="3" l="1"/>
  <c r="F385" i="3" s="1"/>
  <c r="E386" i="3" l="1"/>
  <c r="F386" i="3" s="1"/>
  <c r="E387" i="3" l="1"/>
  <c r="F387" i="3" s="1"/>
  <c r="E388" i="3" l="1"/>
  <c r="F388" i="3" s="1"/>
  <c r="E389" i="3" l="1"/>
  <c r="F389" i="3" s="1"/>
  <c r="E390" i="3" l="1"/>
  <c r="F390" i="3" s="1"/>
  <c r="E391" i="3" l="1"/>
  <c r="F391" i="3" s="1"/>
  <c r="E392" i="3" l="1"/>
  <c r="F392" i="3" s="1"/>
  <c r="E393" i="3" l="1"/>
  <c r="F393" i="3" s="1"/>
  <c r="E394" i="3" l="1"/>
  <c r="F394" i="3" s="1"/>
  <c r="E395" i="3" l="1"/>
  <c r="F395" i="3" s="1"/>
  <c r="E396" i="3" l="1"/>
  <c r="F396" i="3" s="1"/>
  <c r="E397" i="3" l="1"/>
  <c r="F397" i="3" s="1"/>
  <c r="E398" i="3" l="1"/>
  <c r="F398" i="3" s="1"/>
  <c r="E399" i="3" l="1"/>
  <c r="F399" i="3" s="1"/>
  <c r="E400" i="3" l="1"/>
  <c r="F400" i="3" s="1"/>
  <c r="E401" i="3" l="1"/>
  <c r="F401" i="3" s="1"/>
  <c r="E402" i="3" l="1"/>
  <c r="F402" i="3" s="1"/>
  <c r="E403" i="3" l="1"/>
  <c r="F403" i="3" s="1"/>
  <c r="E404" i="3" l="1"/>
  <c r="F404" i="3" s="1"/>
  <c r="E405" i="3" l="1"/>
  <c r="F405" i="3" s="1"/>
  <c r="E406" i="3" l="1"/>
  <c r="F406" i="3" s="1"/>
  <c r="E407" i="3" l="1"/>
  <c r="F407" i="3" s="1"/>
  <c r="E408" i="3" l="1"/>
  <c r="F408" i="3" s="1"/>
  <c r="E409" i="3" l="1"/>
  <c r="F409" i="3" s="1"/>
  <c r="E410" i="3" l="1"/>
  <c r="F410" i="3" s="1"/>
  <c r="E411" i="3" l="1"/>
  <c r="F411" i="3" s="1"/>
  <c r="E412" i="3" l="1"/>
  <c r="F412" i="3" s="1"/>
  <c r="E413" i="3" l="1"/>
  <c r="F413" i="3" s="1"/>
  <c r="E414" i="3" l="1"/>
  <c r="F414" i="3" s="1"/>
  <c r="E415" i="3" l="1"/>
  <c r="F415" i="3" s="1"/>
  <c r="E416" i="3" l="1"/>
  <c r="F416" i="3" s="1"/>
  <c r="E417" i="3" l="1"/>
  <c r="F417" i="3" s="1"/>
  <c r="E418" i="3" l="1"/>
  <c r="F418" i="3" s="1"/>
  <c r="E419" i="3" l="1"/>
  <c r="F419" i="3" s="1"/>
  <c r="E420" i="3" l="1"/>
  <c r="F420" i="3" s="1"/>
  <c r="E421" i="3" l="1"/>
  <c r="F421" i="3" s="1"/>
  <c r="E422" i="3" l="1"/>
  <c r="F422" i="3" s="1"/>
  <c r="E423" i="3" l="1"/>
  <c r="F423" i="3" s="1"/>
  <c r="E424" i="3" l="1"/>
  <c r="F424" i="3" s="1"/>
  <c r="E425" i="3" l="1"/>
  <c r="F425" i="3" s="1"/>
  <c r="E426" i="3" l="1"/>
  <c r="F426" i="3" s="1"/>
  <c r="E427" i="3" l="1"/>
  <c r="F427" i="3" s="1"/>
  <c r="E428" i="3" l="1"/>
  <c r="F428" i="3" s="1"/>
  <c r="E429" i="3" l="1"/>
  <c r="F429" i="3" s="1"/>
  <c r="E430" i="3" l="1"/>
  <c r="F430" i="3" s="1"/>
  <c r="E431" i="3" l="1"/>
  <c r="F431" i="3" s="1"/>
  <c r="E432" i="3" l="1"/>
  <c r="F432" i="3" s="1"/>
  <c r="E433" i="3" l="1"/>
  <c r="F433" i="3" s="1"/>
  <c r="E434" i="3" l="1"/>
  <c r="F434" i="3" s="1"/>
  <c r="E435" i="3" l="1"/>
  <c r="F435" i="3" s="1"/>
  <c r="E436" i="3" l="1"/>
  <c r="F436" i="3" s="1"/>
  <c r="E437" i="3" l="1"/>
  <c r="F437" i="3" s="1"/>
  <c r="E438" i="3" l="1"/>
  <c r="F438" i="3" s="1"/>
  <c r="E439" i="3" l="1"/>
  <c r="F439" i="3" s="1"/>
  <c r="E440" i="3" l="1"/>
  <c r="F440" i="3" s="1"/>
  <c r="E441" i="3" l="1"/>
  <c r="F441" i="3" s="1"/>
  <c r="E442" i="3" l="1"/>
  <c r="F442" i="3" s="1"/>
  <c r="E443" i="3" l="1"/>
  <c r="F443" i="3" s="1"/>
  <c r="E444" i="3" l="1"/>
  <c r="F444" i="3" s="1"/>
  <c r="E445" i="3" l="1"/>
  <c r="F445" i="3" s="1"/>
  <c r="E446" i="3" l="1"/>
  <c r="F446" i="3" s="1"/>
  <c r="E447" i="3" l="1"/>
  <c r="F447" i="3" s="1"/>
  <c r="E448" i="3" l="1"/>
  <c r="F448" i="3" s="1"/>
  <c r="E449" i="3" l="1"/>
  <c r="F449" i="3" s="1"/>
  <c r="E450" i="3" l="1"/>
  <c r="F450" i="3" s="1"/>
  <c r="E451" i="3" l="1"/>
  <c r="F451" i="3" s="1"/>
  <c r="E452" i="3" l="1"/>
  <c r="F452" i="3" s="1"/>
  <c r="E453" i="3" l="1"/>
  <c r="F453" i="3" s="1"/>
  <c r="E454" i="3" l="1"/>
  <c r="F454" i="3" s="1"/>
  <c r="E455" i="3" l="1"/>
  <c r="F455" i="3" s="1"/>
  <c r="E456" i="3" l="1"/>
  <c r="F456" i="3" s="1"/>
  <c r="E457" i="3" l="1"/>
  <c r="F457" i="3" s="1"/>
  <c r="E458" i="3" l="1"/>
  <c r="F458" i="3" s="1"/>
  <c r="E459" i="3" l="1"/>
  <c r="F459" i="3" s="1"/>
  <c r="E460" i="3" l="1"/>
  <c r="F460" i="3" s="1"/>
  <c r="E461" i="3" l="1"/>
  <c r="F461" i="3" s="1"/>
  <c r="E462" i="3" l="1"/>
  <c r="F462" i="3" s="1"/>
  <c r="E463" i="3" l="1"/>
  <c r="F463" i="3" s="1"/>
  <c r="E464" i="3" l="1"/>
  <c r="F464" i="3" s="1"/>
  <c r="E465" i="3" l="1"/>
  <c r="F465" i="3" s="1"/>
  <c r="E466" i="3" l="1"/>
  <c r="F466" i="3" s="1"/>
  <c r="E467" i="3" l="1"/>
  <c r="F467" i="3" s="1"/>
  <c r="E468" i="3" l="1"/>
  <c r="F468" i="3" s="1"/>
  <c r="E469" i="3" l="1"/>
  <c r="F469" i="3" s="1"/>
  <c r="E470" i="3" l="1"/>
  <c r="F470" i="3" s="1"/>
  <c r="E471" i="3" l="1"/>
  <c r="F471" i="3" s="1"/>
  <c r="E472" i="3" l="1"/>
  <c r="F472" i="3" s="1"/>
  <c r="E473" i="3" l="1"/>
  <c r="F473" i="3" s="1"/>
  <c r="E474" i="3" l="1"/>
  <c r="F474" i="3" s="1"/>
  <c r="E475" i="3" l="1"/>
  <c r="F475" i="3" s="1"/>
  <c r="E476" i="3" l="1"/>
  <c r="F476" i="3" s="1"/>
  <c r="E477" i="3" l="1"/>
  <c r="F477" i="3" s="1"/>
  <c r="E478" i="3" l="1"/>
  <c r="F478" i="3" s="1"/>
  <c r="E479" i="3" l="1"/>
  <c r="F479" i="3" s="1"/>
  <c r="E480" i="3" l="1"/>
  <c r="F480" i="3" s="1"/>
  <c r="E481" i="3" l="1"/>
  <c r="F481" i="3" s="1"/>
  <c r="E482" i="3" l="1"/>
  <c r="F482" i="3" s="1"/>
  <c r="E483" i="3" l="1"/>
  <c r="F483" i="3" s="1"/>
  <c r="E484" i="3" l="1"/>
  <c r="F484" i="3" s="1"/>
  <c r="E485" i="3" l="1"/>
  <c r="F485" i="3" s="1"/>
  <c r="E486" i="3" l="1"/>
  <c r="F486" i="3" s="1"/>
  <c r="E487" i="3" l="1"/>
  <c r="F487" i="3" s="1"/>
  <c r="E488" i="3" l="1"/>
  <c r="F488" i="3" s="1"/>
  <c r="E489" i="3" l="1"/>
  <c r="F489" i="3" s="1"/>
  <c r="E490" i="3" l="1"/>
  <c r="F490" i="3" s="1"/>
  <c r="E491" i="3" l="1"/>
  <c r="F491" i="3" s="1"/>
  <c r="E492" i="3" l="1"/>
  <c r="F492" i="3" s="1"/>
  <c r="E493" i="3" l="1"/>
  <c r="F493" i="3" s="1"/>
  <c r="E494" i="3" l="1"/>
  <c r="F494" i="3" s="1"/>
  <c r="E495" i="3" l="1"/>
  <c r="F495" i="3" s="1"/>
  <c r="E496" i="3" l="1"/>
  <c r="F496" i="3" s="1"/>
  <c r="E497" i="3" l="1"/>
  <c r="F497" i="3" s="1"/>
  <c r="E498" i="3" l="1"/>
  <c r="F498" i="3" s="1"/>
  <c r="E499" i="3" l="1"/>
  <c r="F499" i="3" s="1"/>
  <c r="E500" i="3" l="1"/>
  <c r="F500" i="3" s="1"/>
  <c r="E501" i="3" l="1"/>
  <c r="F501" i="3" s="1"/>
  <c r="E502" i="3" l="1"/>
  <c r="F502" i="3" s="1"/>
  <c r="E503" i="3" l="1"/>
  <c r="F503" i="3" s="1"/>
  <c r="E504" i="3" l="1"/>
  <c r="F504" i="3" s="1"/>
  <c r="E505" i="3" l="1"/>
  <c r="F505" i="3" s="1"/>
  <c r="E506" i="3" l="1"/>
  <c r="F506" i="3" s="1"/>
  <c r="E507" i="3" l="1"/>
  <c r="F507" i="3" s="1"/>
  <c r="E508" i="3" l="1"/>
  <c r="F508" i="3" s="1"/>
  <c r="E509" i="3" l="1"/>
  <c r="F509" i="3" s="1"/>
  <c r="E510" i="3" l="1"/>
  <c r="F510" i="3" s="1"/>
  <c r="E511" i="3" l="1"/>
  <c r="F511" i="3" s="1"/>
  <c r="E512" i="3" l="1"/>
  <c r="F512" i="3" s="1"/>
  <c r="E513" i="3" l="1"/>
  <c r="F513" i="3" s="1"/>
  <c r="E514" i="3" l="1"/>
  <c r="F514" i="3" s="1"/>
  <c r="E515" i="3" l="1"/>
  <c r="F515" i="3" s="1"/>
  <c r="E516" i="3" l="1"/>
  <c r="F516" i="3" s="1"/>
  <c r="E517" i="3" l="1"/>
  <c r="F517" i="3" s="1"/>
  <c r="E518" i="3" l="1"/>
  <c r="F518" i="3" s="1"/>
  <c r="E519" i="3" l="1"/>
  <c r="F519" i="3" s="1"/>
  <c r="E520" i="3" l="1"/>
  <c r="F520" i="3" s="1"/>
  <c r="E521" i="3" l="1"/>
  <c r="F521" i="3" s="1"/>
  <c r="E522" i="3" l="1"/>
  <c r="F522" i="3" s="1"/>
  <c r="E523" i="3" l="1"/>
  <c r="F523" i="3" s="1"/>
  <c r="E524" i="3" l="1"/>
  <c r="F524" i="3" s="1"/>
  <c r="E525" i="3" l="1"/>
  <c r="F525" i="3" s="1"/>
  <c r="E526" i="3" l="1"/>
  <c r="F526" i="3" s="1"/>
  <c r="E527" i="3" l="1"/>
  <c r="F527" i="3" s="1"/>
  <c r="E528" i="3" l="1"/>
  <c r="F528" i="3" s="1"/>
  <c r="E529" i="3" l="1"/>
  <c r="F529" i="3" s="1"/>
  <c r="E530" i="3" l="1"/>
  <c r="F530" i="3" s="1"/>
  <c r="E531" i="3" l="1"/>
  <c r="F531" i="3" s="1"/>
  <c r="E532" i="3" l="1"/>
  <c r="F532" i="3" s="1"/>
  <c r="E533" i="3" l="1"/>
  <c r="F533" i="3" s="1"/>
  <c r="E534" i="3" l="1"/>
  <c r="F534" i="3" s="1"/>
  <c r="E535" i="3" l="1"/>
  <c r="F535" i="3" s="1"/>
  <c r="E536" i="3" l="1"/>
  <c r="F536" i="3" s="1"/>
  <c r="E537" i="3" l="1"/>
  <c r="F537" i="3" s="1"/>
  <c r="E538" i="3" l="1"/>
  <c r="F538" i="3" s="1"/>
  <c r="E539" i="3" l="1"/>
  <c r="F539" i="3" s="1"/>
  <c r="E540" i="3" l="1"/>
  <c r="F540" i="3" s="1"/>
  <c r="E541" i="3" l="1"/>
  <c r="F541" i="3" s="1"/>
  <c r="E542" i="3" l="1"/>
  <c r="F542" i="3" s="1"/>
  <c r="E543" i="3" l="1"/>
  <c r="F543" i="3" s="1"/>
  <c r="E544" i="3" l="1"/>
  <c r="F544" i="3" s="1"/>
  <c r="E545" i="3" l="1"/>
  <c r="F545" i="3" s="1"/>
  <c r="E546" i="3" l="1"/>
  <c r="F546" i="3" s="1"/>
  <c r="E547" i="3" l="1"/>
  <c r="F547" i="3" s="1"/>
  <c r="E548" i="3" l="1"/>
  <c r="F548" i="3" s="1"/>
  <c r="E549" i="3" l="1"/>
  <c r="F549" i="3" s="1"/>
  <c r="E550" i="3" l="1"/>
  <c r="F550" i="3" s="1"/>
  <c r="E551" i="3" l="1"/>
  <c r="F551" i="3" s="1"/>
  <c r="E552" i="3" l="1"/>
  <c r="F552" i="3" s="1"/>
  <c r="E553" i="3" l="1"/>
  <c r="F553" i="3" s="1"/>
  <c r="E554" i="3" l="1"/>
  <c r="F554" i="3" s="1"/>
  <c r="E555" i="3" l="1"/>
  <c r="F555" i="3" s="1"/>
  <c r="E556" i="3" l="1"/>
  <c r="F556" i="3" s="1"/>
  <c r="E557" i="3" l="1"/>
  <c r="F557" i="3" s="1"/>
  <c r="E558" i="3" l="1"/>
  <c r="F558" i="3" s="1"/>
  <c r="E559" i="3" l="1"/>
  <c r="F559" i="3" s="1"/>
  <c r="E560" i="3" l="1"/>
  <c r="F560" i="3" s="1"/>
  <c r="E561" i="3" l="1"/>
  <c r="F561" i="3" s="1"/>
  <c r="E562" i="3" l="1"/>
  <c r="F562" i="3" s="1"/>
  <c r="E563" i="3" l="1"/>
  <c r="F563" i="3" s="1"/>
  <c r="E564" i="3" l="1"/>
  <c r="F564" i="3" s="1"/>
  <c r="E565" i="3" l="1"/>
  <c r="F565" i="3" s="1"/>
  <c r="E566" i="3" l="1"/>
  <c r="F566" i="3" s="1"/>
  <c r="E567" i="3" l="1"/>
  <c r="F567" i="3" s="1"/>
  <c r="E568" i="3" l="1"/>
  <c r="F568" i="3" s="1"/>
  <c r="E569" i="3" l="1"/>
  <c r="F569" i="3" s="1"/>
  <c r="E570" i="3" l="1"/>
  <c r="F570" i="3" s="1"/>
  <c r="E571" i="3" l="1"/>
  <c r="F571" i="3" s="1"/>
  <c r="E572" i="3" l="1"/>
  <c r="F572" i="3" s="1"/>
  <c r="E573" i="3" l="1"/>
  <c r="F573" i="3" s="1"/>
  <c r="E574" i="3" l="1"/>
  <c r="F574" i="3" s="1"/>
  <c r="E575" i="3" l="1"/>
  <c r="F575" i="3" s="1"/>
  <c r="E576" i="3" l="1"/>
  <c r="F576" i="3" s="1"/>
  <c r="E577" i="3" l="1"/>
  <c r="F577" i="3" s="1"/>
  <c r="E578" i="3" l="1"/>
  <c r="F578" i="3" s="1"/>
  <c r="E579" i="3" l="1"/>
  <c r="F579" i="3" s="1"/>
  <c r="E580" i="3" l="1"/>
  <c r="F580" i="3" s="1"/>
  <c r="E581" i="3" l="1"/>
  <c r="F581" i="3" s="1"/>
  <c r="E582" i="3" l="1"/>
  <c r="F582" i="3" s="1"/>
  <c r="E583" i="3" l="1"/>
  <c r="F583" i="3" s="1"/>
  <c r="E584" i="3" l="1"/>
  <c r="F584" i="3" s="1"/>
  <c r="E585" i="3" l="1"/>
  <c r="F585" i="3" s="1"/>
  <c r="E586" i="3" l="1"/>
  <c r="F586" i="3" s="1"/>
  <c r="E587" i="3" l="1"/>
  <c r="F587" i="3" s="1"/>
  <c r="E588" i="3" l="1"/>
  <c r="F588" i="3" s="1"/>
  <c r="E589" i="3" l="1"/>
  <c r="F589" i="3" s="1"/>
  <c r="E590" i="3" l="1"/>
  <c r="F590" i="3" s="1"/>
  <c r="E591" i="3" l="1"/>
  <c r="F591" i="3" s="1"/>
  <c r="E592" i="3" l="1"/>
  <c r="F592" i="3" s="1"/>
  <c r="E593" i="3" l="1"/>
  <c r="F593" i="3" s="1"/>
  <c r="E594" i="3" l="1"/>
  <c r="F594" i="3" s="1"/>
  <c r="E595" i="3" l="1"/>
  <c r="F595" i="3" s="1"/>
  <c r="E596" i="3" l="1"/>
  <c r="F596" i="3" s="1"/>
  <c r="E597" i="3" l="1"/>
  <c r="F597" i="3" s="1"/>
  <c r="E598" i="3" l="1"/>
  <c r="F598" i="3" s="1"/>
  <c r="E599" i="3" l="1"/>
  <c r="F599" i="3" s="1"/>
  <c r="E600" i="3" l="1"/>
  <c r="F600" i="3" s="1"/>
  <c r="E601" i="3" l="1"/>
  <c r="F601" i="3" s="1"/>
  <c r="E602" i="3" l="1"/>
  <c r="F602" i="3" s="1"/>
  <c r="E603" i="3" l="1"/>
  <c r="F603" i="3" s="1"/>
  <c r="E604" i="3" l="1"/>
  <c r="F604" i="3" s="1"/>
  <c r="E605" i="3" l="1"/>
  <c r="F605" i="3" s="1"/>
  <c r="E606" i="3" l="1"/>
  <c r="F606" i="3" s="1"/>
  <c r="E607" i="3" l="1"/>
  <c r="F607" i="3" s="1"/>
  <c r="E608" i="3" l="1"/>
  <c r="F608" i="3" s="1"/>
  <c r="E609" i="3" l="1"/>
  <c r="F609" i="3" s="1"/>
  <c r="E610" i="3" l="1"/>
  <c r="F610" i="3" s="1"/>
  <c r="E611" i="3" l="1"/>
  <c r="F611" i="3" s="1"/>
  <c r="E612" i="3" l="1"/>
  <c r="F612" i="3" s="1"/>
  <c r="E613" i="3" l="1"/>
  <c r="F613" i="3" s="1"/>
  <c r="E614" i="3" l="1"/>
  <c r="F614" i="3" s="1"/>
  <c r="E615" i="3" l="1"/>
  <c r="F615" i="3" s="1"/>
  <c r="E616" i="3" l="1"/>
  <c r="F616" i="3" s="1"/>
  <c r="E617" i="3" l="1"/>
  <c r="F617" i="3" s="1"/>
  <c r="E618" i="3" l="1"/>
  <c r="F618" i="3" s="1"/>
  <c r="E619" i="3" l="1"/>
  <c r="F619" i="3" s="1"/>
  <c r="E620" i="3" l="1"/>
  <c r="F620" i="3" s="1"/>
  <c r="E621" i="3" l="1"/>
  <c r="F621" i="3" s="1"/>
  <c r="E622" i="3" l="1"/>
  <c r="F622" i="3" s="1"/>
  <c r="E623" i="3" l="1"/>
  <c r="F623" i="3" s="1"/>
  <c r="E624" i="3" l="1"/>
  <c r="F624" i="3" s="1"/>
  <c r="E625" i="3" l="1"/>
  <c r="F625" i="3" s="1"/>
  <c r="E626" i="3" l="1"/>
  <c r="F626" i="3" s="1"/>
  <c r="E627" i="3" l="1"/>
  <c r="F627" i="3" s="1"/>
  <c r="E628" i="3" l="1"/>
  <c r="F628" i="3" s="1"/>
  <c r="E629" i="3" l="1"/>
  <c r="F629" i="3" s="1"/>
  <c r="E630" i="3" l="1"/>
  <c r="F630" i="3" s="1"/>
  <c r="E631" i="3" l="1"/>
  <c r="F631" i="3" s="1"/>
  <c r="E632" i="3" l="1"/>
  <c r="F632" i="3" s="1"/>
  <c r="E633" i="3" l="1"/>
  <c r="F633" i="3" s="1"/>
  <c r="E634" i="3" l="1"/>
  <c r="F634" i="3" s="1"/>
  <c r="E635" i="3" l="1"/>
  <c r="F635" i="3" s="1"/>
  <c r="E636" i="3" l="1"/>
  <c r="F636" i="3" s="1"/>
  <c r="E637" i="3" l="1"/>
  <c r="F637" i="3" s="1"/>
  <c r="E638" i="3" l="1"/>
  <c r="F638" i="3" s="1"/>
  <c r="E639" i="3" l="1"/>
  <c r="F639" i="3" s="1"/>
  <c r="E640" i="3" l="1"/>
  <c r="F640" i="3" s="1"/>
  <c r="E641" i="3" l="1"/>
  <c r="F641" i="3" s="1"/>
  <c r="E642" i="3" l="1"/>
  <c r="F642" i="3" s="1"/>
  <c r="E643" i="3" l="1"/>
  <c r="F643" i="3" s="1"/>
  <c r="E644" i="3" l="1"/>
  <c r="F644" i="3" s="1"/>
  <c r="E645" i="3" l="1"/>
  <c r="F645" i="3" s="1"/>
  <c r="E646" i="3" l="1"/>
  <c r="F646" i="3" s="1"/>
  <c r="E647" i="3" l="1"/>
  <c r="F647" i="3" s="1"/>
  <c r="E648" i="3" l="1"/>
  <c r="F648" i="3" s="1"/>
  <c r="E649" i="3" l="1"/>
  <c r="F649" i="3" s="1"/>
  <c r="E650" i="3" l="1"/>
  <c r="F650" i="3" s="1"/>
  <c r="E651" i="3" l="1"/>
  <c r="F651" i="3" s="1"/>
  <c r="E652" i="3" l="1"/>
  <c r="F652" i="3" s="1"/>
  <c r="E653" i="3" l="1"/>
  <c r="F653" i="3" s="1"/>
  <c r="E654" i="3" l="1"/>
  <c r="F654" i="3" s="1"/>
  <c r="E655" i="3" l="1"/>
  <c r="F655" i="3" s="1"/>
  <c r="E656" i="3" l="1"/>
  <c r="F656" i="3" s="1"/>
  <c r="E657" i="3" l="1"/>
  <c r="F657" i="3" s="1"/>
  <c r="E658" i="3" l="1"/>
  <c r="F658" i="3" s="1"/>
  <c r="E659" i="3" l="1"/>
  <c r="F659" i="3" s="1"/>
  <c r="E660" i="3" l="1"/>
  <c r="F660" i="3" s="1"/>
  <c r="E661" i="3" l="1"/>
  <c r="F661" i="3" s="1"/>
  <c r="E662" i="3" l="1"/>
  <c r="F662" i="3" s="1"/>
  <c r="E663" i="3" l="1"/>
  <c r="F663" i="3" s="1"/>
  <c r="E664" i="3" l="1"/>
  <c r="F664" i="3" s="1"/>
  <c r="E665" i="3" l="1"/>
  <c r="F665" i="3" s="1"/>
  <c r="E666" i="3" l="1"/>
  <c r="F666" i="3" s="1"/>
  <c r="E667" i="3" l="1"/>
  <c r="F667" i="3" s="1"/>
  <c r="E668" i="3" l="1"/>
  <c r="F668" i="3" s="1"/>
  <c r="E669" i="3" l="1"/>
  <c r="F669" i="3" s="1"/>
  <c r="E670" i="3" l="1"/>
  <c r="F670" i="3" s="1"/>
  <c r="E671" i="3" l="1"/>
  <c r="F671" i="3" s="1"/>
  <c r="E672" i="3" l="1"/>
  <c r="F672" i="3" s="1"/>
  <c r="E673" i="3" l="1"/>
  <c r="F673" i="3" s="1"/>
  <c r="E674" i="3" l="1"/>
  <c r="F674" i="3" s="1"/>
  <c r="E675" i="3" l="1"/>
  <c r="F675" i="3" s="1"/>
  <c r="E676" i="3" l="1"/>
  <c r="F676" i="3" s="1"/>
  <c r="E677" i="3" l="1"/>
  <c r="F677" i="3" s="1"/>
  <c r="E678" i="3" l="1"/>
  <c r="F678" i="3" s="1"/>
  <c r="E679" i="3" l="1"/>
  <c r="F679" i="3" s="1"/>
  <c r="E680" i="3" l="1"/>
  <c r="F680" i="3" s="1"/>
  <c r="E681" i="3" l="1"/>
  <c r="F681" i="3" s="1"/>
  <c r="E682" i="3" l="1"/>
  <c r="F682" i="3" s="1"/>
  <c r="E683" i="3" l="1"/>
  <c r="F683" i="3" s="1"/>
  <c r="E684" i="3" l="1"/>
  <c r="F684" i="3" s="1"/>
  <c r="E685" i="3" l="1"/>
  <c r="F685" i="3" s="1"/>
  <c r="E686" i="3" l="1"/>
  <c r="F686" i="3" s="1"/>
  <c r="E688" i="3" l="1"/>
  <c r="F688" i="3" s="1"/>
  <c r="E687" i="3"/>
  <c r="F687" i="3" s="1"/>
</calcChain>
</file>

<file path=xl/sharedStrings.xml><?xml version="1.0" encoding="utf-8"?>
<sst xmlns="http://schemas.openxmlformats.org/spreadsheetml/2006/main" count="70" uniqueCount="41">
  <si>
    <t>Number</t>
  </si>
  <si>
    <t>Date</t>
  </si>
  <si>
    <t>Close</t>
  </si>
  <si>
    <t>Rentabilidad</t>
  </si>
  <si>
    <t>Número de acciones</t>
  </si>
  <si>
    <t xml:space="preserve">Precio de Mercado </t>
  </si>
  <si>
    <t xml:space="preserve">Monto </t>
  </si>
  <si>
    <t>Nivel de Confianza</t>
  </si>
  <si>
    <t>Significancia</t>
  </si>
  <si>
    <t>Días</t>
  </si>
  <si>
    <t>F</t>
  </si>
  <si>
    <t xml:space="preserve">Volatilidad Histórica </t>
  </si>
  <si>
    <t>Var(%)</t>
  </si>
  <si>
    <t>Máxima perdida Probable</t>
  </si>
  <si>
    <t xml:space="preserve">Cobertura </t>
  </si>
  <si>
    <t xml:space="preserve">Rentabilidad </t>
  </si>
  <si>
    <t>Continua</t>
  </si>
  <si>
    <t>Cuadrática</t>
  </si>
  <si>
    <t xml:space="preserve">Posición </t>
  </si>
  <si>
    <t>(i)</t>
  </si>
  <si>
    <t xml:space="preserve">Factor de peso </t>
  </si>
  <si>
    <t>Factor de peso de R2</t>
  </si>
  <si>
    <t>Varianza Dinámica</t>
  </si>
  <si>
    <t xml:space="preserve">Volatilidad Dinámica </t>
  </si>
  <si>
    <t>VaR</t>
  </si>
  <si>
    <t>VaR(%)</t>
  </si>
  <si>
    <t>Diaria</t>
  </si>
  <si>
    <t xml:space="preserve">Precio </t>
  </si>
  <si>
    <t>Simulado</t>
  </si>
  <si>
    <t>Simulado (mañana)</t>
  </si>
  <si>
    <t>Perdida o Ganancia</t>
  </si>
  <si>
    <t>Simulada</t>
  </si>
  <si>
    <t>Monto Futuro</t>
  </si>
  <si>
    <t>p5</t>
  </si>
  <si>
    <t>Excesos</t>
  </si>
  <si>
    <t>Eficiencia</t>
  </si>
  <si>
    <t>VaR%</t>
  </si>
  <si>
    <t>dias</t>
  </si>
  <si>
    <t>Var%</t>
  </si>
  <si>
    <t>Var</t>
  </si>
  <si>
    <t>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</si>
</sst>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%"/>
    <numFmt numFmtId="165" formatCode="0.00000%"/>
    <numFmt numFmtId="166" formatCode="yyyy/mm/dd"/>
    <numFmt numFmtId="167" formatCode="0.000000%"/>
    <numFmt numFmtId="168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168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6" fontId="0" fillId="8" borderId="0" xfId="0" applyNumberFormat="1" applyFill="1"/>
    <xf numFmtId="165" fontId="0" fillId="8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D7CC7FC-716B-4CEC-822D-52EFA3A624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25</xdr:row>
      <xdr:rowOff>33337</xdr:rowOff>
    </xdr:from>
    <xdr:to>
      <xdr:col>11</xdr:col>
      <xdr:colOff>180975</xdr:colOff>
      <xdr:row>39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96DE6B4-FDB7-463B-9887-2862D6E7C6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4795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8B44-82DA-4185-841A-D0EDD261E94E}">
  <dimension ref="A1:H690"/>
  <sheetViews>
    <sheetView topLeftCell="A503" workbookViewId="0">
      <selection activeCell="E521" sqref="E521"/>
    </sheetView>
  </sheetViews>
  <sheetFormatPr baseColWidth="10" defaultRowHeight="15" x14ac:dyDescent="0.25"/>
  <cols>
    <col min="2" max="2" width="11.42578125" style="4"/>
    <col min="4" max="4" width="11.42578125" style="3"/>
    <col min="5" max="5" width="11.85546875" bestFit="1" customWidth="1"/>
    <col min="6" max="6" width="19.42578125" bestFit="1" customWidth="1"/>
    <col min="7" max="7" width="12.7109375" bestFit="1" customWidth="1"/>
  </cols>
  <sheetData>
    <row r="1" spans="1:8" x14ac:dyDescent="0.25">
      <c r="A1" t="s">
        <v>0</v>
      </c>
      <c r="B1" s="4" t="s">
        <v>1</v>
      </c>
      <c r="C1" t="s">
        <v>2</v>
      </c>
      <c r="D1" s="3" t="s">
        <v>3</v>
      </c>
      <c r="F1" t="s">
        <v>4</v>
      </c>
      <c r="G1">
        <v>1</v>
      </c>
    </row>
    <row r="2" spans="1:8" x14ac:dyDescent="0.25">
      <c r="A2">
        <v>1</v>
      </c>
      <c r="B2" s="4">
        <v>42894</v>
      </c>
      <c r="C2">
        <v>30.139999</v>
      </c>
      <c r="F2" t="s">
        <v>5</v>
      </c>
      <c r="G2">
        <v>30.219999000000001</v>
      </c>
    </row>
    <row r="3" spans="1:8" x14ac:dyDescent="0.25">
      <c r="A3">
        <v>2</v>
      </c>
      <c r="B3" s="4">
        <v>42895</v>
      </c>
      <c r="C3">
        <v>30.26</v>
      </c>
      <c r="D3" s="3">
        <f>LN(C3/C2)</f>
        <v>3.9735483403613801E-3</v>
      </c>
      <c r="F3" t="s">
        <v>6</v>
      </c>
      <c r="G3">
        <f>G2*G1</f>
        <v>30.219999000000001</v>
      </c>
    </row>
    <row r="4" spans="1:8" x14ac:dyDescent="0.25">
      <c r="A4">
        <v>3</v>
      </c>
      <c r="B4" s="4">
        <v>42898</v>
      </c>
      <c r="C4">
        <v>30.5</v>
      </c>
      <c r="D4" s="3">
        <f t="shared" ref="D4:D67" si="0">LN(C4/C3)</f>
        <v>7.8999752531559303E-3</v>
      </c>
      <c r="F4" t="s">
        <v>7</v>
      </c>
      <c r="G4" s="1">
        <v>0.95</v>
      </c>
    </row>
    <row r="5" spans="1:8" x14ac:dyDescent="0.25">
      <c r="A5">
        <v>4</v>
      </c>
      <c r="B5" s="4">
        <v>42899</v>
      </c>
      <c r="C5">
        <v>30.4</v>
      </c>
      <c r="D5" s="3">
        <f t="shared" si="0"/>
        <v>-3.2840752011899961E-3</v>
      </c>
      <c r="F5" t="s">
        <v>8</v>
      </c>
      <c r="G5" s="1">
        <f>1-G4</f>
        <v>5.0000000000000044E-2</v>
      </c>
    </row>
    <row r="6" spans="1:8" x14ac:dyDescent="0.25">
      <c r="A6">
        <v>5</v>
      </c>
      <c r="B6" s="4">
        <v>42900</v>
      </c>
      <c r="C6">
        <v>30.49</v>
      </c>
      <c r="D6" s="3">
        <f t="shared" si="0"/>
        <v>2.956152587987395E-3</v>
      </c>
      <c r="F6" t="s">
        <v>9</v>
      </c>
      <c r="G6">
        <v>1</v>
      </c>
    </row>
    <row r="7" spans="1:8" x14ac:dyDescent="0.25">
      <c r="A7">
        <v>6</v>
      </c>
      <c r="B7" s="4">
        <v>42901</v>
      </c>
      <c r="C7">
        <v>30.48</v>
      </c>
      <c r="D7" s="3">
        <f t="shared" si="0"/>
        <v>-3.2803018171780507E-4</v>
      </c>
      <c r="F7" t="s">
        <v>10</v>
      </c>
      <c r="G7" s="6">
        <f>_xlfn.NORM.S.INV(G5)</f>
        <v>-1.6448536269514715</v>
      </c>
    </row>
    <row r="8" spans="1:8" x14ac:dyDescent="0.25">
      <c r="A8">
        <v>7</v>
      </c>
      <c r="B8" s="4">
        <v>42902</v>
      </c>
      <c r="C8">
        <v>30.690000999999999</v>
      </c>
      <c r="D8" s="3">
        <f t="shared" si="0"/>
        <v>6.8661703971022257E-3</v>
      </c>
      <c r="F8" t="s">
        <v>11</v>
      </c>
      <c r="G8" s="2">
        <f>_xlfn.STDEV.S(D3:D688)</f>
        <v>1.4810359716544597E-2</v>
      </c>
    </row>
    <row r="9" spans="1:8" x14ac:dyDescent="0.25">
      <c r="A9">
        <v>8</v>
      </c>
      <c r="B9" s="4">
        <v>42905</v>
      </c>
      <c r="C9">
        <v>30.959999</v>
      </c>
      <c r="D9" s="3">
        <f t="shared" si="0"/>
        <v>8.7591152062365518E-3</v>
      </c>
      <c r="F9" t="s">
        <v>12</v>
      </c>
      <c r="G9" s="2">
        <f>G8*G7*SQRT(G6)</f>
        <v>-2.4360873896214347E-2</v>
      </c>
      <c r="H9" t="s">
        <v>13</v>
      </c>
    </row>
    <row r="10" spans="1:8" x14ac:dyDescent="0.25">
      <c r="A10">
        <v>9</v>
      </c>
      <c r="B10" s="4">
        <v>42906</v>
      </c>
      <c r="C10">
        <v>31.15</v>
      </c>
      <c r="D10" s="3">
        <f t="shared" si="0"/>
        <v>6.1182288116778064E-3</v>
      </c>
      <c r="F10" t="s">
        <v>39</v>
      </c>
      <c r="G10">
        <f>G3*SQRT(G6)*G7*G8</f>
        <v>-0.73618558478272367</v>
      </c>
      <c r="H10" t="s">
        <v>14</v>
      </c>
    </row>
    <row r="11" spans="1:8" x14ac:dyDescent="0.25">
      <c r="A11">
        <v>10</v>
      </c>
      <c r="B11" s="4">
        <v>42907</v>
      </c>
      <c r="C11">
        <v>31.15</v>
      </c>
      <c r="D11" s="3">
        <f t="shared" si="0"/>
        <v>0</v>
      </c>
    </row>
    <row r="12" spans="1:8" x14ac:dyDescent="0.25">
      <c r="A12">
        <v>11</v>
      </c>
      <c r="B12" s="4">
        <v>42908</v>
      </c>
      <c r="C12">
        <v>31.27</v>
      </c>
      <c r="D12" s="3">
        <f t="shared" si="0"/>
        <v>3.8449262362877383E-3</v>
      </c>
    </row>
    <row r="13" spans="1:8" x14ac:dyDescent="0.25">
      <c r="A13">
        <v>12</v>
      </c>
      <c r="B13" s="4">
        <v>42909</v>
      </c>
      <c r="C13">
        <v>31.559999000000001</v>
      </c>
      <c r="D13" s="3">
        <f t="shared" si="0"/>
        <v>9.23129282224509E-3</v>
      </c>
    </row>
    <row r="14" spans="1:8" x14ac:dyDescent="0.25">
      <c r="A14">
        <v>13</v>
      </c>
      <c r="B14" s="4">
        <v>42912</v>
      </c>
      <c r="C14">
        <v>31.879999000000002</v>
      </c>
      <c r="D14" s="3">
        <f t="shared" si="0"/>
        <v>1.008835826239024E-2</v>
      </c>
    </row>
    <row r="15" spans="1:8" x14ac:dyDescent="0.25">
      <c r="A15">
        <v>14</v>
      </c>
      <c r="B15" s="4">
        <v>42913</v>
      </c>
      <c r="C15">
        <v>32.040000999999997</v>
      </c>
      <c r="D15" s="3">
        <f t="shared" si="0"/>
        <v>5.0063308567589171E-3</v>
      </c>
    </row>
    <row r="16" spans="1:8" x14ac:dyDescent="0.25">
      <c r="A16">
        <v>15</v>
      </c>
      <c r="B16" s="4">
        <v>42914</v>
      </c>
      <c r="C16">
        <v>31.82</v>
      </c>
      <c r="D16" s="3">
        <f t="shared" si="0"/>
        <v>-6.8901305015033635E-3</v>
      </c>
    </row>
    <row r="17" spans="1:4" x14ac:dyDescent="0.25">
      <c r="A17">
        <v>16</v>
      </c>
      <c r="B17" s="4">
        <v>42915</v>
      </c>
      <c r="C17">
        <v>31.65</v>
      </c>
      <c r="D17" s="3">
        <f t="shared" si="0"/>
        <v>-5.3568743194557216E-3</v>
      </c>
    </row>
    <row r="18" spans="1:4" x14ac:dyDescent="0.25">
      <c r="A18">
        <v>17</v>
      </c>
      <c r="B18" s="4">
        <v>42916</v>
      </c>
      <c r="C18">
        <v>31.98</v>
      </c>
      <c r="D18" s="3">
        <f t="shared" si="0"/>
        <v>1.0372558815622976E-2</v>
      </c>
    </row>
    <row r="19" spans="1:4" x14ac:dyDescent="0.25">
      <c r="A19">
        <v>18</v>
      </c>
      <c r="B19" s="4">
        <v>42919</v>
      </c>
      <c r="C19">
        <v>31.780000999999999</v>
      </c>
      <c r="D19" s="3">
        <f t="shared" si="0"/>
        <v>-6.2735148309077775E-3</v>
      </c>
    </row>
    <row r="20" spans="1:4" x14ac:dyDescent="0.25">
      <c r="A20">
        <v>19</v>
      </c>
      <c r="B20" s="4">
        <v>42920</v>
      </c>
      <c r="C20">
        <v>31.9</v>
      </c>
      <c r="D20" s="3">
        <f t="shared" si="0"/>
        <v>3.768817215898358E-3</v>
      </c>
    </row>
    <row r="21" spans="1:4" x14ac:dyDescent="0.25">
      <c r="A21">
        <v>20</v>
      </c>
      <c r="B21" s="4">
        <v>42921</v>
      </c>
      <c r="C21">
        <v>31.99</v>
      </c>
      <c r="D21" s="3">
        <f t="shared" si="0"/>
        <v>2.8173441706276642E-3</v>
      </c>
    </row>
    <row r="22" spans="1:4" x14ac:dyDescent="0.25">
      <c r="A22">
        <v>21</v>
      </c>
      <c r="B22" s="4">
        <v>42922</v>
      </c>
      <c r="C22">
        <v>31.99</v>
      </c>
      <c r="D22" s="3">
        <f t="shared" si="0"/>
        <v>0</v>
      </c>
    </row>
    <row r="23" spans="1:4" x14ac:dyDescent="0.25">
      <c r="A23">
        <v>22</v>
      </c>
      <c r="B23" s="4">
        <v>42923</v>
      </c>
      <c r="C23">
        <v>31.93</v>
      </c>
      <c r="D23" s="3">
        <f t="shared" si="0"/>
        <v>-1.8773472347359116E-3</v>
      </c>
    </row>
    <row r="24" spans="1:4" x14ac:dyDescent="0.25">
      <c r="A24">
        <v>23</v>
      </c>
      <c r="B24" s="4">
        <v>42926</v>
      </c>
      <c r="C24">
        <v>32.229999999999997</v>
      </c>
      <c r="D24" s="3">
        <f t="shared" si="0"/>
        <v>9.3516891006557874E-3</v>
      </c>
    </row>
    <row r="25" spans="1:4" x14ac:dyDescent="0.25">
      <c r="A25">
        <v>24</v>
      </c>
      <c r="B25" s="4">
        <v>42927</v>
      </c>
      <c r="C25">
        <v>32.340000000000003</v>
      </c>
      <c r="D25" s="3">
        <f t="shared" si="0"/>
        <v>3.407158321614577E-3</v>
      </c>
    </row>
    <row r="26" spans="1:4" x14ac:dyDescent="0.25">
      <c r="A26">
        <v>25</v>
      </c>
      <c r="B26" s="4">
        <v>42928</v>
      </c>
      <c r="C26">
        <v>32.720001000000003</v>
      </c>
      <c r="D26" s="3">
        <f t="shared" si="0"/>
        <v>1.1681688147932233E-2</v>
      </c>
    </row>
    <row r="27" spans="1:4" x14ac:dyDescent="0.25">
      <c r="A27">
        <v>26</v>
      </c>
      <c r="B27" s="4">
        <v>42929</v>
      </c>
      <c r="C27">
        <v>32.520000000000003</v>
      </c>
      <c r="D27" s="3">
        <f t="shared" si="0"/>
        <v>-6.1312576172831475E-3</v>
      </c>
    </row>
    <row r="28" spans="1:4" x14ac:dyDescent="0.25">
      <c r="A28">
        <v>27</v>
      </c>
      <c r="B28" s="4">
        <v>42930</v>
      </c>
      <c r="C28">
        <v>32.060001</v>
      </c>
      <c r="D28" s="3">
        <f t="shared" si="0"/>
        <v>-1.4246106306687651E-2</v>
      </c>
    </row>
    <row r="29" spans="1:4" x14ac:dyDescent="0.25">
      <c r="A29">
        <v>28</v>
      </c>
      <c r="B29" s="4">
        <v>42933</v>
      </c>
      <c r="C29">
        <v>32.490001999999997</v>
      </c>
      <c r="D29" s="3">
        <f t="shared" si="0"/>
        <v>1.3323232865486872E-2</v>
      </c>
    </row>
    <row r="30" spans="1:4" x14ac:dyDescent="0.25">
      <c r="A30">
        <v>29</v>
      </c>
      <c r="B30" s="4">
        <v>42934</v>
      </c>
      <c r="C30">
        <v>32.799999</v>
      </c>
      <c r="D30" s="3">
        <f t="shared" si="0"/>
        <v>9.4960736638834628E-3</v>
      </c>
    </row>
    <row r="31" spans="1:4" x14ac:dyDescent="0.25">
      <c r="A31">
        <v>30</v>
      </c>
      <c r="B31" s="4">
        <v>42935</v>
      </c>
      <c r="C31">
        <v>32.75</v>
      </c>
      <c r="D31" s="3">
        <f t="shared" si="0"/>
        <v>-1.5255228210317633E-3</v>
      </c>
    </row>
    <row r="32" spans="1:4" x14ac:dyDescent="0.25">
      <c r="A32">
        <v>31</v>
      </c>
      <c r="B32" s="4">
        <v>42936</v>
      </c>
      <c r="C32">
        <v>32.720001000000003</v>
      </c>
      <c r="D32" s="3">
        <f t="shared" si="0"/>
        <v>-9.1641978436781497E-4</v>
      </c>
    </row>
    <row r="33" spans="1:4" x14ac:dyDescent="0.25">
      <c r="A33">
        <v>32</v>
      </c>
      <c r="B33" s="4">
        <v>42937</v>
      </c>
      <c r="C33">
        <v>33.709999000000003</v>
      </c>
      <c r="D33" s="3">
        <f t="shared" si="0"/>
        <v>2.9807957284287936E-2</v>
      </c>
    </row>
    <row r="34" spans="1:4" x14ac:dyDescent="0.25">
      <c r="A34">
        <v>33</v>
      </c>
      <c r="B34" s="4">
        <v>42940</v>
      </c>
      <c r="C34">
        <v>34.349997999999999</v>
      </c>
      <c r="D34" s="3">
        <f t="shared" si="0"/>
        <v>1.8807460863012531E-2</v>
      </c>
    </row>
    <row r="35" spans="1:4" x14ac:dyDescent="0.25">
      <c r="A35">
        <v>34</v>
      </c>
      <c r="B35" s="4">
        <v>42941</v>
      </c>
      <c r="C35">
        <v>34.459999000000003</v>
      </c>
      <c r="D35" s="3">
        <f t="shared" si="0"/>
        <v>3.197241636436953E-3</v>
      </c>
    </row>
    <row r="36" spans="1:4" x14ac:dyDescent="0.25">
      <c r="A36">
        <v>35</v>
      </c>
      <c r="B36" s="4">
        <v>42942</v>
      </c>
      <c r="C36">
        <v>34.889999000000003</v>
      </c>
      <c r="D36" s="3">
        <f t="shared" si="0"/>
        <v>1.2401024456544171E-2</v>
      </c>
    </row>
    <row r="37" spans="1:4" x14ac:dyDescent="0.25">
      <c r="A37">
        <v>36</v>
      </c>
      <c r="B37" s="4">
        <v>42943</v>
      </c>
      <c r="C37">
        <v>35.470001000000003</v>
      </c>
      <c r="D37" s="3">
        <f t="shared" si="0"/>
        <v>1.6487070441194424E-2</v>
      </c>
    </row>
    <row r="38" spans="1:4" x14ac:dyDescent="0.25">
      <c r="A38">
        <v>37</v>
      </c>
      <c r="B38" s="4">
        <v>42944</v>
      </c>
      <c r="C38">
        <v>36.259998000000003</v>
      </c>
      <c r="D38" s="3">
        <f t="shared" si="0"/>
        <v>2.2027853191136416E-2</v>
      </c>
    </row>
    <row r="39" spans="1:4" x14ac:dyDescent="0.25">
      <c r="A39">
        <v>38</v>
      </c>
      <c r="B39" s="4">
        <v>42947</v>
      </c>
      <c r="C39">
        <v>36.939999</v>
      </c>
      <c r="D39" s="3">
        <f t="shared" si="0"/>
        <v>1.857979753066219E-2</v>
      </c>
    </row>
    <row r="40" spans="1:4" x14ac:dyDescent="0.25">
      <c r="A40">
        <v>39</v>
      </c>
      <c r="B40" s="4">
        <v>42948</v>
      </c>
      <c r="C40">
        <v>37.130001</v>
      </c>
      <c r="D40" s="3">
        <f t="shared" si="0"/>
        <v>5.1303474212203957E-3</v>
      </c>
    </row>
    <row r="41" spans="1:4" x14ac:dyDescent="0.25">
      <c r="A41">
        <v>40</v>
      </c>
      <c r="B41" s="4">
        <v>42949</v>
      </c>
      <c r="C41">
        <v>36.509998000000003</v>
      </c>
      <c r="D41" s="3">
        <f t="shared" si="0"/>
        <v>-1.6839154233356378E-2</v>
      </c>
    </row>
    <row r="42" spans="1:4" x14ac:dyDescent="0.25">
      <c r="A42">
        <v>41</v>
      </c>
      <c r="B42" s="4">
        <v>42950</v>
      </c>
      <c r="C42">
        <v>36</v>
      </c>
      <c r="D42" s="3">
        <f t="shared" si="0"/>
        <v>-1.4067202431921638E-2</v>
      </c>
    </row>
    <row r="43" spans="1:4" x14ac:dyDescent="0.25">
      <c r="A43">
        <v>42</v>
      </c>
      <c r="B43" s="4">
        <v>42951</v>
      </c>
      <c r="C43">
        <v>36.639999000000003</v>
      </c>
      <c r="D43" s="3">
        <f t="shared" si="0"/>
        <v>1.762157405724276E-2</v>
      </c>
    </row>
    <row r="44" spans="1:4" x14ac:dyDescent="0.25">
      <c r="A44">
        <v>43</v>
      </c>
      <c r="B44" s="4">
        <v>42954</v>
      </c>
      <c r="C44">
        <v>36.389999000000003</v>
      </c>
      <c r="D44" s="3">
        <f t="shared" si="0"/>
        <v>-6.8465283693616213E-3</v>
      </c>
    </row>
    <row r="45" spans="1:4" x14ac:dyDescent="0.25">
      <c r="A45">
        <v>44</v>
      </c>
      <c r="B45" s="4">
        <v>42955</v>
      </c>
      <c r="C45">
        <v>36.310001</v>
      </c>
      <c r="D45" s="3">
        <f t="shared" si="0"/>
        <v>-2.2007711771247296E-3</v>
      </c>
    </row>
    <row r="46" spans="1:4" x14ac:dyDescent="0.25">
      <c r="A46">
        <v>45</v>
      </c>
      <c r="B46" s="4">
        <v>42956</v>
      </c>
      <c r="C46">
        <v>35.979999999999997</v>
      </c>
      <c r="D46" s="3">
        <f t="shared" si="0"/>
        <v>-9.1299844444795025E-3</v>
      </c>
    </row>
    <row r="47" spans="1:4" x14ac:dyDescent="0.25">
      <c r="A47">
        <v>46</v>
      </c>
      <c r="B47" s="4">
        <v>42957</v>
      </c>
      <c r="C47">
        <v>35.900002000000001</v>
      </c>
      <c r="D47" s="3">
        <f t="shared" si="0"/>
        <v>-2.2258773178488933E-3</v>
      </c>
    </row>
    <row r="48" spans="1:4" x14ac:dyDescent="0.25">
      <c r="A48">
        <v>47</v>
      </c>
      <c r="B48" s="4">
        <v>42958</v>
      </c>
      <c r="C48">
        <v>35.909999999999997</v>
      </c>
      <c r="D48" s="3">
        <f t="shared" si="0"/>
        <v>2.7845703345335935E-4</v>
      </c>
    </row>
    <row r="49" spans="1:4" x14ac:dyDescent="0.25">
      <c r="A49">
        <v>48</v>
      </c>
      <c r="B49" s="4">
        <v>42961</v>
      </c>
      <c r="C49">
        <v>35.939999</v>
      </c>
      <c r="D49" s="3">
        <f t="shared" si="0"/>
        <v>8.3504529326991679E-4</v>
      </c>
    </row>
    <row r="50" spans="1:4" x14ac:dyDescent="0.25">
      <c r="A50">
        <v>49</v>
      </c>
      <c r="B50" s="4">
        <v>42962</v>
      </c>
      <c r="C50">
        <v>35.950001</v>
      </c>
      <c r="D50" s="3">
        <f t="shared" si="0"/>
        <v>2.7825845220579167E-4</v>
      </c>
    </row>
    <row r="51" spans="1:4" x14ac:dyDescent="0.25">
      <c r="A51">
        <v>50</v>
      </c>
      <c r="B51" s="4">
        <v>42963</v>
      </c>
      <c r="C51">
        <v>36.110000999999997</v>
      </c>
      <c r="D51" s="3">
        <f t="shared" si="0"/>
        <v>4.4407509990587683E-3</v>
      </c>
    </row>
    <row r="52" spans="1:4" x14ac:dyDescent="0.25">
      <c r="A52">
        <v>51</v>
      </c>
      <c r="B52" s="4">
        <v>42964</v>
      </c>
      <c r="C52">
        <v>35.68</v>
      </c>
      <c r="D52" s="3">
        <f t="shared" si="0"/>
        <v>-1.1979555270717104E-2</v>
      </c>
    </row>
    <row r="53" spans="1:4" x14ac:dyDescent="0.25">
      <c r="A53">
        <v>52</v>
      </c>
      <c r="B53" s="4">
        <v>42965</v>
      </c>
      <c r="C53">
        <v>36.119999</v>
      </c>
      <c r="D53" s="3">
        <f t="shared" si="0"/>
        <v>1.2256393151482761E-2</v>
      </c>
    </row>
    <row r="54" spans="1:4" x14ac:dyDescent="0.25">
      <c r="A54">
        <v>53</v>
      </c>
      <c r="B54" s="4">
        <v>42968</v>
      </c>
      <c r="C54">
        <v>36.240001999999997</v>
      </c>
      <c r="D54" s="3">
        <f t="shared" si="0"/>
        <v>3.3168354991233704E-3</v>
      </c>
    </row>
    <row r="55" spans="1:4" x14ac:dyDescent="0.25">
      <c r="A55">
        <v>54</v>
      </c>
      <c r="B55" s="4">
        <v>42969</v>
      </c>
      <c r="C55">
        <v>36.580002</v>
      </c>
      <c r="D55" s="3">
        <f t="shared" si="0"/>
        <v>9.338161274988906E-3</v>
      </c>
    </row>
    <row r="56" spans="1:4" x14ac:dyDescent="0.25">
      <c r="A56">
        <v>55</v>
      </c>
      <c r="B56" s="4">
        <v>42970</v>
      </c>
      <c r="C56">
        <v>36.959999000000003</v>
      </c>
      <c r="D56" s="3">
        <f t="shared" si="0"/>
        <v>1.0334522079802313E-2</v>
      </c>
    </row>
    <row r="57" spans="1:4" x14ac:dyDescent="0.25">
      <c r="A57">
        <v>56</v>
      </c>
      <c r="B57" s="4">
        <v>42971</v>
      </c>
      <c r="C57">
        <v>36.700001</v>
      </c>
      <c r="D57" s="3">
        <f t="shared" si="0"/>
        <v>-7.059437408725438E-3</v>
      </c>
    </row>
    <row r="58" spans="1:4" x14ac:dyDescent="0.25">
      <c r="A58">
        <v>57</v>
      </c>
      <c r="B58" s="4">
        <v>42972</v>
      </c>
      <c r="C58">
        <v>36.619999</v>
      </c>
      <c r="D58" s="3">
        <f t="shared" si="0"/>
        <v>-2.1822703695985736E-3</v>
      </c>
    </row>
    <row r="59" spans="1:4" x14ac:dyDescent="0.25">
      <c r="A59">
        <v>58</v>
      </c>
      <c r="B59" s="4">
        <v>42975</v>
      </c>
      <c r="C59">
        <v>37.099997999999999</v>
      </c>
      <c r="D59" s="3">
        <f t="shared" si="0"/>
        <v>1.3022403766150171E-2</v>
      </c>
    </row>
    <row r="60" spans="1:4" x14ac:dyDescent="0.25">
      <c r="A60">
        <v>59</v>
      </c>
      <c r="B60" s="4">
        <v>42976</v>
      </c>
      <c r="C60">
        <v>37.049999</v>
      </c>
      <c r="D60" s="3">
        <f t="shared" si="0"/>
        <v>-1.3485909534899673E-3</v>
      </c>
    </row>
    <row r="61" spans="1:4" x14ac:dyDescent="0.25">
      <c r="A61">
        <v>60</v>
      </c>
      <c r="B61" s="4">
        <v>42977</v>
      </c>
      <c r="C61">
        <v>36.950001</v>
      </c>
      <c r="D61" s="3">
        <f t="shared" si="0"/>
        <v>-2.7026502937323679E-3</v>
      </c>
    </row>
    <row r="62" spans="1:4" x14ac:dyDescent="0.25">
      <c r="A62">
        <v>61</v>
      </c>
      <c r="B62" s="4">
        <v>42978</v>
      </c>
      <c r="C62">
        <v>36.720001000000003</v>
      </c>
      <c r="D62" s="3">
        <f t="shared" si="0"/>
        <v>-6.2440814724050199E-3</v>
      </c>
    </row>
    <row r="63" spans="1:4" x14ac:dyDescent="0.25">
      <c r="A63">
        <v>62</v>
      </c>
      <c r="B63" s="4">
        <v>42979</v>
      </c>
      <c r="C63">
        <v>36.479999999999997</v>
      </c>
      <c r="D63" s="3">
        <f t="shared" si="0"/>
        <v>-6.5574277792743371E-3</v>
      </c>
    </row>
    <row r="64" spans="1:4" x14ac:dyDescent="0.25">
      <c r="A64">
        <v>63</v>
      </c>
      <c r="B64" s="4">
        <v>42982</v>
      </c>
      <c r="C64">
        <v>36.490001999999997</v>
      </c>
      <c r="D64" s="3">
        <f t="shared" si="0"/>
        <v>2.7414005176093118E-4</v>
      </c>
    </row>
    <row r="65" spans="1:4" x14ac:dyDescent="0.25">
      <c r="A65">
        <v>64</v>
      </c>
      <c r="B65" s="4">
        <v>42983</v>
      </c>
      <c r="C65">
        <v>36.590000000000003</v>
      </c>
      <c r="D65" s="3">
        <f t="shared" si="0"/>
        <v>2.7366737732240046E-3</v>
      </c>
    </row>
    <row r="66" spans="1:4" x14ac:dyDescent="0.25">
      <c r="A66">
        <v>65</v>
      </c>
      <c r="B66" s="4">
        <v>42984</v>
      </c>
      <c r="C66">
        <v>36.549999</v>
      </c>
      <c r="D66" s="3">
        <f t="shared" si="0"/>
        <v>-1.0938201951095437E-3</v>
      </c>
    </row>
    <row r="67" spans="1:4" x14ac:dyDescent="0.25">
      <c r="A67">
        <v>66</v>
      </c>
      <c r="B67" s="4">
        <v>42985</v>
      </c>
      <c r="C67">
        <v>36.43</v>
      </c>
      <c r="D67" s="3">
        <f t="shared" si="0"/>
        <v>-3.2885478155336339E-3</v>
      </c>
    </row>
    <row r="68" spans="1:4" x14ac:dyDescent="0.25">
      <c r="A68">
        <v>67</v>
      </c>
      <c r="B68" s="4">
        <v>42986</v>
      </c>
      <c r="C68">
        <v>36.229999999999997</v>
      </c>
      <c r="D68" s="3">
        <f t="shared" ref="D68:D131" si="1">LN(C68/C67)</f>
        <v>-5.5051061134866628E-3</v>
      </c>
    </row>
    <row r="69" spans="1:4" x14ac:dyDescent="0.25">
      <c r="A69">
        <v>68</v>
      </c>
      <c r="B69" s="4">
        <v>42989</v>
      </c>
      <c r="C69">
        <v>36.720001000000003</v>
      </c>
      <c r="D69" s="3">
        <f t="shared" si="1"/>
        <v>1.3434088078419127E-2</v>
      </c>
    </row>
    <row r="70" spans="1:4" x14ac:dyDescent="0.25">
      <c r="A70">
        <v>69</v>
      </c>
      <c r="B70" s="4">
        <v>42990</v>
      </c>
      <c r="C70">
        <v>35.880001</v>
      </c>
      <c r="D70" s="3">
        <f t="shared" si="1"/>
        <v>-2.31415279241299E-2</v>
      </c>
    </row>
    <row r="71" spans="1:4" x14ac:dyDescent="0.25">
      <c r="A71">
        <v>70</v>
      </c>
      <c r="B71" s="4">
        <v>42991</v>
      </c>
      <c r="C71">
        <v>36.490001999999997</v>
      </c>
      <c r="D71" s="3">
        <f t="shared" si="1"/>
        <v>1.6858240196616536E-2</v>
      </c>
    </row>
    <row r="72" spans="1:4" x14ac:dyDescent="0.25">
      <c r="A72">
        <v>71</v>
      </c>
      <c r="B72" s="4">
        <v>42992</v>
      </c>
      <c r="C72">
        <v>36.5</v>
      </c>
      <c r="D72" s="3">
        <f t="shared" si="1"/>
        <v>2.739553305542348E-4</v>
      </c>
    </row>
    <row r="73" spans="1:4" x14ac:dyDescent="0.25">
      <c r="A73">
        <v>72</v>
      </c>
      <c r="B73" s="4">
        <v>42993</v>
      </c>
      <c r="C73">
        <v>36.490001999999997</v>
      </c>
      <c r="D73" s="3">
        <f t="shared" si="1"/>
        <v>-2.7395533055429177E-4</v>
      </c>
    </row>
    <row r="74" spans="1:4" x14ac:dyDescent="0.25">
      <c r="A74">
        <v>73</v>
      </c>
      <c r="B74" s="4">
        <v>42996</v>
      </c>
      <c r="C74">
        <v>35.770000000000003</v>
      </c>
      <c r="D74" s="3">
        <f t="shared" si="1"/>
        <v>-1.9928751986965049E-2</v>
      </c>
    </row>
    <row r="75" spans="1:4" x14ac:dyDescent="0.25">
      <c r="A75">
        <v>74</v>
      </c>
      <c r="B75" s="4">
        <v>42997</v>
      </c>
      <c r="C75">
        <v>35.659999999999997</v>
      </c>
      <c r="D75" s="3">
        <f t="shared" si="1"/>
        <v>-3.0799408359322203E-3</v>
      </c>
    </row>
    <row r="76" spans="1:4" x14ac:dyDescent="0.25">
      <c r="A76">
        <v>75</v>
      </c>
      <c r="B76" s="4">
        <v>42998</v>
      </c>
      <c r="C76">
        <v>36.169998</v>
      </c>
      <c r="D76" s="3">
        <f t="shared" si="1"/>
        <v>1.4200378234567948E-2</v>
      </c>
    </row>
    <row r="77" spans="1:4" x14ac:dyDescent="0.25">
      <c r="A77">
        <v>76</v>
      </c>
      <c r="B77" s="4">
        <v>42999</v>
      </c>
      <c r="C77">
        <v>36.130001</v>
      </c>
      <c r="D77" s="3">
        <f t="shared" si="1"/>
        <v>-1.1064178321836032E-3</v>
      </c>
    </row>
    <row r="78" spans="1:4" x14ac:dyDescent="0.25">
      <c r="A78">
        <v>77</v>
      </c>
      <c r="B78" s="4">
        <v>43000</v>
      </c>
      <c r="C78">
        <v>36.200001</v>
      </c>
      <c r="D78" s="3">
        <f t="shared" si="1"/>
        <v>1.9355736186559475E-3</v>
      </c>
    </row>
    <row r="79" spans="1:4" x14ac:dyDescent="0.25">
      <c r="A79">
        <v>78</v>
      </c>
      <c r="B79" s="4">
        <v>43003</v>
      </c>
      <c r="C79">
        <v>35.729999999999997</v>
      </c>
      <c r="D79" s="3">
        <f t="shared" si="1"/>
        <v>-1.3068474420716054E-2</v>
      </c>
    </row>
    <row r="80" spans="1:4" x14ac:dyDescent="0.25">
      <c r="A80">
        <v>79</v>
      </c>
      <c r="B80" s="4">
        <v>43004</v>
      </c>
      <c r="C80">
        <v>35.310001</v>
      </c>
      <c r="D80" s="3">
        <f t="shared" si="1"/>
        <v>-1.1824433774434633E-2</v>
      </c>
    </row>
    <row r="81" spans="1:4" x14ac:dyDescent="0.25">
      <c r="A81">
        <v>80</v>
      </c>
      <c r="B81" s="4">
        <v>43005</v>
      </c>
      <c r="C81">
        <v>35.07</v>
      </c>
      <c r="D81" s="3">
        <f t="shared" si="1"/>
        <v>-6.8201741087969584E-3</v>
      </c>
    </row>
    <row r="82" spans="1:4" x14ac:dyDescent="0.25">
      <c r="A82">
        <v>81</v>
      </c>
      <c r="B82" s="4">
        <v>43006</v>
      </c>
      <c r="C82">
        <v>34.869999</v>
      </c>
      <c r="D82" s="3">
        <f t="shared" si="1"/>
        <v>-5.7192321424740294E-3</v>
      </c>
    </row>
    <row r="83" spans="1:4" x14ac:dyDescent="0.25">
      <c r="A83">
        <v>82</v>
      </c>
      <c r="B83" s="4">
        <v>43007</v>
      </c>
      <c r="C83">
        <v>35.270000000000003</v>
      </c>
      <c r="D83" s="3">
        <f t="shared" si="1"/>
        <v>1.1405912238347887E-2</v>
      </c>
    </row>
    <row r="84" spans="1:4" x14ac:dyDescent="0.25">
      <c r="A84">
        <v>83</v>
      </c>
      <c r="B84" s="4">
        <v>43010</v>
      </c>
      <c r="C84">
        <v>36.380001</v>
      </c>
      <c r="D84" s="3">
        <f t="shared" si="1"/>
        <v>3.0986456329645574E-2</v>
      </c>
    </row>
    <row r="85" spans="1:4" x14ac:dyDescent="0.25">
      <c r="A85">
        <v>84</v>
      </c>
      <c r="B85" s="4">
        <v>43011</v>
      </c>
      <c r="C85">
        <v>35.849997999999999</v>
      </c>
      <c r="D85" s="3">
        <f t="shared" si="1"/>
        <v>-1.4675689319984227E-2</v>
      </c>
    </row>
    <row r="86" spans="1:4" x14ac:dyDescent="0.25">
      <c r="A86">
        <v>85</v>
      </c>
      <c r="B86" s="4">
        <v>43012</v>
      </c>
      <c r="C86">
        <v>35.759998000000003</v>
      </c>
      <c r="D86" s="3">
        <f t="shared" si="1"/>
        <v>-2.5136168807219092E-3</v>
      </c>
    </row>
    <row r="87" spans="1:4" x14ac:dyDescent="0.25">
      <c r="A87">
        <v>86</v>
      </c>
      <c r="B87" s="4">
        <v>43013</v>
      </c>
      <c r="C87">
        <v>35.639999000000003</v>
      </c>
      <c r="D87" s="3">
        <f t="shared" si="1"/>
        <v>-3.3613198326534186E-3</v>
      </c>
    </row>
    <row r="88" spans="1:4" x14ac:dyDescent="0.25">
      <c r="A88">
        <v>87</v>
      </c>
      <c r="B88" s="4">
        <v>43014</v>
      </c>
      <c r="C88">
        <v>35.639999000000003</v>
      </c>
      <c r="D88" s="3">
        <f t="shared" si="1"/>
        <v>0</v>
      </c>
    </row>
    <row r="89" spans="1:4" x14ac:dyDescent="0.25">
      <c r="A89">
        <v>88</v>
      </c>
      <c r="B89" s="4">
        <v>43017</v>
      </c>
      <c r="C89">
        <v>36.099997999999999</v>
      </c>
      <c r="D89" s="3">
        <f t="shared" si="1"/>
        <v>1.2824235392924767E-2</v>
      </c>
    </row>
    <row r="90" spans="1:4" x14ac:dyDescent="0.25">
      <c r="A90">
        <v>89</v>
      </c>
      <c r="B90" s="4">
        <v>43018</v>
      </c>
      <c r="C90">
        <v>35.889999000000003</v>
      </c>
      <c r="D90" s="3">
        <f t="shared" si="1"/>
        <v>-5.8341326405704583E-3</v>
      </c>
    </row>
    <row r="91" spans="1:4" x14ac:dyDescent="0.25">
      <c r="A91">
        <v>90</v>
      </c>
      <c r="B91" s="4">
        <v>43019</v>
      </c>
      <c r="C91">
        <v>35.259998000000003</v>
      </c>
      <c r="D91" s="3">
        <f t="shared" si="1"/>
        <v>-1.7709557048375936E-2</v>
      </c>
    </row>
    <row r="92" spans="1:4" x14ac:dyDescent="0.25">
      <c r="A92">
        <v>91</v>
      </c>
      <c r="B92" s="4">
        <v>43020</v>
      </c>
      <c r="C92">
        <v>35.090000000000003</v>
      </c>
      <c r="D92" s="3">
        <f t="shared" si="1"/>
        <v>-4.8329306531013309E-3</v>
      </c>
    </row>
    <row r="93" spans="1:4" x14ac:dyDescent="0.25">
      <c r="A93">
        <v>92</v>
      </c>
      <c r="B93" s="4">
        <v>43021</v>
      </c>
      <c r="C93">
        <v>34.150002000000001</v>
      </c>
      <c r="D93" s="3">
        <f t="shared" si="1"/>
        <v>-2.7153545013172742E-2</v>
      </c>
    </row>
    <row r="94" spans="1:4" x14ac:dyDescent="0.25">
      <c r="A94">
        <v>93</v>
      </c>
      <c r="B94" s="4">
        <v>43024</v>
      </c>
      <c r="C94">
        <v>34.360000999999997</v>
      </c>
      <c r="D94" s="3">
        <f t="shared" si="1"/>
        <v>6.1304816377117863E-3</v>
      </c>
    </row>
    <row r="95" spans="1:4" x14ac:dyDescent="0.25">
      <c r="A95">
        <v>94</v>
      </c>
      <c r="B95" s="4">
        <v>43025</v>
      </c>
      <c r="C95">
        <v>34.5</v>
      </c>
      <c r="D95" s="3">
        <f t="shared" si="1"/>
        <v>4.0661978176510655E-3</v>
      </c>
    </row>
    <row r="96" spans="1:4" x14ac:dyDescent="0.25">
      <c r="A96">
        <v>95</v>
      </c>
      <c r="B96" s="4">
        <v>43026</v>
      </c>
      <c r="C96">
        <v>34.830002</v>
      </c>
      <c r="D96" s="3">
        <f t="shared" si="1"/>
        <v>9.5198177623568789E-3</v>
      </c>
    </row>
    <row r="97" spans="1:4" x14ac:dyDescent="0.25">
      <c r="A97">
        <v>96</v>
      </c>
      <c r="B97" s="4">
        <v>43027</v>
      </c>
      <c r="C97">
        <v>35.490001999999997</v>
      </c>
      <c r="D97" s="3">
        <f t="shared" si="1"/>
        <v>1.8771881212634806E-2</v>
      </c>
    </row>
    <row r="98" spans="1:4" x14ac:dyDescent="0.25">
      <c r="A98">
        <v>97</v>
      </c>
      <c r="B98" s="4">
        <v>43028</v>
      </c>
      <c r="C98">
        <v>35.349997999999999</v>
      </c>
      <c r="D98" s="3">
        <f t="shared" si="1"/>
        <v>-3.9526872468120967E-3</v>
      </c>
    </row>
    <row r="99" spans="1:4" x14ac:dyDescent="0.25">
      <c r="A99">
        <v>98</v>
      </c>
      <c r="B99" s="4">
        <v>43031</v>
      </c>
      <c r="C99">
        <v>35.369999</v>
      </c>
      <c r="D99" s="3">
        <f t="shared" si="1"/>
        <v>5.6563917934761287E-4</v>
      </c>
    </row>
    <row r="100" spans="1:4" x14ac:dyDescent="0.25">
      <c r="A100">
        <v>99</v>
      </c>
      <c r="B100" s="4">
        <v>43032</v>
      </c>
      <c r="C100">
        <v>35.400002000000001</v>
      </c>
      <c r="D100" s="3">
        <f t="shared" si="1"/>
        <v>8.4790169206091994E-4</v>
      </c>
    </row>
    <row r="101" spans="1:4" x14ac:dyDescent="0.25">
      <c r="A101">
        <v>100</v>
      </c>
      <c r="B101" s="4">
        <v>43033</v>
      </c>
      <c r="C101">
        <v>35.979999999999997</v>
      </c>
      <c r="D101" s="3">
        <f t="shared" si="1"/>
        <v>1.6251351885484665E-2</v>
      </c>
    </row>
    <row r="102" spans="1:4" x14ac:dyDescent="0.25">
      <c r="A102">
        <v>101</v>
      </c>
      <c r="B102" s="4">
        <v>43034</v>
      </c>
      <c r="C102">
        <v>35.32</v>
      </c>
      <c r="D102" s="3">
        <f t="shared" si="1"/>
        <v>-1.8513852786627715E-2</v>
      </c>
    </row>
    <row r="103" spans="1:4" x14ac:dyDescent="0.25">
      <c r="A103">
        <v>102</v>
      </c>
      <c r="B103" s="4">
        <v>43035</v>
      </c>
      <c r="C103">
        <v>34.740001999999997</v>
      </c>
      <c r="D103" s="3">
        <f t="shared" si="1"/>
        <v>-1.655755735227827E-2</v>
      </c>
    </row>
    <row r="104" spans="1:4" x14ac:dyDescent="0.25">
      <c r="A104">
        <v>103</v>
      </c>
      <c r="B104" s="4">
        <v>43038</v>
      </c>
      <c r="C104">
        <v>34.75</v>
      </c>
      <c r="D104" s="3">
        <f t="shared" si="1"/>
        <v>2.8775362732012669E-4</v>
      </c>
    </row>
    <row r="105" spans="1:4" x14ac:dyDescent="0.25">
      <c r="A105">
        <v>104</v>
      </c>
      <c r="B105" s="4">
        <v>43039</v>
      </c>
      <c r="C105">
        <v>34.740001999999997</v>
      </c>
      <c r="D105" s="3">
        <f t="shared" si="1"/>
        <v>-2.8775362732015336E-4</v>
      </c>
    </row>
    <row r="106" spans="1:4" x14ac:dyDescent="0.25">
      <c r="A106">
        <v>105</v>
      </c>
      <c r="B106" s="4">
        <v>43040</v>
      </c>
      <c r="C106">
        <v>34.650002000000001</v>
      </c>
      <c r="D106" s="3">
        <f t="shared" si="1"/>
        <v>-2.594035027512669E-3</v>
      </c>
    </row>
    <row r="107" spans="1:4" x14ac:dyDescent="0.25">
      <c r="A107">
        <v>106</v>
      </c>
      <c r="B107" s="4">
        <v>43042</v>
      </c>
      <c r="C107">
        <v>34.659999999999997</v>
      </c>
      <c r="D107" s="3">
        <f t="shared" si="1"/>
        <v>2.8850093149155774E-4</v>
      </c>
    </row>
    <row r="108" spans="1:4" x14ac:dyDescent="0.25">
      <c r="A108">
        <v>107</v>
      </c>
      <c r="B108" s="4">
        <v>43045</v>
      </c>
      <c r="C108">
        <v>34.520000000000003</v>
      </c>
      <c r="D108" s="3">
        <f t="shared" si="1"/>
        <v>-4.0474180722326033E-3</v>
      </c>
    </row>
    <row r="109" spans="1:4" x14ac:dyDescent="0.25">
      <c r="A109">
        <v>108</v>
      </c>
      <c r="B109" s="4">
        <v>43046</v>
      </c>
      <c r="C109">
        <v>34.520000000000003</v>
      </c>
      <c r="D109" s="3">
        <f t="shared" si="1"/>
        <v>0</v>
      </c>
    </row>
    <row r="110" spans="1:4" x14ac:dyDescent="0.25">
      <c r="A110">
        <v>109</v>
      </c>
      <c r="B110" s="4">
        <v>43047</v>
      </c>
      <c r="C110">
        <v>34.18</v>
      </c>
      <c r="D110" s="3">
        <f t="shared" si="1"/>
        <v>-9.8981885277824519E-3</v>
      </c>
    </row>
    <row r="111" spans="1:4" x14ac:dyDescent="0.25">
      <c r="A111">
        <v>110</v>
      </c>
      <c r="B111" s="4">
        <v>43048</v>
      </c>
      <c r="C111">
        <v>34.159999999999997</v>
      </c>
      <c r="D111" s="3">
        <f t="shared" si="1"/>
        <v>-5.8530876707575772E-4</v>
      </c>
    </row>
    <row r="112" spans="1:4" x14ac:dyDescent="0.25">
      <c r="A112">
        <v>111</v>
      </c>
      <c r="B112" s="4">
        <v>43049</v>
      </c>
      <c r="C112">
        <v>34.020000000000003</v>
      </c>
      <c r="D112" s="3">
        <f t="shared" si="1"/>
        <v>-4.1067819526532483E-3</v>
      </c>
    </row>
    <row r="113" spans="1:4" x14ac:dyDescent="0.25">
      <c r="A113">
        <v>112</v>
      </c>
      <c r="B113" s="4">
        <v>43052</v>
      </c>
      <c r="C113">
        <v>33.75</v>
      </c>
      <c r="D113" s="3">
        <f t="shared" si="1"/>
        <v>-7.9681696491769576E-3</v>
      </c>
    </row>
    <row r="114" spans="1:4" x14ac:dyDescent="0.25">
      <c r="A114">
        <v>113</v>
      </c>
      <c r="B114" s="4">
        <v>43053</v>
      </c>
      <c r="C114">
        <v>34.229999999999997</v>
      </c>
      <c r="D114" s="3">
        <f t="shared" si="1"/>
        <v>1.4122035223555048E-2</v>
      </c>
    </row>
    <row r="115" spans="1:4" x14ac:dyDescent="0.25">
      <c r="A115">
        <v>114</v>
      </c>
      <c r="B115" s="4">
        <v>43054</v>
      </c>
      <c r="C115">
        <v>34.209999000000003</v>
      </c>
      <c r="D115" s="3">
        <f t="shared" si="1"/>
        <v>-5.8448278379988393E-4</v>
      </c>
    </row>
    <row r="116" spans="1:4" x14ac:dyDescent="0.25">
      <c r="A116">
        <v>115</v>
      </c>
      <c r="B116" s="4">
        <v>43055</v>
      </c>
      <c r="C116">
        <v>34.07</v>
      </c>
      <c r="D116" s="3">
        <f t="shared" si="1"/>
        <v>-4.1007380854188738E-3</v>
      </c>
    </row>
    <row r="117" spans="1:4" x14ac:dyDescent="0.25">
      <c r="A117">
        <v>116</v>
      </c>
      <c r="B117" s="4">
        <v>43056</v>
      </c>
      <c r="C117">
        <v>34.479999999999997</v>
      </c>
      <c r="D117" s="3">
        <f t="shared" si="1"/>
        <v>1.1962214122617039E-2</v>
      </c>
    </row>
    <row r="118" spans="1:4" x14ac:dyDescent="0.25">
      <c r="A118">
        <v>117</v>
      </c>
      <c r="B118" s="4">
        <v>43060</v>
      </c>
      <c r="C118">
        <v>34.689999</v>
      </c>
      <c r="D118" s="3">
        <f t="shared" si="1"/>
        <v>6.0719863594144111E-3</v>
      </c>
    </row>
    <row r="119" spans="1:4" x14ac:dyDescent="0.25">
      <c r="A119">
        <v>118</v>
      </c>
      <c r="B119" s="4">
        <v>43061</v>
      </c>
      <c r="C119">
        <v>34.900002000000001</v>
      </c>
      <c r="D119" s="3">
        <f t="shared" si="1"/>
        <v>6.0354543600633385E-3</v>
      </c>
    </row>
    <row r="120" spans="1:4" x14ac:dyDescent="0.25">
      <c r="A120">
        <v>119</v>
      </c>
      <c r="B120" s="4">
        <v>43062</v>
      </c>
      <c r="C120">
        <v>34.979999999999997</v>
      </c>
      <c r="D120" s="3">
        <f t="shared" si="1"/>
        <v>2.2895830754857591E-3</v>
      </c>
    </row>
    <row r="121" spans="1:4" x14ac:dyDescent="0.25">
      <c r="A121">
        <v>120</v>
      </c>
      <c r="B121" s="4">
        <v>43063</v>
      </c>
      <c r="C121">
        <v>34.150002000000001</v>
      </c>
      <c r="D121" s="3">
        <f t="shared" si="1"/>
        <v>-2.4013825008504842E-2</v>
      </c>
    </row>
    <row r="122" spans="1:4" x14ac:dyDescent="0.25">
      <c r="A122">
        <v>121</v>
      </c>
      <c r="B122" s="4">
        <v>43066</v>
      </c>
      <c r="C122">
        <v>34.57</v>
      </c>
      <c r="D122" s="3">
        <f t="shared" si="1"/>
        <v>1.2223609351582176E-2</v>
      </c>
    </row>
    <row r="123" spans="1:4" x14ac:dyDescent="0.25">
      <c r="A123">
        <v>122</v>
      </c>
      <c r="B123" s="4">
        <v>43067</v>
      </c>
      <c r="C123">
        <v>34.849997999999999</v>
      </c>
      <c r="D123" s="3">
        <f t="shared" si="1"/>
        <v>8.0668258841889665E-3</v>
      </c>
    </row>
    <row r="124" spans="1:4" x14ac:dyDescent="0.25">
      <c r="A124">
        <v>123</v>
      </c>
      <c r="B124" s="4">
        <v>43068</v>
      </c>
      <c r="C124">
        <v>34.560001</v>
      </c>
      <c r="D124" s="3">
        <f t="shared" si="1"/>
        <v>-8.3561069466823752E-3</v>
      </c>
    </row>
    <row r="125" spans="1:4" x14ac:dyDescent="0.25">
      <c r="A125">
        <v>124</v>
      </c>
      <c r="B125" s="4">
        <v>43069</v>
      </c>
      <c r="C125">
        <v>34.330002</v>
      </c>
      <c r="D125" s="3">
        <f t="shared" si="1"/>
        <v>-6.677307143357329E-3</v>
      </c>
    </row>
    <row r="126" spans="1:4" x14ac:dyDescent="0.25">
      <c r="A126">
        <v>125</v>
      </c>
      <c r="B126" s="4">
        <v>43070</v>
      </c>
      <c r="C126">
        <v>34.580002</v>
      </c>
      <c r="D126" s="3">
        <f t="shared" si="1"/>
        <v>7.2558723643603423E-3</v>
      </c>
    </row>
    <row r="127" spans="1:4" x14ac:dyDescent="0.25">
      <c r="A127">
        <v>126</v>
      </c>
      <c r="B127" s="4">
        <v>43073</v>
      </c>
      <c r="C127">
        <v>34.119999</v>
      </c>
      <c r="D127" s="3">
        <f t="shared" si="1"/>
        <v>-1.3391844776888397E-2</v>
      </c>
    </row>
    <row r="128" spans="1:4" x14ac:dyDescent="0.25">
      <c r="A128">
        <v>127</v>
      </c>
      <c r="B128" s="4">
        <v>43074</v>
      </c>
      <c r="C128">
        <v>34.380001</v>
      </c>
      <c r="D128" s="3">
        <f t="shared" si="1"/>
        <v>7.5913357262268003E-3</v>
      </c>
    </row>
    <row r="129" spans="1:4" x14ac:dyDescent="0.25">
      <c r="A129">
        <v>128</v>
      </c>
      <c r="B129" s="4">
        <v>43075</v>
      </c>
      <c r="C129">
        <v>34.389999000000003</v>
      </c>
      <c r="D129" s="3">
        <f t="shared" si="1"/>
        <v>2.9076632457292938E-4</v>
      </c>
    </row>
    <row r="130" spans="1:4" x14ac:dyDescent="0.25">
      <c r="A130">
        <v>129</v>
      </c>
      <c r="B130" s="4">
        <v>43076</v>
      </c>
      <c r="C130">
        <v>34.459999000000003</v>
      </c>
      <c r="D130" s="3">
        <f t="shared" si="1"/>
        <v>2.0334067146765399E-3</v>
      </c>
    </row>
    <row r="131" spans="1:4" x14ac:dyDescent="0.25">
      <c r="A131">
        <v>130</v>
      </c>
      <c r="B131" s="4">
        <v>43077</v>
      </c>
      <c r="C131">
        <v>34.990001999999997</v>
      </c>
      <c r="D131" s="3">
        <f t="shared" si="1"/>
        <v>1.5263161458152718E-2</v>
      </c>
    </row>
    <row r="132" spans="1:4" x14ac:dyDescent="0.25">
      <c r="A132">
        <v>131</v>
      </c>
      <c r="B132" s="4">
        <v>43080</v>
      </c>
      <c r="C132">
        <v>34.93</v>
      </c>
      <c r="D132" s="3">
        <f t="shared" ref="D132:D195" si="2">LN(C132/C131)</f>
        <v>-1.7163047200426304E-3</v>
      </c>
    </row>
    <row r="133" spans="1:4" x14ac:dyDescent="0.25">
      <c r="A133">
        <v>132</v>
      </c>
      <c r="B133" s="4">
        <v>43082</v>
      </c>
      <c r="C133">
        <v>34.659999999999997</v>
      </c>
      <c r="D133" s="3">
        <f t="shared" si="2"/>
        <v>-7.7597745312806372E-3</v>
      </c>
    </row>
    <row r="134" spans="1:4" x14ac:dyDescent="0.25">
      <c r="A134">
        <v>133</v>
      </c>
      <c r="B134" s="4">
        <v>43083</v>
      </c>
      <c r="C134">
        <v>35.630001</v>
      </c>
      <c r="D134" s="3">
        <f t="shared" si="2"/>
        <v>2.7601723396520703E-2</v>
      </c>
    </row>
    <row r="135" spans="1:4" x14ac:dyDescent="0.25">
      <c r="A135">
        <v>134</v>
      </c>
      <c r="B135" s="4">
        <v>43084</v>
      </c>
      <c r="C135">
        <v>35.580002</v>
      </c>
      <c r="D135" s="3">
        <f t="shared" si="2"/>
        <v>-1.4042692349384496E-3</v>
      </c>
    </row>
    <row r="136" spans="1:4" x14ac:dyDescent="0.25">
      <c r="A136">
        <v>135</v>
      </c>
      <c r="B136" s="4">
        <v>43087</v>
      </c>
      <c r="C136">
        <v>35.509998000000003</v>
      </c>
      <c r="D136" s="3">
        <f t="shared" si="2"/>
        <v>-1.9694478162099387E-3</v>
      </c>
    </row>
    <row r="137" spans="1:4" x14ac:dyDescent="0.25">
      <c r="A137">
        <v>136</v>
      </c>
      <c r="B137" s="4">
        <v>43088</v>
      </c>
      <c r="C137">
        <v>35.080002</v>
      </c>
      <c r="D137" s="3">
        <f t="shared" si="2"/>
        <v>-1.2183066116308809E-2</v>
      </c>
    </row>
    <row r="138" spans="1:4" x14ac:dyDescent="0.25">
      <c r="A138">
        <v>137</v>
      </c>
      <c r="B138" s="4">
        <v>43089</v>
      </c>
      <c r="C138">
        <v>34.75</v>
      </c>
      <c r="D138" s="3">
        <f t="shared" si="2"/>
        <v>-9.4516525057222536E-3</v>
      </c>
    </row>
    <row r="139" spans="1:4" x14ac:dyDescent="0.25">
      <c r="A139">
        <v>138</v>
      </c>
      <c r="B139" s="4">
        <v>43090</v>
      </c>
      <c r="C139">
        <v>34.959999000000003</v>
      </c>
      <c r="D139" s="3">
        <f t="shared" si="2"/>
        <v>6.024950172414177E-3</v>
      </c>
    </row>
    <row r="140" spans="1:4" x14ac:dyDescent="0.25">
      <c r="A140">
        <v>139</v>
      </c>
      <c r="B140" s="4">
        <v>43091</v>
      </c>
      <c r="C140">
        <v>34.860000999999997</v>
      </c>
      <c r="D140" s="3">
        <f t="shared" si="2"/>
        <v>-2.8644534051677434E-3</v>
      </c>
    </row>
    <row r="141" spans="1:4" x14ac:dyDescent="0.25">
      <c r="A141">
        <v>140</v>
      </c>
      <c r="B141" s="4">
        <v>43095</v>
      </c>
      <c r="C141">
        <v>35.090000000000003</v>
      </c>
      <c r="D141" s="3">
        <f t="shared" si="2"/>
        <v>6.5761208170761424E-3</v>
      </c>
    </row>
    <row r="142" spans="1:4" x14ac:dyDescent="0.25">
      <c r="A142">
        <v>141</v>
      </c>
      <c r="B142" s="4">
        <v>43096</v>
      </c>
      <c r="C142">
        <v>35.279998999999997</v>
      </c>
      <c r="D142" s="3">
        <f t="shared" si="2"/>
        <v>5.4000131987950407E-3</v>
      </c>
    </row>
    <row r="143" spans="1:4" x14ac:dyDescent="0.25">
      <c r="A143">
        <v>142</v>
      </c>
      <c r="B143" s="4">
        <v>43097</v>
      </c>
      <c r="C143">
        <v>35.090000000000003</v>
      </c>
      <c r="D143" s="3">
        <f t="shared" si="2"/>
        <v>-5.4000131987950537E-3</v>
      </c>
    </row>
    <row r="144" spans="1:4" x14ac:dyDescent="0.25">
      <c r="A144">
        <v>143</v>
      </c>
      <c r="B144" s="4">
        <v>43098</v>
      </c>
      <c r="C144">
        <v>36</v>
      </c>
      <c r="D144" s="3">
        <f t="shared" si="2"/>
        <v>2.5602748860986142E-2</v>
      </c>
    </row>
    <row r="145" spans="1:4" x14ac:dyDescent="0.25">
      <c r="A145">
        <v>144</v>
      </c>
      <c r="B145" s="4">
        <v>43102</v>
      </c>
      <c r="C145">
        <v>36.919998</v>
      </c>
      <c r="D145" s="3">
        <f t="shared" si="2"/>
        <v>2.523441700735907E-2</v>
      </c>
    </row>
    <row r="146" spans="1:4" x14ac:dyDescent="0.25">
      <c r="A146">
        <v>145</v>
      </c>
      <c r="B146" s="4">
        <v>43103</v>
      </c>
      <c r="C146">
        <v>36.439999</v>
      </c>
      <c r="D146" s="3">
        <f t="shared" si="2"/>
        <v>-1.3086310514082856E-2</v>
      </c>
    </row>
    <row r="147" spans="1:4" x14ac:dyDescent="0.25">
      <c r="A147">
        <v>146</v>
      </c>
      <c r="B147" s="4">
        <v>43104</v>
      </c>
      <c r="C147">
        <v>36.330002</v>
      </c>
      <c r="D147" s="3">
        <f t="shared" si="2"/>
        <v>-3.0231436653549541E-3</v>
      </c>
    </row>
    <row r="148" spans="1:4" x14ac:dyDescent="0.25">
      <c r="A148">
        <v>147</v>
      </c>
      <c r="B148" s="4">
        <v>43105</v>
      </c>
      <c r="C148">
        <v>36.880001</v>
      </c>
      <c r="D148" s="3">
        <f t="shared" si="2"/>
        <v>1.5025524519329083E-2</v>
      </c>
    </row>
    <row r="149" spans="1:4" x14ac:dyDescent="0.25">
      <c r="A149">
        <v>148</v>
      </c>
      <c r="B149" s="4">
        <v>43108</v>
      </c>
      <c r="C149">
        <v>36.529998999999997</v>
      </c>
      <c r="D149" s="3">
        <f t="shared" si="2"/>
        <v>-9.5356123709299297E-3</v>
      </c>
    </row>
    <row r="150" spans="1:4" x14ac:dyDescent="0.25">
      <c r="A150">
        <v>149</v>
      </c>
      <c r="B150" s="4">
        <v>43109</v>
      </c>
      <c r="C150">
        <v>37.330002</v>
      </c>
      <c r="D150" s="3">
        <f t="shared" si="2"/>
        <v>2.1663533070272942E-2</v>
      </c>
    </row>
    <row r="151" spans="1:4" x14ac:dyDescent="0.25">
      <c r="A151">
        <v>150</v>
      </c>
      <c r="B151" s="4">
        <v>43110</v>
      </c>
      <c r="C151">
        <v>36.900002000000001</v>
      </c>
      <c r="D151" s="3">
        <f t="shared" si="2"/>
        <v>-1.15857412556811E-2</v>
      </c>
    </row>
    <row r="152" spans="1:4" x14ac:dyDescent="0.25">
      <c r="A152">
        <v>151</v>
      </c>
      <c r="B152" s="4">
        <v>43111</v>
      </c>
      <c r="C152">
        <v>36.909999999999997</v>
      </c>
      <c r="D152" s="3">
        <f t="shared" si="2"/>
        <v>2.7091179488498561E-4</v>
      </c>
    </row>
    <row r="153" spans="1:4" x14ac:dyDescent="0.25">
      <c r="A153">
        <v>152</v>
      </c>
      <c r="B153" s="4">
        <v>43112</v>
      </c>
      <c r="C153">
        <v>36.380001</v>
      </c>
      <c r="D153" s="3">
        <f t="shared" si="2"/>
        <v>-1.4463316464300694E-2</v>
      </c>
    </row>
    <row r="154" spans="1:4" x14ac:dyDescent="0.25">
      <c r="A154">
        <v>153</v>
      </c>
      <c r="B154" s="4">
        <v>43115</v>
      </c>
      <c r="C154">
        <v>36.520000000000003</v>
      </c>
      <c r="D154" s="3">
        <f t="shared" si="2"/>
        <v>3.8408551491614603E-3</v>
      </c>
    </row>
    <row r="155" spans="1:4" x14ac:dyDescent="0.25">
      <c r="A155">
        <v>154</v>
      </c>
      <c r="B155" s="4">
        <v>43116</v>
      </c>
      <c r="C155">
        <v>36.43</v>
      </c>
      <c r="D155" s="3">
        <f t="shared" si="2"/>
        <v>-2.4674447062954219E-3</v>
      </c>
    </row>
    <row r="156" spans="1:4" x14ac:dyDescent="0.25">
      <c r="A156">
        <v>155</v>
      </c>
      <c r="B156" s="4">
        <v>43117</v>
      </c>
      <c r="C156">
        <v>36.490001999999997</v>
      </c>
      <c r="D156" s="3">
        <f t="shared" si="2"/>
        <v>1.6456942374191595E-3</v>
      </c>
    </row>
    <row r="157" spans="1:4" x14ac:dyDescent="0.25">
      <c r="A157">
        <v>156</v>
      </c>
      <c r="B157" s="4">
        <v>43118</v>
      </c>
      <c r="C157">
        <v>37.150002000000001</v>
      </c>
      <c r="D157" s="3">
        <f t="shared" si="2"/>
        <v>1.7925519741676017E-2</v>
      </c>
    </row>
    <row r="158" spans="1:4" x14ac:dyDescent="0.25">
      <c r="A158">
        <v>157</v>
      </c>
      <c r="B158" s="4">
        <v>43119</v>
      </c>
      <c r="C158">
        <v>37.080002</v>
      </c>
      <c r="D158" s="3">
        <f t="shared" si="2"/>
        <v>-1.8860303644820649E-3</v>
      </c>
    </row>
    <row r="159" spans="1:4" x14ac:dyDescent="0.25">
      <c r="A159">
        <v>158</v>
      </c>
      <c r="B159" s="4">
        <v>43122</v>
      </c>
      <c r="C159">
        <v>36.540000999999997</v>
      </c>
      <c r="D159" s="3">
        <f t="shared" si="2"/>
        <v>-1.4670216317956579E-2</v>
      </c>
    </row>
    <row r="160" spans="1:4" x14ac:dyDescent="0.25">
      <c r="A160">
        <v>159</v>
      </c>
      <c r="B160" s="4">
        <v>43123</v>
      </c>
      <c r="C160">
        <v>36.979999999999997</v>
      </c>
      <c r="D160" s="3">
        <f t="shared" si="2"/>
        <v>1.1969647641849806E-2</v>
      </c>
    </row>
    <row r="161" spans="1:4" x14ac:dyDescent="0.25">
      <c r="A161">
        <v>160</v>
      </c>
      <c r="B161" s="4">
        <v>43124</v>
      </c>
      <c r="C161">
        <v>37.639999000000003</v>
      </c>
      <c r="D161" s="3">
        <f t="shared" si="2"/>
        <v>1.7690062190718482E-2</v>
      </c>
    </row>
    <row r="162" spans="1:4" x14ac:dyDescent="0.25">
      <c r="A162">
        <v>161</v>
      </c>
      <c r="B162" s="4">
        <v>43125</v>
      </c>
      <c r="C162">
        <v>37.220001000000003</v>
      </c>
      <c r="D162" s="3">
        <f t="shared" si="2"/>
        <v>-1.1221010068317161E-2</v>
      </c>
    </row>
    <row r="163" spans="1:4" x14ac:dyDescent="0.25">
      <c r="A163">
        <v>162</v>
      </c>
      <c r="B163" s="4">
        <v>43126</v>
      </c>
      <c r="C163">
        <v>38.220001000000003</v>
      </c>
      <c r="D163" s="3">
        <f t="shared" si="2"/>
        <v>2.651268689505859E-2</v>
      </c>
    </row>
    <row r="164" spans="1:4" x14ac:dyDescent="0.25">
      <c r="A164">
        <v>163</v>
      </c>
      <c r="B164" s="4">
        <v>43129</v>
      </c>
      <c r="C164">
        <v>38.060001</v>
      </c>
      <c r="D164" s="3">
        <f t="shared" si="2"/>
        <v>-4.1950768341317696E-3</v>
      </c>
    </row>
    <row r="165" spans="1:4" x14ac:dyDescent="0.25">
      <c r="A165">
        <v>164</v>
      </c>
      <c r="B165" s="4">
        <v>43130</v>
      </c>
      <c r="C165">
        <v>39.740001999999997</v>
      </c>
      <c r="D165" s="3">
        <f t="shared" si="2"/>
        <v>4.3194399308488958E-2</v>
      </c>
    </row>
    <row r="166" spans="1:4" x14ac:dyDescent="0.25">
      <c r="A166">
        <v>165</v>
      </c>
      <c r="B166" s="4">
        <v>43131</v>
      </c>
      <c r="C166">
        <v>39.330002</v>
      </c>
      <c r="D166" s="3">
        <f t="shared" si="2"/>
        <v>-1.0370650155311769E-2</v>
      </c>
    </row>
    <row r="167" spans="1:4" x14ac:dyDescent="0.25">
      <c r="A167">
        <v>166</v>
      </c>
      <c r="B167" s="4">
        <v>43132</v>
      </c>
      <c r="C167">
        <v>39.610000999999997</v>
      </c>
      <c r="D167" s="3">
        <f t="shared" si="2"/>
        <v>7.0939995844909263E-3</v>
      </c>
    </row>
    <row r="168" spans="1:4" x14ac:dyDescent="0.25">
      <c r="A168">
        <v>167</v>
      </c>
      <c r="B168" s="4">
        <v>43133</v>
      </c>
      <c r="C168">
        <v>39.900002000000001</v>
      </c>
      <c r="D168" s="3">
        <f t="shared" si="2"/>
        <v>7.2947371411549574E-3</v>
      </c>
    </row>
    <row r="169" spans="1:4" x14ac:dyDescent="0.25">
      <c r="A169">
        <v>168</v>
      </c>
      <c r="B169" s="4">
        <v>43137</v>
      </c>
      <c r="C169">
        <v>39.330002</v>
      </c>
      <c r="D169" s="3">
        <f t="shared" si="2"/>
        <v>-1.4388736725645779E-2</v>
      </c>
    </row>
    <row r="170" spans="1:4" x14ac:dyDescent="0.25">
      <c r="A170">
        <v>169</v>
      </c>
      <c r="B170" s="4">
        <v>43138</v>
      </c>
      <c r="C170">
        <v>39.82</v>
      </c>
      <c r="D170" s="3">
        <f t="shared" si="2"/>
        <v>1.2381661340566322E-2</v>
      </c>
    </row>
    <row r="171" spans="1:4" x14ac:dyDescent="0.25">
      <c r="A171">
        <v>170</v>
      </c>
      <c r="B171" s="4">
        <v>43139</v>
      </c>
      <c r="C171">
        <v>38.369999</v>
      </c>
      <c r="D171" s="3">
        <f t="shared" si="2"/>
        <v>-3.7093420439217199E-2</v>
      </c>
    </row>
    <row r="172" spans="1:4" x14ac:dyDescent="0.25">
      <c r="A172">
        <v>171</v>
      </c>
      <c r="B172" s="4">
        <v>43140</v>
      </c>
      <c r="C172">
        <v>38.009998000000003</v>
      </c>
      <c r="D172" s="3">
        <f t="shared" si="2"/>
        <v>-9.4266478134091263E-3</v>
      </c>
    </row>
    <row r="173" spans="1:4" x14ac:dyDescent="0.25">
      <c r="A173">
        <v>172</v>
      </c>
      <c r="B173" s="4">
        <v>43143</v>
      </c>
      <c r="C173">
        <v>38.119999</v>
      </c>
      <c r="D173" s="3">
        <f t="shared" si="2"/>
        <v>2.8898221696285189E-3</v>
      </c>
    </row>
    <row r="174" spans="1:4" x14ac:dyDescent="0.25">
      <c r="A174">
        <v>173</v>
      </c>
      <c r="B174" s="4">
        <v>43144</v>
      </c>
      <c r="C174">
        <v>38.060001</v>
      </c>
      <c r="D174" s="3">
        <f t="shared" si="2"/>
        <v>-1.5751644107455849E-3</v>
      </c>
    </row>
    <row r="175" spans="1:4" x14ac:dyDescent="0.25">
      <c r="A175">
        <v>174</v>
      </c>
      <c r="B175" s="4">
        <v>43145</v>
      </c>
      <c r="C175">
        <v>38.740001999999997</v>
      </c>
      <c r="D175" s="3">
        <f t="shared" si="2"/>
        <v>1.7708821462767765E-2</v>
      </c>
    </row>
    <row r="176" spans="1:4" x14ac:dyDescent="0.25">
      <c r="A176">
        <v>175</v>
      </c>
      <c r="B176" s="4">
        <v>43146</v>
      </c>
      <c r="C176">
        <v>39.779998999999997</v>
      </c>
      <c r="D176" s="3">
        <f t="shared" si="2"/>
        <v>2.6491538682490733E-2</v>
      </c>
    </row>
    <row r="177" spans="1:4" x14ac:dyDescent="0.25">
      <c r="A177">
        <v>176</v>
      </c>
      <c r="B177" s="4">
        <v>43147</v>
      </c>
      <c r="C177">
        <v>40.810001</v>
      </c>
      <c r="D177" s="3">
        <f t="shared" si="2"/>
        <v>2.5562925633946878E-2</v>
      </c>
    </row>
    <row r="178" spans="1:4" x14ac:dyDescent="0.25">
      <c r="A178">
        <v>177</v>
      </c>
      <c r="B178" s="4">
        <v>43150</v>
      </c>
      <c r="C178">
        <v>40.5</v>
      </c>
      <c r="D178" s="3">
        <f t="shared" si="2"/>
        <v>-7.62519980901859E-3</v>
      </c>
    </row>
    <row r="179" spans="1:4" x14ac:dyDescent="0.25">
      <c r="A179">
        <v>178</v>
      </c>
      <c r="B179" s="4">
        <v>43151</v>
      </c>
      <c r="C179">
        <v>40.98</v>
      </c>
      <c r="D179" s="3">
        <f t="shared" si="2"/>
        <v>1.1782168698260169E-2</v>
      </c>
    </row>
    <row r="180" spans="1:4" x14ac:dyDescent="0.25">
      <c r="A180">
        <v>179</v>
      </c>
      <c r="B180" s="4">
        <v>43152</v>
      </c>
      <c r="C180">
        <v>40.740001999999997</v>
      </c>
      <c r="D180" s="3">
        <f t="shared" si="2"/>
        <v>-5.8736829202934221E-3</v>
      </c>
    </row>
    <row r="181" spans="1:4" x14ac:dyDescent="0.25">
      <c r="A181">
        <v>180</v>
      </c>
      <c r="B181" s="4">
        <v>43153</v>
      </c>
      <c r="C181">
        <v>41.09</v>
      </c>
      <c r="D181" s="3">
        <f t="shared" si="2"/>
        <v>8.5543230048583142E-3</v>
      </c>
    </row>
    <row r="182" spans="1:4" x14ac:dyDescent="0.25">
      <c r="A182">
        <v>181</v>
      </c>
      <c r="B182" s="4">
        <v>43154</v>
      </c>
      <c r="C182">
        <v>40.900002000000001</v>
      </c>
      <c r="D182" s="3">
        <f t="shared" si="2"/>
        <v>-4.6346709468081124E-3</v>
      </c>
    </row>
    <row r="183" spans="1:4" x14ac:dyDescent="0.25">
      <c r="A183">
        <v>182</v>
      </c>
      <c r="B183" s="4">
        <v>43157</v>
      </c>
      <c r="C183">
        <v>41.52</v>
      </c>
      <c r="D183" s="3">
        <f t="shared" si="2"/>
        <v>1.5045126909122889E-2</v>
      </c>
    </row>
    <row r="184" spans="1:4" x14ac:dyDescent="0.25">
      <c r="A184">
        <v>183</v>
      </c>
      <c r="B184" s="4">
        <v>43158</v>
      </c>
      <c r="C184">
        <v>41.82</v>
      </c>
      <c r="D184" s="3">
        <f t="shared" si="2"/>
        <v>7.1994551428543286E-3</v>
      </c>
    </row>
    <row r="185" spans="1:4" x14ac:dyDescent="0.25">
      <c r="A185">
        <v>184</v>
      </c>
      <c r="B185" s="4">
        <v>43159</v>
      </c>
      <c r="C185">
        <v>41.049999</v>
      </c>
      <c r="D185" s="3">
        <f t="shared" si="2"/>
        <v>-1.8583882462586531E-2</v>
      </c>
    </row>
    <row r="186" spans="1:4" x14ac:dyDescent="0.25">
      <c r="A186">
        <v>185</v>
      </c>
      <c r="B186" s="4">
        <v>43160</v>
      </c>
      <c r="C186">
        <v>40.849997999999999</v>
      </c>
      <c r="D186" s="3">
        <f t="shared" si="2"/>
        <v>-4.8840391914986188E-3</v>
      </c>
    </row>
    <row r="187" spans="1:4" x14ac:dyDescent="0.25">
      <c r="A187">
        <v>186</v>
      </c>
      <c r="B187" s="4">
        <v>43161</v>
      </c>
      <c r="C187">
        <v>40.770000000000003</v>
      </c>
      <c r="D187" s="3">
        <f t="shared" si="2"/>
        <v>-1.9602555152401975E-3</v>
      </c>
    </row>
    <row r="188" spans="1:4" x14ac:dyDescent="0.25">
      <c r="A188">
        <v>187</v>
      </c>
      <c r="B188" s="4">
        <v>43164</v>
      </c>
      <c r="C188">
        <v>40.889999000000003</v>
      </c>
      <c r="D188" s="3">
        <f t="shared" si="2"/>
        <v>2.938993089531371E-3</v>
      </c>
    </row>
    <row r="189" spans="1:4" x14ac:dyDescent="0.25">
      <c r="A189">
        <v>188</v>
      </c>
      <c r="B189" s="4">
        <v>43165</v>
      </c>
      <c r="C189">
        <v>40.25</v>
      </c>
      <c r="D189" s="3">
        <f t="shared" si="2"/>
        <v>-1.5775506056121109E-2</v>
      </c>
    </row>
    <row r="190" spans="1:4" x14ac:dyDescent="0.25">
      <c r="A190">
        <v>189</v>
      </c>
      <c r="B190" s="4">
        <v>43166</v>
      </c>
      <c r="C190">
        <v>40.130001</v>
      </c>
      <c r="D190" s="3">
        <f t="shared" si="2"/>
        <v>-2.9857946667341097E-3</v>
      </c>
    </row>
    <row r="191" spans="1:4" x14ac:dyDescent="0.25">
      <c r="A191">
        <v>190</v>
      </c>
      <c r="B191" s="4">
        <v>43167</v>
      </c>
      <c r="C191">
        <v>40.279998999999997</v>
      </c>
      <c r="D191" s="3">
        <f t="shared" si="2"/>
        <v>3.7308338263063044E-3</v>
      </c>
    </row>
    <row r="192" spans="1:4" x14ac:dyDescent="0.25">
      <c r="A192">
        <v>191</v>
      </c>
      <c r="B192" s="4">
        <v>43168</v>
      </c>
      <c r="C192">
        <v>40.880001</v>
      </c>
      <c r="D192" s="3">
        <f t="shared" si="2"/>
        <v>1.4785927333143612E-2</v>
      </c>
    </row>
    <row r="193" spans="1:4" x14ac:dyDescent="0.25">
      <c r="A193">
        <v>192</v>
      </c>
      <c r="B193" s="4">
        <v>43171</v>
      </c>
      <c r="C193">
        <v>40.810001</v>
      </c>
      <c r="D193" s="3">
        <f t="shared" si="2"/>
        <v>-1.7137964357761784E-3</v>
      </c>
    </row>
    <row r="194" spans="1:4" x14ac:dyDescent="0.25">
      <c r="A194">
        <v>193</v>
      </c>
      <c r="B194" s="4">
        <v>43172</v>
      </c>
      <c r="C194">
        <v>40.5</v>
      </c>
      <c r="D194" s="3">
        <f t="shared" si="2"/>
        <v>-7.62519980901859E-3</v>
      </c>
    </row>
    <row r="195" spans="1:4" x14ac:dyDescent="0.25">
      <c r="A195">
        <v>194</v>
      </c>
      <c r="B195" s="4">
        <v>43173</v>
      </c>
      <c r="C195">
        <v>40.340000000000003</v>
      </c>
      <c r="D195" s="3">
        <f t="shared" si="2"/>
        <v>-3.9584415864276443E-3</v>
      </c>
    </row>
    <row r="196" spans="1:4" x14ac:dyDescent="0.25">
      <c r="A196">
        <v>195</v>
      </c>
      <c r="B196" s="4">
        <v>43174</v>
      </c>
      <c r="C196">
        <v>40.439999</v>
      </c>
      <c r="D196" s="3">
        <f t="shared" ref="D196:D259" si="3">LN(C196/C195)</f>
        <v>2.4758368982125598E-3</v>
      </c>
    </row>
    <row r="197" spans="1:4" x14ac:dyDescent="0.25">
      <c r="A197">
        <v>196</v>
      </c>
      <c r="B197" s="4">
        <v>43175</v>
      </c>
      <c r="C197">
        <v>40.049999</v>
      </c>
      <c r="D197" s="3">
        <f t="shared" si="3"/>
        <v>-9.690720878699377E-3</v>
      </c>
    </row>
    <row r="198" spans="1:4" x14ac:dyDescent="0.25">
      <c r="A198">
        <v>197</v>
      </c>
      <c r="B198" s="4">
        <v>43179</v>
      </c>
      <c r="C198">
        <v>39.770000000000003</v>
      </c>
      <c r="D198" s="3">
        <f t="shared" si="3"/>
        <v>-7.015789325979592E-3</v>
      </c>
    </row>
    <row r="199" spans="1:4" x14ac:dyDescent="0.25">
      <c r="A199">
        <v>198</v>
      </c>
      <c r="B199" s="4">
        <v>43180</v>
      </c>
      <c r="C199">
        <v>39.400002000000001</v>
      </c>
      <c r="D199" s="3">
        <f t="shared" si="3"/>
        <v>-9.3469921542911425E-3</v>
      </c>
    </row>
    <row r="200" spans="1:4" x14ac:dyDescent="0.25">
      <c r="A200">
        <v>199</v>
      </c>
      <c r="B200" s="4">
        <v>43181</v>
      </c>
      <c r="C200">
        <v>39.669998</v>
      </c>
      <c r="D200" s="3">
        <f t="shared" si="3"/>
        <v>6.8293170449979165E-3</v>
      </c>
    </row>
    <row r="201" spans="1:4" x14ac:dyDescent="0.25">
      <c r="A201">
        <v>200</v>
      </c>
      <c r="B201" s="4">
        <v>43182</v>
      </c>
      <c r="C201">
        <v>39.5</v>
      </c>
      <c r="D201" s="3">
        <f t="shared" si="3"/>
        <v>-4.2945122032299245E-3</v>
      </c>
    </row>
    <row r="202" spans="1:4" x14ac:dyDescent="0.25">
      <c r="A202">
        <v>201</v>
      </c>
      <c r="B202" s="4">
        <v>43185</v>
      </c>
      <c r="C202">
        <v>39.189999</v>
      </c>
      <c r="D202" s="3">
        <f t="shared" si="3"/>
        <v>-7.8790852122498992E-3</v>
      </c>
    </row>
    <row r="203" spans="1:4" x14ac:dyDescent="0.25">
      <c r="A203">
        <v>202</v>
      </c>
      <c r="B203" s="4">
        <v>43186</v>
      </c>
      <c r="C203">
        <v>39.849997999999999</v>
      </c>
      <c r="D203" s="3">
        <f t="shared" si="3"/>
        <v>1.6700768353190638E-2</v>
      </c>
    </row>
    <row r="204" spans="1:4" x14ac:dyDescent="0.25">
      <c r="A204">
        <v>203</v>
      </c>
      <c r="B204" s="4">
        <v>43187</v>
      </c>
      <c r="C204">
        <v>38.909999999999997</v>
      </c>
      <c r="D204" s="3">
        <f t="shared" si="3"/>
        <v>-2.3871068051554908E-2</v>
      </c>
    </row>
    <row r="205" spans="1:4" x14ac:dyDescent="0.25">
      <c r="A205">
        <v>204</v>
      </c>
      <c r="B205" s="4">
        <v>43192</v>
      </c>
      <c r="C205">
        <v>38.419998</v>
      </c>
      <c r="D205" s="3">
        <f t="shared" si="3"/>
        <v>-1.2673181712273574E-2</v>
      </c>
    </row>
    <row r="206" spans="1:4" x14ac:dyDescent="0.25">
      <c r="A206">
        <v>205</v>
      </c>
      <c r="B206" s="4">
        <v>43193</v>
      </c>
      <c r="C206">
        <v>38.520000000000003</v>
      </c>
      <c r="D206" s="3">
        <f t="shared" si="3"/>
        <v>2.599481645736478E-3</v>
      </c>
    </row>
    <row r="207" spans="1:4" x14ac:dyDescent="0.25">
      <c r="A207">
        <v>206</v>
      </c>
      <c r="B207" s="4">
        <v>43194</v>
      </c>
      <c r="C207">
        <v>39.200001</v>
      </c>
      <c r="D207" s="3">
        <f t="shared" si="3"/>
        <v>1.7499185376695803E-2</v>
      </c>
    </row>
    <row r="208" spans="1:4" x14ac:dyDescent="0.25">
      <c r="A208">
        <v>207</v>
      </c>
      <c r="B208" s="4">
        <v>43195</v>
      </c>
      <c r="C208">
        <v>39.369999</v>
      </c>
      <c r="D208" s="3">
        <f t="shared" si="3"/>
        <v>4.3273072489744945E-3</v>
      </c>
    </row>
    <row r="209" spans="1:4" x14ac:dyDescent="0.25">
      <c r="A209">
        <v>208</v>
      </c>
      <c r="B209" s="4">
        <v>43196</v>
      </c>
      <c r="C209">
        <v>39.770000000000003</v>
      </c>
      <c r="D209" s="3">
        <f t="shared" si="3"/>
        <v>1.0108779664004332E-2</v>
      </c>
    </row>
    <row r="210" spans="1:4" x14ac:dyDescent="0.25">
      <c r="A210">
        <v>209</v>
      </c>
      <c r="B210" s="4">
        <v>43199</v>
      </c>
      <c r="C210">
        <v>39.830002</v>
      </c>
      <c r="D210" s="3">
        <f t="shared" si="3"/>
        <v>1.5075881873592837E-3</v>
      </c>
    </row>
    <row r="211" spans="1:4" x14ac:dyDescent="0.25">
      <c r="A211">
        <v>210</v>
      </c>
      <c r="B211" s="4">
        <v>43200</v>
      </c>
      <c r="C211">
        <v>39.520000000000003</v>
      </c>
      <c r="D211" s="3">
        <f t="shared" si="3"/>
        <v>-7.8135745272914052E-3</v>
      </c>
    </row>
    <row r="212" spans="1:4" x14ac:dyDescent="0.25">
      <c r="A212">
        <v>211</v>
      </c>
      <c r="B212" s="4">
        <v>43201</v>
      </c>
      <c r="C212">
        <v>39.400002000000001</v>
      </c>
      <c r="D212" s="3">
        <f t="shared" si="3"/>
        <v>-3.041005814358992E-3</v>
      </c>
    </row>
    <row r="213" spans="1:4" x14ac:dyDescent="0.25">
      <c r="A213">
        <v>212</v>
      </c>
      <c r="B213" s="4">
        <v>43202</v>
      </c>
      <c r="C213">
        <v>40.009998000000003</v>
      </c>
      <c r="D213" s="3">
        <f t="shared" si="3"/>
        <v>1.536350581633116E-2</v>
      </c>
    </row>
    <row r="214" spans="1:4" x14ac:dyDescent="0.25">
      <c r="A214">
        <v>213</v>
      </c>
      <c r="B214" s="4">
        <v>43203</v>
      </c>
      <c r="C214">
        <v>40.130001</v>
      </c>
      <c r="D214" s="3">
        <f t="shared" si="3"/>
        <v>2.9948363161988087E-3</v>
      </c>
    </row>
    <row r="215" spans="1:4" x14ac:dyDescent="0.25">
      <c r="A215">
        <v>214</v>
      </c>
      <c r="B215" s="4">
        <v>43206</v>
      </c>
      <c r="C215">
        <v>40.75</v>
      </c>
      <c r="D215" s="3">
        <f t="shared" si="3"/>
        <v>1.5331630489033486E-2</v>
      </c>
    </row>
    <row r="216" spans="1:4" x14ac:dyDescent="0.25">
      <c r="A216">
        <v>215</v>
      </c>
      <c r="B216" s="4">
        <v>43207</v>
      </c>
      <c r="C216">
        <v>41.41</v>
      </c>
      <c r="D216" s="3">
        <f t="shared" si="3"/>
        <v>1.6066557870604167E-2</v>
      </c>
    </row>
    <row r="217" spans="1:4" x14ac:dyDescent="0.25">
      <c r="A217">
        <v>216</v>
      </c>
      <c r="B217" s="4">
        <v>43208</v>
      </c>
      <c r="C217">
        <v>41.560001</v>
      </c>
      <c r="D217" s="3">
        <f t="shared" si="3"/>
        <v>3.6157927351481494E-3</v>
      </c>
    </row>
    <row r="218" spans="1:4" x14ac:dyDescent="0.25">
      <c r="A218">
        <v>217</v>
      </c>
      <c r="B218" s="4">
        <v>43209</v>
      </c>
      <c r="C218">
        <v>41.529998999999997</v>
      </c>
      <c r="D218" s="3">
        <f t="shared" si="3"/>
        <v>-7.221567289412658E-4</v>
      </c>
    </row>
    <row r="219" spans="1:4" x14ac:dyDescent="0.25">
      <c r="A219">
        <v>218</v>
      </c>
      <c r="B219" s="4">
        <v>43210</v>
      </c>
      <c r="C219">
        <v>41.779998999999997</v>
      </c>
      <c r="D219" s="3">
        <f t="shared" si="3"/>
        <v>6.0016986298396255E-3</v>
      </c>
    </row>
    <row r="220" spans="1:4" x14ac:dyDescent="0.25">
      <c r="A220">
        <v>219</v>
      </c>
      <c r="B220" s="4">
        <v>43213</v>
      </c>
      <c r="C220">
        <v>40.639999000000003</v>
      </c>
      <c r="D220" s="3">
        <f t="shared" si="3"/>
        <v>-2.7664953529595322E-2</v>
      </c>
    </row>
    <row r="221" spans="1:4" x14ac:dyDescent="0.25">
      <c r="A221">
        <v>220</v>
      </c>
      <c r="B221" s="4">
        <v>43214</v>
      </c>
      <c r="C221">
        <v>40.689999</v>
      </c>
      <c r="D221" s="3">
        <f t="shared" si="3"/>
        <v>1.2295587736084362E-3</v>
      </c>
    </row>
    <row r="222" spans="1:4" x14ac:dyDescent="0.25">
      <c r="A222">
        <v>221</v>
      </c>
      <c r="B222" s="4">
        <v>43215</v>
      </c>
      <c r="C222">
        <v>39.82</v>
      </c>
      <c r="D222" s="3">
        <f t="shared" si="3"/>
        <v>-2.1613038801485185E-2</v>
      </c>
    </row>
    <row r="223" spans="1:4" x14ac:dyDescent="0.25">
      <c r="A223">
        <v>222</v>
      </c>
      <c r="B223" s="4">
        <v>43216</v>
      </c>
      <c r="C223">
        <v>40.330002</v>
      </c>
      <c r="D223" s="3">
        <f t="shared" si="3"/>
        <v>1.2726359840100492E-2</v>
      </c>
    </row>
    <row r="224" spans="1:4" x14ac:dyDescent="0.25">
      <c r="A224">
        <v>223</v>
      </c>
      <c r="B224" s="4">
        <v>43217</v>
      </c>
      <c r="C224">
        <v>39.990001999999997</v>
      </c>
      <c r="D224" s="3">
        <f t="shared" si="3"/>
        <v>-8.4661856049220302E-3</v>
      </c>
    </row>
    <row r="225" spans="1:4" x14ac:dyDescent="0.25">
      <c r="A225">
        <v>224</v>
      </c>
      <c r="B225" s="4">
        <v>43220</v>
      </c>
      <c r="C225">
        <v>39.889999000000003</v>
      </c>
      <c r="D225" s="3">
        <f t="shared" si="3"/>
        <v>-2.5038320228533946E-3</v>
      </c>
    </row>
    <row r="226" spans="1:4" x14ac:dyDescent="0.25">
      <c r="A226">
        <v>225</v>
      </c>
      <c r="B226" s="4">
        <v>43222</v>
      </c>
      <c r="C226">
        <v>39.709999000000003</v>
      </c>
      <c r="D226" s="3">
        <f t="shared" si="3"/>
        <v>-4.5226208877891918E-3</v>
      </c>
    </row>
    <row r="227" spans="1:4" x14ac:dyDescent="0.25">
      <c r="A227">
        <v>226</v>
      </c>
      <c r="B227" s="4">
        <v>43223</v>
      </c>
      <c r="C227">
        <v>39.509998000000003</v>
      </c>
      <c r="D227" s="3">
        <f t="shared" si="3"/>
        <v>-5.0492661573842698E-3</v>
      </c>
    </row>
    <row r="228" spans="1:4" x14ac:dyDescent="0.25">
      <c r="A228">
        <v>227</v>
      </c>
      <c r="B228" s="4">
        <v>43224</v>
      </c>
      <c r="C228">
        <v>39.470001000000003</v>
      </c>
      <c r="D228" s="3">
        <f t="shared" si="3"/>
        <v>-1.0128387927484462E-3</v>
      </c>
    </row>
    <row r="229" spans="1:4" x14ac:dyDescent="0.25">
      <c r="A229">
        <v>228</v>
      </c>
      <c r="B229" s="4">
        <v>43227</v>
      </c>
      <c r="C229">
        <v>39.310001</v>
      </c>
      <c r="D229" s="3">
        <f t="shared" si="3"/>
        <v>-4.0619501378652409E-3</v>
      </c>
    </row>
    <row r="230" spans="1:4" x14ac:dyDescent="0.25">
      <c r="A230">
        <v>229</v>
      </c>
      <c r="B230" s="4">
        <v>43228</v>
      </c>
      <c r="C230">
        <v>38.470001000000003</v>
      </c>
      <c r="D230" s="3">
        <f t="shared" si="3"/>
        <v>-2.1600222114103458E-2</v>
      </c>
    </row>
    <row r="231" spans="1:4" x14ac:dyDescent="0.25">
      <c r="A231">
        <v>230</v>
      </c>
      <c r="B231" s="4">
        <v>43229</v>
      </c>
      <c r="C231">
        <v>37.919998</v>
      </c>
      <c r="D231" s="3">
        <f t="shared" si="3"/>
        <v>-1.4400118114281176E-2</v>
      </c>
    </row>
    <row r="232" spans="1:4" x14ac:dyDescent="0.25">
      <c r="A232">
        <v>231</v>
      </c>
      <c r="B232" s="4">
        <v>43230</v>
      </c>
      <c r="C232">
        <v>38.419998</v>
      </c>
      <c r="D232" s="3">
        <f t="shared" si="3"/>
        <v>1.309948063998481E-2</v>
      </c>
    </row>
    <row r="233" spans="1:4" x14ac:dyDescent="0.25">
      <c r="A233">
        <v>232</v>
      </c>
      <c r="B233" s="4">
        <v>43231</v>
      </c>
      <c r="C233">
        <v>38.07</v>
      </c>
      <c r="D233" s="3">
        <f t="shared" si="3"/>
        <v>-9.1515348897825144E-3</v>
      </c>
    </row>
    <row r="234" spans="1:4" x14ac:dyDescent="0.25">
      <c r="A234">
        <v>233</v>
      </c>
      <c r="B234" s="4">
        <v>43234</v>
      </c>
      <c r="C234">
        <v>38.700001</v>
      </c>
      <c r="D234" s="3">
        <f t="shared" si="3"/>
        <v>1.6413055481123099E-2</v>
      </c>
    </row>
    <row r="235" spans="1:4" x14ac:dyDescent="0.25">
      <c r="A235">
        <v>234</v>
      </c>
      <c r="B235" s="4">
        <v>43235</v>
      </c>
      <c r="C235">
        <v>38.639999000000003</v>
      </c>
      <c r="D235" s="3">
        <f t="shared" si="3"/>
        <v>-1.5516424111293122E-3</v>
      </c>
    </row>
    <row r="236" spans="1:4" x14ac:dyDescent="0.25">
      <c r="A236">
        <v>235</v>
      </c>
      <c r="B236" s="4">
        <v>43236</v>
      </c>
      <c r="C236">
        <v>38.709999000000003</v>
      </c>
      <c r="D236" s="3">
        <f t="shared" si="3"/>
        <v>1.809955292038657E-3</v>
      </c>
    </row>
    <row r="237" spans="1:4" x14ac:dyDescent="0.25">
      <c r="A237">
        <v>236</v>
      </c>
      <c r="B237" s="4">
        <v>43237</v>
      </c>
      <c r="C237">
        <v>37.779998999999997</v>
      </c>
      <c r="D237" s="3">
        <f t="shared" si="3"/>
        <v>-2.4318103152106581E-2</v>
      </c>
    </row>
    <row r="238" spans="1:4" x14ac:dyDescent="0.25">
      <c r="A238">
        <v>237</v>
      </c>
      <c r="B238" s="4">
        <v>43238</v>
      </c>
      <c r="C238">
        <v>38.389999000000003</v>
      </c>
      <c r="D238" s="3">
        <f t="shared" si="3"/>
        <v>1.60171473599242E-2</v>
      </c>
    </row>
    <row r="239" spans="1:4" x14ac:dyDescent="0.25">
      <c r="A239">
        <v>238</v>
      </c>
      <c r="B239" s="4">
        <v>43241</v>
      </c>
      <c r="C239">
        <v>37.419998</v>
      </c>
      <c r="D239" s="3">
        <f t="shared" si="3"/>
        <v>-2.5591715565668208E-2</v>
      </c>
    </row>
    <row r="240" spans="1:4" x14ac:dyDescent="0.25">
      <c r="A240">
        <v>239</v>
      </c>
      <c r="B240" s="4">
        <v>43242</v>
      </c>
      <c r="C240">
        <v>38.310001</v>
      </c>
      <c r="D240" s="3">
        <f t="shared" si="3"/>
        <v>2.3505717416814755E-2</v>
      </c>
    </row>
    <row r="241" spans="1:4" x14ac:dyDescent="0.25">
      <c r="A241">
        <v>240</v>
      </c>
      <c r="B241" s="4">
        <v>43243</v>
      </c>
      <c r="C241">
        <v>37.389999000000003</v>
      </c>
      <c r="D241" s="3">
        <f t="shared" si="3"/>
        <v>-2.4307722571499383E-2</v>
      </c>
    </row>
    <row r="242" spans="1:4" x14ac:dyDescent="0.25">
      <c r="A242">
        <v>241</v>
      </c>
      <c r="B242" s="4">
        <v>43244</v>
      </c>
      <c r="C242">
        <v>37.540000999999997</v>
      </c>
      <c r="D242" s="3">
        <f t="shared" si="3"/>
        <v>4.0037955527117636E-3</v>
      </c>
    </row>
    <row r="243" spans="1:4" x14ac:dyDescent="0.25">
      <c r="A243">
        <v>242</v>
      </c>
      <c r="B243" s="4">
        <v>43245</v>
      </c>
      <c r="C243">
        <v>37.169998</v>
      </c>
      <c r="D243" s="3">
        <f t="shared" si="3"/>
        <v>-9.9051272942889609E-3</v>
      </c>
    </row>
    <row r="244" spans="1:4" x14ac:dyDescent="0.25">
      <c r="A244">
        <v>243</v>
      </c>
      <c r="B244" s="4">
        <v>43248</v>
      </c>
      <c r="C244">
        <v>37.689999</v>
      </c>
      <c r="D244" s="3">
        <f t="shared" si="3"/>
        <v>1.3892850244481109E-2</v>
      </c>
    </row>
    <row r="245" spans="1:4" x14ac:dyDescent="0.25">
      <c r="A245">
        <v>244</v>
      </c>
      <c r="B245" s="4">
        <v>43249</v>
      </c>
      <c r="C245">
        <v>37.200001</v>
      </c>
      <c r="D245" s="3">
        <f t="shared" si="3"/>
        <v>-1.3085992585986118E-2</v>
      </c>
    </row>
    <row r="246" spans="1:4" x14ac:dyDescent="0.25">
      <c r="A246">
        <v>245</v>
      </c>
      <c r="B246" s="4">
        <v>43250</v>
      </c>
      <c r="C246">
        <v>37.599997999999999</v>
      </c>
      <c r="D246" s="3">
        <f t="shared" si="3"/>
        <v>1.0695209043537197E-2</v>
      </c>
    </row>
    <row r="247" spans="1:4" x14ac:dyDescent="0.25">
      <c r="A247">
        <v>246</v>
      </c>
      <c r="B247" s="4">
        <v>43251</v>
      </c>
      <c r="C247">
        <v>37.799999</v>
      </c>
      <c r="D247" s="3">
        <f t="shared" si="3"/>
        <v>5.305078966157231E-3</v>
      </c>
    </row>
    <row r="248" spans="1:4" x14ac:dyDescent="0.25">
      <c r="A248">
        <v>247</v>
      </c>
      <c r="B248" s="4">
        <v>43252</v>
      </c>
      <c r="C248">
        <v>38.650002000000001</v>
      </c>
      <c r="D248" s="3">
        <f t="shared" si="3"/>
        <v>2.2237750609356823E-2</v>
      </c>
    </row>
    <row r="249" spans="1:4" x14ac:dyDescent="0.25">
      <c r="A249">
        <v>248</v>
      </c>
      <c r="B249" s="4">
        <v>43255</v>
      </c>
      <c r="C249">
        <v>38.779998999999997</v>
      </c>
      <c r="D249" s="3">
        <f t="shared" si="3"/>
        <v>3.3577972481453073E-3</v>
      </c>
    </row>
    <row r="250" spans="1:4" x14ac:dyDescent="0.25">
      <c r="A250">
        <v>249</v>
      </c>
      <c r="B250" s="4">
        <v>43256</v>
      </c>
      <c r="C250">
        <v>38.619999</v>
      </c>
      <c r="D250" s="3">
        <f t="shared" si="3"/>
        <v>-4.1343729209688974E-3</v>
      </c>
    </row>
    <row r="251" spans="1:4" x14ac:dyDescent="0.25">
      <c r="A251">
        <v>250</v>
      </c>
      <c r="B251" s="4">
        <v>43257</v>
      </c>
      <c r="C251">
        <v>38.830002</v>
      </c>
      <c r="D251" s="3">
        <f t="shared" si="3"/>
        <v>5.4229441430932888E-3</v>
      </c>
    </row>
    <row r="252" spans="1:4" x14ac:dyDescent="0.25">
      <c r="A252">
        <v>251</v>
      </c>
      <c r="B252" s="4">
        <v>43258</v>
      </c>
      <c r="C252">
        <v>39.150002000000001</v>
      </c>
      <c r="D252" s="3">
        <f t="shared" si="3"/>
        <v>8.2072782722373422E-3</v>
      </c>
    </row>
    <row r="253" spans="1:4" x14ac:dyDescent="0.25">
      <c r="A253">
        <v>252</v>
      </c>
      <c r="B253" s="4">
        <v>43259</v>
      </c>
      <c r="C253">
        <v>39.590000000000003</v>
      </c>
      <c r="D253" s="3">
        <f t="shared" si="3"/>
        <v>1.1176087595660102E-2</v>
      </c>
    </row>
    <row r="254" spans="1:4" x14ac:dyDescent="0.25">
      <c r="A254">
        <v>253</v>
      </c>
      <c r="B254" s="4">
        <v>43262</v>
      </c>
      <c r="C254">
        <v>39.419998</v>
      </c>
      <c r="D254" s="3">
        <f t="shared" si="3"/>
        <v>-4.3033101291336919E-3</v>
      </c>
    </row>
    <row r="255" spans="1:4" x14ac:dyDescent="0.25">
      <c r="A255">
        <v>254</v>
      </c>
      <c r="B255" s="4">
        <v>43263</v>
      </c>
      <c r="C255">
        <v>39.919998</v>
      </c>
      <c r="D255" s="3">
        <f t="shared" si="3"/>
        <v>1.2604150354155826E-2</v>
      </c>
    </row>
    <row r="256" spans="1:4" x14ac:dyDescent="0.25">
      <c r="A256">
        <v>255</v>
      </c>
      <c r="B256" s="4">
        <v>43264</v>
      </c>
      <c r="C256">
        <v>39.889999000000003</v>
      </c>
      <c r="D256" s="3">
        <f t="shared" si="3"/>
        <v>-7.5176049468608948E-4</v>
      </c>
    </row>
    <row r="257" spans="1:4" x14ac:dyDescent="0.25">
      <c r="A257">
        <v>256</v>
      </c>
      <c r="B257" s="4">
        <v>43265</v>
      </c>
      <c r="C257">
        <v>40.060001</v>
      </c>
      <c r="D257" s="3">
        <f t="shared" si="3"/>
        <v>4.2527143518526671E-3</v>
      </c>
    </row>
    <row r="258" spans="1:4" x14ac:dyDescent="0.25">
      <c r="A258">
        <v>257</v>
      </c>
      <c r="B258" s="4">
        <v>43266</v>
      </c>
      <c r="C258">
        <v>38.68</v>
      </c>
      <c r="D258" s="3">
        <f t="shared" si="3"/>
        <v>-3.5055684615134489E-2</v>
      </c>
    </row>
    <row r="259" spans="1:4" x14ac:dyDescent="0.25">
      <c r="A259">
        <v>258</v>
      </c>
      <c r="B259" s="4">
        <v>43269</v>
      </c>
      <c r="C259">
        <v>39.669998</v>
      </c>
      <c r="D259" s="3">
        <f t="shared" si="3"/>
        <v>2.5272513525212457E-2</v>
      </c>
    </row>
    <row r="260" spans="1:4" x14ac:dyDescent="0.25">
      <c r="A260">
        <v>259</v>
      </c>
      <c r="B260" s="4">
        <v>43270</v>
      </c>
      <c r="C260">
        <v>38.970001000000003</v>
      </c>
      <c r="D260" s="3">
        <f t="shared" ref="D260:D323" si="4">LN(C260/C259)</f>
        <v>-1.7803039098923761E-2</v>
      </c>
    </row>
    <row r="261" spans="1:4" x14ac:dyDescent="0.25">
      <c r="A261">
        <v>260</v>
      </c>
      <c r="B261" s="4">
        <v>43271</v>
      </c>
      <c r="C261">
        <v>39.689999</v>
      </c>
      <c r="D261" s="3">
        <f t="shared" si="4"/>
        <v>1.8307096588328072E-2</v>
      </c>
    </row>
    <row r="262" spans="1:4" x14ac:dyDescent="0.25">
      <c r="A262">
        <v>261</v>
      </c>
      <c r="B262" s="4">
        <v>43272</v>
      </c>
      <c r="C262">
        <v>39.479999999999997</v>
      </c>
      <c r="D262" s="3">
        <f t="shared" si="4"/>
        <v>-5.3050270344296505E-3</v>
      </c>
    </row>
    <row r="263" spans="1:4" x14ac:dyDescent="0.25">
      <c r="A263">
        <v>262</v>
      </c>
      <c r="B263" s="4">
        <v>43273</v>
      </c>
      <c r="C263">
        <v>39.790000999999997</v>
      </c>
      <c r="D263" s="3">
        <f t="shared" si="4"/>
        <v>7.8214350054987645E-3</v>
      </c>
    </row>
    <row r="264" spans="1:4" x14ac:dyDescent="0.25">
      <c r="A264">
        <v>263</v>
      </c>
      <c r="B264" s="4">
        <v>43276</v>
      </c>
      <c r="C264">
        <v>40.049999</v>
      </c>
      <c r="D264" s="3">
        <f t="shared" si="4"/>
        <v>6.5129989747994207E-3</v>
      </c>
    </row>
    <row r="265" spans="1:4" x14ac:dyDescent="0.25">
      <c r="A265">
        <v>264</v>
      </c>
      <c r="B265" s="4">
        <v>43277</v>
      </c>
      <c r="C265">
        <v>39.840000000000003</v>
      </c>
      <c r="D265" s="3">
        <f t="shared" si="4"/>
        <v>-5.2572158291812783E-3</v>
      </c>
    </row>
    <row r="266" spans="1:4" x14ac:dyDescent="0.25">
      <c r="A266">
        <v>265</v>
      </c>
      <c r="B266" s="4">
        <v>43278</v>
      </c>
      <c r="C266">
        <v>39.919998</v>
      </c>
      <c r="D266" s="3">
        <f t="shared" si="4"/>
        <v>2.0059686266640309E-3</v>
      </c>
    </row>
    <row r="267" spans="1:4" x14ac:dyDescent="0.25">
      <c r="A267">
        <v>266</v>
      </c>
      <c r="B267" s="4">
        <v>43279</v>
      </c>
      <c r="C267">
        <v>40.860000999999997</v>
      </c>
      <c r="D267" s="3">
        <f t="shared" si="4"/>
        <v>2.3274212520227003E-2</v>
      </c>
    </row>
    <row r="268" spans="1:4" x14ac:dyDescent="0.25">
      <c r="A268">
        <v>267</v>
      </c>
      <c r="B268" s="4">
        <v>43280</v>
      </c>
      <c r="C268">
        <v>41.34</v>
      </c>
      <c r="D268" s="3">
        <f t="shared" si="4"/>
        <v>1.1678940390333624E-2</v>
      </c>
    </row>
    <row r="269" spans="1:4" x14ac:dyDescent="0.25">
      <c r="A269">
        <v>268</v>
      </c>
      <c r="B269" s="4">
        <v>43283</v>
      </c>
      <c r="C269">
        <v>40.889999000000003</v>
      </c>
      <c r="D269" s="3">
        <f t="shared" si="4"/>
        <v>-1.0945044332928715E-2</v>
      </c>
    </row>
    <row r="270" spans="1:4" x14ac:dyDescent="0.25">
      <c r="A270">
        <v>269</v>
      </c>
      <c r="B270" s="4">
        <v>43284</v>
      </c>
      <c r="C270">
        <v>41.740001999999997</v>
      </c>
      <c r="D270" s="3">
        <f t="shared" si="4"/>
        <v>2.0574439644028348E-2</v>
      </c>
    </row>
    <row r="271" spans="1:4" x14ac:dyDescent="0.25">
      <c r="A271">
        <v>270</v>
      </c>
      <c r="B271" s="4">
        <v>43285</v>
      </c>
      <c r="C271">
        <v>41.52</v>
      </c>
      <c r="D271" s="3">
        <f t="shared" si="4"/>
        <v>-5.2847107070886495E-3</v>
      </c>
    </row>
    <row r="272" spans="1:4" x14ac:dyDescent="0.25">
      <c r="A272">
        <v>271</v>
      </c>
      <c r="B272" s="4">
        <v>43286</v>
      </c>
      <c r="C272">
        <v>42.040000999999997</v>
      </c>
      <c r="D272" s="3">
        <f t="shared" si="4"/>
        <v>1.24463309379863E-2</v>
      </c>
    </row>
    <row r="273" spans="1:4" x14ac:dyDescent="0.25">
      <c r="A273">
        <v>272</v>
      </c>
      <c r="B273" s="4">
        <v>43287</v>
      </c>
      <c r="C273">
        <v>42.759998000000003</v>
      </c>
      <c r="D273" s="3">
        <f t="shared" si="4"/>
        <v>1.6981469588539022E-2</v>
      </c>
    </row>
    <row r="274" spans="1:4" x14ac:dyDescent="0.25">
      <c r="A274">
        <v>273</v>
      </c>
      <c r="B274" s="4">
        <v>43290</v>
      </c>
      <c r="C274">
        <v>43.700001</v>
      </c>
      <c r="D274" s="3">
        <f t="shared" si="4"/>
        <v>2.1745085600680811E-2</v>
      </c>
    </row>
    <row r="275" spans="1:4" x14ac:dyDescent="0.25">
      <c r="A275">
        <v>274</v>
      </c>
      <c r="B275" s="4">
        <v>43291</v>
      </c>
      <c r="C275">
        <v>43.73</v>
      </c>
      <c r="D275" s="3">
        <f t="shared" si="4"/>
        <v>6.8624043998986037E-4</v>
      </c>
    </row>
    <row r="276" spans="1:4" x14ac:dyDescent="0.25">
      <c r="A276">
        <v>275</v>
      </c>
      <c r="B276" s="4">
        <v>43292</v>
      </c>
      <c r="C276">
        <v>43.459999000000003</v>
      </c>
      <c r="D276" s="3">
        <f t="shared" si="4"/>
        <v>-6.1934136062098358E-3</v>
      </c>
    </row>
    <row r="277" spans="1:4" x14ac:dyDescent="0.25">
      <c r="A277">
        <v>276</v>
      </c>
      <c r="B277" s="4">
        <v>43293</v>
      </c>
      <c r="C277">
        <v>43.759998000000003</v>
      </c>
      <c r="D277" s="3">
        <f t="shared" si="4"/>
        <v>6.8791605912662855E-3</v>
      </c>
    </row>
    <row r="278" spans="1:4" x14ac:dyDescent="0.25">
      <c r="A278">
        <v>277</v>
      </c>
      <c r="B278" s="4">
        <v>43294</v>
      </c>
      <c r="C278">
        <v>43.509998000000003</v>
      </c>
      <c r="D278" s="3">
        <f t="shared" si="4"/>
        <v>-5.7293616437423568E-3</v>
      </c>
    </row>
    <row r="279" spans="1:4" x14ac:dyDescent="0.25">
      <c r="A279">
        <v>278</v>
      </c>
      <c r="B279" s="4">
        <v>43297</v>
      </c>
      <c r="C279">
        <v>43.790000999999997</v>
      </c>
      <c r="D279" s="3">
        <f t="shared" si="4"/>
        <v>6.4147528834274832E-3</v>
      </c>
    </row>
    <row r="280" spans="1:4" x14ac:dyDescent="0.25">
      <c r="A280">
        <v>279</v>
      </c>
      <c r="B280" s="4">
        <v>43298</v>
      </c>
      <c r="C280">
        <v>45.009998000000003</v>
      </c>
      <c r="D280" s="3">
        <f t="shared" si="4"/>
        <v>2.7479139220699625E-2</v>
      </c>
    </row>
    <row r="281" spans="1:4" x14ac:dyDescent="0.25">
      <c r="A281">
        <v>280</v>
      </c>
      <c r="B281" s="4">
        <v>43299</v>
      </c>
      <c r="C281">
        <v>44.75</v>
      </c>
      <c r="D281" s="3">
        <f t="shared" si="4"/>
        <v>-5.7931981494059592E-3</v>
      </c>
    </row>
    <row r="282" spans="1:4" x14ac:dyDescent="0.25">
      <c r="A282">
        <v>281</v>
      </c>
      <c r="B282" s="4">
        <v>43300</v>
      </c>
      <c r="C282">
        <v>45.130001</v>
      </c>
      <c r="D282" s="3">
        <f t="shared" si="4"/>
        <v>8.4557912762547784E-3</v>
      </c>
    </row>
    <row r="283" spans="1:4" x14ac:dyDescent="0.25">
      <c r="A283">
        <v>282</v>
      </c>
      <c r="B283" s="4">
        <v>43301</v>
      </c>
      <c r="C283">
        <v>45</v>
      </c>
      <c r="D283" s="3">
        <f t="shared" si="4"/>
        <v>-2.8847462267993789E-3</v>
      </c>
    </row>
    <row r="284" spans="1:4" x14ac:dyDescent="0.25">
      <c r="A284">
        <v>283</v>
      </c>
      <c r="B284" s="4">
        <v>43304</v>
      </c>
      <c r="C284">
        <v>44.439999</v>
      </c>
      <c r="D284" s="3">
        <f t="shared" si="4"/>
        <v>-1.2522547501140976E-2</v>
      </c>
    </row>
    <row r="285" spans="1:4" x14ac:dyDescent="0.25">
      <c r="A285">
        <v>284</v>
      </c>
      <c r="B285" s="4">
        <v>43305</v>
      </c>
      <c r="C285">
        <v>44.380001</v>
      </c>
      <c r="D285" s="3">
        <f t="shared" si="4"/>
        <v>-1.3510022320587351E-3</v>
      </c>
    </row>
    <row r="286" spans="1:4" x14ac:dyDescent="0.25">
      <c r="A286">
        <v>285</v>
      </c>
      <c r="B286" s="4">
        <v>43306</v>
      </c>
      <c r="C286">
        <v>44.880001</v>
      </c>
      <c r="D286" s="3">
        <f t="shared" si="4"/>
        <v>1.1203343458960546E-2</v>
      </c>
    </row>
    <row r="287" spans="1:4" x14ac:dyDescent="0.25">
      <c r="A287">
        <v>286</v>
      </c>
      <c r="B287" s="4">
        <v>43307</v>
      </c>
      <c r="C287">
        <v>44.32</v>
      </c>
      <c r="D287" s="3">
        <f t="shared" si="4"/>
        <v>-1.2556241057052126E-2</v>
      </c>
    </row>
    <row r="288" spans="1:4" x14ac:dyDescent="0.25">
      <c r="A288">
        <v>287</v>
      </c>
      <c r="B288" s="4">
        <v>43308</v>
      </c>
      <c r="C288">
        <v>44.130001</v>
      </c>
      <c r="D288" s="3">
        <f t="shared" si="4"/>
        <v>-4.2961964972509708E-3</v>
      </c>
    </row>
    <row r="289" spans="1:4" x14ac:dyDescent="0.25">
      <c r="A289">
        <v>288</v>
      </c>
      <c r="B289" s="4">
        <v>43311</v>
      </c>
      <c r="C289">
        <v>43.77</v>
      </c>
      <c r="D289" s="3">
        <f t="shared" si="4"/>
        <v>-8.1911947389733068E-3</v>
      </c>
    </row>
    <row r="290" spans="1:4" x14ac:dyDescent="0.25">
      <c r="A290">
        <v>289</v>
      </c>
      <c r="B290" s="4">
        <v>43312</v>
      </c>
      <c r="C290">
        <v>44.029998999999997</v>
      </c>
      <c r="D290" s="3">
        <f t="shared" si="4"/>
        <v>5.9225458530705669E-3</v>
      </c>
    </row>
    <row r="291" spans="1:4" x14ac:dyDescent="0.25">
      <c r="A291">
        <v>290</v>
      </c>
      <c r="B291" s="4">
        <v>43313</v>
      </c>
      <c r="C291">
        <v>44.130001</v>
      </c>
      <c r="D291" s="3">
        <f t="shared" si="4"/>
        <v>2.2686488859025838E-3</v>
      </c>
    </row>
    <row r="292" spans="1:4" x14ac:dyDescent="0.25">
      <c r="A292">
        <v>291</v>
      </c>
      <c r="B292" s="4">
        <v>43314</v>
      </c>
      <c r="C292">
        <v>43.919998</v>
      </c>
      <c r="D292" s="3">
        <f t="shared" si="4"/>
        <v>-4.7700942778438503E-3</v>
      </c>
    </row>
    <row r="293" spans="1:4" x14ac:dyDescent="0.25">
      <c r="A293">
        <v>292</v>
      </c>
      <c r="B293" s="4">
        <v>43315</v>
      </c>
      <c r="C293">
        <v>44.43</v>
      </c>
      <c r="D293" s="3">
        <f t="shared" si="4"/>
        <v>1.1545165283883548E-2</v>
      </c>
    </row>
    <row r="294" spans="1:4" x14ac:dyDescent="0.25">
      <c r="A294">
        <v>293</v>
      </c>
      <c r="B294" s="4">
        <v>43318</v>
      </c>
      <c r="C294">
        <v>45.310001</v>
      </c>
      <c r="D294" s="3">
        <f t="shared" si="4"/>
        <v>1.961286380141275E-2</v>
      </c>
    </row>
    <row r="295" spans="1:4" x14ac:dyDescent="0.25">
      <c r="A295">
        <v>294</v>
      </c>
      <c r="B295" s="4">
        <v>43319</v>
      </c>
      <c r="C295">
        <v>46</v>
      </c>
      <c r="D295" s="3">
        <f t="shared" si="4"/>
        <v>1.5113615739865182E-2</v>
      </c>
    </row>
    <row r="296" spans="1:4" x14ac:dyDescent="0.25">
      <c r="A296">
        <v>295</v>
      </c>
      <c r="B296" s="4">
        <v>43320</v>
      </c>
      <c r="C296">
        <v>46.02</v>
      </c>
      <c r="D296" s="3">
        <f t="shared" si="4"/>
        <v>4.3468811812483893E-4</v>
      </c>
    </row>
    <row r="297" spans="1:4" x14ac:dyDescent="0.25">
      <c r="A297">
        <v>296</v>
      </c>
      <c r="B297" s="4">
        <v>43321</v>
      </c>
      <c r="C297">
        <v>45.720001000000003</v>
      </c>
      <c r="D297" s="3">
        <f t="shared" si="4"/>
        <v>-6.5402238083441776E-3</v>
      </c>
    </row>
    <row r="298" spans="1:4" x14ac:dyDescent="0.25">
      <c r="A298">
        <v>297</v>
      </c>
      <c r="B298" s="4">
        <v>43322</v>
      </c>
      <c r="C298">
        <v>45.029998999999997</v>
      </c>
      <c r="D298" s="3">
        <f t="shared" si="4"/>
        <v>-1.5206948692812984E-2</v>
      </c>
    </row>
    <row r="299" spans="1:4" x14ac:dyDescent="0.25">
      <c r="A299">
        <v>298</v>
      </c>
      <c r="B299" s="4">
        <v>43325</v>
      </c>
      <c r="C299">
        <v>45.490001999999997</v>
      </c>
      <c r="D299" s="3">
        <f t="shared" si="4"/>
        <v>1.0163653441555724E-2</v>
      </c>
    </row>
    <row r="300" spans="1:4" x14ac:dyDescent="0.25">
      <c r="A300">
        <v>299</v>
      </c>
      <c r="B300" s="4">
        <v>43326</v>
      </c>
      <c r="C300">
        <v>45.369999</v>
      </c>
      <c r="D300" s="3">
        <f t="shared" si="4"/>
        <v>-2.6414939127423448E-3</v>
      </c>
    </row>
    <row r="301" spans="1:4" x14ac:dyDescent="0.25">
      <c r="A301">
        <v>300</v>
      </c>
      <c r="B301" s="4">
        <v>43327</v>
      </c>
      <c r="C301">
        <v>45.09</v>
      </c>
      <c r="D301" s="3">
        <f t="shared" si="4"/>
        <v>-6.1905792018831273E-3</v>
      </c>
    </row>
    <row r="302" spans="1:4" x14ac:dyDescent="0.25">
      <c r="A302">
        <v>301</v>
      </c>
      <c r="B302" s="4">
        <v>43328</v>
      </c>
      <c r="C302">
        <v>44.23</v>
      </c>
      <c r="D302" s="3">
        <f t="shared" si="4"/>
        <v>-1.9257200552757561E-2</v>
      </c>
    </row>
    <row r="303" spans="1:4" x14ac:dyDescent="0.25">
      <c r="A303">
        <v>302</v>
      </c>
      <c r="B303" s="4">
        <v>43329</v>
      </c>
      <c r="C303">
        <v>45.07</v>
      </c>
      <c r="D303" s="3">
        <f t="shared" si="4"/>
        <v>1.8813544822321556E-2</v>
      </c>
    </row>
    <row r="304" spans="1:4" x14ac:dyDescent="0.25">
      <c r="A304">
        <v>303</v>
      </c>
      <c r="B304" s="4">
        <v>43332</v>
      </c>
      <c r="C304">
        <v>44.310001</v>
      </c>
      <c r="D304" s="3">
        <f t="shared" si="4"/>
        <v>-1.7006428922890063E-2</v>
      </c>
    </row>
    <row r="305" spans="1:4" x14ac:dyDescent="0.25">
      <c r="A305">
        <v>304</v>
      </c>
      <c r="B305" s="4">
        <v>43333</v>
      </c>
      <c r="C305">
        <v>45.009998000000003</v>
      </c>
      <c r="D305" s="3">
        <f t="shared" si="4"/>
        <v>1.5674235090603342E-2</v>
      </c>
    </row>
    <row r="306" spans="1:4" x14ac:dyDescent="0.25">
      <c r="A306">
        <v>305</v>
      </c>
      <c r="B306" s="4">
        <v>43334</v>
      </c>
      <c r="C306">
        <v>45.189999</v>
      </c>
      <c r="D306" s="3">
        <f t="shared" si="4"/>
        <v>3.991158424128307E-3</v>
      </c>
    </row>
    <row r="307" spans="1:4" x14ac:dyDescent="0.25">
      <c r="A307">
        <v>306</v>
      </c>
      <c r="B307" s="4">
        <v>43335</v>
      </c>
      <c r="C307">
        <v>45.16</v>
      </c>
      <c r="D307" s="3">
        <f t="shared" si="4"/>
        <v>-6.6406201293728567E-4</v>
      </c>
    </row>
    <row r="308" spans="1:4" x14ac:dyDescent="0.25">
      <c r="A308">
        <v>307</v>
      </c>
      <c r="B308" s="4">
        <v>43336</v>
      </c>
      <c r="C308">
        <v>44.57</v>
      </c>
      <c r="D308" s="3">
        <f t="shared" si="4"/>
        <v>-1.3150752322996721E-2</v>
      </c>
    </row>
    <row r="309" spans="1:4" x14ac:dyDescent="0.25">
      <c r="A309">
        <v>308</v>
      </c>
      <c r="B309" s="4">
        <v>43339</v>
      </c>
      <c r="C309">
        <v>45.330002</v>
      </c>
      <c r="D309" s="3">
        <f t="shared" si="4"/>
        <v>1.6908122115183808E-2</v>
      </c>
    </row>
    <row r="310" spans="1:4" x14ac:dyDescent="0.25">
      <c r="A310">
        <v>309</v>
      </c>
      <c r="B310" s="4">
        <v>43340</v>
      </c>
      <c r="C310">
        <v>44.619999</v>
      </c>
      <c r="D310" s="3">
        <f t="shared" si="4"/>
        <v>-1.5786942480736595E-2</v>
      </c>
    </row>
    <row r="311" spans="1:4" x14ac:dyDescent="0.25">
      <c r="A311">
        <v>310</v>
      </c>
      <c r="B311" s="4">
        <v>43341</v>
      </c>
      <c r="C311">
        <v>45.259998000000003</v>
      </c>
      <c r="D311" s="3">
        <f t="shared" si="4"/>
        <v>1.4241429423349427E-2</v>
      </c>
    </row>
    <row r="312" spans="1:4" x14ac:dyDescent="0.25">
      <c r="A312">
        <v>311</v>
      </c>
      <c r="B312" s="4">
        <v>43342</v>
      </c>
      <c r="C312">
        <v>44.57</v>
      </c>
      <c r="D312" s="3">
        <f t="shared" si="4"/>
        <v>-1.5362609057796496E-2</v>
      </c>
    </row>
    <row r="313" spans="1:4" x14ac:dyDescent="0.25">
      <c r="A313">
        <v>312</v>
      </c>
      <c r="B313" s="4">
        <v>43343</v>
      </c>
      <c r="C313">
        <v>44.5</v>
      </c>
      <c r="D313" s="3">
        <f t="shared" si="4"/>
        <v>-1.5717977862699786E-3</v>
      </c>
    </row>
    <row r="314" spans="1:4" x14ac:dyDescent="0.25">
      <c r="A314">
        <v>313</v>
      </c>
      <c r="B314" s="4">
        <v>43346</v>
      </c>
      <c r="C314">
        <v>44.32</v>
      </c>
      <c r="D314" s="3">
        <f t="shared" si="4"/>
        <v>-4.053146733166129E-3</v>
      </c>
    </row>
    <row r="315" spans="1:4" x14ac:dyDescent="0.25">
      <c r="A315">
        <v>314</v>
      </c>
      <c r="B315" s="4">
        <v>43347</v>
      </c>
      <c r="C315">
        <v>44.029998999999997</v>
      </c>
      <c r="D315" s="3">
        <f t="shared" si="4"/>
        <v>-6.5648453831536639E-3</v>
      </c>
    </row>
    <row r="316" spans="1:4" x14ac:dyDescent="0.25">
      <c r="A316">
        <v>315</v>
      </c>
      <c r="B316" s="4">
        <v>43348</v>
      </c>
      <c r="C316">
        <v>43.98</v>
      </c>
      <c r="D316" s="3">
        <f t="shared" si="4"/>
        <v>-1.1362119292596317E-3</v>
      </c>
    </row>
    <row r="317" spans="1:4" x14ac:dyDescent="0.25">
      <c r="A317">
        <v>316</v>
      </c>
      <c r="B317" s="4">
        <v>43349</v>
      </c>
      <c r="C317">
        <v>44.41</v>
      </c>
      <c r="D317" s="3">
        <f t="shared" si="4"/>
        <v>9.7296841773958538E-3</v>
      </c>
    </row>
    <row r="318" spans="1:4" x14ac:dyDescent="0.25">
      <c r="A318">
        <v>317</v>
      </c>
      <c r="B318" s="4">
        <v>43350</v>
      </c>
      <c r="C318">
        <v>44.470001000000003</v>
      </c>
      <c r="D318" s="3">
        <f t="shared" si="4"/>
        <v>1.3501577056640296E-3</v>
      </c>
    </row>
    <row r="319" spans="1:4" x14ac:dyDescent="0.25">
      <c r="A319">
        <v>318</v>
      </c>
      <c r="B319" s="4">
        <v>43353</v>
      </c>
      <c r="C319">
        <v>44.889999000000003</v>
      </c>
      <c r="D319" s="3">
        <f t="shared" si="4"/>
        <v>9.4002035074894248E-3</v>
      </c>
    </row>
    <row r="320" spans="1:4" x14ac:dyDescent="0.25">
      <c r="A320">
        <v>319</v>
      </c>
      <c r="B320" s="4">
        <v>43354</v>
      </c>
      <c r="C320">
        <v>45.009998000000003</v>
      </c>
      <c r="D320" s="3">
        <f t="shared" si="4"/>
        <v>2.6696123531060687E-3</v>
      </c>
    </row>
    <row r="321" spans="1:4" x14ac:dyDescent="0.25">
      <c r="A321">
        <v>320</v>
      </c>
      <c r="B321" s="4">
        <v>43355</v>
      </c>
      <c r="C321">
        <v>45.849997999999999</v>
      </c>
      <c r="D321" s="3">
        <f t="shared" si="4"/>
        <v>1.8490512211700855E-2</v>
      </c>
    </row>
    <row r="322" spans="1:4" x14ac:dyDescent="0.25">
      <c r="A322">
        <v>321</v>
      </c>
      <c r="B322" s="4">
        <v>43356</v>
      </c>
      <c r="C322">
        <v>46.119999</v>
      </c>
      <c r="D322" s="3">
        <f t="shared" si="4"/>
        <v>5.871518636319583E-3</v>
      </c>
    </row>
    <row r="323" spans="1:4" x14ac:dyDescent="0.25">
      <c r="A323">
        <v>322</v>
      </c>
      <c r="B323" s="4">
        <v>43357</v>
      </c>
      <c r="C323">
        <v>46.220001000000003</v>
      </c>
      <c r="D323" s="3">
        <f t="shared" si="4"/>
        <v>2.1659527635992802E-3</v>
      </c>
    </row>
    <row r="324" spans="1:4" x14ac:dyDescent="0.25">
      <c r="A324">
        <v>323</v>
      </c>
      <c r="B324" s="4">
        <v>43360</v>
      </c>
      <c r="C324">
        <v>45.830002</v>
      </c>
      <c r="D324" s="3">
        <f t="shared" ref="D324:D387" si="5">LN(C324/C323)</f>
        <v>-8.473684321320854E-3</v>
      </c>
    </row>
    <row r="325" spans="1:4" x14ac:dyDescent="0.25">
      <c r="A325">
        <v>324</v>
      </c>
      <c r="B325" s="4">
        <v>43361</v>
      </c>
      <c r="C325">
        <v>46</v>
      </c>
      <c r="D325" s="3">
        <f t="shared" si="5"/>
        <v>3.7024543285258389E-3</v>
      </c>
    </row>
    <row r="326" spans="1:4" x14ac:dyDescent="0.25">
      <c r="A326">
        <v>325</v>
      </c>
      <c r="B326" s="4">
        <v>43362</v>
      </c>
      <c r="C326">
        <v>45.98</v>
      </c>
      <c r="D326" s="3">
        <f t="shared" si="5"/>
        <v>-4.348771540595304E-4</v>
      </c>
    </row>
    <row r="327" spans="1:4" x14ac:dyDescent="0.25">
      <c r="A327">
        <v>326</v>
      </c>
      <c r="B327" s="4">
        <v>43363</v>
      </c>
      <c r="C327">
        <v>46.119999</v>
      </c>
      <c r="D327" s="3">
        <f t="shared" si="5"/>
        <v>3.0401543832552975E-3</v>
      </c>
    </row>
    <row r="328" spans="1:4" x14ac:dyDescent="0.25">
      <c r="A328">
        <v>327</v>
      </c>
      <c r="B328" s="4">
        <v>43364</v>
      </c>
      <c r="C328">
        <v>45.450001</v>
      </c>
      <c r="D328" s="3">
        <f t="shared" si="5"/>
        <v>-1.463383109260304E-2</v>
      </c>
    </row>
    <row r="329" spans="1:4" x14ac:dyDescent="0.25">
      <c r="A329">
        <v>328</v>
      </c>
      <c r="B329" s="4">
        <v>43367</v>
      </c>
      <c r="C329">
        <v>45.119999</v>
      </c>
      <c r="D329" s="3">
        <f t="shared" si="5"/>
        <v>-7.287257599005159E-3</v>
      </c>
    </row>
    <row r="330" spans="1:4" x14ac:dyDescent="0.25">
      <c r="A330">
        <v>329</v>
      </c>
      <c r="B330" s="4">
        <v>43368</v>
      </c>
      <c r="C330">
        <v>46.209999000000003</v>
      </c>
      <c r="D330" s="3">
        <f t="shared" si="5"/>
        <v>2.3870618215154529E-2</v>
      </c>
    </row>
    <row r="331" spans="1:4" x14ac:dyDescent="0.25">
      <c r="A331">
        <v>330</v>
      </c>
      <c r="B331" s="4">
        <v>43369</v>
      </c>
      <c r="C331">
        <v>46.220001000000003</v>
      </c>
      <c r="D331" s="3">
        <f t="shared" si="5"/>
        <v>2.1642324005273923E-4</v>
      </c>
    </row>
    <row r="332" spans="1:4" x14ac:dyDescent="0.25">
      <c r="A332">
        <v>331</v>
      </c>
      <c r="B332" s="4">
        <v>43370</v>
      </c>
      <c r="C332">
        <v>45.619999</v>
      </c>
      <c r="D332" s="3">
        <f t="shared" si="5"/>
        <v>-1.3066431545858747E-2</v>
      </c>
    </row>
    <row r="333" spans="1:4" x14ac:dyDescent="0.25">
      <c r="A333">
        <v>332</v>
      </c>
      <c r="B333" s="4">
        <v>43371</v>
      </c>
      <c r="C333">
        <v>46.18</v>
      </c>
      <c r="D333" s="3">
        <f t="shared" si="5"/>
        <v>1.2200608990317892E-2</v>
      </c>
    </row>
    <row r="334" spans="1:4" x14ac:dyDescent="0.25">
      <c r="A334">
        <v>333</v>
      </c>
      <c r="B334" s="4">
        <v>43374</v>
      </c>
      <c r="C334">
        <v>47.029998999999997</v>
      </c>
      <c r="D334" s="3">
        <f t="shared" si="5"/>
        <v>1.823887076758338E-2</v>
      </c>
    </row>
    <row r="335" spans="1:4" x14ac:dyDescent="0.25">
      <c r="A335">
        <v>334</v>
      </c>
      <c r="B335" s="4">
        <v>43375</v>
      </c>
      <c r="C335">
        <v>46.75</v>
      </c>
      <c r="D335" s="3">
        <f t="shared" si="5"/>
        <v>-5.971418959236652E-3</v>
      </c>
    </row>
    <row r="336" spans="1:4" x14ac:dyDescent="0.25">
      <c r="A336">
        <v>335</v>
      </c>
      <c r="B336" s="4">
        <v>43376</v>
      </c>
      <c r="C336">
        <v>46.48</v>
      </c>
      <c r="D336" s="3">
        <f t="shared" si="5"/>
        <v>-5.7921431910402934E-3</v>
      </c>
    </row>
    <row r="337" spans="1:4" x14ac:dyDescent="0.25">
      <c r="A337">
        <v>336</v>
      </c>
      <c r="B337" s="4">
        <v>43377</v>
      </c>
      <c r="C337">
        <v>45.68</v>
      </c>
      <c r="D337" s="3">
        <f t="shared" si="5"/>
        <v>-1.7361547195900971E-2</v>
      </c>
    </row>
    <row r="338" spans="1:4" x14ac:dyDescent="0.25">
      <c r="A338">
        <v>337</v>
      </c>
      <c r="B338" s="4">
        <v>43378</v>
      </c>
      <c r="C338">
        <v>45.73</v>
      </c>
      <c r="D338" s="3">
        <f t="shared" si="5"/>
        <v>1.093972322208876E-3</v>
      </c>
    </row>
    <row r="339" spans="1:4" x14ac:dyDescent="0.25">
      <c r="A339">
        <v>338</v>
      </c>
      <c r="B339" s="4">
        <v>43381</v>
      </c>
      <c r="C339">
        <v>45.82</v>
      </c>
      <c r="D339" s="3">
        <f t="shared" si="5"/>
        <v>1.9661393553857352E-3</v>
      </c>
    </row>
    <row r="340" spans="1:4" x14ac:dyDescent="0.25">
      <c r="A340">
        <v>339</v>
      </c>
      <c r="B340" s="4">
        <v>43382</v>
      </c>
      <c r="C340">
        <v>46.549999</v>
      </c>
      <c r="D340" s="3">
        <f t="shared" si="5"/>
        <v>1.5806305215449307E-2</v>
      </c>
    </row>
    <row r="341" spans="1:4" x14ac:dyDescent="0.25">
      <c r="A341">
        <v>340</v>
      </c>
      <c r="B341" s="4">
        <v>43383</v>
      </c>
      <c r="C341">
        <v>46.619999</v>
      </c>
      <c r="D341" s="3">
        <f t="shared" si="5"/>
        <v>1.5026299167907511E-3</v>
      </c>
    </row>
    <row r="342" spans="1:4" x14ac:dyDescent="0.25">
      <c r="A342">
        <v>341</v>
      </c>
      <c r="B342" s="4">
        <v>43384</v>
      </c>
      <c r="C342">
        <v>46.900002000000001</v>
      </c>
      <c r="D342" s="3">
        <f t="shared" si="5"/>
        <v>5.9881059385666823E-3</v>
      </c>
    </row>
    <row r="343" spans="1:4" x14ac:dyDescent="0.25">
      <c r="A343">
        <v>342</v>
      </c>
      <c r="B343" s="4">
        <v>43385</v>
      </c>
      <c r="C343">
        <v>46.189999</v>
      </c>
      <c r="D343" s="3">
        <f t="shared" si="5"/>
        <v>-1.5254415303349924E-2</v>
      </c>
    </row>
    <row r="344" spans="1:4" x14ac:dyDescent="0.25">
      <c r="A344">
        <v>343</v>
      </c>
      <c r="B344" s="4">
        <v>43388</v>
      </c>
      <c r="C344">
        <v>46.98</v>
      </c>
      <c r="D344" s="3">
        <f t="shared" si="5"/>
        <v>1.6958676437960583E-2</v>
      </c>
    </row>
    <row r="345" spans="1:4" x14ac:dyDescent="0.25">
      <c r="A345">
        <v>344</v>
      </c>
      <c r="B345" s="4">
        <v>43389</v>
      </c>
      <c r="C345">
        <v>46.290000999999997</v>
      </c>
      <c r="D345" s="3">
        <f t="shared" si="5"/>
        <v>-1.4796002584649864E-2</v>
      </c>
    </row>
    <row r="346" spans="1:4" x14ac:dyDescent="0.25">
      <c r="A346">
        <v>345</v>
      </c>
      <c r="B346" s="4">
        <v>43390</v>
      </c>
      <c r="C346">
        <v>46.75</v>
      </c>
      <c r="D346" s="3">
        <f t="shared" si="5"/>
        <v>9.8882790885791941E-3</v>
      </c>
    </row>
    <row r="347" spans="1:4" x14ac:dyDescent="0.25">
      <c r="A347">
        <v>346</v>
      </c>
      <c r="B347" s="4">
        <v>43391</v>
      </c>
      <c r="C347">
        <v>46.209999000000003</v>
      </c>
      <c r="D347" s="3">
        <f t="shared" si="5"/>
        <v>-1.1618052492858775E-2</v>
      </c>
    </row>
    <row r="348" spans="1:4" x14ac:dyDescent="0.25">
      <c r="A348">
        <v>347</v>
      </c>
      <c r="B348" s="4">
        <v>43392</v>
      </c>
      <c r="C348">
        <v>47.009998000000003</v>
      </c>
      <c r="D348" s="3">
        <f t="shared" si="5"/>
        <v>1.7164099250061543E-2</v>
      </c>
    </row>
    <row r="349" spans="1:4" x14ac:dyDescent="0.25">
      <c r="A349">
        <v>348</v>
      </c>
      <c r="B349" s="4">
        <v>43395</v>
      </c>
      <c r="C349">
        <v>46.959999000000003</v>
      </c>
      <c r="D349" s="3">
        <f t="shared" si="5"/>
        <v>-1.0641482667767793E-3</v>
      </c>
    </row>
    <row r="350" spans="1:4" x14ac:dyDescent="0.25">
      <c r="A350">
        <v>349</v>
      </c>
      <c r="B350" s="4">
        <v>43396</v>
      </c>
      <c r="C350">
        <v>46.110000999999997</v>
      </c>
      <c r="D350" s="3">
        <f t="shared" si="5"/>
        <v>-1.8266286319238476E-2</v>
      </c>
    </row>
    <row r="351" spans="1:4" x14ac:dyDescent="0.25">
      <c r="A351">
        <v>350</v>
      </c>
      <c r="B351" s="4">
        <v>43397</v>
      </c>
      <c r="C351">
        <v>45.759998000000003</v>
      </c>
      <c r="D351" s="3">
        <f t="shared" si="5"/>
        <v>-7.6195645406356297E-3</v>
      </c>
    </row>
    <row r="352" spans="1:4" x14ac:dyDescent="0.25">
      <c r="A352">
        <v>351</v>
      </c>
      <c r="B352" s="4">
        <v>43398</v>
      </c>
      <c r="C352">
        <v>45.720001000000003</v>
      </c>
      <c r="D352" s="3">
        <f t="shared" si="5"/>
        <v>-8.7444256637219514E-4</v>
      </c>
    </row>
    <row r="353" spans="1:4" x14ac:dyDescent="0.25">
      <c r="A353">
        <v>352</v>
      </c>
      <c r="B353" s="4">
        <v>43399</v>
      </c>
      <c r="C353">
        <v>45.25</v>
      </c>
      <c r="D353" s="3">
        <f t="shared" si="5"/>
        <v>-1.0333190652940548E-2</v>
      </c>
    </row>
    <row r="354" spans="1:4" x14ac:dyDescent="0.25">
      <c r="A354">
        <v>353</v>
      </c>
      <c r="B354" s="4">
        <v>43402</v>
      </c>
      <c r="C354">
        <v>42.169998</v>
      </c>
      <c r="D354" s="3">
        <f t="shared" si="5"/>
        <v>-7.049364981454867E-2</v>
      </c>
    </row>
    <row r="355" spans="1:4" x14ac:dyDescent="0.25">
      <c r="A355">
        <v>354</v>
      </c>
      <c r="B355" s="4">
        <v>43403</v>
      </c>
      <c r="C355">
        <v>39.93</v>
      </c>
      <c r="D355" s="3">
        <f t="shared" si="5"/>
        <v>-5.4581099256256531E-2</v>
      </c>
    </row>
    <row r="356" spans="1:4" x14ac:dyDescent="0.25">
      <c r="A356">
        <v>355</v>
      </c>
      <c r="B356" s="4">
        <v>43404</v>
      </c>
      <c r="C356">
        <v>39.93</v>
      </c>
      <c r="D356" s="3">
        <f t="shared" si="5"/>
        <v>0</v>
      </c>
    </row>
    <row r="357" spans="1:4" x14ac:dyDescent="0.25">
      <c r="A357">
        <v>356</v>
      </c>
      <c r="B357" s="4">
        <v>43405</v>
      </c>
      <c r="C357">
        <v>41.990001999999997</v>
      </c>
      <c r="D357" s="3">
        <f t="shared" si="5"/>
        <v>5.030362125135901E-2</v>
      </c>
    </row>
    <row r="358" spans="1:4" x14ac:dyDescent="0.25">
      <c r="A358">
        <v>357</v>
      </c>
      <c r="B358" s="4">
        <v>43409</v>
      </c>
      <c r="C358">
        <v>42.419998</v>
      </c>
      <c r="D358" s="3">
        <f t="shared" si="5"/>
        <v>1.0188359662474377E-2</v>
      </c>
    </row>
    <row r="359" spans="1:4" x14ac:dyDescent="0.25">
      <c r="A359">
        <v>358</v>
      </c>
      <c r="B359" s="4">
        <v>43410</v>
      </c>
      <c r="C359">
        <v>41.91</v>
      </c>
      <c r="D359" s="3">
        <f t="shared" si="5"/>
        <v>-1.2095440051983352E-2</v>
      </c>
    </row>
    <row r="360" spans="1:4" x14ac:dyDescent="0.25">
      <c r="A360">
        <v>359</v>
      </c>
      <c r="B360" s="4">
        <v>43411</v>
      </c>
      <c r="C360">
        <v>42</v>
      </c>
      <c r="D360" s="3">
        <f t="shared" si="5"/>
        <v>2.145156346388202E-3</v>
      </c>
    </row>
    <row r="361" spans="1:4" x14ac:dyDescent="0.25">
      <c r="A361">
        <v>360</v>
      </c>
      <c r="B361" s="4">
        <v>43412</v>
      </c>
      <c r="C361">
        <v>39.07</v>
      </c>
      <c r="D361" s="3">
        <f t="shared" si="5"/>
        <v>-7.2314709216389134E-2</v>
      </c>
    </row>
    <row r="362" spans="1:4" x14ac:dyDescent="0.25">
      <c r="A362">
        <v>361</v>
      </c>
      <c r="B362" s="4">
        <v>43413</v>
      </c>
      <c r="C362">
        <v>41.41</v>
      </c>
      <c r="D362" s="3">
        <f t="shared" si="5"/>
        <v>5.816748849049648E-2</v>
      </c>
    </row>
    <row r="363" spans="1:4" x14ac:dyDescent="0.25">
      <c r="A363">
        <v>362</v>
      </c>
      <c r="B363" s="4">
        <v>43416</v>
      </c>
      <c r="C363">
        <v>39.669998</v>
      </c>
      <c r="D363" s="3">
        <f t="shared" si="5"/>
        <v>-4.2927213447169724E-2</v>
      </c>
    </row>
    <row r="364" spans="1:4" x14ac:dyDescent="0.25">
      <c r="A364">
        <v>363</v>
      </c>
      <c r="B364" s="4">
        <v>43417</v>
      </c>
      <c r="C364">
        <v>39.509998000000003</v>
      </c>
      <c r="D364" s="3">
        <f t="shared" si="5"/>
        <v>-4.041430307104096E-3</v>
      </c>
    </row>
    <row r="365" spans="1:4" x14ac:dyDescent="0.25">
      <c r="A365">
        <v>364</v>
      </c>
      <c r="B365" s="4">
        <v>43418</v>
      </c>
      <c r="C365">
        <v>38.75</v>
      </c>
      <c r="D365" s="3">
        <f t="shared" si="5"/>
        <v>-1.9422998003845927E-2</v>
      </c>
    </row>
    <row r="366" spans="1:4" x14ac:dyDescent="0.25">
      <c r="A366">
        <v>365</v>
      </c>
      <c r="B366" s="4">
        <v>43419</v>
      </c>
      <c r="C366">
        <v>38.099997999999999</v>
      </c>
      <c r="D366" s="3">
        <f t="shared" si="5"/>
        <v>-1.6916526160140433E-2</v>
      </c>
    </row>
    <row r="367" spans="1:4" x14ac:dyDescent="0.25">
      <c r="A367">
        <v>366</v>
      </c>
      <c r="B367" s="4">
        <v>43420</v>
      </c>
      <c r="C367">
        <v>39.009998000000003</v>
      </c>
      <c r="D367" s="3">
        <f t="shared" si="5"/>
        <v>2.3603742610442971E-2</v>
      </c>
    </row>
    <row r="368" spans="1:4" x14ac:dyDescent="0.25">
      <c r="A368">
        <v>367</v>
      </c>
      <c r="B368" s="4">
        <v>43424</v>
      </c>
      <c r="C368">
        <v>38.389999000000003</v>
      </c>
      <c r="D368" s="3">
        <f t="shared" si="5"/>
        <v>-1.6020989285402576E-2</v>
      </c>
    </row>
    <row r="369" spans="1:4" x14ac:dyDescent="0.25">
      <c r="A369">
        <v>368</v>
      </c>
      <c r="B369" s="4">
        <v>43425</v>
      </c>
      <c r="C369">
        <v>38.729999999999997</v>
      </c>
      <c r="D369" s="3">
        <f t="shared" si="5"/>
        <v>8.8175105624047363E-3</v>
      </c>
    </row>
    <row r="370" spans="1:4" x14ac:dyDescent="0.25">
      <c r="A370">
        <v>369</v>
      </c>
      <c r="B370" s="4">
        <v>43426</v>
      </c>
      <c r="C370">
        <v>38.040000999999997</v>
      </c>
      <c r="D370" s="3">
        <f t="shared" si="5"/>
        <v>-1.7976229561353842E-2</v>
      </c>
    </row>
    <row r="371" spans="1:4" x14ac:dyDescent="0.25">
      <c r="A371">
        <v>370</v>
      </c>
      <c r="B371" s="4">
        <v>43427</v>
      </c>
      <c r="C371">
        <v>37.689999</v>
      </c>
      <c r="D371" s="3">
        <f t="shared" si="5"/>
        <v>-9.2434832184998018E-3</v>
      </c>
    </row>
    <row r="372" spans="1:4" x14ac:dyDescent="0.25">
      <c r="A372">
        <v>371</v>
      </c>
      <c r="B372" s="4">
        <v>43430</v>
      </c>
      <c r="C372">
        <v>34.400002000000001</v>
      </c>
      <c r="D372" s="3">
        <f t="shared" si="5"/>
        <v>-9.1338158227921185E-2</v>
      </c>
    </row>
    <row r="373" spans="1:4" x14ac:dyDescent="0.25">
      <c r="A373">
        <v>372</v>
      </c>
      <c r="B373" s="4">
        <v>43431</v>
      </c>
      <c r="C373">
        <v>34.799999</v>
      </c>
      <c r="D373" s="3">
        <f t="shared" si="5"/>
        <v>1.1560735525910195E-2</v>
      </c>
    </row>
    <row r="374" spans="1:4" x14ac:dyDescent="0.25">
      <c r="A374">
        <v>373</v>
      </c>
      <c r="B374" s="4">
        <v>43432</v>
      </c>
      <c r="C374">
        <v>36.549999</v>
      </c>
      <c r="D374" s="3">
        <f t="shared" si="5"/>
        <v>4.9063800791209956E-2</v>
      </c>
    </row>
    <row r="375" spans="1:4" x14ac:dyDescent="0.25">
      <c r="A375">
        <v>374</v>
      </c>
      <c r="B375" s="4">
        <v>43433</v>
      </c>
      <c r="C375">
        <v>37.549999</v>
      </c>
      <c r="D375" s="3">
        <f t="shared" si="5"/>
        <v>2.6992192742978888E-2</v>
      </c>
    </row>
    <row r="376" spans="1:4" x14ac:dyDescent="0.25">
      <c r="A376">
        <v>375</v>
      </c>
      <c r="B376" s="4">
        <v>43434</v>
      </c>
      <c r="C376">
        <v>38.060001</v>
      </c>
      <c r="D376" s="3">
        <f t="shared" si="5"/>
        <v>1.3490536563321862E-2</v>
      </c>
    </row>
    <row r="377" spans="1:4" x14ac:dyDescent="0.25">
      <c r="A377">
        <v>376</v>
      </c>
      <c r="B377" s="4">
        <v>43437</v>
      </c>
      <c r="C377">
        <v>37.900002000000001</v>
      </c>
      <c r="D377" s="3">
        <f t="shared" si="5"/>
        <v>-4.2127232834789207E-3</v>
      </c>
    </row>
    <row r="378" spans="1:4" x14ac:dyDescent="0.25">
      <c r="A378">
        <v>377</v>
      </c>
      <c r="B378" s="4">
        <v>43438</v>
      </c>
      <c r="C378">
        <v>36.919998</v>
      </c>
      <c r="D378" s="3">
        <f t="shared" si="5"/>
        <v>-2.6197809395358818E-2</v>
      </c>
    </row>
    <row r="379" spans="1:4" x14ac:dyDescent="0.25">
      <c r="A379">
        <v>378</v>
      </c>
      <c r="B379" s="4">
        <v>43439</v>
      </c>
      <c r="C379">
        <v>37.979999999999997</v>
      </c>
      <c r="D379" s="3">
        <f t="shared" si="5"/>
        <v>2.8306349920670722E-2</v>
      </c>
    </row>
    <row r="380" spans="1:4" x14ac:dyDescent="0.25">
      <c r="A380">
        <v>379</v>
      </c>
      <c r="B380" s="4">
        <v>43440</v>
      </c>
      <c r="C380">
        <v>38.090000000000003</v>
      </c>
      <c r="D380" s="3">
        <f t="shared" si="5"/>
        <v>2.8920751063730254E-3</v>
      </c>
    </row>
    <row r="381" spans="1:4" x14ac:dyDescent="0.25">
      <c r="A381">
        <v>380</v>
      </c>
      <c r="B381" s="4">
        <v>43441</v>
      </c>
      <c r="C381">
        <v>37.479999999999997</v>
      </c>
      <c r="D381" s="3">
        <f t="shared" si="5"/>
        <v>-1.6144323120291383E-2</v>
      </c>
    </row>
    <row r="382" spans="1:4" x14ac:dyDescent="0.25">
      <c r="A382">
        <v>381</v>
      </c>
      <c r="B382" s="4">
        <v>43444</v>
      </c>
      <c r="C382">
        <v>36.93</v>
      </c>
      <c r="D382" s="3">
        <f t="shared" si="5"/>
        <v>-1.4783228505749552E-2</v>
      </c>
    </row>
    <row r="383" spans="1:4" x14ac:dyDescent="0.25">
      <c r="A383">
        <v>382</v>
      </c>
      <c r="B383" s="4">
        <v>43445</v>
      </c>
      <c r="C383">
        <v>36.630001</v>
      </c>
      <c r="D383" s="3">
        <f t="shared" si="5"/>
        <v>-8.1566247737218916E-3</v>
      </c>
    </row>
    <row r="384" spans="1:4" x14ac:dyDescent="0.25">
      <c r="A384">
        <v>383</v>
      </c>
      <c r="B384" s="4">
        <v>43447</v>
      </c>
      <c r="C384">
        <v>36.919998</v>
      </c>
      <c r="D384" s="3">
        <f t="shared" si="5"/>
        <v>7.8857513727189701E-3</v>
      </c>
    </row>
    <row r="385" spans="1:4" x14ac:dyDescent="0.25">
      <c r="A385">
        <v>384</v>
      </c>
      <c r="B385" s="4">
        <v>43448</v>
      </c>
      <c r="C385">
        <v>36.770000000000003</v>
      </c>
      <c r="D385" s="3">
        <f t="shared" si="5"/>
        <v>-4.0710601502882571E-3</v>
      </c>
    </row>
    <row r="386" spans="1:4" x14ac:dyDescent="0.25">
      <c r="A386">
        <v>385</v>
      </c>
      <c r="B386" s="4">
        <v>43451</v>
      </c>
      <c r="C386">
        <v>35.950001</v>
      </c>
      <c r="D386" s="3">
        <f t="shared" si="5"/>
        <v>-2.2553183329713691E-2</v>
      </c>
    </row>
    <row r="387" spans="1:4" x14ac:dyDescent="0.25">
      <c r="A387">
        <v>386</v>
      </c>
      <c r="B387" s="4">
        <v>43452</v>
      </c>
      <c r="C387">
        <v>36.189999</v>
      </c>
      <c r="D387" s="3">
        <f t="shared" si="5"/>
        <v>6.6536979602412633E-3</v>
      </c>
    </row>
    <row r="388" spans="1:4" x14ac:dyDescent="0.25">
      <c r="A388">
        <v>387</v>
      </c>
      <c r="B388" s="4">
        <v>43453</v>
      </c>
      <c r="C388">
        <v>36.279998999999997</v>
      </c>
      <c r="D388" s="3">
        <f t="shared" ref="D388:D451" si="6">LN(C388/C387)</f>
        <v>2.4837877398313588E-3</v>
      </c>
    </row>
    <row r="389" spans="1:4" x14ac:dyDescent="0.25">
      <c r="A389">
        <v>388</v>
      </c>
      <c r="B389" s="4">
        <v>43454</v>
      </c>
      <c r="C389">
        <v>36.840000000000003</v>
      </c>
      <c r="D389" s="3">
        <f t="shared" si="6"/>
        <v>1.5317613703566635E-2</v>
      </c>
    </row>
    <row r="390" spans="1:4" x14ac:dyDescent="0.25">
      <c r="A390">
        <v>389</v>
      </c>
      <c r="B390" s="4">
        <v>43455</v>
      </c>
      <c r="C390">
        <v>37.490001999999997</v>
      </c>
      <c r="D390" s="3">
        <f t="shared" si="6"/>
        <v>1.7490072708272218E-2</v>
      </c>
    </row>
    <row r="391" spans="1:4" x14ac:dyDescent="0.25">
      <c r="A391">
        <v>390</v>
      </c>
      <c r="B391" s="4">
        <v>43458</v>
      </c>
      <c r="C391">
        <v>37.439999</v>
      </c>
      <c r="D391" s="3">
        <f t="shared" si="6"/>
        <v>-1.33465919538922E-3</v>
      </c>
    </row>
    <row r="392" spans="1:4" x14ac:dyDescent="0.25">
      <c r="A392">
        <v>391</v>
      </c>
      <c r="B392" s="4">
        <v>43460</v>
      </c>
      <c r="C392">
        <v>37.400002000000001</v>
      </c>
      <c r="D392" s="3">
        <f t="shared" si="6"/>
        <v>-1.068867003568599E-3</v>
      </c>
    </row>
    <row r="393" spans="1:4" x14ac:dyDescent="0.25">
      <c r="A393">
        <v>392</v>
      </c>
      <c r="B393" s="4">
        <v>43461</v>
      </c>
      <c r="C393">
        <v>37.419998</v>
      </c>
      <c r="D393" s="3">
        <f t="shared" si="6"/>
        <v>5.3450950216706505E-4</v>
      </c>
    </row>
    <row r="394" spans="1:4" x14ac:dyDescent="0.25">
      <c r="A394">
        <v>393</v>
      </c>
      <c r="B394" s="4">
        <v>43462</v>
      </c>
      <c r="C394">
        <v>38.400002000000001</v>
      </c>
      <c r="D394" s="3">
        <f t="shared" si="6"/>
        <v>2.5852244278425432E-2</v>
      </c>
    </row>
    <row r="395" spans="1:4" x14ac:dyDescent="0.25">
      <c r="A395">
        <v>394</v>
      </c>
      <c r="B395" s="4">
        <v>43465</v>
      </c>
      <c r="C395">
        <v>38.369999</v>
      </c>
      <c r="D395" s="3">
        <f t="shared" si="6"/>
        <v>-7.8163348018013903E-4</v>
      </c>
    </row>
    <row r="396" spans="1:4" x14ac:dyDescent="0.25">
      <c r="A396">
        <v>395</v>
      </c>
      <c r="B396" s="4">
        <v>43467</v>
      </c>
      <c r="C396">
        <v>38.310001</v>
      </c>
      <c r="D396" s="3">
        <f t="shared" si="6"/>
        <v>-1.5648933814306025E-3</v>
      </c>
    </row>
    <row r="397" spans="1:4" x14ac:dyDescent="0.25">
      <c r="A397">
        <v>396</v>
      </c>
      <c r="B397" s="4">
        <v>43468</v>
      </c>
      <c r="C397">
        <v>37.509998000000003</v>
      </c>
      <c r="D397" s="3">
        <f t="shared" si="6"/>
        <v>-2.1103474040722763E-2</v>
      </c>
    </row>
    <row r="398" spans="1:4" x14ac:dyDescent="0.25">
      <c r="A398">
        <v>397</v>
      </c>
      <c r="B398" s="4">
        <v>43469</v>
      </c>
      <c r="C398">
        <v>38.950001</v>
      </c>
      <c r="D398" s="3">
        <f t="shared" si="6"/>
        <v>3.7671287216018208E-2</v>
      </c>
    </row>
    <row r="399" spans="1:4" x14ac:dyDescent="0.25">
      <c r="A399">
        <v>398</v>
      </c>
      <c r="B399" s="4">
        <v>43472</v>
      </c>
      <c r="C399">
        <v>38.619999</v>
      </c>
      <c r="D399" s="3">
        <f t="shared" si="6"/>
        <v>-8.5085468836493434E-3</v>
      </c>
    </row>
    <row r="400" spans="1:4" x14ac:dyDescent="0.25">
      <c r="A400">
        <v>399</v>
      </c>
      <c r="B400" s="4">
        <v>43473</v>
      </c>
      <c r="C400">
        <v>40.029998999999997</v>
      </c>
      <c r="D400" s="3">
        <f t="shared" si="6"/>
        <v>3.5858896916169246E-2</v>
      </c>
    </row>
    <row r="401" spans="1:4" x14ac:dyDescent="0.25">
      <c r="A401">
        <v>400</v>
      </c>
      <c r="B401" s="4">
        <v>43474</v>
      </c>
      <c r="C401">
        <v>40.700001</v>
      </c>
      <c r="D401" s="3">
        <f t="shared" si="6"/>
        <v>1.6598968995355772E-2</v>
      </c>
    </row>
    <row r="402" spans="1:4" x14ac:dyDescent="0.25">
      <c r="A402">
        <v>401</v>
      </c>
      <c r="B402" s="4">
        <v>43475</v>
      </c>
      <c r="C402">
        <v>41.240001999999997</v>
      </c>
      <c r="D402" s="3">
        <f t="shared" si="6"/>
        <v>1.3180590626789602E-2</v>
      </c>
    </row>
    <row r="403" spans="1:4" x14ac:dyDescent="0.25">
      <c r="A403">
        <v>402</v>
      </c>
      <c r="B403" s="4">
        <v>43476</v>
      </c>
      <c r="C403">
        <v>41.310001</v>
      </c>
      <c r="D403" s="3">
        <f t="shared" si="6"/>
        <v>1.6959179705234458E-3</v>
      </c>
    </row>
    <row r="404" spans="1:4" x14ac:dyDescent="0.25">
      <c r="A404">
        <v>403</v>
      </c>
      <c r="B404" s="4">
        <v>43479</v>
      </c>
      <c r="C404">
        <v>40.630001</v>
      </c>
      <c r="D404" s="3">
        <f t="shared" si="6"/>
        <v>-1.659789100389613E-2</v>
      </c>
    </row>
    <row r="405" spans="1:4" x14ac:dyDescent="0.25">
      <c r="A405">
        <v>404</v>
      </c>
      <c r="B405" s="4">
        <v>43480</v>
      </c>
      <c r="C405">
        <v>41.48</v>
      </c>
      <c r="D405" s="3">
        <f t="shared" si="6"/>
        <v>2.070464874933611E-2</v>
      </c>
    </row>
    <row r="406" spans="1:4" x14ac:dyDescent="0.25">
      <c r="A406">
        <v>405</v>
      </c>
      <c r="B406" s="4">
        <v>43481</v>
      </c>
      <c r="C406">
        <v>40.669998</v>
      </c>
      <c r="D406" s="3">
        <f t="shared" si="6"/>
        <v>-1.9720712618491603E-2</v>
      </c>
    </row>
    <row r="407" spans="1:4" x14ac:dyDescent="0.25">
      <c r="A407">
        <v>406</v>
      </c>
      <c r="B407" s="4">
        <v>43482</v>
      </c>
      <c r="C407">
        <v>40.520000000000003</v>
      </c>
      <c r="D407" s="3">
        <f t="shared" si="6"/>
        <v>-3.6949913623522258E-3</v>
      </c>
    </row>
    <row r="408" spans="1:4" x14ac:dyDescent="0.25">
      <c r="A408">
        <v>407</v>
      </c>
      <c r="B408" s="4">
        <v>43483</v>
      </c>
      <c r="C408">
        <v>40.959999000000003</v>
      </c>
      <c r="D408" s="3">
        <f t="shared" si="6"/>
        <v>1.0800276936706921E-2</v>
      </c>
    </row>
    <row r="409" spans="1:4" x14ac:dyDescent="0.25">
      <c r="A409">
        <v>408</v>
      </c>
      <c r="B409" s="4">
        <v>43486</v>
      </c>
      <c r="C409">
        <v>40.889999000000003</v>
      </c>
      <c r="D409" s="3">
        <f t="shared" si="6"/>
        <v>-1.7104463964961257E-3</v>
      </c>
    </row>
    <row r="410" spans="1:4" x14ac:dyDescent="0.25">
      <c r="A410">
        <v>409</v>
      </c>
      <c r="B410" s="4">
        <v>43487</v>
      </c>
      <c r="C410">
        <v>40.229999999999997</v>
      </c>
      <c r="D410" s="3">
        <f t="shared" si="6"/>
        <v>-1.6272523958996785E-2</v>
      </c>
    </row>
    <row r="411" spans="1:4" x14ac:dyDescent="0.25">
      <c r="A411">
        <v>410</v>
      </c>
      <c r="B411" s="4">
        <v>43488</v>
      </c>
      <c r="C411">
        <v>40.080002</v>
      </c>
      <c r="D411" s="3">
        <f t="shared" si="6"/>
        <v>-3.7354792848890979E-3</v>
      </c>
    </row>
    <row r="412" spans="1:4" x14ac:dyDescent="0.25">
      <c r="A412">
        <v>411</v>
      </c>
      <c r="B412" s="4">
        <v>43489</v>
      </c>
      <c r="C412">
        <v>40.209999000000003</v>
      </c>
      <c r="D412" s="3">
        <f t="shared" si="6"/>
        <v>3.238189362939277E-3</v>
      </c>
    </row>
    <row r="413" spans="1:4" x14ac:dyDescent="0.25">
      <c r="A413">
        <v>412</v>
      </c>
      <c r="B413" s="4">
        <v>43490</v>
      </c>
      <c r="C413">
        <v>39.790000999999997</v>
      </c>
      <c r="D413" s="3">
        <f t="shared" si="6"/>
        <v>-1.0500046468967445E-2</v>
      </c>
    </row>
    <row r="414" spans="1:4" x14ac:dyDescent="0.25">
      <c r="A414">
        <v>413</v>
      </c>
      <c r="B414" s="4">
        <v>43493</v>
      </c>
      <c r="C414">
        <v>39.900002000000001</v>
      </c>
      <c r="D414" s="3">
        <f t="shared" si="6"/>
        <v>2.7607244503502306E-3</v>
      </c>
    </row>
    <row r="415" spans="1:4" x14ac:dyDescent="0.25">
      <c r="A415">
        <v>414</v>
      </c>
      <c r="B415" s="4">
        <v>43494</v>
      </c>
      <c r="C415">
        <v>40.409999999999997</v>
      </c>
      <c r="D415" s="3">
        <f t="shared" si="6"/>
        <v>1.2700905069252307E-2</v>
      </c>
    </row>
    <row r="416" spans="1:4" x14ac:dyDescent="0.25">
      <c r="A416">
        <v>415</v>
      </c>
      <c r="B416" s="4">
        <v>43495</v>
      </c>
      <c r="C416">
        <v>39.57</v>
      </c>
      <c r="D416" s="3">
        <f t="shared" si="6"/>
        <v>-2.1006023693049273E-2</v>
      </c>
    </row>
    <row r="417" spans="1:4" x14ac:dyDescent="0.25">
      <c r="A417">
        <v>416</v>
      </c>
      <c r="B417" s="4">
        <v>43496</v>
      </c>
      <c r="C417">
        <v>39.880001</v>
      </c>
      <c r="D417" s="3">
        <f t="shared" si="6"/>
        <v>7.8037147715299187E-3</v>
      </c>
    </row>
    <row r="418" spans="1:4" x14ac:dyDescent="0.25">
      <c r="A418">
        <v>417</v>
      </c>
      <c r="B418" s="4">
        <v>43497</v>
      </c>
      <c r="C418">
        <v>39.540000999999997</v>
      </c>
      <c r="D418" s="3">
        <f t="shared" si="6"/>
        <v>-8.5621271355478309E-3</v>
      </c>
    </row>
    <row r="419" spans="1:4" x14ac:dyDescent="0.25">
      <c r="A419">
        <v>418</v>
      </c>
      <c r="B419" s="4">
        <v>43501</v>
      </c>
      <c r="C419">
        <v>39.950001</v>
      </c>
      <c r="D419" s="3">
        <f t="shared" si="6"/>
        <v>1.0315854210257351E-2</v>
      </c>
    </row>
    <row r="420" spans="1:4" x14ac:dyDescent="0.25">
      <c r="A420">
        <v>419</v>
      </c>
      <c r="B420" s="4">
        <v>43502</v>
      </c>
      <c r="C420">
        <v>39.110000999999997</v>
      </c>
      <c r="D420" s="3">
        <f t="shared" si="6"/>
        <v>-2.1250482907241956E-2</v>
      </c>
    </row>
    <row r="421" spans="1:4" x14ac:dyDescent="0.25">
      <c r="A421">
        <v>420</v>
      </c>
      <c r="B421" s="4">
        <v>43503</v>
      </c>
      <c r="C421">
        <v>39.860000999999997</v>
      </c>
      <c r="D421" s="3">
        <f t="shared" si="6"/>
        <v>1.8995125536125087E-2</v>
      </c>
    </row>
    <row r="422" spans="1:4" x14ac:dyDescent="0.25">
      <c r="A422">
        <v>421</v>
      </c>
      <c r="B422" s="4">
        <v>43504</v>
      </c>
      <c r="C422">
        <v>38.959999000000003</v>
      </c>
      <c r="D422" s="3">
        <f t="shared" si="6"/>
        <v>-2.2837886765472635E-2</v>
      </c>
    </row>
    <row r="423" spans="1:4" x14ac:dyDescent="0.25">
      <c r="A423">
        <v>422</v>
      </c>
      <c r="B423" s="4">
        <v>43507</v>
      </c>
      <c r="C423">
        <v>39.060001</v>
      </c>
      <c r="D423" s="3">
        <f t="shared" si="6"/>
        <v>2.5634979431879926E-3</v>
      </c>
    </row>
    <row r="424" spans="1:4" x14ac:dyDescent="0.25">
      <c r="A424">
        <v>423</v>
      </c>
      <c r="B424" s="4">
        <v>43508</v>
      </c>
      <c r="C424">
        <v>39.080002</v>
      </c>
      <c r="D424" s="3">
        <f t="shared" si="6"/>
        <v>5.119273014822643E-4</v>
      </c>
    </row>
    <row r="425" spans="1:4" x14ac:dyDescent="0.25">
      <c r="A425">
        <v>424</v>
      </c>
      <c r="B425" s="4">
        <v>43509</v>
      </c>
      <c r="C425">
        <v>36.919998</v>
      </c>
      <c r="D425" s="3">
        <f t="shared" si="6"/>
        <v>-5.6857522888184374E-2</v>
      </c>
    </row>
    <row r="426" spans="1:4" x14ac:dyDescent="0.25">
      <c r="A426">
        <v>425</v>
      </c>
      <c r="B426" s="4">
        <v>43510</v>
      </c>
      <c r="C426">
        <v>37.270000000000003</v>
      </c>
      <c r="D426" s="3">
        <f t="shared" si="6"/>
        <v>9.4353580276981992E-3</v>
      </c>
    </row>
    <row r="427" spans="1:4" x14ac:dyDescent="0.25">
      <c r="A427">
        <v>426</v>
      </c>
      <c r="B427" s="4">
        <v>43511</v>
      </c>
      <c r="C427">
        <v>36.840000000000003</v>
      </c>
      <c r="D427" s="3">
        <f t="shared" si="6"/>
        <v>-1.1604502104060955E-2</v>
      </c>
    </row>
    <row r="428" spans="1:4" x14ac:dyDescent="0.25">
      <c r="A428">
        <v>427</v>
      </c>
      <c r="B428" s="4">
        <v>43514</v>
      </c>
      <c r="C428">
        <v>37.330002</v>
      </c>
      <c r="D428" s="3">
        <f t="shared" si="6"/>
        <v>1.321313511559705E-2</v>
      </c>
    </row>
    <row r="429" spans="1:4" x14ac:dyDescent="0.25">
      <c r="A429">
        <v>428</v>
      </c>
      <c r="B429" s="4">
        <v>43515</v>
      </c>
      <c r="C429">
        <v>36.900002000000001</v>
      </c>
      <c r="D429" s="3">
        <f t="shared" si="6"/>
        <v>-1.15857412556811E-2</v>
      </c>
    </row>
    <row r="430" spans="1:4" x14ac:dyDescent="0.25">
      <c r="A430">
        <v>429</v>
      </c>
      <c r="B430" s="4">
        <v>43516</v>
      </c>
      <c r="C430">
        <v>37.360000999999997</v>
      </c>
      <c r="D430" s="3">
        <f t="shared" si="6"/>
        <v>1.2389034880214672E-2</v>
      </c>
    </row>
    <row r="431" spans="1:4" x14ac:dyDescent="0.25">
      <c r="A431">
        <v>430</v>
      </c>
      <c r="B431" s="4">
        <v>43517</v>
      </c>
      <c r="C431">
        <v>37.229999999999997</v>
      </c>
      <c r="D431" s="3">
        <f t="shared" si="6"/>
        <v>-3.4857522426112461E-3</v>
      </c>
    </row>
    <row r="432" spans="1:4" x14ac:dyDescent="0.25">
      <c r="A432">
        <v>431</v>
      </c>
      <c r="B432" s="4">
        <v>43518</v>
      </c>
      <c r="C432">
        <v>37.290000999999997</v>
      </c>
      <c r="D432" s="3">
        <f t="shared" si="6"/>
        <v>1.6103331229445001E-3</v>
      </c>
    </row>
    <row r="433" spans="1:4" x14ac:dyDescent="0.25">
      <c r="A433">
        <v>432</v>
      </c>
      <c r="B433" s="4">
        <v>43521</v>
      </c>
      <c r="C433">
        <v>37.009998000000003</v>
      </c>
      <c r="D433" s="3">
        <f t="shared" si="6"/>
        <v>-7.5371286489555791E-3</v>
      </c>
    </row>
    <row r="434" spans="1:4" x14ac:dyDescent="0.25">
      <c r="A434">
        <v>433</v>
      </c>
      <c r="B434" s="4">
        <v>43522</v>
      </c>
      <c r="C434">
        <v>36.840000000000003</v>
      </c>
      <c r="D434" s="3">
        <f t="shared" si="6"/>
        <v>-4.6038809715082856E-3</v>
      </c>
    </row>
    <row r="435" spans="1:4" x14ac:dyDescent="0.25">
      <c r="A435">
        <v>434</v>
      </c>
      <c r="B435" s="4">
        <v>43523</v>
      </c>
      <c r="C435">
        <v>36.990001999999997</v>
      </c>
      <c r="D435" s="3">
        <f t="shared" si="6"/>
        <v>4.0634485259219907E-3</v>
      </c>
    </row>
    <row r="436" spans="1:4" x14ac:dyDescent="0.25">
      <c r="A436">
        <v>435</v>
      </c>
      <c r="B436" s="4">
        <v>43524</v>
      </c>
      <c r="C436">
        <v>37.220001000000003</v>
      </c>
      <c r="D436" s="3">
        <f t="shared" si="6"/>
        <v>6.1986181683518667E-3</v>
      </c>
    </row>
    <row r="437" spans="1:4" x14ac:dyDescent="0.25">
      <c r="A437">
        <v>436</v>
      </c>
      <c r="B437" s="4">
        <v>43525</v>
      </c>
      <c r="C437">
        <v>37.290000999999997</v>
      </c>
      <c r="D437" s="3">
        <f t="shared" si="6"/>
        <v>1.878942926189942E-3</v>
      </c>
    </row>
    <row r="438" spans="1:4" x14ac:dyDescent="0.25">
      <c r="A438">
        <v>437</v>
      </c>
      <c r="B438" s="4">
        <v>43528</v>
      </c>
      <c r="C438">
        <v>37.380001</v>
      </c>
      <c r="D438" s="3">
        <f t="shared" si="6"/>
        <v>2.4106077721205055E-3</v>
      </c>
    </row>
    <row r="439" spans="1:4" x14ac:dyDescent="0.25">
      <c r="A439">
        <v>438</v>
      </c>
      <c r="B439" s="4">
        <v>43529</v>
      </c>
      <c r="C439">
        <v>37.369999</v>
      </c>
      <c r="D439" s="3">
        <f t="shared" si="6"/>
        <v>-2.6761204173092457E-4</v>
      </c>
    </row>
    <row r="440" spans="1:4" x14ac:dyDescent="0.25">
      <c r="A440">
        <v>439</v>
      </c>
      <c r="B440" s="4">
        <v>43530</v>
      </c>
      <c r="C440">
        <v>37.360000999999997</v>
      </c>
      <c r="D440" s="3">
        <f t="shared" si="6"/>
        <v>-2.6757661072279016E-4</v>
      </c>
    </row>
    <row r="441" spans="1:4" x14ac:dyDescent="0.25">
      <c r="A441">
        <v>440</v>
      </c>
      <c r="B441" s="4">
        <v>43531</v>
      </c>
      <c r="C441">
        <v>37.740001999999997</v>
      </c>
      <c r="D441" s="3">
        <f t="shared" si="6"/>
        <v>1.01199528073366E-2</v>
      </c>
    </row>
    <row r="442" spans="1:4" x14ac:dyDescent="0.25">
      <c r="A442">
        <v>441</v>
      </c>
      <c r="B442" s="4">
        <v>43532</v>
      </c>
      <c r="C442">
        <v>35.959999000000003</v>
      </c>
      <c r="D442" s="3">
        <f t="shared" si="6"/>
        <v>-4.8313411139830356E-2</v>
      </c>
    </row>
    <row r="443" spans="1:4" x14ac:dyDescent="0.25">
      <c r="A443">
        <v>442</v>
      </c>
      <c r="B443" s="4">
        <v>43535</v>
      </c>
      <c r="C443">
        <v>34.779998999999997</v>
      </c>
      <c r="D443" s="3">
        <f t="shared" si="6"/>
        <v>-3.3364701620762917E-2</v>
      </c>
    </row>
    <row r="444" spans="1:4" x14ac:dyDescent="0.25">
      <c r="A444">
        <v>443</v>
      </c>
      <c r="B444" s="4">
        <v>43536</v>
      </c>
      <c r="C444">
        <v>35.700001</v>
      </c>
      <c r="D444" s="3">
        <f t="shared" si="6"/>
        <v>2.6108236622817547E-2</v>
      </c>
    </row>
    <row r="445" spans="1:4" x14ac:dyDescent="0.25">
      <c r="A445">
        <v>444</v>
      </c>
      <c r="B445" s="4">
        <v>43537</v>
      </c>
      <c r="C445">
        <v>36.369999</v>
      </c>
      <c r="D445" s="3">
        <f t="shared" si="6"/>
        <v>1.85935147069115E-2</v>
      </c>
    </row>
    <row r="446" spans="1:4" x14ac:dyDescent="0.25">
      <c r="A446">
        <v>445</v>
      </c>
      <c r="B446" s="4">
        <v>43538</v>
      </c>
      <c r="C446">
        <v>36.330002</v>
      </c>
      <c r="D446" s="3">
        <f t="shared" si="6"/>
        <v>-1.1003302196778196E-3</v>
      </c>
    </row>
    <row r="447" spans="1:4" x14ac:dyDescent="0.25">
      <c r="A447">
        <v>446</v>
      </c>
      <c r="B447" s="4">
        <v>43539</v>
      </c>
      <c r="C447">
        <v>36.810001</v>
      </c>
      <c r="D447" s="3">
        <f t="shared" si="6"/>
        <v>1.3125673273429134E-2</v>
      </c>
    </row>
    <row r="448" spans="1:4" x14ac:dyDescent="0.25">
      <c r="A448">
        <v>447</v>
      </c>
      <c r="B448" s="4">
        <v>43543</v>
      </c>
      <c r="C448">
        <v>37.049999</v>
      </c>
      <c r="D448" s="3">
        <f t="shared" si="6"/>
        <v>6.4987501940820779E-3</v>
      </c>
    </row>
    <row r="449" spans="1:4" x14ac:dyDescent="0.25">
      <c r="A449">
        <v>448</v>
      </c>
      <c r="B449" s="4">
        <v>43544</v>
      </c>
      <c r="C449">
        <v>37.729999999999997</v>
      </c>
      <c r="D449" s="3">
        <f t="shared" si="6"/>
        <v>1.8187209224676773E-2</v>
      </c>
    </row>
    <row r="450" spans="1:4" x14ac:dyDescent="0.25">
      <c r="A450">
        <v>449</v>
      </c>
      <c r="B450" s="4">
        <v>43545</v>
      </c>
      <c r="C450">
        <v>38.400002000000001</v>
      </c>
      <c r="D450" s="3">
        <f t="shared" si="6"/>
        <v>1.7601977700794181E-2</v>
      </c>
    </row>
    <row r="451" spans="1:4" x14ac:dyDescent="0.25">
      <c r="A451">
        <v>450</v>
      </c>
      <c r="B451" s="4">
        <v>43546</v>
      </c>
      <c r="C451">
        <v>37.479999999999997</v>
      </c>
      <c r="D451" s="3">
        <f t="shared" si="6"/>
        <v>-2.425005430679178E-2</v>
      </c>
    </row>
    <row r="452" spans="1:4" x14ac:dyDescent="0.25">
      <c r="A452">
        <v>451</v>
      </c>
      <c r="B452" s="4">
        <v>43549</v>
      </c>
      <c r="C452">
        <v>38.639999000000003</v>
      </c>
      <c r="D452" s="3">
        <f t="shared" ref="D452:D515" si="7">LN(C452/C451)</f>
        <v>3.0480526094178551E-2</v>
      </c>
    </row>
    <row r="453" spans="1:4" x14ac:dyDescent="0.25">
      <c r="A453">
        <v>452</v>
      </c>
      <c r="B453" s="4">
        <v>43550</v>
      </c>
      <c r="C453">
        <v>38.209999000000003</v>
      </c>
      <c r="D453" s="3">
        <f t="shared" si="7"/>
        <v>-1.1190748176750863E-2</v>
      </c>
    </row>
    <row r="454" spans="1:4" x14ac:dyDescent="0.25">
      <c r="A454">
        <v>453</v>
      </c>
      <c r="B454" s="4">
        <v>43551</v>
      </c>
      <c r="C454">
        <v>38.080002</v>
      </c>
      <c r="D454" s="3">
        <f t="shared" si="7"/>
        <v>-3.4079728434773648E-3</v>
      </c>
    </row>
    <row r="455" spans="1:4" x14ac:dyDescent="0.25">
      <c r="A455">
        <v>454</v>
      </c>
      <c r="B455" s="4">
        <v>43552</v>
      </c>
      <c r="C455">
        <v>38.459999000000003</v>
      </c>
      <c r="D455" s="3">
        <f t="shared" si="7"/>
        <v>9.9294517154218456E-3</v>
      </c>
    </row>
    <row r="456" spans="1:4" x14ac:dyDescent="0.25">
      <c r="A456">
        <v>455</v>
      </c>
      <c r="B456" s="4">
        <v>43553</v>
      </c>
      <c r="C456">
        <v>38.560001</v>
      </c>
      <c r="D456" s="3">
        <f t="shared" si="7"/>
        <v>2.5967815163610761E-3</v>
      </c>
    </row>
    <row r="457" spans="1:4" x14ac:dyDescent="0.25">
      <c r="A457">
        <v>456</v>
      </c>
      <c r="B457" s="4">
        <v>43556</v>
      </c>
      <c r="C457">
        <v>38.389999000000003</v>
      </c>
      <c r="D457" s="3">
        <f t="shared" si="7"/>
        <v>-4.418512711698519E-3</v>
      </c>
    </row>
    <row r="458" spans="1:4" x14ac:dyDescent="0.25">
      <c r="A458">
        <v>457</v>
      </c>
      <c r="B458" s="4">
        <v>43557</v>
      </c>
      <c r="C458">
        <v>38.299999</v>
      </c>
      <c r="D458" s="3">
        <f t="shared" si="7"/>
        <v>-2.3471128873165988E-3</v>
      </c>
    </row>
    <row r="459" spans="1:4" x14ac:dyDescent="0.25">
      <c r="A459">
        <v>458</v>
      </c>
      <c r="B459" s="4">
        <v>43558</v>
      </c>
      <c r="C459">
        <v>38.580002</v>
      </c>
      <c r="D459" s="3">
        <f t="shared" si="7"/>
        <v>7.2841892409741121E-3</v>
      </c>
    </row>
    <row r="460" spans="1:4" x14ac:dyDescent="0.25">
      <c r="A460">
        <v>459</v>
      </c>
      <c r="B460" s="4">
        <v>43559</v>
      </c>
      <c r="C460">
        <v>38.459999000000003</v>
      </c>
      <c r="D460" s="3">
        <f t="shared" si="7"/>
        <v>-3.1153451583200414E-3</v>
      </c>
    </row>
    <row r="461" spans="1:4" x14ac:dyDescent="0.25">
      <c r="A461">
        <v>460</v>
      </c>
      <c r="B461" s="4">
        <v>43560</v>
      </c>
      <c r="C461">
        <v>39.57</v>
      </c>
      <c r="D461" s="3">
        <f t="shared" si="7"/>
        <v>2.8452541237739493E-2</v>
      </c>
    </row>
    <row r="462" spans="1:4" x14ac:dyDescent="0.25">
      <c r="A462">
        <v>461</v>
      </c>
      <c r="B462" s="4">
        <v>43563</v>
      </c>
      <c r="C462">
        <v>39.669998</v>
      </c>
      <c r="D462" s="3">
        <f t="shared" si="7"/>
        <v>2.5239287129731184E-3</v>
      </c>
    </row>
    <row r="463" spans="1:4" x14ac:dyDescent="0.25">
      <c r="A463">
        <v>462</v>
      </c>
      <c r="B463" s="4">
        <v>43564</v>
      </c>
      <c r="C463">
        <v>39.340000000000003</v>
      </c>
      <c r="D463" s="3">
        <f t="shared" si="7"/>
        <v>-8.3533711493929217E-3</v>
      </c>
    </row>
    <row r="464" spans="1:4" x14ac:dyDescent="0.25">
      <c r="A464">
        <v>463</v>
      </c>
      <c r="B464" s="4">
        <v>43565</v>
      </c>
      <c r="C464">
        <v>39.310001</v>
      </c>
      <c r="D464" s="3">
        <f t="shared" si="7"/>
        <v>-7.6284808832486966E-4</v>
      </c>
    </row>
    <row r="465" spans="1:4" x14ac:dyDescent="0.25">
      <c r="A465">
        <v>464</v>
      </c>
      <c r="B465" s="4">
        <v>43566</v>
      </c>
      <c r="C465">
        <v>39.729999999999997</v>
      </c>
      <c r="D465" s="3">
        <f t="shared" si="7"/>
        <v>1.0627604953919234E-2</v>
      </c>
    </row>
    <row r="466" spans="1:4" x14ac:dyDescent="0.25">
      <c r="A466">
        <v>465</v>
      </c>
      <c r="B466" s="4">
        <v>43567</v>
      </c>
      <c r="C466">
        <v>39.979999999999997</v>
      </c>
      <c r="D466" s="3">
        <f t="shared" si="7"/>
        <v>6.2727592457465335E-3</v>
      </c>
    </row>
    <row r="467" spans="1:4" x14ac:dyDescent="0.25">
      <c r="A467">
        <v>466</v>
      </c>
      <c r="B467" s="4">
        <v>43570</v>
      </c>
      <c r="C467">
        <v>39.840000000000003</v>
      </c>
      <c r="D467" s="3">
        <f t="shared" si="7"/>
        <v>-3.5078963558563825E-3</v>
      </c>
    </row>
    <row r="468" spans="1:4" x14ac:dyDescent="0.25">
      <c r="A468">
        <v>467</v>
      </c>
      <c r="B468" s="4">
        <v>43571</v>
      </c>
      <c r="C468">
        <v>40.380001</v>
      </c>
      <c r="D468" s="3">
        <f t="shared" si="7"/>
        <v>1.3463204933028541E-2</v>
      </c>
    </row>
    <row r="469" spans="1:4" x14ac:dyDescent="0.25">
      <c r="A469">
        <v>468</v>
      </c>
      <c r="B469" s="4">
        <v>43572</v>
      </c>
      <c r="C469">
        <v>40.419998</v>
      </c>
      <c r="D469" s="3">
        <f t="shared" si="7"/>
        <v>9.9002484559230748E-4</v>
      </c>
    </row>
    <row r="470" spans="1:4" x14ac:dyDescent="0.25">
      <c r="A470">
        <v>469</v>
      </c>
      <c r="B470" s="4">
        <v>43577</v>
      </c>
      <c r="C470">
        <v>40.229999999999997</v>
      </c>
      <c r="D470" s="3">
        <f t="shared" si="7"/>
        <v>-4.7116765333217164E-3</v>
      </c>
    </row>
    <row r="471" spans="1:4" x14ac:dyDescent="0.25">
      <c r="A471">
        <v>470</v>
      </c>
      <c r="B471" s="4">
        <v>43578</v>
      </c>
      <c r="C471">
        <v>40.110000999999997</v>
      </c>
      <c r="D471" s="3">
        <f t="shared" si="7"/>
        <v>-2.9872812482971121E-3</v>
      </c>
    </row>
    <row r="472" spans="1:4" x14ac:dyDescent="0.25">
      <c r="A472">
        <v>471</v>
      </c>
      <c r="B472" s="4">
        <v>43579</v>
      </c>
      <c r="C472">
        <v>39.380001</v>
      </c>
      <c r="D472" s="3">
        <f t="shared" si="7"/>
        <v>-1.8367606108819684E-2</v>
      </c>
    </row>
    <row r="473" spans="1:4" x14ac:dyDescent="0.25">
      <c r="A473">
        <v>472</v>
      </c>
      <c r="B473" s="4">
        <v>43580</v>
      </c>
      <c r="C473">
        <v>39.810001</v>
      </c>
      <c r="D473" s="3">
        <f t="shared" si="7"/>
        <v>1.0860063526962335E-2</v>
      </c>
    </row>
    <row r="474" spans="1:4" x14ac:dyDescent="0.25">
      <c r="A474">
        <v>473</v>
      </c>
      <c r="B474" s="4">
        <v>43581</v>
      </c>
      <c r="C474">
        <v>40.020000000000003</v>
      </c>
      <c r="D474" s="3">
        <f t="shared" si="7"/>
        <v>5.2611670240450678E-3</v>
      </c>
    </row>
    <row r="475" spans="1:4" x14ac:dyDescent="0.25">
      <c r="A475">
        <v>474</v>
      </c>
      <c r="B475" s="4">
        <v>43584</v>
      </c>
      <c r="C475">
        <v>40.110000999999997</v>
      </c>
      <c r="D475" s="3">
        <f t="shared" si="7"/>
        <v>2.2463755578122878E-3</v>
      </c>
    </row>
    <row r="476" spans="1:4" x14ac:dyDescent="0.25">
      <c r="A476">
        <v>475</v>
      </c>
      <c r="B476" s="4">
        <v>43585</v>
      </c>
      <c r="C476">
        <v>40.759998000000003</v>
      </c>
      <c r="D476" s="3">
        <f t="shared" si="7"/>
        <v>1.607545457340993E-2</v>
      </c>
    </row>
    <row r="477" spans="1:4" x14ac:dyDescent="0.25">
      <c r="A477">
        <v>476</v>
      </c>
      <c r="B477" s="4">
        <v>43587</v>
      </c>
      <c r="C477">
        <v>40.849997999999999</v>
      </c>
      <c r="D477" s="3">
        <f t="shared" si="7"/>
        <v>2.2056130595927699E-3</v>
      </c>
    </row>
    <row r="478" spans="1:4" x14ac:dyDescent="0.25">
      <c r="A478">
        <v>477</v>
      </c>
      <c r="B478" s="4">
        <v>43588</v>
      </c>
      <c r="C478">
        <v>40.919998</v>
      </c>
      <c r="D478" s="3">
        <f t="shared" si="7"/>
        <v>1.7121198611668987E-3</v>
      </c>
    </row>
    <row r="479" spans="1:4" x14ac:dyDescent="0.25">
      <c r="A479">
        <v>478</v>
      </c>
      <c r="B479" s="4">
        <v>43591</v>
      </c>
      <c r="C479">
        <v>40.380001</v>
      </c>
      <c r="D479" s="3">
        <f t="shared" si="7"/>
        <v>-1.3284254558143098E-2</v>
      </c>
    </row>
    <row r="480" spans="1:4" x14ac:dyDescent="0.25">
      <c r="A480">
        <v>479</v>
      </c>
      <c r="B480" s="4">
        <v>43592</v>
      </c>
      <c r="C480">
        <v>40.220001000000003</v>
      </c>
      <c r="D480" s="3">
        <f t="shared" si="7"/>
        <v>-3.9702284416682351E-3</v>
      </c>
    </row>
    <row r="481" spans="1:4" x14ac:dyDescent="0.25">
      <c r="A481">
        <v>480</v>
      </c>
      <c r="B481" s="4">
        <v>43593</v>
      </c>
      <c r="C481">
        <v>39.68</v>
      </c>
      <c r="D481" s="3">
        <f t="shared" si="7"/>
        <v>-1.3517126791085807E-2</v>
      </c>
    </row>
    <row r="482" spans="1:4" x14ac:dyDescent="0.25">
      <c r="A482">
        <v>481</v>
      </c>
      <c r="B482" s="4">
        <v>43594</v>
      </c>
      <c r="C482">
        <v>39.909999999999997</v>
      </c>
      <c r="D482" s="3">
        <f t="shared" si="7"/>
        <v>5.779636643970314E-3</v>
      </c>
    </row>
    <row r="483" spans="1:4" x14ac:dyDescent="0.25">
      <c r="A483">
        <v>482</v>
      </c>
      <c r="B483" s="4">
        <v>43595</v>
      </c>
      <c r="C483">
        <v>39.689999</v>
      </c>
      <c r="D483" s="3">
        <f t="shared" si="7"/>
        <v>-5.5276774609320702E-3</v>
      </c>
    </row>
    <row r="484" spans="1:4" x14ac:dyDescent="0.25">
      <c r="A484">
        <v>483</v>
      </c>
      <c r="B484" s="4">
        <v>43598</v>
      </c>
      <c r="C484">
        <v>40.080002</v>
      </c>
      <c r="D484" s="3">
        <f t="shared" si="7"/>
        <v>9.7782650770974165E-3</v>
      </c>
    </row>
    <row r="485" spans="1:4" x14ac:dyDescent="0.25">
      <c r="A485">
        <v>484</v>
      </c>
      <c r="B485" s="4">
        <v>43599</v>
      </c>
      <c r="C485">
        <v>39.939999</v>
      </c>
      <c r="D485" s="3">
        <f t="shared" si="7"/>
        <v>-3.4992037266951617E-3</v>
      </c>
    </row>
    <row r="486" spans="1:4" x14ac:dyDescent="0.25">
      <c r="A486">
        <v>485</v>
      </c>
      <c r="B486" s="4">
        <v>43600</v>
      </c>
      <c r="C486">
        <v>39.659999999999997</v>
      </c>
      <c r="D486" s="3">
        <f t="shared" si="7"/>
        <v>-7.0351798584627374E-3</v>
      </c>
    </row>
    <row r="487" spans="1:4" x14ac:dyDescent="0.25">
      <c r="A487">
        <v>486</v>
      </c>
      <c r="B487" s="4">
        <v>43601</v>
      </c>
      <c r="C487">
        <v>39.849997999999999</v>
      </c>
      <c r="D487" s="3">
        <f t="shared" si="7"/>
        <v>4.7792319563671288E-3</v>
      </c>
    </row>
    <row r="488" spans="1:4" x14ac:dyDescent="0.25">
      <c r="A488">
        <v>487</v>
      </c>
      <c r="B488" s="4">
        <v>43602</v>
      </c>
      <c r="C488">
        <v>39.919998</v>
      </c>
      <c r="D488" s="3">
        <f t="shared" si="7"/>
        <v>1.7550462950445395E-3</v>
      </c>
    </row>
    <row r="489" spans="1:4" x14ac:dyDescent="0.25">
      <c r="A489">
        <v>488</v>
      </c>
      <c r="B489" s="4">
        <v>43605</v>
      </c>
      <c r="C489">
        <v>40.009998000000003</v>
      </c>
      <c r="D489" s="3">
        <f t="shared" si="7"/>
        <v>2.2519715385778548E-3</v>
      </c>
    </row>
    <row r="490" spans="1:4" x14ac:dyDescent="0.25">
      <c r="A490">
        <v>489</v>
      </c>
      <c r="B490" s="4">
        <v>43606</v>
      </c>
      <c r="C490">
        <v>39.340000000000003</v>
      </c>
      <c r="D490" s="3">
        <f t="shared" si="7"/>
        <v>-1.6887559920726235E-2</v>
      </c>
    </row>
    <row r="491" spans="1:4" x14ac:dyDescent="0.25">
      <c r="A491">
        <v>490</v>
      </c>
      <c r="B491" s="4">
        <v>43607</v>
      </c>
      <c r="C491">
        <v>39.060001</v>
      </c>
      <c r="D491" s="3">
        <f t="shared" si="7"/>
        <v>-7.1428619107420273E-3</v>
      </c>
    </row>
    <row r="492" spans="1:4" x14ac:dyDescent="0.25">
      <c r="A492">
        <v>491</v>
      </c>
      <c r="B492" s="4">
        <v>43608</v>
      </c>
      <c r="C492">
        <v>39.240001999999997</v>
      </c>
      <c r="D492" s="3">
        <f t="shared" si="7"/>
        <v>4.5977346153895648E-3</v>
      </c>
    </row>
    <row r="493" spans="1:4" x14ac:dyDescent="0.25">
      <c r="A493">
        <v>492</v>
      </c>
      <c r="B493" s="4">
        <v>43609</v>
      </c>
      <c r="C493">
        <v>39.080002</v>
      </c>
      <c r="D493" s="3">
        <f t="shared" si="7"/>
        <v>-4.0858073139072313E-3</v>
      </c>
    </row>
    <row r="494" spans="1:4" x14ac:dyDescent="0.25">
      <c r="A494">
        <v>493</v>
      </c>
      <c r="B494" s="4">
        <v>43612</v>
      </c>
      <c r="C494">
        <v>38.389999000000003</v>
      </c>
      <c r="D494" s="3">
        <f t="shared" si="7"/>
        <v>-1.7813895387397371E-2</v>
      </c>
    </row>
    <row r="495" spans="1:4" x14ac:dyDescent="0.25">
      <c r="A495">
        <v>494</v>
      </c>
      <c r="B495" s="4">
        <v>43613</v>
      </c>
      <c r="C495">
        <v>38.200001</v>
      </c>
      <c r="D495" s="3">
        <f t="shared" si="7"/>
        <v>-4.9614411737163291E-3</v>
      </c>
    </row>
    <row r="496" spans="1:4" x14ac:dyDescent="0.25">
      <c r="A496">
        <v>495</v>
      </c>
      <c r="B496" s="4">
        <v>43614</v>
      </c>
      <c r="C496">
        <v>38.32</v>
      </c>
      <c r="D496" s="3">
        <f t="shared" si="7"/>
        <v>3.1364113121201314E-3</v>
      </c>
    </row>
    <row r="497" spans="1:4" x14ac:dyDescent="0.25">
      <c r="A497">
        <v>496</v>
      </c>
      <c r="B497" s="4">
        <v>43615</v>
      </c>
      <c r="C497">
        <v>39.279998999999997</v>
      </c>
      <c r="D497" s="3">
        <f t="shared" si="7"/>
        <v>2.4743504925356419E-2</v>
      </c>
    </row>
    <row r="498" spans="1:4" x14ac:dyDescent="0.25">
      <c r="A498">
        <v>497</v>
      </c>
      <c r="B498" s="4">
        <v>43616</v>
      </c>
      <c r="C498">
        <v>37.869999</v>
      </c>
      <c r="D498" s="3">
        <f t="shared" si="7"/>
        <v>-3.6556242520439375E-2</v>
      </c>
    </row>
    <row r="499" spans="1:4" x14ac:dyDescent="0.25">
      <c r="A499">
        <v>498</v>
      </c>
      <c r="B499" s="4">
        <v>43619</v>
      </c>
      <c r="C499">
        <v>37.150002000000001</v>
      </c>
      <c r="D499" s="3">
        <f t="shared" si="7"/>
        <v>-1.9195390508009343E-2</v>
      </c>
    </row>
    <row r="500" spans="1:4" x14ac:dyDescent="0.25">
      <c r="A500">
        <v>499</v>
      </c>
      <c r="B500" s="4">
        <v>43620</v>
      </c>
      <c r="C500">
        <v>37.919998</v>
      </c>
      <c r="D500" s="3">
        <f t="shared" si="7"/>
        <v>2.0514799644635973E-2</v>
      </c>
    </row>
    <row r="501" spans="1:4" x14ac:dyDescent="0.25">
      <c r="A501">
        <v>500</v>
      </c>
      <c r="B501" s="4">
        <v>43621</v>
      </c>
      <c r="C501">
        <v>38.090000000000003</v>
      </c>
      <c r="D501" s="3">
        <f t="shared" si="7"/>
        <v>4.4731558463090649E-3</v>
      </c>
    </row>
    <row r="502" spans="1:4" x14ac:dyDescent="0.25">
      <c r="A502">
        <v>501</v>
      </c>
      <c r="B502" s="4">
        <v>43622</v>
      </c>
      <c r="C502">
        <v>38.009998000000003</v>
      </c>
      <c r="D502" s="3">
        <f t="shared" si="7"/>
        <v>-2.1025501070889075E-3</v>
      </c>
    </row>
    <row r="503" spans="1:4" x14ac:dyDescent="0.25">
      <c r="A503">
        <v>502</v>
      </c>
      <c r="B503" s="4">
        <v>43623</v>
      </c>
      <c r="C503">
        <v>37.659999999999997</v>
      </c>
      <c r="D503" s="3">
        <f t="shared" si="7"/>
        <v>-9.2507071544176735E-3</v>
      </c>
    </row>
    <row r="504" spans="1:4" x14ac:dyDescent="0.25">
      <c r="A504">
        <v>503</v>
      </c>
      <c r="B504" s="4">
        <v>43626</v>
      </c>
      <c r="C504">
        <v>38.18</v>
      </c>
      <c r="D504" s="3">
        <f t="shared" si="7"/>
        <v>1.3713295068595373E-2</v>
      </c>
    </row>
    <row r="505" spans="1:4" x14ac:dyDescent="0.25">
      <c r="A505">
        <v>504</v>
      </c>
      <c r="B505" s="4">
        <v>43627</v>
      </c>
      <c r="C505">
        <v>38.459999000000003</v>
      </c>
      <c r="D505" s="3">
        <f t="shared" si="7"/>
        <v>7.3068958619918823E-3</v>
      </c>
    </row>
    <row r="506" spans="1:4" x14ac:dyDescent="0.25">
      <c r="A506">
        <v>505</v>
      </c>
      <c r="B506" s="4">
        <v>43628</v>
      </c>
      <c r="C506">
        <v>38.619999</v>
      </c>
      <c r="D506" s="3">
        <f t="shared" si="7"/>
        <v>4.1515369474550683E-3</v>
      </c>
    </row>
    <row r="507" spans="1:4" x14ac:dyDescent="0.25">
      <c r="A507">
        <v>506</v>
      </c>
      <c r="B507" s="4">
        <v>43629</v>
      </c>
      <c r="C507">
        <v>38.279998999999997</v>
      </c>
      <c r="D507" s="3">
        <f t="shared" si="7"/>
        <v>-8.8427106455974316E-3</v>
      </c>
    </row>
    <row r="508" spans="1:4" x14ac:dyDescent="0.25">
      <c r="A508">
        <v>507</v>
      </c>
      <c r="B508" s="4">
        <v>43630</v>
      </c>
      <c r="C508">
        <v>38.040000999999997</v>
      </c>
      <c r="D508" s="3">
        <f t="shared" si="7"/>
        <v>-6.2892764961441682E-3</v>
      </c>
    </row>
    <row r="509" spans="1:4" x14ac:dyDescent="0.25">
      <c r="A509">
        <v>508</v>
      </c>
      <c r="B509" s="4">
        <v>43633</v>
      </c>
      <c r="C509">
        <v>38.490001999999997</v>
      </c>
      <c r="D509" s="3">
        <f t="shared" si="7"/>
        <v>1.1760255291894799E-2</v>
      </c>
    </row>
    <row r="510" spans="1:4" x14ac:dyDescent="0.25">
      <c r="A510">
        <v>509</v>
      </c>
      <c r="B510" s="4">
        <v>43634</v>
      </c>
      <c r="C510">
        <v>38.630001</v>
      </c>
      <c r="D510" s="3">
        <f t="shared" si="7"/>
        <v>3.6306833076045356E-3</v>
      </c>
    </row>
    <row r="511" spans="1:4" x14ac:dyDescent="0.25">
      <c r="A511">
        <v>510</v>
      </c>
      <c r="B511" s="4">
        <v>43635</v>
      </c>
      <c r="C511">
        <v>38.979999999999997</v>
      </c>
      <c r="D511" s="3">
        <f t="shared" si="7"/>
        <v>9.019491514608468E-3</v>
      </c>
    </row>
    <row r="512" spans="1:4" x14ac:dyDescent="0.25">
      <c r="A512">
        <v>511</v>
      </c>
      <c r="B512" s="4">
        <v>43636</v>
      </c>
      <c r="C512">
        <v>39.200001</v>
      </c>
      <c r="D512" s="3">
        <f t="shared" si="7"/>
        <v>5.6280782272058877E-3</v>
      </c>
    </row>
    <row r="513" spans="1:6" x14ac:dyDescent="0.25">
      <c r="A513">
        <v>512</v>
      </c>
      <c r="B513" s="4">
        <v>43637</v>
      </c>
      <c r="C513">
        <v>39.659999999999997</v>
      </c>
      <c r="D513" s="3">
        <f t="shared" si="7"/>
        <v>1.1666350785029207E-2</v>
      </c>
    </row>
    <row r="514" spans="1:6" x14ac:dyDescent="0.25">
      <c r="A514">
        <v>513</v>
      </c>
      <c r="B514" s="4">
        <v>43640</v>
      </c>
      <c r="C514">
        <v>39.029998999999997</v>
      </c>
      <c r="D514" s="3">
        <f t="shared" si="7"/>
        <v>-1.6012567520443638E-2</v>
      </c>
    </row>
    <row r="515" spans="1:6" x14ac:dyDescent="0.25">
      <c r="A515">
        <v>514</v>
      </c>
      <c r="B515" s="4">
        <v>43641</v>
      </c>
      <c r="C515">
        <v>38.639999000000003</v>
      </c>
      <c r="D515" s="3">
        <f t="shared" si="7"/>
        <v>-1.0042572106806424E-2</v>
      </c>
    </row>
    <row r="516" spans="1:6" x14ac:dyDescent="0.25">
      <c r="A516">
        <v>515</v>
      </c>
      <c r="B516" s="4">
        <v>43642</v>
      </c>
      <c r="C516">
        <v>38.700001</v>
      </c>
      <c r="D516" s="3">
        <f t="shared" ref="D516:D579" si="8">LN(C516/C515)</f>
        <v>1.5516424111292285E-3</v>
      </c>
    </row>
    <row r="517" spans="1:6" x14ac:dyDescent="0.25">
      <c r="A517">
        <v>516</v>
      </c>
      <c r="B517" s="4">
        <v>43643</v>
      </c>
      <c r="C517">
        <v>38.590000000000003</v>
      </c>
      <c r="D517" s="3">
        <f t="shared" si="8"/>
        <v>-2.8464503260015621E-3</v>
      </c>
    </row>
    <row r="518" spans="1:6" x14ac:dyDescent="0.25">
      <c r="A518">
        <v>517</v>
      </c>
      <c r="B518" s="4">
        <v>43644</v>
      </c>
      <c r="C518">
        <v>38.389999000000003</v>
      </c>
      <c r="D518" s="3">
        <f t="shared" si="8"/>
        <v>-5.1961925852715184E-3</v>
      </c>
    </row>
    <row r="519" spans="1:6" x14ac:dyDescent="0.25">
      <c r="A519">
        <v>518</v>
      </c>
      <c r="B519" s="4">
        <v>43647</v>
      </c>
      <c r="C519">
        <v>38.630001</v>
      </c>
      <c r="D519" s="3">
        <f t="shared" si="8"/>
        <v>6.2322196005503427E-3</v>
      </c>
    </row>
    <row r="520" spans="1:6" x14ac:dyDescent="0.25">
      <c r="A520">
        <v>519</v>
      </c>
      <c r="B520" s="4">
        <v>43648</v>
      </c>
      <c r="C520">
        <v>38.57</v>
      </c>
      <c r="D520" s="3">
        <f t="shared" si="8"/>
        <v>-1.5544303446697984E-3</v>
      </c>
      <c r="E520" t="s">
        <v>24</v>
      </c>
      <c r="F520" t="s">
        <v>34</v>
      </c>
    </row>
    <row r="521" spans="1:6" x14ac:dyDescent="0.25">
      <c r="A521" s="13">
        <v>520</v>
      </c>
      <c r="B521" s="14">
        <v>43649</v>
      </c>
      <c r="C521" s="13">
        <v>38.659999999999997</v>
      </c>
      <c r="D521" s="15">
        <f t="shared" si="8"/>
        <v>2.3307015600483477E-3</v>
      </c>
      <c r="E521" s="15">
        <f>_xlfn.STDEV.S($D$3:D521)*SQRT($G$6)*$G$7</f>
        <v>-2.4623897270049693E-2</v>
      </c>
      <c r="F521" s="13">
        <f>+IF(D521&lt;E521,1,0)</f>
        <v>0</v>
      </c>
    </row>
    <row r="522" spans="1:6" x14ac:dyDescent="0.25">
      <c r="A522">
        <v>521</v>
      </c>
      <c r="B522" s="4">
        <v>43650</v>
      </c>
      <c r="C522">
        <v>38.509998000000003</v>
      </c>
      <c r="D522" s="3">
        <f t="shared" si="8"/>
        <v>-3.8875778879309143E-3</v>
      </c>
      <c r="E522" s="15">
        <f>_xlfn.STDEV.S($D$3:D522)*SQRT($G$6)*$G$7</f>
        <v>-2.4602180278704134E-2</v>
      </c>
      <c r="F522" s="13">
        <f t="shared" ref="F522:F585" si="9">+IF(D522&lt;E522,1,0)</f>
        <v>0</v>
      </c>
    </row>
    <row r="523" spans="1:6" x14ac:dyDescent="0.25">
      <c r="A523">
        <v>522</v>
      </c>
      <c r="B523" s="4">
        <v>43651</v>
      </c>
      <c r="C523">
        <v>38.509998000000003</v>
      </c>
      <c r="D523" s="3">
        <f t="shared" si="8"/>
        <v>0</v>
      </c>
      <c r="E523" s="15">
        <f>_xlfn.STDEV.S($D$3:D523)*SQRT($G$6)*$G$7</f>
        <v>-2.4578536415260005E-2</v>
      </c>
      <c r="F523" s="13">
        <f t="shared" si="9"/>
        <v>0</v>
      </c>
    </row>
    <row r="524" spans="1:6" x14ac:dyDescent="0.25">
      <c r="A524">
        <v>523</v>
      </c>
      <c r="B524" s="4">
        <v>43654</v>
      </c>
      <c r="C524">
        <v>38.470001000000003</v>
      </c>
      <c r="D524" s="3">
        <f t="shared" si="8"/>
        <v>-1.0391531337690001E-3</v>
      </c>
      <c r="E524" s="15">
        <f>_xlfn.STDEV.S($D$3:D524)*SQRT($G$6)*$G$7</f>
        <v>-2.4555177727749095E-2</v>
      </c>
      <c r="F524" s="13">
        <f t="shared" si="9"/>
        <v>0</v>
      </c>
    </row>
    <row r="525" spans="1:6" x14ac:dyDescent="0.25">
      <c r="A525">
        <v>524</v>
      </c>
      <c r="B525" s="4">
        <v>43655</v>
      </c>
      <c r="C525">
        <v>38.220001000000003</v>
      </c>
      <c r="D525" s="3">
        <f t="shared" si="8"/>
        <v>-6.5197777820461926E-3</v>
      </c>
      <c r="E525" s="15">
        <f>_xlfn.STDEV.S($D$3:D525)*SQRT($G$6)*$G$7</f>
        <v>-2.4536793287981713E-2</v>
      </c>
      <c r="F525" s="13">
        <f t="shared" si="9"/>
        <v>0</v>
      </c>
    </row>
    <row r="526" spans="1:6" x14ac:dyDescent="0.25">
      <c r="A526">
        <v>525</v>
      </c>
      <c r="B526" s="4">
        <v>43656</v>
      </c>
      <c r="C526">
        <v>37.790000999999997</v>
      </c>
      <c r="D526" s="3">
        <f t="shared" si="8"/>
        <v>-1.1314421153014415E-2</v>
      </c>
      <c r="E526" s="15">
        <f>_xlfn.STDEV.S($D$3:D526)*SQRT($G$6)*$G$7</f>
        <v>-2.4527905997225662E-2</v>
      </c>
      <c r="F526" s="13">
        <f t="shared" si="9"/>
        <v>0</v>
      </c>
    </row>
    <row r="527" spans="1:6" x14ac:dyDescent="0.25">
      <c r="A527">
        <v>526</v>
      </c>
      <c r="B527" s="4">
        <v>43657</v>
      </c>
      <c r="C527">
        <v>38.029998999999997</v>
      </c>
      <c r="D527" s="3">
        <f t="shared" si="8"/>
        <v>6.3307518217133934E-3</v>
      </c>
      <c r="E527" s="15">
        <f>_xlfn.STDEV.S($D$3:D527)*SQRT($G$6)*$G$7</f>
        <v>-2.4508149284231912E-2</v>
      </c>
      <c r="F527" s="13">
        <f t="shared" si="9"/>
        <v>0</v>
      </c>
    </row>
    <row r="528" spans="1:6" x14ac:dyDescent="0.25">
      <c r="A528">
        <v>527</v>
      </c>
      <c r="B528" s="4">
        <v>43658</v>
      </c>
      <c r="C528">
        <v>37.909999999999997</v>
      </c>
      <c r="D528" s="3">
        <f t="shared" si="8"/>
        <v>-3.1603661168942807E-3</v>
      </c>
      <c r="E528" s="15">
        <f>_xlfn.STDEV.S($D$3:D528)*SQRT($G$6)*$G$7</f>
        <v>-2.4486160776324116E-2</v>
      </c>
      <c r="F528" s="13">
        <f t="shared" si="9"/>
        <v>0</v>
      </c>
    </row>
    <row r="529" spans="1:6" x14ac:dyDescent="0.25">
      <c r="A529">
        <v>528</v>
      </c>
      <c r="B529" s="4">
        <v>43661</v>
      </c>
      <c r="C529">
        <v>38.270000000000003</v>
      </c>
      <c r="D529" s="3">
        <f t="shared" si="8"/>
        <v>9.4513699093675147E-3</v>
      </c>
      <c r="E529" s="15">
        <f>_xlfn.STDEV.S($D$3:D529)*SQRT($G$6)*$G$7</f>
        <v>-2.4471400823294097E-2</v>
      </c>
      <c r="F529" s="13">
        <f t="shared" si="9"/>
        <v>0</v>
      </c>
    </row>
    <row r="530" spans="1:6" x14ac:dyDescent="0.25">
      <c r="A530">
        <v>529</v>
      </c>
      <c r="B530" s="4">
        <v>43662</v>
      </c>
      <c r="C530">
        <v>37.840000000000003</v>
      </c>
      <c r="D530" s="3">
        <f t="shared" si="8"/>
        <v>-1.1299555253933394E-2</v>
      </c>
      <c r="E530" s="15">
        <f>_xlfn.STDEV.S($D$3:D530)*SQRT($G$6)*$G$7</f>
        <v>-2.446264292667456E-2</v>
      </c>
      <c r="F530" s="13">
        <f t="shared" si="9"/>
        <v>0</v>
      </c>
    </row>
    <row r="531" spans="1:6" x14ac:dyDescent="0.25">
      <c r="A531">
        <v>530</v>
      </c>
      <c r="B531" s="4">
        <v>43663</v>
      </c>
      <c r="C531">
        <v>37.599997999999999</v>
      </c>
      <c r="D531" s="3">
        <f t="shared" si="8"/>
        <v>-6.3627469793195576E-3</v>
      </c>
      <c r="E531" s="15">
        <f>_xlfn.STDEV.S($D$3:D531)*SQRT($G$6)*$G$7</f>
        <v>-2.4444295372520883E-2</v>
      </c>
      <c r="F531" s="13">
        <f t="shared" si="9"/>
        <v>0</v>
      </c>
    </row>
    <row r="532" spans="1:6" x14ac:dyDescent="0.25">
      <c r="A532">
        <v>531</v>
      </c>
      <c r="B532" s="4">
        <v>43664</v>
      </c>
      <c r="C532">
        <v>37.389999000000003</v>
      </c>
      <c r="D532" s="3">
        <f t="shared" si="8"/>
        <v>-5.6007349604549946E-3</v>
      </c>
      <c r="E532" s="15">
        <f>_xlfn.STDEV.S($D$3:D532)*SQRT($G$6)*$G$7</f>
        <v>-2.4424966072675688E-2</v>
      </c>
      <c r="F532" s="13">
        <f t="shared" si="9"/>
        <v>0</v>
      </c>
    </row>
    <row r="533" spans="1:6" x14ac:dyDescent="0.25">
      <c r="A533">
        <v>532</v>
      </c>
      <c r="B533" s="4">
        <v>43665</v>
      </c>
      <c r="C533">
        <v>36.259998000000003</v>
      </c>
      <c r="D533" s="3">
        <f t="shared" si="8"/>
        <v>-3.068811207439753E-2</v>
      </c>
      <c r="E533" s="15">
        <f>_xlfn.STDEV.S($D$3:D533)*SQRT($G$6)*$G$7</f>
        <v>-2.4502649176790008E-2</v>
      </c>
      <c r="F533" s="13">
        <f t="shared" si="9"/>
        <v>1</v>
      </c>
    </row>
    <row r="534" spans="1:6" x14ac:dyDescent="0.25">
      <c r="A534">
        <v>533</v>
      </c>
      <c r="B534" s="4">
        <v>43668</v>
      </c>
      <c r="C534">
        <v>35.5</v>
      </c>
      <c r="D534" s="3">
        <f t="shared" si="8"/>
        <v>-2.1182453688135445E-2</v>
      </c>
      <c r="E534" s="15">
        <f>_xlfn.STDEV.S($D$3:D534)*SQRT($G$6)*$G$7</f>
        <v>-2.4527671619359735E-2</v>
      </c>
      <c r="F534" s="13">
        <f t="shared" si="9"/>
        <v>0</v>
      </c>
    </row>
    <row r="535" spans="1:6" x14ac:dyDescent="0.25">
      <c r="A535">
        <v>534</v>
      </c>
      <c r="B535" s="4">
        <v>43669</v>
      </c>
      <c r="C535">
        <v>35.650002000000001</v>
      </c>
      <c r="D535" s="3">
        <f t="shared" si="8"/>
        <v>4.2165064799150921E-3</v>
      </c>
      <c r="E535" s="15">
        <f>_xlfn.STDEV.S($D$3:D535)*SQRT($G$6)*$G$7</f>
        <v>-2.4506190906654915E-2</v>
      </c>
      <c r="F535" s="13">
        <f t="shared" si="9"/>
        <v>0</v>
      </c>
    </row>
    <row r="536" spans="1:6" x14ac:dyDescent="0.25">
      <c r="A536">
        <v>535</v>
      </c>
      <c r="B536" s="4">
        <v>43670</v>
      </c>
      <c r="C536">
        <v>35.610000999999997</v>
      </c>
      <c r="D536" s="3">
        <f t="shared" si="8"/>
        <v>-1.122677589599794E-3</v>
      </c>
      <c r="E536" s="15">
        <f>_xlfn.STDEV.S($D$3:D536)*SQRT($G$6)*$G$7</f>
        <v>-2.4483405055602772E-2</v>
      </c>
      <c r="F536" s="13">
        <f t="shared" si="9"/>
        <v>0</v>
      </c>
    </row>
    <row r="537" spans="1:6" x14ac:dyDescent="0.25">
      <c r="A537">
        <v>536</v>
      </c>
      <c r="B537" s="4">
        <v>43671</v>
      </c>
      <c r="C537">
        <v>35.099997999999999</v>
      </c>
      <c r="D537" s="3">
        <f t="shared" si="8"/>
        <v>-1.4425451879923818E-2</v>
      </c>
      <c r="E537" s="15">
        <f>_xlfn.STDEV.S($D$3:D537)*SQRT($G$6)*$G$7</f>
        <v>-2.448291220278535E-2</v>
      </c>
      <c r="F537" s="13">
        <f t="shared" si="9"/>
        <v>0</v>
      </c>
    </row>
    <row r="538" spans="1:6" x14ac:dyDescent="0.25">
      <c r="A538">
        <v>537</v>
      </c>
      <c r="B538" s="4">
        <v>43672</v>
      </c>
      <c r="C538">
        <v>35.090000000000003</v>
      </c>
      <c r="D538" s="3">
        <f t="shared" si="8"/>
        <v>-2.8488389663767322E-4</v>
      </c>
      <c r="E538" s="15">
        <f>_xlfn.STDEV.S($D$3:D538)*SQRT($G$6)*$G$7</f>
        <v>-2.4460053756405323E-2</v>
      </c>
      <c r="F538" s="13">
        <f t="shared" si="9"/>
        <v>0</v>
      </c>
    </row>
    <row r="539" spans="1:6" x14ac:dyDescent="0.25">
      <c r="A539">
        <v>538</v>
      </c>
      <c r="B539" s="4">
        <v>43675</v>
      </c>
      <c r="C539">
        <v>36.07</v>
      </c>
      <c r="D539" s="3">
        <f t="shared" si="8"/>
        <v>2.7545305320323704E-2</v>
      </c>
      <c r="E539" s="15">
        <f>_xlfn.STDEV.S($D$3:D539)*SQRT($G$6)*$G$7</f>
        <v>-2.4513718945659256E-2</v>
      </c>
      <c r="F539" s="13">
        <f t="shared" si="9"/>
        <v>0</v>
      </c>
    </row>
    <row r="540" spans="1:6" x14ac:dyDescent="0.25">
      <c r="A540">
        <v>539</v>
      </c>
      <c r="B540" s="4">
        <v>43676</v>
      </c>
      <c r="C540">
        <v>36.049999</v>
      </c>
      <c r="D540" s="3">
        <f t="shared" si="8"/>
        <v>-5.5465892374094309E-4</v>
      </c>
      <c r="E540" s="15">
        <f>_xlfn.STDEV.S($D$3:D540)*SQRT($G$6)*$G$7</f>
        <v>-2.4490964781858852E-2</v>
      </c>
      <c r="F540" s="13">
        <f t="shared" si="9"/>
        <v>0</v>
      </c>
    </row>
    <row r="541" spans="1:6" x14ac:dyDescent="0.25">
      <c r="A541">
        <v>540</v>
      </c>
      <c r="B541" s="4">
        <v>43677</v>
      </c>
      <c r="C541">
        <v>36.049999</v>
      </c>
      <c r="D541" s="3">
        <f t="shared" si="8"/>
        <v>0</v>
      </c>
      <c r="E541" s="15">
        <f>_xlfn.STDEV.S($D$3:D541)*SQRT($G$6)*$G$7</f>
        <v>-2.4468204437103836E-2</v>
      </c>
      <c r="F541" s="13">
        <f t="shared" si="9"/>
        <v>0</v>
      </c>
    </row>
    <row r="542" spans="1:6" x14ac:dyDescent="0.25">
      <c r="A542">
        <v>541</v>
      </c>
      <c r="B542" s="4">
        <v>43678</v>
      </c>
      <c r="C542">
        <v>35.619999</v>
      </c>
      <c r="D542" s="3">
        <f t="shared" si="8"/>
        <v>-1.1999586204307062E-2</v>
      </c>
      <c r="E542" s="15">
        <f>_xlfn.STDEV.S($D$3:D542)*SQRT($G$6)*$G$7</f>
        <v>-2.4461075324664738E-2</v>
      </c>
      <c r="F542" s="13">
        <f t="shared" si="9"/>
        <v>0</v>
      </c>
    </row>
    <row r="543" spans="1:6" x14ac:dyDescent="0.25">
      <c r="A543">
        <v>542</v>
      </c>
      <c r="B543" s="4">
        <v>43679</v>
      </c>
      <c r="C543">
        <v>35.520000000000003</v>
      </c>
      <c r="D543" s="3">
        <f t="shared" si="8"/>
        <v>-2.8113316634300854E-3</v>
      </c>
      <c r="E543" s="15">
        <f>_xlfn.STDEV.S($D$3:D543)*SQRT($G$6)*$G$7</f>
        <v>-2.4439412115682662E-2</v>
      </c>
      <c r="F543" s="13">
        <f t="shared" si="9"/>
        <v>0</v>
      </c>
    </row>
    <row r="544" spans="1:6" x14ac:dyDescent="0.25">
      <c r="A544">
        <v>543</v>
      </c>
      <c r="B544" s="4">
        <v>43682</v>
      </c>
      <c r="C544">
        <v>35.189999</v>
      </c>
      <c r="D544" s="3">
        <f t="shared" si="8"/>
        <v>-9.3339952076400313E-3</v>
      </c>
      <c r="E544" s="15">
        <f>_xlfn.STDEV.S($D$3:D544)*SQRT($G$6)*$G$7</f>
        <v>-2.442630708099934E-2</v>
      </c>
      <c r="F544" s="13">
        <f t="shared" si="9"/>
        <v>0</v>
      </c>
    </row>
    <row r="545" spans="1:6" x14ac:dyDescent="0.25">
      <c r="A545">
        <v>544</v>
      </c>
      <c r="B545" s="4">
        <v>43683</v>
      </c>
      <c r="C545">
        <v>35.009998000000003</v>
      </c>
      <c r="D545" s="3">
        <f t="shared" si="8"/>
        <v>-5.1282450762918904E-3</v>
      </c>
      <c r="E545" s="15">
        <f>_xlfn.STDEV.S($D$3:D545)*SQRT($G$6)*$G$7</f>
        <v>-2.4406755355903788E-2</v>
      </c>
      <c r="F545" s="13">
        <f t="shared" si="9"/>
        <v>0</v>
      </c>
    </row>
    <row r="546" spans="1:6" x14ac:dyDescent="0.25">
      <c r="A546">
        <v>545</v>
      </c>
      <c r="B546" s="4">
        <v>43684</v>
      </c>
      <c r="C546">
        <v>35.840000000000003</v>
      </c>
      <c r="D546" s="3">
        <f t="shared" si="8"/>
        <v>2.3430910266692345E-2</v>
      </c>
      <c r="E546" s="15">
        <f>_xlfn.STDEV.S($D$3:D546)*SQRT($G$6)*$G$7</f>
        <v>-2.443888727158371E-2</v>
      </c>
      <c r="F546" s="13">
        <f t="shared" si="9"/>
        <v>0</v>
      </c>
    </row>
    <row r="547" spans="1:6" x14ac:dyDescent="0.25">
      <c r="A547">
        <v>546</v>
      </c>
      <c r="B547" s="4">
        <v>43685</v>
      </c>
      <c r="C547">
        <v>35.490001999999997</v>
      </c>
      <c r="D547" s="3">
        <f t="shared" si="8"/>
        <v>-9.8135650944239233E-3</v>
      </c>
      <c r="E547" s="15">
        <f>_xlfn.STDEV.S($D$3:D547)*SQRT($G$6)*$G$7</f>
        <v>-2.4426848490536699E-2</v>
      </c>
      <c r="F547" s="13">
        <f t="shared" si="9"/>
        <v>0</v>
      </c>
    </row>
    <row r="548" spans="1:6" x14ac:dyDescent="0.25">
      <c r="A548">
        <v>547</v>
      </c>
      <c r="B548" s="4">
        <v>43686</v>
      </c>
      <c r="C548">
        <v>35.029998999999997</v>
      </c>
      <c r="D548" s="3">
        <f t="shared" si="8"/>
        <v>-1.3046214349870709E-2</v>
      </c>
      <c r="E548" s="15">
        <f>_xlfn.STDEV.S($D$3:D548)*SQRT($G$6)*$G$7</f>
        <v>-2.4422504418797206E-2</v>
      </c>
      <c r="F548" s="13">
        <f t="shared" si="9"/>
        <v>0</v>
      </c>
    </row>
    <row r="549" spans="1:6" x14ac:dyDescent="0.25">
      <c r="A549">
        <v>548</v>
      </c>
      <c r="B549" s="4">
        <v>43689</v>
      </c>
      <c r="C549">
        <v>35.020000000000003</v>
      </c>
      <c r="D549" s="3">
        <f t="shared" si="8"/>
        <v>-2.8548180472935458E-4</v>
      </c>
      <c r="E549" s="15">
        <f>_xlfn.STDEV.S($D$3:D549)*SQRT($G$6)*$G$7</f>
        <v>-2.4400161119859393E-2</v>
      </c>
      <c r="F549" s="13">
        <f t="shared" si="9"/>
        <v>0</v>
      </c>
    </row>
    <row r="550" spans="1:6" x14ac:dyDescent="0.25">
      <c r="A550">
        <v>549</v>
      </c>
      <c r="B550" s="4">
        <v>43690</v>
      </c>
      <c r="C550">
        <v>34.369999</v>
      </c>
      <c r="D550" s="3">
        <f t="shared" si="8"/>
        <v>-1.8735265091104878E-2</v>
      </c>
      <c r="E550" s="15">
        <f>_xlfn.STDEV.S($D$3:D550)*SQRT($G$6)*$G$7</f>
        <v>-2.4414412617429149E-2</v>
      </c>
      <c r="F550" s="13">
        <f t="shared" si="9"/>
        <v>0</v>
      </c>
    </row>
    <row r="551" spans="1:6" x14ac:dyDescent="0.25">
      <c r="A551">
        <v>550</v>
      </c>
      <c r="B551" s="4">
        <v>43691</v>
      </c>
      <c r="C551">
        <v>33.18</v>
      </c>
      <c r="D551" s="3">
        <f t="shared" si="8"/>
        <v>-3.5236777004302507E-2</v>
      </c>
      <c r="E551" s="15">
        <f>_xlfn.STDEV.S($D$3:D551)*SQRT($G$6)*$G$7</f>
        <v>-2.4518936939023267E-2</v>
      </c>
      <c r="F551" s="13">
        <f t="shared" si="9"/>
        <v>1</v>
      </c>
    </row>
    <row r="552" spans="1:6" x14ac:dyDescent="0.25">
      <c r="A552">
        <v>551</v>
      </c>
      <c r="B552" s="4">
        <v>43692</v>
      </c>
      <c r="C552">
        <v>33</v>
      </c>
      <c r="D552" s="3">
        <f t="shared" si="8"/>
        <v>-5.4397232958182098E-3</v>
      </c>
      <c r="E552" s="15">
        <f>_xlfn.STDEV.S($D$3:D552)*SQRT($G$6)*$G$7</f>
        <v>-2.4499761337021531E-2</v>
      </c>
      <c r="F552" s="13">
        <f t="shared" si="9"/>
        <v>0</v>
      </c>
    </row>
    <row r="553" spans="1:6" x14ac:dyDescent="0.25">
      <c r="A553">
        <v>552</v>
      </c>
      <c r="B553" s="4">
        <v>43693</v>
      </c>
      <c r="C553">
        <v>33.779998999999997</v>
      </c>
      <c r="D553" s="3">
        <f t="shared" si="8"/>
        <v>2.3361320309857589E-2</v>
      </c>
      <c r="E553" s="15">
        <f>_xlfn.STDEV.S($D$3:D553)*SQRT($G$6)*$G$7</f>
        <v>-2.4531389142472323E-2</v>
      </c>
      <c r="F553" s="13">
        <f t="shared" si="9"/>
        <v>0</v>
      </c>
    </row>
    <row r="554" spans="1:6" x14ac:dyDescent="0.25">
      <c r="A554">
        <v>553</v>
      </c>
      <c r="B554" s="4">
        <v>43696</v>
      </c>
      <c r="C554">
        <v>33.259998000000003</v>
      </c>
      <c r="D554" s="3">
        <f t="shared" si="8"/>
        <v>-1.5513468143849057E-2</v>
      </c>
      <c r="E554" s="15">
        <f>_xlfn.STDEV.S($D$3:D554)*SQRT($G$6)*$G$7</f>
        <v>-2.4533816472454489E-2</v>
      </c>
      <c r="F554" s="13">
        <f t="shared" si="9"/>
        <v>0</v>
      </c>
    </row>
    <row r="555" spans="1:6" x14ac:dyDescent="0.25">
      <c r="A555">
        <v>554</v>
      </c>
      <c r="B555" s="4">
        <v>43697</v>
      </c>
      <c r="C555">
        <v>32.220001000000003</v>
      </c>
      <c r="D555" s="3">
        <f t="shared" si="8"/>
        <v>-3.1768004847037727E-2</v>
      </c>
      <c r="E555" s="15">
        <f>_xlfn.STDEV.S($D$3:D555)*SQRT($G$6)*$G$7</f>
        <v>-2.4613225864289986E-2</v>
      </c>
      <c r="F555" s="13">
        <f t="shared" si="9"/>
        <v>1</v>
      </c>
    </row>
    <row r="556" spans="1:6" x14ac:dyDescent="0.25">
      <c r="A556">
        <v>555</v>
      </c>
      <c r="B556" s="4">
        <v>43698</v>
      </c>
      <c r="C556">
        <v>33.060001</v>
      </c>
      <c r="D556" s="3">
        <f t="shared" si="8"/>
        <v>2.5736713855460266E-2</v>
      </c>
      <c r="E556" s="15">
        <f>_xlfn.STDEV.S($D$3:D556)*SQRT($G$6)*$G$7</f>
        <v>-2.4656032735203528E-2</v>
      </c>
      <c r="F556" s="13">
        <f t="shared" si="9"/>
        <v>0</v>
      </c>
    </row>
    <row r="557" spans="1:6" x14ac:dyDescent="0.25">
      <c r="A557">
        <v>556</v>
      </c>
      <c r="B557" s="4">
        <v>43699</v>
      </c>
      <c r="C557">
        <v>32.779998999999997</v>
      </c>
      <c r="D557" s="3">
        <f t="shared" si="8"/>
        <v>-8.5055798316348557E-3</v>
      </c>
      <c r="E557" s="15">
        <f>_xlfn.STDEV.S($D$3:D557)*SQRT($G$6)*$G$7</f>
        <v>-2.4641210807887101E-2</v>
      </c>
      <c r="F557" s="13">
        <f t="shared" si="9"/>
        <v>0</v>
      </c>
    </row>
    <row r="558" spans="1:6" x14ac:dyDescent="0.25">
      <c r="A558">
        <v>557</v>
      </c>
      <c r="B558" s="4">
        <v>43700</v>
      </c>
      <c r="C558">
        <v>32.610000999999997</v>
      </c>
      <c r="D558" s="3">
        <f t="shared" si="8"/>
        <v>-5.1995223426094059E-3</v>
      </c>
      <c r="E558" s="15">
        <f>_xlfn.STDEV.S($D$3:D558)*SQRT($G$6)*$G$7</f>
        <v>-2.462183090535915E-2</v>
      </c>
      <c r="F558" s="13">
        <f t="shared" si="9"/>
        <v>0</v>
      </c>
    </row>
    <row r="559" spans="1:6" x14ac:dyDescent="0.25">
      <c r="A559">
        <v>558</v>
      </c>
      <c r="B559" s="4">
        <v>43703</v>
      </c>
      <c r="C559">
        <v>32.330002</v>
      </c>
      <c r="D559" s="3">
        <f t="shared" si="8"/>
        <v>-8.6233668672797952E-3</v>
      </c>
      <c r="E559" s="15">
        <f>_xlfn.STDEV.S($D$3:D559)*SQRT($G$6)*$G$7</f>
        <v>-2.4607262685625624E-2</v>
      </c>
      <c r="F559" s="13">
        <f t="shared" si="9"/>
        <v>0</v>
      </c>
    </row>
    <row r="560" spans="1:6" x14ac:dyDescent="0.25">
      <c r="A560">
        <v>559</v>
      </c>
      <c r="B560" s="4">
        <v>43704</v>
      </c>
      <c r="C560">
        <v>32.869999</v>
      </c>
      <c r="D560" s="3">
        <f t="shared" si="8"/>
        <v>1.6564703653862197E-2</v>
      </c>
      <c r="E560" s="15">
        <f>_xlfn.STDEV.S($D$3:D560)*SQRT($G$6)*$G$7</f>
        <v>-2.4611796708869888E-2</v>
      </c>
      <c r="F560" s="13">
        <f t="shared" si="9"/>
        <v>0</v>
      </c>
    </row>
    <row r="561" spans="1:6" x14ac:dyDescent="0.25">
      <c r="A561">
        <v>560</v>
      </c>
      <c r="B561" s="4">
        <v>43705</v>
      </c>
      <c r="C561">
        <v>32.529998999999997</v>
      </c>
      <c r="D561" s="3">
        <f t="shared" si="8"/>
        <v>-1.03976475088447E-2</v>
      </c>
      <c r="E561" s="15">
        <f>_xlfn.STDEV.S($D$3:D561)*SQRT($G$6)*$G$7</f>
        <v>-2.4600690878384911E-2</v>
      </c>
      <c r="F561" s="13">
        <f t="shared" si="9"/>
        <v>0</v>
      </c>
    </row>
    <row r="562" spans="1:6" x14ac:dyDescent="0.25">
      <c r="A562">
        <v>561</v>
      </c>
      <c r="B562" s="4">
        <v>43706</v>
      </c>
      <c r="C562">
        <v>33.450001</v>
      </c>
      <c r="D562" s="3">
        <f t="shared" si="8"/>
        <v>2.7889106725198388E-2</v>
      </c>
      <c r="E562" s="15">
        <f>_xlfn.STDEV.S($D$3:D562)*SQRT($G$6)*$G$7</f>
        <v>-2.4654258763123549E-2</v>
      </c>
      <c r="F562" s="13">
        <f t="shared" si="9"/>
        <v>0</v>
      </c>
    </row>
    <row r="563" spans="1:6" x14ac:dyDescent="0.25">
      <c r="A563">
        <v>562</v>
      </c>
      <c r="B563" s="4">
        <v>43707</v>
      </c>
      <c r="C563">
        <v>33.5</v>
      </c>
      <c r="D563" s="3">
        <f t="shared" si="8"/>
        <v>1.4936223614175766E-3</v>
      </c>
      <c r="E563" s="15">
        <f>_xlfn.STDEV.S($D$3:D563)*SQRT($G$6)*$G$7</f>
        <v>-2.4632403565244113E-2</v>
      </c>
      <c r="F563" s="13">
        <f t="shared" si="9"/>
        <v>0</v>
      </c>
    </row>
    <row r="564" spans="1:6" x14ac:dyDescent="0.25">
      <c r="A564">
        <v>563</v>
      </c>
      <c r="B564" s="4">
        <v>43710</v>
      </c>
      <c r="C564">
        <v>33.57</v>
      </c>
      <c r="D564" s="3">
        <f t="shared" si="8"/>
        <v>2.0873721609228606E-3</v>
      </c>
      <c r="E564" s="15">
        <f>_xlfn.STDEV.S($D$3:D564)*SQRT($G$6)*$G$7</f>
        <v>-2.4610792457224792E-2</v>
      </c>
      <c r="F564" s="13">
        <f t="shared" si="9"/>
        <v>0</v>
      </c>
    </row>
    <row r="565" spans="1:6" x14ac:dyDescent="0.25">
      <c r="A565">
        <v>564</v>
      </c>
      <c r="B565" s="4">
        <v>43711</v>
      </c>
      <c r="C565">
        <v>32.93</v>
      </c>
      <c r="D565" s="3">
        <f t="shared" si="8"/>
        <v>-1.9248714603670704E-2</v>
      </c>
      <c r="E565" s="15">
        <f>_xlfn.STDEV.S($D$3:D565)*SQRT($G$6)*$G$7</f>
        <v>-2.4625790356710826E-2</v>
      </c>
      <c r="F565" s="13">
        <f t="shared" si="9"/>
        <v>0</v>
      </c>
    </row>
    <row r="566" spans="1:6" x14ac:dyDescent="0.25">
      <c r="A566">
        <v>565</v>
      </c>
      <c r="B566" s="4">
        <v>43712</v>
      </c>
      <c r="C566">
        <v>32.720001000000003</v>
      </c>
      <c r="D566" s="3">
        <f t="shared" si="8"/>
        <v>-6.3975540913797186E-3</v>
      </c>
      <c r="E566" s="15">
        <f>_xlfn.STDEV.S($D$3:D566)*SQRT($G$6)*$G$7</f>
        <v>-2.4608098648142191E-2</v>
      </c>
      <c r="F566" s="13">
        <f t="shared" si="9"/>
        <v>0</v>
      </c>
    </row>
    <row r="567" spans="1:6" x14ac:dyDescent="0.25">
      <c r="A567">
        <v>566</v>
      </c>
      <c r="B567" s="4">
        <v>43713</v>
      </c>
      <c r="C567">
        <v>33.590000000000003</v>
      </c>
      <c r="D567" s="3">
        <f t="shared" si="8"/>
        <v>2.6241861327308418E-2</v>
      </c>
      <c r="E567" s="15">
        <f>_xlfn.STDEV.S($D$3:D567)*SQRT($G$6)*$G$7</f>
        <v>-2.4652503242427619E-2</v>
      </c>
      <c r="F567" s="13">
        <f t="shared" si="9"/>
        <v>0</v>
      </c>
    </row>
    <row r="568" spans="1:6" x14ac:dyDescent="0.25">
      <c r="A568">
        <v>567</v>
      </c>
      <c r="B568" s="4">
        <v>43714</v>
      </c>
      <c r="C568">
        <v>34.549999</v>
      </c>
      <c r="D568" s="3">
        <f t="shared" si="8"/>
        <v>2.8179117645916942E-2</v>
      </c>
      <c r="E568" s="15">
        <f>_xlfn.STDEV.S($D$3:D568)*SQRT($G$6)*$G$7</f>
        <v>-2.4706567335346274E-2</v>
      </c>
      <c r="F568" s="13">
        <f t="shared" si="9"/>
        <v>0</v>
      </c>
    </row>
    <row r="569" spans="1:6" x14ac:dyDescent="0.25">
      <c r="A569">
        <v>568</v>
      </c>
      <c r="B569" s="4">
        <v>43717</v>
      </c>
      <c r="C569">
        <v>34.830002</v>
      </c>
      <c r="D569" s="3">
        <f t="shared" si="8"/>
        <v>8.0716205295525423E-3</v>
      </c>
      <c r="E569" s="15">
        <f>_xlfn.STDEV.S($D$3:D569)*SQRT($G$6)*$G$7</f>
        <v>-2.4690657586076761E-2</v>
      </c>
      <c r="F569" s="13">
        <f t="shared" si="9"/>
        <v>0</v>
      </c>
    </row>
    <row r="570" spans="1:6" x14ac:dyDescent="0.25">
      <c r="A570">
        <v>569</v>
      </c>
      <c r="B570" s="4">
        <v>43718</v>
      </c>
      <c r="C570">
        <v>34.57</v>
      </c>
      <c r="D570" s="3">
        <f t="shared" si="8"/>
        <v>-7.4928878661378899E-3</v>
      </c>
      <c r="E570" s="15">
        <f>_xlfn.STDEV.S($D$3:D570)*SQRT($G$6)*$G$7</f>
        <v>-2.4674669872776386E-2</v>
      </c>
      <c r="F570" s="13">
        <f t="shared" si="9"/>
        <v>0</v>
      </c>
    </row>
    <row r="571" spans="1:6" x14ac:dyDescent="0.25">
      <c r="A571">
        <v>570</v>
      </c>
      <c r="B571" s="4">
        <v>43719</v>
      </c>
      <c r="C571">
        <v>34.590000000000003</v>
      </c>
      <c r="D571" s="3">
        <f t="shared" si="8"/>
        <v>5.7836901554434805E-4</v>
      </c>
      <c r="E571" s="15">
        <f>_xlfn.STDEV.S($D$3:D571)*SQRT($G$6)*$G$7</f>
        <v>-2.4652950592288655E-2</v>
      </c>
      <c r="F571" s="13">
        <f t="shared" si="9"/>
        <v>0</v>
      </c>
    </row>
    <row r="572" spans="1:6" x14ac:dyDescent="0.25">
      <c r="A572">
        <v>571</v>
      </c>
      <c r="B572" s="4">
        <v>43720</v>
      </c>
      <c r="C572">
        <v>34.790000999999997</v>
      </c>
      <c r="D572" s="3">
        <f t="shared" si="8"/>
        <v>5.7653949586646608E-3</v>
      </c>
      <c r="E572" s="15">
        <f>_xlfn.STDEV.S($D$3:D572)*SQRT($G$6)*$G$7</f>
        <v>-2.4634216973796277E-2</v>
      </c>
      <c r="F572" s="13">
        <f t="shared" si="9"/>
        <v>0</v>
      </c>
    </row>
    <row r="573" spans="1:6" x14ac:dyDescent="0.25">
      <c r="A573">
        <v>572</v>
      </c>
      <c r="B573" s="4">
        <v>43721</v>
      </c>
      <c r="C573">
        <v>34.990001999999997</v>
      </c>
      <c r="D573" s="3">
        <f t="shared" si="8"/>
        <v>5.7323456310411731E-3</v>
      </c>
      <c r="E573" s="15">
        <f>_xlfn.STDEV.S($D$3:D573)*SQRT($G$6)*$G$7</f>
        <v>-2.4615489649443056E-2</v>
      </c>
      <c r="F573" s="13">
        <f t="shared" si="9"/>
        <v>0</v>
      </c>
    </row>
    <row r="574" spans="1:6" x14ac:dyDescent="0.25">
      <c r="A574">
        <v>573</v>
      </c>
      <c r="B574" s="4">
        <v>43725</v>
      </c>
      <c r="C574">
        <v>34.729999999999997</v>
      </c>
      <c r="D574" s="3">
        <f t="shared" si="8"/>
        <v>-7.4584967828006925E-3</v>
      </c>
      <c r="E574" s="15">
        <f>_xlfn.STDEV.S($D$3:D574)*SQRT($G$6)*$G$7</f>
        <v>-2.4599655596842039E-2</v>
      </c>
      <c r="F574" s="13">
        <f t="shared" si="9"/>
        <v>0</v>
      </c>
    </row>
    <row r="575" spans="1:6" x14ac:dyDescent="0.25">
      <c r="A575">
        <v>574</v>
      </c>
      <c r="B575" s="4">
        <v>43726</v>
      </c>
      <c r="C575">
        <v>34.32</v>
      </c>
      <c r="D575" s="3">
        <f t="shared" si="8"/>
        <v>-1.1875592136221054E-2</v>
      </c>
      <c r="E575" s="15">
        <f>_xlfn.STDEV.S($D$3:D575)*SQRT($G$6)*$G$7</f>
        <v>-2.4592256848183589E-2</v>
      </c>
      <c r="F575" s="13">
        <f t="shared" si="9"/>
        <v>0</v>
      </c>
    </row>
    <row r="576" spans="1:6" x14ac:dyDescent="0.25">
      <c r="A576">
        <v>575</v>
      </c>
      <c r="B576" s="4">
        <v>43727</v>
      </c>
      <c r="C576">
        <v>33.909999999999997</v>
      </c>
      <c r="D576" s="3">
        <f t="shared" si="8"/>
        <v>-1.2018318482214397E-2</v>
      </c>
      <c r="E576" s="15">
        <f>_xlfn.STDEV.S($D$3:D576)*SQRT($G$6)*$G$7</f>
        <v>-2.4585165733539444E-2</v>
      </c>
      <c r="F576" s="13">
        <f t="shared" si="9"/>
        <v>0</v>
      </c>
    </row>
    <row r="577" spans="1:6" x14ac:dyDescent="0.25">
      <c r="A577">
        <v>576</v>
      </c>
      <c r="B577" s="4">
        <v>43728</v>
      </c>
      <c r="C577">
        <v>33.830002</v>
      </c>
      <c r="D577" s="3">
        <f t="shared" si="8"/>
        <v>-2.3619142258066825E-3</v>
      </c>
      <c r="E577" s="15">
        <f>_xlfn.STDEV.S($D$3:D577)*SQRT($G$6)*$G$7</f>
        <v>-2.4564371981028208E-2</v>
      </c>
      <c r="F577" s="13">
        <f t="shared" si="9"/>
        <v>0</v>
      </c>
    </row>
    <row r="578" spans="1:6" x14ac:dyDescent="0.25">
      <c r="A578">
        <v>577</v>
      </c>
      <c r="B578" s="4">
        <v>43731</v>
      </c>
      <c r="C578">
        <v>33.529998999999997</v>
      </c>
      <c r="D578" s="3">
        <f t="shared" si="8"/>
        <v>-8.9075112576419511E-3</v>
      </c>
      <c r="E578" s="15">
        <f>_xlfn.STDEV.S($D$3:D578)*SQRT($G$6)*$G$7</f>
        <v>-2.4550939897038434E-2</v>
      </c>
      <c r="F578" s="13">
        <f t="shared" si="9"/>
        <v>0</v>
      </c>
    </row>
    <row r="579" spans="1:6" x14ac:dyDescent="0.25">
      <c r="A579">
        <v>578</v>
      </c>
      <c r="B579" s="4">
        <v>43732</v>
      </c>
      <c r="C579">
        <v>33.18</v>
      </c>
      <c r="D579" s="3">
        <f t="shared" si="8"/>
        <v>-1.0493245891800076E-2</v>
      </c>
      <c r="E579" s="15">
        <f>_xlfn.STDEV.S($D$3:D579)*SQRT($G$6)*$G$7</f>
        <v>-2.4540515010766404E-2</v>
      </c>
      <c r="F579" s="13">
        <f t="shared" si="9"/>
        <v>0</v>
      </c>
    </row>
    <row r="580" spans="1:6" x14ac:dyDescent="0.25">
      <c r="A580">
        <v>579</v>
      </c>
      <c r="B580" s="4">
        <v>43733</v>
      </c>
      <c r="C580">
        <v>32.729999999999997</v>
      </c>
      <c r="D580" s="3">
        <f t="shared" ref="D580:D643" si="10">LN(C580/C579)</f>
        <v>-1.365519624920938E-2</v>
      </c>
      <c r="E580" s="15">
        <f>_xlfn.STDEV.S($D$3:D580)*SQRT($G$6)*$G$7</f>
        <v>-2.4537468786896287E-2</v>
      </c>
      <c r="F580" s="13">
        <f t="shared" si="9"/>
        <v>0</v>
      </c>
    </row>
    <row r="581" spans="1:6" x14ac:dyDescent="0.25">
      <c r="A581">
        <v>580</v>
      </c>
      <c r="B581" s="4">
        <v>43734</v>
      </c>
      <c r="C581">
        <v>32.619999</v>
      </c>
      <c r="D581" s="3">
        <f t="shared" si="10"/>
        <v>-3.3665219762609826E-3</v>
      </c>
      <c r="E581" s="15">
        <f>_xlfn.STDEV.S($D$3:D581)*SQRT($G$6)*$G$7</f>
        <v>-2.4517406920901152E-2</v>
      </c>
      <c r="F581" s="13">
        <f t="shared" si="9"/>
        <v>0</v>
      </c>
    </row>
    <row r="582" spans="1:6" x14ac:dyDescent="0.25">
      <c r="A582">
        <v>581</v>
      </c>
      <c r="B582" s="4">
        <v>43735</v>
      </c>
      <c r="C582">
        <v>32.830002</v>
      </c>
      <c r="D582" s="3">
        <f t="shared" si="10"/>
        <v>6.417225896561715E-3</v>
      </c>
      <c r="E582" s="15">
        <f>_xlfn.STDEV.S($D$3:D582)*SQRT($G$6)*$G$7</f>
        <v>-2.449998112966888E-2</v>
      </c>
      <c r="F582" s="13">
        <f t="shared" si="9"/>
        <v>0</v>
      </c>
    </row>
    <row r="583" spans="1:6" x14ac:dyDescent="0.25">
      <c r="A583">
        <v>582</v>
      </c>
      <c r="B583" s="4">
        <v>43738</v>
      </c>
      <c r="C583">
        <v>32.630001</v>
      </c>
      <c r="D583" s="3">
        <f t="shared" si="10"/>
        <v>-6.1106511815167954E-3</v>
      </c>
      <c r="E583" s="15">
        <f>_xlfn.STDEV.S($D$3:D583)*SQRT($G$6)*$G$7</f>
        <v>-2.4482576136162133E-2</v>
      </c>
      <c r="F583" s="13">
        <f t="shared" si="9"/>
        <v>0</v>
      </c>
    </row>
    <row r="584" spans="1:6" x14ac:dyDescent="0.25">
      <c r="A584">
        <v>583</v>
      </c>
      <c r="B584" s="4">
        <v>43739</v>
      </c>
      <c r="C584">
        <v>32.900002000000001</v>
      </c>
      <c r="D584" s="3">
        <f t="shared" si="10"/>
        <v>8.2405773097248957E-3</v>
      </c>
      <c r="E584" s="15">
        <f>_xlfn.STDEV.S($D$3:D584)*SQRT($G$6)*$G$7</f>
        <v>-2.4467737321653513E-2</v>
      </c>
      <c r="F584" s="13">
        <f t="shared" si="9"/>
        <v>0</v>
      </c>
    </row>
    <row r="585" spans="1:6" x14ac:dyDescent="0.25">
      <c r="A585">
        <v>584</v>
      </c>
      <c r="B585" s="4">
        <v>43740</v>
      </c>
      <c r="C585">
        <v>32.650002000000001</v>
      </c>
      <c r="D585" s="3">
        <f t="shared" si="10"/>
        <v>-7.6278015834169684E-3</v>
      </c>
      <c r="E585" s="15">
        <f>_xlfn.STDEV.S($D$3:D585)*SQRT($G$6)*$G$7</f>
        <v>-2.4452449844382145E-2</v>
      </c>
      <c r="F585" s="13">
        <f t="shared" si="9"/>
        <v>0</v>
      </c>
    </row>
    <row r="586" spans="1:6" x14ac:dyDescent="0.25">
      <c r="A586">
        <v>585</v>
      </c>
      <c r="B586" s="4">
        <v>43741</v>
      </c>
      <c r="C586">
        <v>32.110000999999997</v>
      </c>
      <c r="D586" s="3">
        <f t="shared" si="10"/>
        <v>-1.6677377733812809E-2</v>
      </c>
      <c r="E586" s="15">
        <f>_xlfn.STDEV.S($D$3:D586)*SQRT($G$6)*$G$7</f>
        <v>-2.4458261073829899E-2</v>
      </c>
      <c r="F586" s="13">
        <f t="shared" ref="F586:F649" si="11">+IF(D586&lt;E586,1,0)</f>
        <v>0</v>
      </c>
    </row>
    <row r="587" spans="1:6" x14ac:dyDescent="0.25">
      <c r="A587">
        <v>586</v>
      </c>
      <c r="B587" s="4">
        <v>43742</v>
      </c>
      <c r="C587">
        <v>32.240001999999997</v>
      </c>
      <c r="D587" s="3">
        <f t="shared" si="10"/>
        <v>4.0404404287968567E-3</v>
      </c>
      <c r="E587" s="15">
        <f>_xlfn.STDEV.S($D$3:D587)*SQRT($G$6)*$G$7</f>
        <v>-2.4438774778044813E-2</v>
      </c>
      <c r="F587" s="13">
        <f t="shared" si="11"/>
        <v>0</v>
      </c>
    </row>
    <row r="588" spans="1:6" x14ac:dyDescent="0.25">
      <c r="A588">
        <v>587</v>
      </c>
      <c r="B588" s="4">
        <v>43745</v>
      </c>
      <c r="C588">
        <v>32.240001999999997</v>
      </c>
      <c r="D588" s="3">
        <f t="shared" si="10"/>
        <v>0</v>
      </c>
      <c r="E588" s="15">
        <f>_xlfn.STDEV.S($D$3:D588)*SQRT($G$6)*$G$7</f>
        <v>-2.4417879255558373E-2</v>
      </c>
      <c r="F588" s="13">
        <f t="shared" si="11"/>
        <v>0</v>
      </c>
    </row>
    <row r="589" spans="1:6" x14ac:dyDescent="0.25">
      <c r="A589">
        <v>588</v>
      </c>
      <c r="B589" s="4">
        <v>43746</v>
      </c>
      <c r="C589">
        <v>32.659999999999997</v>
      </c>
      <c r="D589" s="3">
        <f t="shared" si="10"/>
        <v>1.2943107869153991E-2</v>
      </c>
      <c r="E589" s="15">
        <f>_xlfn.STDEV.S($D$3:D589)*SQRT($G$6)*$G$7</f>
        <v>-2.4412575609374786E-2</v>
      </c>
      <c r="F589" s="13">
        <f t="shared" si="11"/>
        <v>0</v>
      </c>
    </row>
    <row r="590" spans="1:6" x14ac:dyDescent="0.25">
      <c r="A590">
        <v>589</v>
      </c>
      <c r="B590" s="4">
        <v>43747</v>
      </c>
      <c r="C590">
        <v>32.970001000000003</v>
      </c>
      <c r="D590" s="3">
        <f t="shared" si="10"/>
        <v>9.4469998719239646E-3</v>
      </c>
      <c r="E590" s="15">
        <f>_xlfn.STDEV.S($D$3:D590)*SQRT($G$6)*$G$7</f>
        <v>-2.4399946671041305E-2</v>
      </c>
      <c r="F590" s="13">
        <f t="shared" si="11"/>
        <v>0</v>
      </c>
    </row>
    <row r="591" spans="1:6" x14ac:dyDescent="0.25">
      <c r="A591">
        <v>590</v>
      </c>
      <c r="B591" s="4">
        <v>43748</v>
      </c>
      <c r="C591">
        <v>32.159999999999997</v>
      </c>
      <c r="D591" s="3">
        <f t="shared" si="10"/>
        <v>-2.4874643103477399E-2</v>
      </c>
      <c r="E591" s="15">
        <f>_xlfn.STDEV.S($D$3:D591)*SQRT($G$6)*$G$7</f>
        <v>-2.4438127166766698E-2</v>
      </c>
      <c r="F591" s="13">
        <f t="shared" si="11"/>
        <v>1</v>
      </c>
    </row>
    <row r="592" spans="1:6" x14ac:dyDescent="0.25">
      <c r="A592">
        <v>591</v>
      </c>
      <c r="B592" s="4">
        <v>43749</v>
      </c>
      <c r="C592">
        <v>32.110000999999997</v>
      </c>
      <c r="D592" s="3">
        <f t="shared" si="10"/>
        <v>-1.5559050663974123E-3</v>
      </c>
      <c r="E592" s="15">
        <f>_xlfn.STDEV.S($D$3:D592)*SQRT($G$6)*$G$7</f>
        <v>-2.4417633555948112E-2</v>
      </c>
      <c r="F592" s="13">
        <f t="shared" si="11"/>
        <v>0</v>
      </c>
    </row>
    <row r="593" spans="1:6" x14ac:dyDescent="0.25">
      <c r="A593">
        <v>592</v>
      </c>
      <c r="B593" s="4">
        <v>43752</v>
      </c>
      <c r="C593">
        <v>32.130001</v>
      </c>
      <c r="D593" s="3">
        <f t="shared" si="10"/>
        <v>6.2266500695911547E-4</v>
      </c>
      <c r="E593" s="15">
        <f>_xlfn.STDEV.S($D$3:D593)*SQRT($G$6)*$G$7</f>
        <v>-2.4396956788373305E-2</v>
      </c>
      <c r="F593" s="13">
        <f t="shared" si="11"/>
        <v>0</v>
      </c>
    </row>
    <row r="594" spans="1:6" x14ac:dyDescent="0.25">
      <c r="A594">
        <v>593</v>
      </c>
      <c r="B594" s="4">
        <v>43753</v>
      </c>
      <c r="C594">
        <v>32.040000999999997</v>
      </c>
      <c r="D594" s="3">
        <f t="shared" si="10"/>
        <v>-2.8050508401830129E-3</v>
      </c>
      <c r="E594" s="15">
        <f>_xlfn.STDEV.S($D$3:D594)*SQRT($G$6)*$G$7</f>
        <v>-2.437710321746886E-2</v>
      </c>
      <c r="F594" s="13">
        <f t="shared" si="11"/>
        <v>0</v>
      </c>
    </row>
    <row r="595" spans="1:6" x14ac:dyDescent="0.25">
      <c r="A595">
        <v>594</v>
      </c>
      <c r="B595" s="4">
        <v>43754</v>
      </c>
      <c r="C595">
        <v>31.469999000000001</v>
      </c>
      <c r="D595" s="3">
        <f t="shared" si="10"/>
        <v>-1.795047411112401E-2</v>
      </c>
      <c r="E595" s="15">
        <f>_xlfn.STDEV.S($D$3:D595)*SQRT($G$6)*$G$7</f>
        <v>-2.4387013988211442E-2</v>
      </c>
      <c r="F595" s="13">
        <f t="shared" si="11"/>
        <v>0</v>
      </c>
    </row>
    <row r="596" spans="1:6" x14ac:dyDescent="0.25">
      <c r="A596">
        <v>595</v>
      </c>
      <c r="B596" s="4">
        <v>43755</v>
      </c>
      <c r="C596">
        <v>30.68</v>
      </c>
      <c r="D596" s="3">
        <f t="shared" si="10"/>
        <v>-2.5423702800964693E-2</v>
      </c>
      <c r="E596" s="15">
        <f>_xlfn.STDEV.S($D$3:D596)*SQRT($G$6)*$G$7</f>
        <v>-2.4427125949011794E-2</v>
      </c>
      <c r="F596" s="13">
        <f t="shared" si="11"/>
        <v>1</v>
      </c>
    </row>
    <row r="597" spans="1:6" x14ac:dyDescent="0.25">
      <c r="A597">
        <v>596</v>
      </c>
      <c r="B597" s="4">
        <v>43756</v>
      </c>
      <c r="C597">
        <v>30.469999000000001</v>
      </c>
      <c r="D597" s="3">
        <f t="shared" si="10"/>
        <v>-6.8684163206045833E-3</v>
      </c>
      <c r="E597" s="15">
        <f>_xlfn.STDEV.S($D$3:D597)*SQRT($G$6)*$G$7</f>
        <v>-2.4410988218703258E-2</v>
      </c>
      <c r="F597" s="13">
        <f t="shared" si="11"/>
        <v>0</v>
      </c>
    </row>
    <row r="598" spans="1:6" x14ac:dyDescent="0.25">
      <c r="A598">
        <v>597</v>
      </c>
      <c r="B598" s="4">
        <v>43759</v>
      </c>
      <c r="C598">
        <v>31.950001</v>
      </c>
      <c r="D598" s="3">
        <f t="shared" si="10"/>
        <v>4.7429651943997092E-2</v>
      </c>
      <c r="E598" s="15">
        <f>_xlfn.STDEV.S($D$3:D598)*SQRT($G$6)*$G$7</f>
        <v>-2.4598758038483742E-2</v>
      </c>
      <c r="F598" s="13">
        <f t="shared" si="11"/>
        <v>0</v>
      </c>
    </row>
    <row r="599" spans="1:6" x14ac:dyDescent="0.25">
      <c r="A599">
        <v>598</v>
      </c>
      <c r="B599" s="4">
        <v>43760</v>
      </c>
      <c r="C599">
        <v>32.009998000000003</v>
      </c>
      <c r="D599" s="3">
        <f t="shared" si="10"/>
        <v>1.8760793788470018E-3</v>
      </c>
      <c r="E599" s="15">
        <f>_xlfn.STDEV.S($D$3:D599)*SQRT($G$6)*$G$7</f>
        <v>-2.4578404356937724E-2</v>
      </c>
      <c r="F599" s="13">
        <f t="shared" si="11"/>
        <v>0</v>
      </c>
    </row>
    <row r="600" spans="1:6" x14ac:dyDescent="0.25">
      <c r="A600">
        <v>599</v>
      </c>
      <c r="B600" s="4">
        <v>43761</v>
      </c>
      <c r="C600">
        <v>32</v>
      </c>
      <c r="D600" s="3">
        <f t="shared" si="10"/>
        <v>-3.1238870156848736E-4</v>
      </c>
      <c r="E600" s="15">
        <f>_xlfn.STDEV.S($D$3:D600)*SQRT($G$6)*$G$7</f>
        <v>-2.4557826529959661E-2</v>
      </c>
      <c r="F600" s="13">
        <f t="shared" si="11"/>
        <v>0</v>
      </c>
    </row>
    <row r="601" spans="1:6" x14ac:dyDescent="0.25">
      <c r="A601">
        <v>600</v>
      </c>
      <c r="B601" s="4">
        <v>43762</v>
      </c>
      <c r="C601">
        <v>31.879999000000002</v>
      </c>
      <c r="D601" s="3">
        <f t="shared" si="10"/>
        <v>-3.7570802453413083E-3</v>
      </c>
      <c r="E601" s="15">
        <f>_xlfn.STDEV.S($D$3:D601)*SQRT($G$6)*$G$7</f>
        <v>-2.4538653967145201E-2</v>
      </c>
      <c r="F601" s="13">
        <f t="shared" si="11"/>
        <v>0</v>
      </c>
    </row>
    <row r="602" spans="1:6" x14ac:dyDescent="0.25">
      <c r="A602">
        <v>601</v>
      </c>
      <c r="B602" s="4">
        <v>43763</v>
      </c>
      <c r="C602">
        <v>30.82</v>
      </c>
      <c r="D602" s="3">
        <f t="shared" si="10"/>
        <v>-3.3814992662415486E-2</v>
      </c>
      <c r="E602" s="15">
        <f>_xlfn.STDEV.S($D$3:D602)*SQRT($G$6)*$G$7</f>
        <v>-2.4623667627903491E-2</v>
      </c>
      <c r="F602" s="13">
        <f t="shared" si="11"/>
        <v>1</v>
      </c>
    </row>
    <row r="603" spans="1:6" x14ac:dyDescent="0.25">
      <c r="A603">
        <v>602</v>
      </c>
      <c r="B603" s="4">
        <v>43766</v>
      </c>
      <c r="C603">
        <v>30.940000999999999</v>
      </c>
      <c r="D603" s="3">
        <f t="shared" si="10"/>
        <v>3.8860475735703935E-3</v>
      </c>
      <c r="E603" s="15">
        <f>_xlfn.STDEV.S($D$3:D603)*SQRT($G$6)*$G$7</f>
        <v>-2.4604494576256013E-2</v>
      </c>
      <c r="F603" s="13">
        <f t="shared" si="11"/>
        <v>0</v>
      </c>
    </row>
    <row r="604" spans="1:6" x14ac:dyDescent="0.25">
      <c r="A604">
        <v>603</v>
      </c>
      <c r="B604" s="4">
        <v>43767</v>
      </c>
      <c r="C604">
        <v>30.860001</v>
      </c>
      <c r="D604" s="3">
        <f t="shared" si="10"/>
        <v>-2.5889981261188128E-3</v>
      </c>
      <c r="E604" s="15">
        <f>_xlfn.STDEV.S($D$3:D604)*SQRT($G$6)*$G$7</f>
        <v>-2.4584649907892792E-2</v>
      </c>
      <c r="F604" s="13">
        <f t="shared" si="11"/>
        <v>0</v>
      </c>
    </row>
    <row r="605" spans="1:6" x14ac:dyDescent="0.25">
      <c r="A605">
        <v>604</v>
      </c>
      <c r="B605" s="4">
        <v>43768</v>
      </c>
      <c r="C605">
        <v>31.389999</v>
      </c>
      <c r="D605" s="3">
        <f t="shared" si="10"/>
        <v>1.7028459657161071E-2</v>
      </c>
      <c r="E605" s="15">
        <f>_xlfn.STDEV.S($D$3:D605)*SQRT($G$6)*$G$7</f>
        <v>-2.4590568566541834E-2</v>
      </c>
      <c r="F605" s="13">
        <f t="shared" si="11"/>
        <v>0</v>
      </c>
    </row>
    <row r="606" spans="1:6" x14ac:dyDescent="0.25">
      <c r="A606">
        <v>605</v>
      </c>
      <c r="B606" s="4">
        <v>43769</v>
      </c>
      <c r="C606">
        <v>30.99</v>
      </c>
      <c r="D606" s="3">
        <f t="shared" si="10"/>
        <v>-1.2824767196925489E-2</v>
      </c>
      <c r="E606" s="15">
        <f>_xlfn.STDEV.S($D$3:D606)*SQRT($G$6)*$G$7</f>
        <v>-2.4585315875051843E-2</v>
      </c>
      <c r="F606" s="13">
        <f t="shared" si="11"/>
        <v>0</v>
      </c>
    </row>
    <row r="607" spans="1:6" x14ac:dyDescent="0.25">
      <c r="A607">
        <v>606</v>
      </c>
      <c r="B607" s="4">
        <v>43770</v>
      </c>
      <c r="C607">
        <v>31.34</v>
      </c>
      <c r="D607" s="3">
        <f t="shared" si="10"/>
        <v>1.1230665128217883E-2</v>
      </c>
      <c r="E607" s="15">
        <f>_xlfn.STDEV.S($D$3:D607)*SQRT($G$6)*$G$7</f>
        <v>-2.4576339364249827E-2</v>
      </c>
      <c r="F607" s="13">
        <f t="shared" si="11"/>
        <v>0</v>
      </c>
    </row>
    <row r="608" spans="1:6" x14ac:dyDescent="0.25">
      <c r="A608">
        <v>607</v>
      </c>
      <c r="B608" s="4">
        <v>43773</v>
      </c>
      <c r="C608">
        <v>30.77</v>
      </c>
      <c r="D608" s="3">
        <f t="shared" si="10"/>
        <v>-1.8355047593924347E-2</v>
      </c>
      <c r="E608" s="15">
        <f>_xlfn.STDEV.S($D$3:D608)*SQRT($G$6)*$G$7</f>
        <v>-2.4586843363792424E-2</v>
      </c>
      <c r="F608" s="13">
        <f t="shared" si="11"/>
        <v>0</v>
      </c>
    </row>
    <row r="609" spans="1:6" x14ac:dyDescent="0.25">
      <c r="A609">
        <v>608</v>
      </c>
      <c r="B609" s="4">
        <v>43774</v>
      </c>
      <c r="C609">
        <v>30.780000999999999</v>
      </c>
      <c r="D609" s="3">
        <f t="shared" si="10"/>
        <v>3.249715654111565E-4</v>
      </c>
      <c r="E609" s="15">
        <f>_xlfn.STDEV.S($D$3:D609)*SQRT($G$6)*$G$7</f>
        <v>-2.4566556486929268E-2</v>
      </c>
      <c r="F609" s="13">
        <f t="shared" si="11"/>
        <v>0</v>
      </c>
    </row>
    <row r="610" spans="1:6" x14ac:dyDescent="0.25">
      <c r="A610">
        <v>609</v>
      </c>
      <c r="B610" s="4">
        <v>43775</v>
      </c>
      <c r="C610">
        <v>30.98</v>
      </c>
      <c r="D610" s="3">
        <f t="shared" si="10"/>
        <v>6.4766740893609275E-3</v>
      </c>
      <c r="E610" s="15">
        <f>_xlfn.STDEV.S($D$3:D610)*SQRT($G$6)*$G$7</f>
        <v>-2.4550073512300433E-2</v>
      </c>
      <c r="F610" s="13">
        <f t="shared" si="11"/>
        <v>0</v>
      </c>
    </row>
    <row r="611" spans="1:6" x14ac:dyDescent="0.25">
      <c r="A611">
        <v>610</v>
      </c>
      <c r="B611" s="4">
        <v>43776</v>
      </c>
      <c r="C611">
        <v>31.059999000000001</v>
      </c>
      <c r="D611" s="3">
        <f t="shared" si="10"/>
        <v>2.5789505360677215E-3</v>
      </c>
      <c r="E611" s="15">
        <f>_xlfn.STDEV.S($D$3:D611)*SQRT($G$6)*$G$7</f>
        <v>-2.4530457339111793E-2</v>
      </c>
      <c r="F611" s="13">
        <f t="shared" si="11"/>
        <v>0</v>
      </c>
    </row>
    <row r="612" spans="1:6" x14ac:dyDescent="0.25">
      <c r="A612">
        <v>611</v>
      </c>
      <c r="B612" s="4">
        <v>43777</v>
      </c>
      <c r="C612">
        <v>30.99</v>
      </c>
      <c r="D612" s="3">
        <f t="shared" si="10"/>
        <v>-2.2562137251335018E-3</v>
      </c>
      <c r="E612" s="15">
        <f>_xlfn.STDEV.S($D$3:D612)*SQRT($G$6)*$G$7</f>
        <v>-2.4510790070895534E-2</v>
      </c>
      <c r="F612" s="13">
        <f t="shared" si="11"/>
        <v>0</v>
      </c>
    </row>
    <row r="613" spans="1:6" x14ac:dyDescent="0.25">
      <c r="A613">
        <v>612</v>
      </c>
      <c r="B613" s="4">
        <v>43780</v>
      </c>
      <c r="C613">
        <v>30.799999</v>
      </c>
      <c r="D613" s="3">
        <f t="shared" si="10"/>
        <v>-6.149914287661002E-3</v>
      </c>
      <c r="E613" s="15">
        <f>_xlfn.STDEV.S($D$3:D613)*SQRT($G$6)*$G$7</f>
        <v>-2.449416082452319E-2</v>
      </c>
      <c r="F613" s="13">
        <f t="shared" si="11"/>
        <v>0</v>
      </c>
    </row>
    <row r="614" spans="1:6" x14ac:dyDescent="0.25">
      <c r="A614">
        <v>613</v>
      </c>
      <c r="B614" s="4">
        <v>43781</v>
      </c>
      <c r="C614">
        <v>29.790001</v>
      </c>
      <c r="D614" s="3">
        <f t="shared" si="10"/>
        <v>-3.3341857218493906E-2</v>
      </c>
      <c r="E614" s="15">
        <f>_xlfn.STDEV.S($D$3:D614)*SQRT($G$6)*$G$7</f>
        <v>-2.4574518740539682E-2</v>
      </c>
      <c r="F614" s="13">
        <f t="shared" si="11"/>
        <v>1</v>
      </c>
    </row>
    <row r="615" spans="1:6" x14ac:dyDescent="0.25">
      <c r="A615">
        <v>614</v>
      </c>
      <c r="B615" s="4">
        <v>43782</v>
      </c>
      <c r="C615">
        <v>30.58</v>
      </c>
      <c r="D615" s="3">
        <f t="shared" si="10"/>
        <v>2.6173400207414356E-2</v>
      </c>
      <c r="E615" s="15">
        <f>_xlfn.STDEV.S($D$3:D615)*SQRT($G$6)*$G$7</f>
        <v>-2.4616013825858832E-2</v>
      </c>
      <c r="F615" s="13">
        <f t="shared" si="11"/>
        <v>0</v>
      </c>
    </row>
    <row r="616" spans="1:6" x14ac:dyDescent="0.25">
      <c r="A616">
        <v>615</v>
      </c>
      <c r="B616" s="4">
        <v>43783</v>
      </c>
      <c r="C616">
        <v>30.52</v>
      </c>
      <c r="D616" s="3">
        <f t="shared" si="10"/>
        <v>-1.9639940846599437E-3</v>
      </c>
      <c r="E616" s="15">
        <f>_xlfn.STDEV.S($D$3:D616)*SQRT($G$6)*$G$7</f>
        <v>-2.4596281202361722E-2</v>
      </c>
      <c r="F616" s="13">
        <f t="shared" si="11"/>
        <v>0</v>
      </c>
    </row>
    <row r="617" spans="1:6" x14ac:dyDescent="0.25">
      <c r="A617">
        <v>616</v>
      </c>
      <c r="B617" s="4">
        <v>43784</v>
      </c>
      <c r="C617">
        <v>30.6</v>
      </c>
      <c r="D617" s="3">
        <f t="shared" si="10"/>
        <v>2.6178025420788799E-3</v>
      </c>
      <c r="E617" s="15">
        <f>_xlfn.STDEV.S($D$3:D617)*SQRT($G$6)*$G$7</f>
        <v>-2.4576847312234987E-2</v>
      </c>
      <c r="F617" s="13">
        <f t="shared" si="11"/>
        <v>0</v>
      </c>
    </row>
    <row r="618" spans="1:6" x14ac:dyDescent="0.25">
      <c r="A618">
        <v>617</v>
      </c>
      <c r="B618" s="4">
        <v>43788</v>
      </c>
      <c r="C618">
        <v>30.530000999999999</v>
      </c>
      <c r="D618" s="3">
        <f t="shared" si="10"/>
        <v>-2.2901694568816912E-3</v>
      </c>
      <c r="E618" s="15">
        <f>_xlfn.STDEV.S($D$3:D618)*SQRT($G$6)*$G$7</f>
        <v>-2.4557337180409557E-2</v>
      </c>
      <c r="F618" s="13">
        <f t="shared" si="11"/>
        <v>0</v>
      </c>
    </row>
    <row r="619" spans="1:6" x14ac:dyDescent="0.25">
      <c r="A619">
        <v>618</v>
      </c>
      <c r="B619" s="4">
        <v>43789</v>
      </c>
      <c r="C619">
        <v>31.110001</v>
      </c>
      <c r="D619" s="3">
        <f t="shared" si="10"/>
        <v>1.8819503552096908E-2</v>
      </c>
      <c r="E619" s="15">
        <f>_xlfn.STDEV.S($D$3:D619)*SQRT($G$6)*$G$7</f>
        <v>-2.4568952345392487E-2</v>
      </c>
      <c r="F619" s="13">
        <f t="shared" si="11"/>
        <v>0</v>
      </c>
    </row>
    <row r="620" spans="1:6" x14ac:dyDescent="0.25">
      <c r="A620">
        <v>619</v>
      </c>
      <c r="B620" s="4">
        <v>43790</v>
      </c>
      <c r="C620">
        <v>31.66</v>
      </c>
      <c r="D620" s="3">
        <f t="shared" si="10"/>
        <v>1.7524711399315704E-2</v>
      </c>
      <c r="E620" s="15">
        <f>_xlfn.STDEV.S($D$3:D620)*SQRT($G$6)*$G$7</f>
        <v>-2.4576243380870721E-2</v>
      </c>
      <c r="F620" s="13">
        <f t="shared" si="11"/>
        <v>0</v>
      </c>
    </row>
    <row r="621" spans="1:6" x14ac:dyDescent="0.25">
      <c r="A621">
        <v>620</v>
      </c>
      <c r="B621" s="4">
        <v>43791</v>
      </c>
      <c r="C621">
        <v>31.57</v>
      </c>
      <c r="D621" s="3">
        <f t="shared" si="10"/>
        <v>-2.8467518829658556E-3</v>
      </c>
      <c r="E621" s="15">
        <f>_xlfn.STDEV.S($D$3:D621)*SQRT($G$6)*$G$7</f>
        <v>-2.4557113753312269E-2</v>
      </c>
      <c r="F621" s="13">
        <f t="shared" si="11"/>
        <v>0</v>
      </c>
    </row>
    <row r="622" spans="1:6" x14ac:dyDescent="0.25">
      <c r="A622">
        <v>621</v>
      </c>
      <c r="B622" s="4">
        <v>43794</v>
      </c>
      <c r="C622">
        <v>31.280000999999999</v>
      </c>
      <c r="D622" s="3">
        <f t="shared" si="10"/>
        <v>-9.2283549234810254E-3</v>
      </c>
      <c r="E622" s="15">
        <f>_xlfn.STDEV.S($D$3:D622)*SQRT($G$6)*$G$7</f>
        <v>-2.4544964588835094E-2</v>
      </c>
      <c r="F622" s="13">
        <f t="shared" si="11"/>
        <v>0</v>
      </c>
    </row>
    <row r="623" spans="1:6" x14ac:dyDescent="0.25">
      <c r="A623">
        <v>622</v>
      </c>
      <c r="B623" s="4">
        <v>43795</v>
      </c>
      <c r="C623">
        <v>31.540001</v>
      </c>
      <c r="D623" s="3">
        <f t="shared" si="10"/>
        <v>8.2776655942429899E-3</v>
      </c>
      <c r="E623" s="15">
        <f>_xlfn.STDEV.S($D$3:D623)*SQRT($G$6)*$G$7</f>
        <v>-2.4531159874674961E-2</v>
      </c>
      <c r="F623" s="13">
        <f t="shared" si="11"/>
        <v>0</v>
      </c>
    </row>
    <row r="624" spans="1:6" x14ac:dyDescent="0.25">
      <c r="A624">
        <v>623</v>
      </c>
      <c r="B624" s="4">
        <v>43796</v>
      </c>
      <c r="C624">
        <v>31.389999</v>
      </c>
      <c r="D624" s="3">
        <f t="shared" si="10"/>
        <v>-4.7672742440799751E-3</v>
      </c>
      <c r="E624" s="15">
        <f>_xlfn.STDEV.S($D$3:D624)*SQRT($G$6)*$G$7</f>
        <v>-2.4513479357311154E-2</v>
      </c>
      <c r="F624" s="13">
        <f t="shared" si="11"/>
        <v>0</v>
      </c>
    </row>
    <row r="625" spans="1:6" x14ac:dyDescent="0.25">
      <c r="A625">
        <v>624</v>
      </c>
      <c r="B625" s="4">
        <v>43797</v>
      </c>
      <c r="C625">
        <v>31</v>
      </c>
      <c r="D625" s="3">
        <f t="shared" si="10"/>
        <v>-1.250213451143602E-2</v>
      </c>
      <c r="E625" s="15">
        <f>_xlfn.STDEV.S($D$3:D625)*SQRT($G$6)*$G$7</f>
        <v>-2.4507763619217734E-2</v>
      </c>
      <c r="F625" s="13">
        <f t="shared" si="11"/>
        <v>0</v>
      </c>
    </row>
    <row r="626" spans="1:6" x14ac:dyDescent="0.25">
      <c r="A626">
        <v>625</v>
      </c>
      <c r="B626" s="4">
        <v>43798</v>
      </c>
      <c r="C626">
        <v>30.309999000000001</v>
      </c>
      <c r="D626" s="3">
        <f t="shared" si="10"/>
        <v>-2.2509546407846751E-2</v>
      </c>
      <c r="E626" s="15">
        <f>_xlfn.STDEV.S($D$3:D626)*SQRT($G$6)*$G$7</f>
        <v>-2.45330811878086E-2</v>
      </c>
      <c r="F626" s="13">
        <f t="shared" si="11"/>
        <v>0</v>
      </c>
    </row>
    <row r="627" spans="1:6" x14ac:dyDescent="0.25">
      <c r="A627">
        <v>626</v>
      </c>
      <c r="B627" s="4">
        <v>43801</v>
      </c>
      <c r="C627">
        <v>30.43</v>
      </c>
      <c r="D627" s="3">
        <f t="shared" si="10"/>
        <v>3.9513058315800787E-3</v>
      </c>
      <c r="E627" s="15">
        <f>_xlfn.STDEV.S($D$3:D627)*SQRT($G$6)*$G$7</f>
        <v>-2.4514787615688299E-2</v>
      </c>
      <c r="F627" s="13">
        <f t="shared" si="11"/>
        <v>0</v>
      </c>
    </row>
    <row r="628" spans="1:6" x14ac:dyDescent="0.25">
      <c r="A628">
        <v>627</v>
      </c>
      <c r="B628" s="4">
        <v>43802</v>
      </c>
      <c r="C628">
        <v>30.540001</v>
      </c>
      <c r="D628" s="3">
        <f t="shared" si="10"/>
        <v>3.6083686255485928E-3</v>
      </c>
      <c r="E628" s="15">
        <f>_xlfn.STDEV.S($D$3:D628)*SQRT($G$6)*$G$7</f>
        <v>-2.4496306834457762E-2</v>
      </c>
      <c r="F628" s="13">
        <f t="shared" si="11"/>
        <v>0</v>
      </c>
    </row>
    <row r="629" spans="1:6" x14ac:dyDescent="0.25">
      <c r="A629">
        <v>628</v>
      </c>
      <c r="B629" s="4">
        <v>43803</v>
      </c>
      <c r="C629">
        <v>30.16</v>
      </c>
      <c r="D629" s="3">
        <f t="shared" si="10"/>
        <v>-1.2520789394672875E-2</v>
      </c>
      <c r="E629" s="15">
        <f>_xlfn.STDEV.S($D$3:D629)*SQRT($G$6)*$G$7</f>
        <v>-2.4490594568869154E-2</v>
      </c>
      <c r="F629" s="13">
        <f t="shared" si="11"/>
        <v>0</v>
      </c>
    </row>
    <row r="630" spans="1:6" x14ac:dyDescent="0.25">
      <c r="A630">
        <v>629</v>
      </c>
      <c r="B630" s="4">
        <v>43804</v>
      </c>
      <c r="C630">
        <v>30.26</v>
      </c>
      <c r="D630" s="3">
        <f t="shared" si="10"/>
        <v>3.3101652204546241E-3</v>
      </c>
      <c r="E630" s="15">
        <f>_xlfn.STDEV.S($D$3:D630)*SQRT($G$6)*$G$7</f>
        <v>-2.4472020680961097E-2</v>
      </c>
      <c r="F630" s="13">
        <f t="shared" si="11"/>
        <v>0</v>
      </c>
    </row>
    <row r="631" spans="1:6" x14ac:dyDescent="0.25">
      <c r="A631">
        <v>630</v>
      </c>
      <c r="B631" s="4">
        <v>43805</v>
      </c>
      <c r="C631">
        <v>29.73</v>
      </c>
      <c r="D631" s="3">
        <f t="shared" si="10"/>
        <v>-1.7670071350203556E-2</v>
      </c>
      <c r="E631" s="15">
        <f>_xlfn.STDEV.S($D$3:D631)*SQRT($G$6)*$G$7</f>
        <v>-2.4479994725167847E-2</v>
      </c>
      <c r="F631" s="13">
        <f t="shared" si="11"/>
        <v>0</v>
      </c>
    </row>
    <row r="632" spans="1:6" x14ac:dyDescent="0.25">
      <c r="A632">
        <v>631</v>
      </c>
      <c r="B632" s="4">
        <v>43808</v>
      </c>
      <c r="C632">
        <v>30.299999</v>
      </c>
      <c r="D632" s="3">
        <f t="shared" si="10"/>
        <v>1.8991042502016279E-2</v>
      </c>
      <c r="E632" s="15">
        <f>_xlfn.STDEV.S($D$3:D632)*SQRT($G$6)*$G$7</f>
        <v>-2.4492239970846548E-2</v>
      </c>
      <c r="F632" s="13">
        <f t="shared" si="11"/>
        <v>0</v>
      </c>
    </row>
    <row r="633" spans="1:6" x14ac:dyDescent="0.25">
      <c r="A633">
        <v>632</v>
      </c>
      <c r="B633" s="4">
        <v>43809</v>
      </c>
      <c r="C633">
        <v>30.790001</v>
      </c>
      <c r="D633" s="3">
        <f t="shared" si="10"/>
        <v>1.6042314902463235E-2</v>
      </c>
      <c r="E633" s="15">
        <f>_xlfn.STDEV.S($D$3:D633)*SQRT($G$6)*$G$7</f>
        <v>-2.4495304761005449E-2</v>
      </c>
      <c r="F633" s="13">
        <f t="shared" si="11"/>
        <v>0</v>
      </c>
    </row>
    <row r="634" spans="1:6" x14ac:dyDescent="0.25">
      <c r="A634">
        <v>633</v>
      </c>
      <c r="B634" s="4">
        <v>43810</v>
      </c>
      <c r="C634">
        <v>31.379999000000002</v>
      </c>
      <c r="D634" s="3">
        <f t="shared" si="10"/>
        <v>1.8980721022968713E-2</v>
      </c>
      <c r="E634" s="15">
        <f>_xlfn.STDEV.S($D$3:D634)*SQRT($G$6)*$G$7</f>
        <v>-2.4507260974233849E-2</v>
      </c>
      <c r="F634" s="13">
        <f t="shared" si="11"/>
        <v>0</v>
      </c>
    </row>
    <row r="635" spans="1:6" x14ac:dyDescent="0.25">
      <c r="A635">
        <v>634</v>
      </c>
      <c r="B635" s="4">
        <v>43812</v>
      </c>
      <c r="C635">
        <v>31.58</v>
      </c>
      <c r="D635" s="3">
        <f t="shared" si="10"/>
        <v>6.3532933900414031E-3</v>
      </c>
      <c r="E635" s="15">
        <f>_xlfn.STDEV.S($D$3:D635)*SQRT($G$6)*$G$7</f>
        <v>-2.4491316648398206E-2</v>
      </c>
      <c r="F635" s="13">
        <f t="shared" si="11"/>
        <v>0</v>
      </c>
    </row>
    <row r="636" spans="1:6" x14ac:dyDescent="0.25">
      <c r="A636">
        <v>635</v>
      </c>
      <c r="B636" s="4">
        <v>43815</v>
      </c>
      <c r="C636">
        <v>32</v>
      </c>
      <c r="D636" s="3">
        <f t="shared" si="10"/>
        <v>1.3211893972230566E-2</v>
      </c>
      <c r="E636" s="15">
        <f>_xlfn.STDEV.S($D$3:D636)*SQRT($G$6)*$G$7</f>
        <v>-2.4487008921807819E-2</v>
      </c>
      <c r="F636" s="13">
        <f t="shared" si="11"/>
        <v>0</v>
      </c>
    </row>
    <row r="637" spans="1:6" x14ac:dyDescent="0.25">
      <c r="A637">
        <v>636</v>
      </c>
      <c r="B637" s="4">
        <v>43816</v>
      </c>
      <c r="C637">
        <v>31.98</v>
      </c>
      <c r="D637" s="3">
        <f t="shared" si="10"/>
        <v>-6.2519539391836109E-4</v>
      </c>
      <c r="E637" s="15">
        <f>_xlfn.STDEV.S($D$3:D637)*SQRT($G$6)*$G$7</f>
        <v>-2.4467734871380549E-2</v>
      </c>
      <c r="F637" s="13">
        <f t="shared" si="11"/>
        <v>0</v>
      </c>
    </row>
    <row r="638" spans="1:6" x14ac:dyDescent="0.25">
      <c r="A638">
        <v>637</v>
      </c>
      <c r="B638" s="4">
        <v>43817</v>
      </c>
      <c r="C638">
        <v>32.139999000000003</v>
      </c>
      <c r="D638" s="3">
        <f t="shared" si="10"/>
        <v>4.9906217896811406E-3</v>
      </c>
      <c r="E638" s="15">
        <f>_xlfn.STDEV.S($D$3:D638)*SQRT($G$6)*$G$7</f>
        <v>-2.4450547813152351E-2</v>
      </c>
      <c r="F638" s="13">
        <f t="shared" si="11"/>
        <v>0</v>
      </c>
    </row>
    <row r="639" spans="1:6" x14ac:dyDescent="0.25">
      <c r="A639">
        <v>638</v>
      </c>
      <c r="B639" s="4">
        <v>43818</v>
      </c>
      <c r="C639">
        <v>32.509998000000003</v>
      </c>
      <c r="D639" s="3">
        <f t="shared" si="10"/>
        <v>1.144634360079036E-2</v>
      </c>
      <c r="E639" s="15">
        <f>_xlfn.STDEV.S($D$3:D639)*SQRT($G$6)*$G$7</f>
        <v>-2.4442504065980315E-2</v>
      </c>
      <c r="F639" s="13">
        <f t="shared" si="11"/>
        <v>0</v>
      </c>
    </row>
    <row r="640" spans="1:6" x14ac:dyDescent="0.25">
      <c r="A640">
        <v>639</v>
      </c>
      <c r="B640" s="4">
        <v>43819</v>
      </c>
      <c r="C640">
        <v>32.479999999999997</v>
      </c>
      <c r="D640" s="3">
        <f t="shared" si="10"/>
        <v>-9.231575028025809E-4</v>
      </c>
      <c r="E640" s="15">
        <f>_xlfn.STDEV.S($D$3:D640)*SQRT($G$6)*$G$7</f>
        <v>-2.4423405150480654E-2</v>
      </c>
      <c r="F640" s="13">
        <f t="shared" si="11"/>
        <v>0</v>
      </c>
    </row>
    <row r="641" spans="1:6" x14ac:dyDescent="0.25">
      <c r="A641">
        <v>640</v>
      </c>
      <c r="B641" s="4">
        <v>43822</v>
      </c>
      <c r="C641">
        <v>32.020000000000003</v>
      </c>
      <c r="D641" s="3">
        <f t="shared" si="10"/>
        <v>-1.426380772490843E-2</v>
      </c>
      <c r="E641" s="15">
        <f>_xlfn.STDEV.S($D$3:D641)*SQRT($G$6)*$G$7</f>
        <v>-2.4422191035807332E-2</v>
      </c>
      <c r="F641" s="13">
        <f t="shared" si="11"/>
        <v>0</v>
      </c>
    </row>
    <row r="642" spans="1:6" x14ac:dyDescent="0.25">
      <c r="A642">
        <v>641</v>
      </c>
      <c r="B642" s="4">
        <v>43823</v>
      </c>
      <c r="C642">
        <v>31.969999000000001</v>
      </c>
      <c r="D642" s="3">
        <f t="shared" si="10"/>
        <v>-1.5627757761434438E-3</v>
      </c>
      <c r="E642" s="15">
        <f>_xlfn.STDEV.S($D$3:D642)*SQRT($G$6)*$G$7</f>
        <v>-2.4403311808909697E-2</v>
      </c>
      <c r="F642" s="13">
        <f t="shared" si="11"/>
        <v>0</v>
      </c>
    </row>
    <row r="643" spans="1:6" x14ac:dyDescent="0.25">
      <c r="A643">
        <v>642</v>
      </c>
      <c r="B643" s="4">
        <v>43825</v>
      </c>
      <c r="C643">
        <v>32.060001</v>
      </c>
      <c r="D643" s="3">
        <f t="shared" si="10"/>
        <v>2.811246580496949E-3</v>
      </c>
      <c r="E643" s="15">
        <f>_xlfn.STDEV.S($D$3:D643)*SQRT($G$6)*$G$7</f>
        <v>-2.4384879174804527E-2</v>
      </c>
      <c r="F643" s="13">
        <f t="shared" si="11"/>
        <v>0</v>
      </c>
    </row>
    <row r="644" spans="1:6" x14ac:dyDescent="0.25">
      <c r="A644">
        <v>643</v>
      </c>
      <c r="B644" s="4">
        <v>43826</v>
      </c>
      <c r="C644">
        <v>31.809999000000001</v>
      </c>
      <c r="D644" s="3">
        <f t="shared" ref="D644:D688" si="12">LN(C644/C643)</f>
        <v>-7.8285040485252168E-3</v>
      </c>
      <c r="E644" s="15">
        <f>_xlfn.STDEV.S($D$3:D644)*SQRT($G$6)*$G$7</f>
        <v>-2.4371281302728143E-2</v>
      </c>
      <c r="F644" s="13">
        <f t="shared" si="11"/>
        <v>0</v>
      </c>
    </row>
    <row r="645" spans="1:6" x14ac:dyDescent="0.25">
      <c r="A645">
        <v>644</v>
      </c>
      <c r="B645" s="4">
        <v>43829</v>
      </c>
      <c r="C645">
        <v>31.379999000000002</v>
      </c>
      <c r="D645" s="3">
        <f t="shared" si="12"/>
        <v>-1.3609958886942547E-2</v>
      </c>
      <c r="E645" s="15">
        <f>_xlfn.STDEV.S($D$3:D645)*SQRT($G$6)*$G$7</f>
        <v>-2.4368488393202496E-2</v>
      </c>
      <c r="F645" s="13">
        <f t="shared" si="11"/>
        <v>0</v>
      </c>
    </row>
    <row r="646" spans="1:6" x14ac:dyDescent="0.25">
      <c r="A646">
        <v>645</v>
      </c>
      <c r="B646" s="4">
        <v>43830</v>
      </c>
      <c r="C646">
        <v>31.379999000000002</v>
      </c>
      <c r="D646" s="3">
        <f t="shared" si="12"/>
        <v>0</v>
      </c>
      <c r="E646" s="15">
        <f>_xlfn.STDEV.S($D$3:D646)*SQRT($G$6)*$G$7</f>
        <v>-2.4349532301346281E-2</v>
      </c>
      <c r="F646" s="13">
        <f t="shared" si="11"/>
        <v>0</v>
      </c>
    </row>
    <row r="647" spans="1:6" x14ac:dyDescent="0.25">
      <c r="A647">
        <v>646</v>
      </c>
      <c r="B647" s="4">
        <v>43832</v>
      </c>
      <c r="C647">
        <v>32.200001</v>
      </c>
      <c r="D647" s="3">
        <f t="shared" si="12"/>
        <v>2.5795768168808124E-2</v>
      </c>
      <c r="E647" s="15">
        <f>_xlfn.STDEV.S($D$3:D647)*SQRT($G$6)*$G$7</f>
        <v>-2.43876350792443E-2</v>
      </c>
      <c r="F647" s="13">
        <f t="shared" si="11"/>
        <v>0</v>
      </c>
    </row>
    <row r="648" spans="1:6" x14ac:dyDescent="0.25">
      <c r="A648">
        <v>647</v>
      </c>
      <c r="B648" s="4">
        <v>43833</v>
      </c>
      <c r="C648">
        <v>32.479999999999997</v>
      </c>
      <c r="D648" s="3">
        <f t="shared" si="12"/>
        <v>8.6580316872144052E-3</v>
      </c>
      <c r="E648" s="15">
        <f>_xlfn.STDEV.S($D$3:D648)*SQRT($G$6)*$G$7</f>
        <v>-2.4375011826688324E-2</v>
      </c>
      <c r="F648" s="13">
        <f t="shared" si="11"/>
        <v>0</v>
      </c>
    </row>
    <row r="649" spans="1:6" x14ac:dyDescent="0.25">
      <c r="A649">
        <v>648</v>
      </c>
      <c r="B649" s="4">
        <v>43836</v>
      </c>
      <c r="C649">
        <v>32.330002</v>
      </c>
      <c r="D649" s="3">
        <f t="shared" si="12"/>
        <v>-4.6288616940896405E-3</v>
      </c>
      <c r="E649" s="15">
        <f>_xlfn.STDEV.S($D$3:D649)*SQRT($G$6)*$G$7</f>
        <v>-2.435807080280819E-2</v>
      </c>
      <c r="F649" s="13">
        <f t="shared" si="11"/>
        <v>0</v>
      </c>
    </row>
    <row r="650" spans="1:6" x14ac:dyDescent="0.25">
      <c r="A650">
        <v>649</v>
      </c>
      <c r="B650" s="4">
        <v>43837</v>
      </c>
      <c r="C650">
        <v>32.229999999999997</v>
      </c>
      <c r="D650" s="3">
        <f t="shared" si="12"/>
        <v>-3.0979577720410796E-3</v>
      </c>
      <c r="E650" s="15">
        <f>_xlfn.STDEV.S($D$3:D650)*SQRT($G$6)*$G$7</f>
        <v>-2.4340121449985361E-2</v>
      </c>
      <c r="F650" s="13">
        <f t="shared" ref="F650:F688" si="13">+IF(D650&lt;E650,1,0)</f>
        <v>0</v>
      </c>
    </row>
    <row r="651" spans="1:6" x14ac:dyDescent="0.25">
      <c r="A651">
        <v>650</v>
      </c>
      <c r="B651" s="4">
        <v>43838</v>
      </c>
      <c r="C651">
        <v>31.940000999999999</v>
      </c>
      <c r="D651" s="3">
        <f t="shared" si="12"/>
        <v>-9.0385217317767649E-3</v>
      </c>
      <c r="E651" s="15">
        <f>_xlfn.STDEV.S($D$3:D651)*SQRT($G$6)*$G$7</f>
        <v>-2.432849483257345E-2</v>
      </c>
      <c r="F651" s="13">
        <f t="shared" si="13"/>
        <v>0</v>
      </c>
    </row>
    <row r="652" spans="1:6" x14ac:dyDescent="0.25">
      <c r="A652">
        <v>651</v>
      </c>
      <c r="B652" s="4">
        <v>43839</v>
      </c>
      <c r="C652">
        <v>31.58</v>
      </c>
      <c r="D652" s="3">
        <f t="shared" si="12"/>
        <v>-1.1335165268073715E-2</v>
      </c>
      <c r="E652" s="15">
        <f>_xlfn.STDEV.S($D$3:D652)*SQRT($G$6)*$G$7</f>
        <v>-2.4320915971604025E-2</v>
      </c>
      <c r="F652" s="13">
        <f t="shared" si="13"/>
        <v>0</v>
      </c>
    </row>
    <row r="653" spans="1:6" x14ac:dyDescent="0.25">
      <c r="A653">
        <v>652</v>
      </c>
      <c r="B653" s="4">
        <v>43840</v>
      </c>
      <c r="C653">
        <v>30.66</v>
      </c>
      <c r="D653" s="3">
        <f t="shared" si="12"/>
        <v>-2.9565135383827931E-2</v>
      </c>
      <c r="E653" s="15">
        <f>_xlfn.STDEV.S($D$3:D653)*SQRT($G$6)*$G$7</f>
        <v>-2.437718893614426E-2</v>
      </c>
      <c r="F653" s="13">
        <f t="shared" si="13"/>
        <v>1</v>
      </c>
    </row>
    <row r="654" spans="1:6" x14ac:dyDescent="0.25">
      <c r="A654">
        <v>653</v>
      </c>
      <c r="B654" s="4">
        <v>43843</v>
      </c>
      <c r="C654">
        <v>30.15</v>
      </c>
      <c r="D654" s="3">
        <f t="shared" si="12"/>
        <v>-1.6773950270473702E-2</v>
      </c>
      <c r="E654" s="15">
        <f>_xlfn.STDEV.S($D$3:D654)*SQRT($G$6)*$G$7</f>
        <v>-2.4382488277344971E-2</v>
      </c>
      <c r="F654" s="13">
        <f t="shared" si="13"/>
        <v>0</v>
      </c>
    </row>
    <row r="655" spans="1:6" x14ac:dyDescent="0.25">
      <c r="A655">
        <v>654</v>
      </c>
      <c r="B655" s="4">
        <v>43844</v>
      </c>
      <c r="C655">
        <v>30.6</v>
      </c>
      <c r="D655" s="3">
        <f t="shared" si="12"/>
        <v>1.4815085785140682E-2</v>
      </c>
      <c r="E655" s="15">
        <f>_xlfn.STDEV.S($D$3:D655)*SQRT($G$6)*$G$7</f>
        <v>-2.4382437172443844E-2</v>
      </c>
      <c r="F655" s="13">
        <f t="shared" si="13"/>
        <v>0</v>
      </c>
    </row>
    <row r="656" spans="1:6" x14ac:dyDescent="0.25">
      <c r="A656">
        <v>655</v>
      </c>
      <c r="B656" s="4">
        <v>43845</v>
      </c>
      <c r="C656">
        <v>31.309999000000001</v>
      </c>
      <c r="D656" s="3">
        <f t="shared" si="12"/>
        <v>2.2937494441300998E-2</v>
      </c>
      <c r="E656" s="15">
        <f>_xlfn.STDEV.S($D$3:D656)*SQRT($G$6)*$G$7</f>
        <v>-2.4408297246668948E-2</v>
      </c>
      <c r="F656" s="13">
        <f t="shared" si="13"/>
        <v>0</v>
      </c>
    </row>
    <row r="657" spans="1:6" x14ac:dyDescent="0.25">
      <c r="A657">
        <v>656</v>
      </c>
      <c r="B657" s="4">
        <v>43846</v>
      </c>
      <c r="C657">
        <v>31.51</v>
      </c>
      <c r="D657" s="3">
        <f t="shared" si="12"/>
        <v>6.3674523695471559E-3</v>
      </c>
      <c r="E657" s="15">
        <f>_xlfn.STDEV.S($D$3:D657)*SQRT($G$6)*$G$7</f>
        <v>-2.4392999868533733E-2</v>
      </c>
      <c r="F657" s="13">
        <f t="shared" si="13"/>
        <v>0</v>
      </c>
    </row>
    <row r="658" spans="1:6" x14ac:dyDescent="0.25">
      <c r="A658">
        <v>657</v>
      </c>
      <c r="B658" s="4">
        <v>43847</v>
      </c>
      <c r="C658">
        <v>32.049999</v>
      </c>
      <c r="D658" s="3">
        <f t="shared" si="12"/>
        <v>1.6992196396247147E-2</v>
      </c>
      <c r="E658" s="15">
        <f>_xlfn.STDEV.S($D$3:D658)*SQRT($G$6)*$G$7</f>
        <v>-2.4398593282991158E-2</v>
      </c>
      <c r="F658" s="13">
        <f t="shared" si="13"/>
        <v>0</v>
      </c>
    </row>
    <row r="659" spans="1:6" x14ac:dyDescent="0.25">
      <c r="A659">
        <v>658</v>
      </c>
      <c r="B659" s="4">
        <v>43850</v>
      </c>
      <c r="C659">
        <v>32</v>
      </c>
      <c r="D659" s="3">
        <f t="shared" si="12"/>
        <v>-1.5612493657039793E-3</v>
      </c>
      <c r="E659" s="15">
        <f>_xlfn.STDEV.S($D$3:D659)*SQRT($G$6)*$G$7</f>
        <v>-2.4380221001081184E-2</v>
      </c>
      <c r="F659" s="13">
        <f t="shared" si="13"/>
        <v>0</v>
      </c>
    </row>
    <row r="660" spans="1:6" x14ac:dyDescent="0.25">
      <c r="A660">
        <v>659</v>
      </c>
      <c r="B660" s="4">
        <v>43851</v>
      </c>
      <c r="C660">
        <v>32.25</v>
      </c>
      <c r="D660" s="3">
        <f t="shared" si="12"/>
        <v>7.782140442054949E-3</v>
      </c>
      <c r="E660" s="15">
        <f>_xlfn.STDEV.S($D$3:D660)*SQRT($G$6)*$G$7</f>
        <v>-2.4366651017922816E-2</v>
      </c>
      <c r="F660" s="13">
        <f t="shared" si="13"/>
        <v>0</v>
      </c>
    </row>
    <row r="661" spans="1:6" x14ac:dyDescent="0.25">
      <c r="A661">
        <v>660</v>
      </c>
      <c r="B661" s="4">
        <v>43852</v>
      </c>
      <c r="C661">
        <v>32.459999000000003</v>
      </c>
      <c r="D661" s="3">
        <f t="shared" si="12"/>
        <v>6.4904880375159886E-3</v>
      </c>
      <c r="E661" s="15">
        <f>_xlfn.STDEV.S($D$3:D661)*SQRT($G$6)*$G$7</f>
        <v>-2.435156802530335E-2</v>
      </c>
      <c r="F661" s="13">
        <f t="shared" si="13"/>
        <v>0</v>
      </c>
    </row>
    <row r="662" spans="1:6" x14ac:dyDescent="0.25">
      <c r="A662">
        <v>661</v>
      </c>
      <c r="B662" s="4">
        <v>43853</v>
      </c>
      <c r="C662">
        <v>32.419998</v>
      </c>
      <c r="D662" s="3">
        <f t="shared" si="12"/>
        <v>-1.2330766620840346E-3</v>
      </c>
      <c r="E662" s="15">
        <f>_xlfn.STDEV.S($D$3:D662)*SQRT($G$6)*$G$7</f>
        <v>-2.4333237375419477E-2</v>
      </c>
      <c r="F662" s="13">
        <f t="shared" si="13"/>
        <v>0</v>
      </c>
    </row>
    <row r="663" spans="1:6" x14ac:dyDescent="0.25">
      <c r="A663">
        <v>662</v>
      </c>
      <c r="B663" s="4">
        <v>43854</v>
      </c>
      <c r="C663">
        <v>31.620000999999998</v>
      </c>
      <c r="D663" s="3">
        <f t="shared" si="12"/>
        <v>-2.4985591210334696E-2</v>
      </c>
      <c r="E663" s="15">
        <f>_xlfn.STDEV.S($D$3:D663)*SQRT($G$6)*$G$7</f>
        <v>-2.43677492351588E-2</v>
      </c>
      <c r="F663" s="13">
        <f t="shared" si="13"/>
        <v>1</v>
      </c>
    </row>
    <row r="664" spans="1:6" x14ac:dyDescent="0.25">
      <c r="A664">
        <v>663</v>
      </c>
      <c r="B664" s="4">
        <v>43857</v>
      </c>
      <c r="C664">
        <v>31.235001</v>
      </c>
      <c r="D664" s="3">
        <f t="shared" si="12"/>
        <v>-1.2250570445978803E-2</v>
      </c>
      <c r="E664" s="15">
        <f>_xlfn.STDEV.S($D$3:D664)*SQRT($G$6)*$G$7</f>
        <v>-2.4362050832704204E-2</v>
      </c>
      <c r="F664" s="13">
        <f t="shared" si="13"/>
        <v>0</v>
      </c>
    </row>
    <row r="665" spans="1:6" x14ac:dyDescent="0.25">
      <c r="A665">
        <v>664</v>
      </c>
      <c r="B665" s="4">
        <v>43858</v>
      </c>
      <c r="C665">
        <v>31.700001</v>
      </c>
      <c r="D665" s="3">
        <f t="shared" si="12"/>
        <v>1.4777419468075675E-2</v>
      </c>
      <c r="E665" s="15">
        <f>_xlfn.STDEV.S($D$3:D665)*SQRT($G$6)*$G$7</f>
        <v>-2.4361806484872673E-2</v>
      </c>
      <c r="F665" s="13">
        <f t="shared" si="13"/>
        <v>0</v>
      </c>
    </row>
    <row r="666" spans="1:6" x14ac:dyDescent="0.25">
      <c r="A666">
        <v>665</v>
      </c>
      <c r="B666" s="4">
        <v>43859</v>
      </c>
      <c r="C666">
        <v>31.83</v>
      </c>
      <c r="D666" s="3">
        <f t="shared" si="12"/>
        <v>4.0925288650257019E-3</v>
      </c>
      <c r="E666" s="15">
        <f>_xlfn.STDEV.S($D$3:D666)*SQRT($G$6)*$G$7</f>
        <v>-2.4344777167613411E-2</v>
      </c>
      <c r="F666" s="13">
        <f t="shared" si="13"/>
        <v>0</v>
      </c>
    </row>
    <row r="667" spans="1:6" x14ac:dyDescent="0.25">
      <c r="A667">
        <v>666</v>
      </c>
      <c r="B667" s="4">
        <v>43860</v>
      </c>
      <c r="C667">
        <v>31.08</v>
      </c>
      <c r="D667" s="3">
        <f t="shared" si="12"/>
        <v>-2.3844715794554758E-2</v>
      </c>
      <c r="E667" s="15">
        <f>_xlfn.STDEV.S($D$3:D667)*SQRT($G$6)*$G$7</f>
        <v>-2.4374264973838232E-2</v>
      </c>
      <c r="F667" s="13">
        <f t="shared" si="13"/>
        <v>0</v>
      </c>
    </row>
    <row r="668" spans="1:6" x14ac:dyDescent="0.25">
      <c r="A668">
        <v>667</v>
      </c>
      <c r="B668" s="4">
        <v>43861</v>
      </c>
      <c r="C668">
        <v>31.204999999999998</v>
      </c>
      <c r="D668" s="3">
        <f t="shared" si="12"/>
        <v>4.0138128865597122E-3</v>
      </c>
      <c r="E668" s="15">
        <f>_xlfn.STDEV.S($D$3:D668)*SQRT($G$6)*$G$7</f>
        <v>-2.4357244356972747E-2</v>
      </c>
      <c r="F668" s="13">
        <f t="shared" si="13"/>
        <v>0</v>
      </c>
    </row>
    <row r="669" spans="1:6" x14ac:dyDescent="0.25">
      <c r="A669">
        <v>668</v>
      </c>
      <c r="B669" s="4">
        <v>43865</v>
      </c>
      <c r="C669">
        <v>31.315000999999999</v>
      </c>
      <c r="D669" s="3">
        <f t="shared" si="12"/>
        <v>3.5189095249476025E-3</v>
      </c>
      <c r="E669" s="15">
        <f>_xlfn.STDEV.S($D$3:D669)*SQRT($G$6)*$G$7</f>
        <v>-2.4339952737917569E-2</v>
      </c>
      <c r="F669" s="13">
        <f t="shared" si="13"/>
        <v>0</v>
      </c>
    </row>
    <row r="670" spans="1:6" x14ac:dyDescent="0.25">
      <c r="A670">
        <v>669</v>
      </c>
      <c r="B670" s="4">
        <v>43866</v>
      </c>
      <c r="C670">
        <v>31.200001</v>
      </c>
      <c r="D670" s="3">
        <f t="shared" si="12"/>
        <v>-3.6791210442355558E-3</v>
      </c>
      <c r="E670" s="15">
        <f>_xlfn.STDEV.S($D$3:D670)*SQRT($G$6)*$G$7</f>
        <v>-2.4322862475067545E-2</v>
      </c>
      <c r="F670" s="13">
        <f t="shared" si="13"/>
        <v>0</v>
      </c>
    </row>
    <row r="671" spans="1:6" x14ac:dyDescent="0.25">
      <c r="A671">
        <v>670</v>
      </c>
      <c r="B671" s="4">
        <v>43867</v>
      </c>
      <c r="C671">
        <v>31.129999000000002</v>
      </c>
      <c r="D671" s="3">
        <f t="shared" si="12"/>
        <v>-2.2461745365555861E-3</v>
      </c>
      <c r="E671" s="15">
        <f>_xlfn.STDEV.S($D$3:D671)*SQRT($G$6)*$G$7</f>
        <v>-2.4305089234349909E-2</v>
      </c>
      <c r="F671" s="13">
        <f t="shared" si="13"/>
        <v>0</v>
      </c>
    </row>
    <row r="672" spans="1:6" x14ac:dyDescent="0.25">
      <c r="A672">
        <v>671</v>
      </c>
      <c r="B672" s="4">
        <v>43868</v>
      </c>
      <c r="C672">
        <v>30.74</v>
      </c>
      <c r="D672" s="3">
        <f t="shared" si="12"/>
        <v>-1.2607214219712859E-2</v>
      </c>
      <c r="E672" s="15">
        <f>_xlfn.STDEV.S($D$3:D672)*SQRT($G$6)*$G$7</f>
        <v>-2.4300228443337228E-2</v>
      </c>
      <c r="F672" s="13">
        <f t="shared" si="13"/>
        <v>0</v>
      </c>
    </row>
    <row r="673" spans="1:6" x14ac:dyDescent="0.25">
      <c r="A673">
        <v>672</v>
      </c>
      <c r="B673" s="4">
        <v>43871</v>
      </c>
      <c r="C673">
        <v>30.610001</v>
      </c>
      <c r="D673" s="3">
        <f t="shared" si="12"/>
        <v>-4.237952484066756E-3</v>
      </c>
      <c r="E673" s="15">
        <f>_xlfn.STDEV.S($D$3:D673)*SQRT($G$6)*$G$7</f>
        <v>-2.4283599074775317E-2</v>
      </c>
      <c r="F673" s="13">
        <f t="shared" si="13"/>
        <v>0</v>
      </c>
    </row>
    <row r="674" spans="1:6" x14ac:dyDescent="0.25">
      <c r="A674">
        <v>673</v>
      </c>
      <c r="B674" s="4">
        <v>43872</v>
      </c>
      <c r="C674">
        <v>30.780000999999999</v>
      </c>
      <c r="D674" s="3">
        <f t="shared" si="12"/>
        <v>5.5383752729784809E-3</v>
      </c>
      <c r="E674" s="15">
        <f>_xlfn.STDEV.S($D$3:D674)*SQRT($G$6)*$G$7</f>
        <v>-2.426802063484421E-2</v>
      </c>
      <c r="F674" s="13">
        <f t="shared" si="13"/>
        <v>0</v>
      </c>
    </row>
    <row r="675" spans="1:6" x14ac:dyDescent="0.25">
      <c r="A675">
        <v>674</v>
      </c>
      <c r="B675" s="4">
        <v>43873</v>
      </c>
      <c r="C675">
        <v>31.1</v>
      </c>
      <c r="D675" s="3">
        <f t="shared" si="12"/>
        <v>1.0342658285826884E-2</v>
      </c>
      <c r="E675" s="15">
        <f>_xlfn.STDEV.S($D$3:D675)*SQRT($G$6)*$G$7</f>
        <v>-2.4258768934507919E-2</v>
      </c>
      <c r="F675" s="13">
        <f t="shared" si="13"/>
        <v>0</v>
      </c>
    </row>
    <row r="676" spans="1:6" x14ac:dyDescent="0.25">
      <c r="A676">
        <v>675</v>
      </c>
      <c r="B676" s="4">
        <v>43874</v>
      </c>
      <c r="C676">
        <v>30.690000999999999</v>
      </c>
      <c r="D676" s="3">
        <f t="shared" si="12"/>
        <v>-1.3270917969640673E-2</v>
      </c>
      <c r="E676" s="15">
        <f>_xlfn.STDEV.S($D$3:D676)*SQRT($G$6)*$G$7</f>
        <v>-2.4255419615342222E-2</v>
      </c>
      <c r="F676" s="13">
        <f t="shared" si="13"/>
        <v>0</v>
      </c>
    </row>
    <row r="677" spans="1:6" x14ac:dyDescent="0.25">
      <c r="A677">
        <v>676</v>
      </c>
      <c r="B677" s="4">
        <v>43875</v>
      </c>
      <c r="C677">
        <v>30.4</v>
      </c>
      <c r="D677" s="3">
        <f t="shared" si="12"/>
        <v>-9.494292803371775E-3</v>
      </c>
      <c r="E677" s="15">
        <f>_xlfn.STDEV.S($D$3:D677)*SQRT($G$6)*$G$7</f>
        <v>-2.4244913817724294E-2</v>
      </c>
      <c r="F677" s="13">
        <f t="shared" si="13"/>
        <v>0</v>
      </c>
    </row>
    <row r="678" spans="1:6" x14ac:dyDescent="0.25">
      <c r="A678">
        <v>677</v>
      </c>
      <c r="B678" s="4">
        <v>43878</v>
      </c>
      <c r="C678">
        <v>30.41</v>
      </c>
      <c r="D678" s="3">
        <f t="shared" si="12"/>
        <v>3.2889327709736249E-4</v>
      </c>
      <c r="E678" s="15">
        <f>_xlfn.STDEV.S($D$3:D678)*SQRT($G$6)*$G$7</f>
        <v>-2.4226956222685996E-2</v>
      </c>
      <c r="F678" s="13">
        <f t="shared" si="13"/>
        <v>0</v>
      </c>
    </row>
    <row r="679" spans="1:6" x14ac:dyDescent="0.25">
      <c r="A679">
        <v>678</v>
      </c>
      <c r="B679" s="4">
        <v>43879</v>
      </c>
      <c r="C679">
        <v>31.27</v>
      </c>
      <c r="D679" s="3">
        <f t="shared" si="12"/>
        <v>2.7887669780476562E-2</v>
      </c>
      <c r="E679" s="15">
        <f>_xlfn.STDEV.S($D$3:D679)*SQRT($G$6)*$G$7</f>
        <v>-2.4273077099716295E-2</v>
      </c>
      <c r="F679" s="13">
        <f t="shared" si="13"/>
        <v>0</v>
      </c>
    </row>
    <row r="680" spans="1:6" x14ac:dyDescent="0.25">
      <c r="A680">
        <v>679</v>
      </c>
      <c r="B680" s="4">
        <v>43880</v>
      </c>
      <c r="C680">
        <v>31.110001</v>
      </c>
      <c r="D680" s="3">
        <f t="shared" si="12"/>
        <v>-5.1298284161995647E-3</v>
      </c>
      <c r="E680" s="15">
        <f>_xlfn.STDEV.S($D$3:D680)*SQRT($G$6)*$G$7</f>
        <v>-2.4257354254885465E-2</v>
      </c>
      <c r="F680" s="13">
        <f t="shared" si="13"/>
        <v>0</v>
      </c>
    </row>
    <row r="681" spans="1:6" x14ac:dyDescent="0.25">
      <c r="A681">
        <v>680</v>
      </c>
      <c r="B681" s="4">
        <v>43881</v>
      </c>
      <c r="C681">
        <v>30.709999</v>
      </c>
      <c r="D681" s="3">
        <f t="shared" si="12"/>
        <v>-1.2941041163502956E-2</v>
      </c>
      <c r="E681" s="15">
        <f>_xlfn.STDEV.S($D$3:D681)*SQRT($G$6)*$G$7</f>
        <v>-2.4253319165502153E-2</v>
      </c>
      <c r="F681" s="13">
        <f t="shared" si="13"/>
        <v>0</v>
      </c>
    </row>
    <row r="682" spans="1:6" x14ac:dyDescent="0.25">
      <c r="A682">
        <v>681</v>
      </c>
      <c r="B682" s="4">
        <v>43882</v>
      </c>
      <c r="C682">
        <v>30.639999</v>
      </c>
      <c r="D682" s="3">
        <f t="shared" si="12"/>
        <v>-2.2819896547330507E-3</v>
      </c>
      <c r="E682" s="15">
        <f>_xlfn.STDEV.S($D$3:D682)*SQRT($G$6)*$G$7</f>
        <v>-2.4235890849887212E-2</v>
      </c>
      <c r="F682" s="13">
        <f t="shared" si="13"/>
        <v>0</v>
      </c>
    </row>
    <row r="683" spans="1:6" x14ac:dyDescent="0.25">
      <c r="A683">
        <v>682</v>
      </c>
      <c r="B683" s="4">
        <v>43885</v>
      </c>
      <c r="C683">
        <v>30</v>
      </c>
      <c r="D683" s="3">
        <f t="shared" si="12"/>
        <v>-2.1108930573158949E-2</v>
      </c>
      <c r="E683" s="15">
        <f>_xlfn.STDEV.S($D$3:D683)*SQRT($G$6)*$G$7</f>
        <v>-2.4254668531757843E-2</v>
      </c>
      <c r="F683" s="13">
        <f t="shared" si="13"/>
        <v>0</v>
      </c>
    </row>
    <row r="684" spans="1:6" x14ac:dyDescent="0.25">
      <c r="A684">
        <v>683</v>
      </c>
      <c r="B684" s="4">
        <v>43886</v>
      </c>
      <c r="C684">
        <v>30.209999</v>
      </c>
      <c r="D684" s="3">
        <f t="shared" si="12"/>
        <v>6.9755806348027385E-3</v>
      </c>
      <c r="E684" s="15">
        <f>_xlfn.STDEV.S($D$3:D684)*SQRT($G$6)*$G$7</f>
        <v>-2.424084355835375E-2</v>
      </c>
      <c r="F684" s="13">
        <f t="shared" si="13"/>
        <v>0</v>
      </c>
    </row>
    <row r="685" spans="1:6" x14ac:dyDescent="0.25">
      <c r="A685">
        <v>684</v>
      </c>
      <c r="B685" s="4">
        <v>43887</v>
      </c>
      <c r="C685">
        <v>30.58</v>
      </c>
      <c r="D685" s="3">
        <f t="shared" si="12"/>
        <v>1.2173238203958178E-2</v>
      </c>
      <c r="E685" s="15">
        <f>_xlfn.STDEV.S($D$3:D685)*SQRT($G$6)*$G$7</f>
        <v>-2.4235172136070595E-2</v>
      </c>
      <c r="F685" s="13">
        <f t="shared" si="13"/>
        <v>0</v>
      </c>
    </row>
    <row r="686" spans="1:6" x14ac:dyDescent="0.25">
      <c r="A686">
        <v>685</v>
      </c>
      <c r="B686" s="4">
        <v>43888</v>
      </c>
      <c r="C686">
        <v>29.700001</v>
      </c>
      <c r="D686" s="3">
        <f t="shared" si="12"/>
        <v>-2.9199121022229154E-2</v>
      </c>
      <c r="E686" s="15">
        <f>_xlfn.STDEV.S($D$3:D686)*SQRT($G$6)*$G$7</f>
        <v>-2.4287052446472102E-2</v>
      </c>
      <c r="F686" s="13">
        <f t="shared" si="13"/>
        <v>1</v>
      </c>
    </row>
    <row r="687" spans="1:6" x14ac:dyDescent="0.25">
      <c r="A687">
        <v>686</v>
      </c>
      <c r="B687" s="4">
        <v>43889</v>
      </c>
      <c r="C687">
        <v>30.700001</v>
      </c>
      <c r="D687" s="3">
        <f t="shared" si="12"/>
        <v>3.3115607687753845E-2</v>
      </c>
      <c r="E687" s="15">
        <f>_xlfn.STDEV.S($D$3:D687)*SQRT($G$6)*$G$7</f>
        <v>-2.4358480739546468E-2</v>
      </c>
      <c r="F687" s="13">
        <f t="shared" si="13"/>
        <v>0</v>
      </c>
    </row>
    <row r="688" spans="1:6" x14ac:dyDescent="0.25">
      <c r="A688">
        <v>687</v>
      </c>
      <c r="B688" s="4">
        <v>43892</v>
      </c>
      <c r="C688">
        <v>30.219999000000001</v>
      </c>
      <c r="D688" s="3">
        <f t="shared" si="12"/>
        <v>-1.5758763412516318E-2</v>
      </c>
      <c r="E688" s="15">
        <f>_xlfn.STDEV.S($D$3:D688)*SQRT($G$6)*$G$7</f>
        <v>-2.4360873896214347E-2</v>
      </c>
      <c r="F688" s="13">
        <f t="shared" si="13"/>
        <v>0</v>
      </c>
    </row>
    <row r="689" spans="5:8" x14ac:dyDescent="0.25">
      <c r="E689" t="s">
        <v>34</v>
      </c>
      <c r="F689" s="13">
        <f>SUM(F521:F688)</f>
        <v>10</v>
      </c>
      <c r="G689">
        <v>168</v>
      </c>
      <c r="H689" t="s">
        <v>9</v>
      </c>
    </row>
    <row r="690" spans="5:8" x14ac:dyDescent="0.25">
      <c r="F690" t="s">
        <v>35</v>
      </c>
      <c r="G690" s="1">
        <f>1-F689/G689</f>
        <v>0.94047619047619047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8AEF-A6B6-4D73-AB42-3B9F158DC2DD}">
  <dimension ref="A1:K691"/>
  <sheetViews>
    <sheetView tabSelected="1" topLeftCell="D511" zoomScale="150" zoomScaleNormal="150" workbookViewId="0">
      <selection activeCell="N525" sqref="N525"/>
    </sheetView>
  </sheetViews>
  <sheetFormatPr baseColWidth="10" defaultRowHeight="15" x14ac:dyDescent="0.25"/>
  <cols>
    <col min="2" max="2" width="11.42578125" style="4"/>
    <col min="4" max="4" width="12.7109375" style="3" bestFit="1" customWidth="1"/>
    <col min="5" max="5" width="12" bestFit="1" customWidth="1"/>
    <col min="7" max="7" width="14.28515625" bestFit="1" customWidth="1"/>
    <col min="8" max="8" width="19.28515625" bestFit="1" customWidth="1"/>
    <col min="9" max="9" width="12" bestFit="1" customWidth="1"/>
    <col min="10" max="10" width="19.85546875" bestFit="1" customWidth="1"/>
  </cols>
  <sheetData>
    <row r="1" spans="1:11" x14ac:dyDescent="0.25">
      <c r="A1" t="s">
        <v>0</v>
      </c>
      <c r="B1" s="4" t="s">
        <v>1</v>
      </c>
      <c r="C1" t="s">
        <v>2</v>
      </c>
      <c r="D1" s="3" t="s">
        <v>15</v>
      </c>
      <c r="E1" t="s">
        <v>3</v>
      </c>
      <c r="F1" t="s">
        <v>18</v>
      </c>
      <c r="G1" t="s">
        <v>20</v>
      </c>
      <c r="H1" t="s">
        <v>21</v>
      </c>
      <c r="I1" t="s">
        <v>40</v>
      </c>
    </row>
    <row r="2" spans="1:11" x14ac:dyDescent="0.25">
      <c r="A2">
        <v>1</v>
      </c>
      <c r="B2" s="4">
        <v>42894</v>
      </c>
      <c r="C2">
        <v>30.139999</v>
      </c>
      <c r="D2" s="3" t="s">
        <v>16</v>
      </c>
      <c r="E2" t="s">
        <v>17</v>
      </c>
      <c r="F2" t="s">
        <v>19</v>
      </c>
      <c r="G2">
        <v>0.94</v>
      </c>
      <c r="J2" t="s">
        <v>4</v>
      </c>
      <c r="K2">
        <v>1</v>
      </c>
    </row>
    <row r="3" spans="1:11" x14ac:dyDescent="0.25">
      <c r="A3">
        <v>2</v>
      </c>
      <c r="B3" s="4">
        <v>42895</v>
      </c>
      <c r="C3">
        <v>30.26</v>
      </c>
      <c r="D3" s="3">
        <f>LN(C3/C2)</f>
        <v>3.9735483403613801E-3</v>
      </c>
      <c r="E3">
        <f>+D3*D3</f>
        <v>1.5789086413188678E-5</v>
      </c>
      <c r="F3">
        <v>686</v>
      </c>
      <c r="G3">
        <f>+$G$2^(F3-1)</f>
        <v>3.9136295614353239E-19</v>
      </c>
      <c r="H3">
        <f>+E3*G3</f>
        <v>6.1792635334712041E-24</v>
      </c>
      <c r="I3">
        <f>+H3*(1-$G$2)</f>
        <v>3.7075581200827255E-25</v>
      </c>
      <c r="J3" t="s">
        <v>5</v>
      </c>
      <c r="K3">
        <v>30.219999000000001</v>
      </c>
    </row>
    <row r="4" spans="1:11" x14ac:dyDescent="0.25">
      <c r="A4">
        <v>3</v>
      </c>
      <c r="B4" s="4">
        <v>42898</v>
      </c>
      <c r="C4">
        <v>30.5</v>
      </c>
      <c r="D4" s="3">
        <f t="shared" ref="D4:D67" si="0">LN(C4/C3)</f>
        <v>7.8999752531559303E-3</v>
      </c>
      <c r="E4">
        <f t="shared" ref="E4:E67" si="1">+D4*D4</f>
        <v>6.2409609000476111E-5</v>
      </c>
      <c r="F4">
        <v>685</v>
      </c>
      <c r="G4">
        <f t="shared" ref="G4:G67" si="2">+$G$2^(F4-1)</f>
        <v>4.1634357036546006E-19</v>
      </c>
      <c r="H4">
        <f t="shared" ref="H4:H67" si="3">+E4*G4</f>
        <v>2.5983839436370575E-23</v>
      </c>
      <c r="I4">
        <f t="shared" ref="I4:I67" si="4">+H4*(1-$G$2)</f>
        <v>1.5590303661822358E-24</v>
      </c>
      <c r="J4" t="s">
        <v>6</v>
      </c>
      <c r="K4">
        <f>K3*K2</f>
        <v>30.219999000000001</v>
      </c>
    </row>
    <row r="5" spans="1:11" x14ac:dyDescent="0.25">
      <c r="A5">
        <v>4</v>
      </c>
      <c r="B5" s="4">
        <v>42899</v>
      </c>
      <c r="C5">
        <v>30.4</v>
      </c>
      <c r="D5" s="3">
        <f t="shared" si="0"/>
        <v>-3.2840752011899961E-3</v>
      </c>
      <c r="E5">
        <f t="shared" si="1"/>
        <v>1.0785149927071113E-5</v>
      </c>
      <c r="F5">
        <v>684</v>
      </c>
      <c r="G5">
        <f t="shared" si="2"/>
        <v>4.4291869187814903E-19</v>
      </c>
      <c r="H5">
        <f t="shared" si="3"/>
        <v>4.7769444974080521E-24</v>
      </c>
      <c r="I5">
        <f t="shared" si="4"/>
        <v>2.8661666984448337E-25</v>
      </c>
      <c r="J5" t="s">
        <v>7</v>
      </c>
      <c r="K5">
        <v>0.95</v>
      </c>
    </row>
    <row r="6" spans="1:11" x14ac:dyDescent="0.25">
      <c r="A6">
        <v>5</v>
      </c>
      <c r="B6" s="4">
        <v>42900</v>
      </c>
      <c r="C6">
        <v>30.49</v>
      </c>
      <c r="D6" s="3">
        <f t="shared" si="0"/>
        <v>2.956152587987395E-3</v>
      </c>
      <c r="E6">
        <f t="shared" si="1"/>
        <v>8.7388381234645734E-6</v>
      </c>
      <c r="F6">
        <v>683</v>
      </c>
      <c r="G6">
        <f t="shared" si="2"/>
        <v>4.7119009774271173E-19</v>
      </c>
      <c r="H6">
        <f t="shared" si="3"/>
        <v>4.1176539895530079E-24</v>
      </c>
      <c r="I6">
        <f t="shared" si="4"/>
        <v>2.470592393731807E-25</v>
      </c>
      <c r="J6" t="s">
        <v>8</v>
      </c>
      <c r="K6">
        <f>1-K5</f>
        <v>5.0000000000000044E-2</v>
      </c>
    </row>
    <row r="7" spans="1:11" x14ac:dyDescent="0.25">
      <c r="A7">
        <v>6</v>
      </c>
      <c r="B7" s="4">
        <v>42901</v>
      </c>
      <c r="C7">
        <v>30.48</v>
      </c>
      <c r="D7" s="3">
        <f t="shared" si="0"/>
        <v>-3.2803018171780507E-4</v>
      </c>
      <c r="E7">
        <f t="shared" si="1"/>
        <v>1.0760380011781621E-7</v>
      </c>
      <c r="F7">
        <v>682</v>
      </c>
      <c r="G7">
        <f t="shared" si="2"/>
        <v>5.0126606142841671E-19</v>
      </c>
      <c r="H7">
        <f t="shared" si="3"/>
        <v>5.3938133079788331E-26</v>
      </c>
      <c r="I7">
        <f t="shared" si="4"/>
        <v>3.2362879847873029E-27</v>
      </c>
      <c r="J7" t="s">
        <v>9</v>
      </c>
      <c r="K7">
        <v>1</v>
      </c>
    </row>
    <row r="8" spans="1:11" x14ac:dyDescent="0.25">
      <c r="A8">
        <v>7</v>
      </c>
      <c r="B8" s="4">
        <v>42902</v>
      </c>
      <c r="C8">
        <v>30.690000999999999</v>
      </c>
      <c r="D8" s="3">
        <f t="shared" si="0"/>
        <v>6.8661703971022257E-3</v>
      </c>
      <c r="E8">
        <f t="shared" si="1"/>
        <v>4.7144295922042934E-5</v>
      </c>
      <c r="F8">
        <v>681</v>
      </c>
      <c r="G8">
        <f t="shared" si="2"/>
        <v>5.3326176747703904E-19</v>
      </c>
      <c r="H8">
        <f t="shared" si="3"/>
        <v>2.514025056984918E-23</v>
      </c>
      <c r="I8">
        <f t="shared" si="4"/>
        <v>1.5084150341909521E-24</v>
      </c>
      <c r="J8" t="s">
        <v>10</v>
      </c>
      <c r="K8">
        <f>_xlfn.NORM.S.INV(K6)</f>
        <v>-1.6448536269514715</v>
      </c>
    </row>
    <row r="9" spans="1:11" x14ac:dyDescent="0.25">
      <c r="A9">
        <v>8</v>
      </c>
      <c r="B9" s="4">
        <v>42905</v>
      </c>
      <c r="C9">
        <v>30.959999</v>
      </c>
      <c r="D9" s="3">
        <f t="shared" si="0"/>
        <v>8.7591152062365518E-3</v>
      </c>
      <c r="E9">
        <f t="shared" si="1"/>
        <v>7.6722099196124393E-5</v>
      </c>
      <c r="F9">
        <v>680</v>
      </c>
      <c r="G9">
        <f t="shared" si="2"/>
        <v>5.6729975263514795E-19</v>
      </c>
      <c r="H9">
        <f t="shared" si="3"/>
        <v>4.3524427895610654E-23</v>
      </c>
      <c r="I9">
        <f t="shared" si="4"/>
        <v>2.6114656737366415E-24</v>
      </c>
      <c r="J9" t="s">
        <v>22</v>
      </c>
      <c r="K9">
        <f>SUM(I3:I688)</f>
        <v>2.582050320904327E-4</v>
      </c>
    </row>
    <row r="10" spans="1:11" x14ac:dyDescent="0.25">
      <c r="A10">
        <v>9</v>
      </c>
      <c r="B10" s="4">
        <v>42906</v>
      </c>
      <c r="C10">
        <v>31.15</v>
      </c>
      <c r="D10" s="3">
        <f t="shared" si="0"/>
        <v>6.1182288116778064E-3</v>
      </c>
      <c r="E10">
        <f t="shared" si="1"/>
        <v>3.7432723792044423E-5</v>
      </c>
      <c r="F10">
        <v>679</v>
      </c>
      <c r="G10">
        <f t="shared" si="2"/>
        <v>6.0351037514377457E-19</v>
      </c>
      <c r="H10">
        <f t="shared" si="3"/>
        <v>2.2591037178390025E-23</v>
      </c>
      <c r="I10">
        <f t="shared" si="4"/>
        <v>1.3554622307034026E-24</v>
      </c>
      <c r="J10" t="s">
        <v>23</v>
      </c>
      <c r="K10" s="5">
        <f>SQRT(K9)</f>
        <v>1.6068759506895132E-2</v>
      </c>
    </row>
    <row r="11" spans="1:11" x14ac:dyDescent="0.25">
      <c r="A11">
        <v>10</v>
      </c>
      <c r="B11" s="4">
        <v>42907</v>
      </c>
      <c r="C11">
        <v>31.15</v>
      </c>
      <c r="D11" s="3">
        <f t="shared" si="0"/>
        <v>0</v>
      </c>
      <c r="E11">
        <f t="shared" si="1"/>
        <v>0</v>
      </c>
      <c r="F11">
        <v>678</v>
      </c>
      <c r="G11">
        <f t="shared" si="2"/>
        <v>6.4203231398273875E-19</v>
      </c>
      <c r="H11">
        <f t="shared" si="3"/>
        <v>0</v>
      </c>
      <c r="I11">
        <f t="shared" si="4"/>
        <v>0</v>
      </c>
    </row>
    <row r="12" spans="1:11" x14ac:dyDescent="0.25">
      <c r="A12">
        <v>11</v>
      </c>
      <c r="B12" s="4">
        <v>42908</v>
      </c>
      <c r="C12">
        <v>31.27</v>
      </c>
      <c r="D12" s="3">
        <f t="shared" si="0"/>
        <v>3.8449262362877383E-3</v>
      </c>
      <c r="E12">
        <f t="shared" si="1"/>
        <v>1.4783457762493793E-5</v>
      </c>
      <c r="F12">
        <v>677</v>
      </c>
      <c r="G12">
        <f t="shared" si="2"/>
        <v>6.8301309998163711E-19</v>
      </c>
      <c r="H12">
        <f t="shared" si="3"/>
        <v>1.0097295314808483E-23</v>
      </c>
      <c r="I12">
        <f t="shared" si="4"/>
        <v>6.0583771888850949E-25</v>
      </c>
      <c r="J12" t="s">
        <v>25</v>
      </c>
      <c r="K12" s="3">
        <f>+K8*K10*SQRT((K7))</f>
        <v>-2.6430757355527398E-2</v>
      </c>
    </row>
    <row r="13" spans="1:11" x14ac:dyDescent="0.25">
      <c r="A13">
        <v>12</v>
      </c>
      <c r="B13" s="4">
        <v>42909</v>
      </c>
      <c r="C13">
        <v>31.559999000000001</v>
      </c>
      <c r="D13" s="3">
        <f t="shared" si="0"/>
        <v>9.23129282224509E-3</v>
      </c>
      <c r="E13">
        <f t="shared" si="1"/>
        <v>8.5216767170033723E-5</v>
      </c>
      <c r="F13">
        <v>676</v>
      </c>
      <c r="G13">
        <f t="shared" si="2"/>
        <v>7.2660968083152875E-19</v>
      </c>
      <c r="H13">
        <f t="shared" si="3"/>
        <v>6.1919327994912899E-23</v>
      </c>
      <c r="I13">
        <f t="shared" si="4"/>
        <v>3.7151596796947775E-24</v>
      </c>
      <c r="J13" t="s">
        <v>24</v>
      </c>
      <c r="K13">
        <f>K4*K8*K10*SQRT(1)</f>
        <v>-0.79873746085328057</v>
      </c>
    </row>
    <row r="14" spans="1:11" x14ac:dyDescent="0.25">
      <c r="A14">
        <v>13</v>
      </c>
      <c r="B14" s="4">
        <v>42912</v>
      </c>
      <c r="C14">
        <v>31.879999000000002</v>
      </c>
      <c r="D14" s="3">
        <f t="shared" si="0"/>
        <v>1.008835826239024E-2</v>
      </c>
      <c r="E14">
        <f t="shared" si="1"/>
        <v>1.0177497243033743E-4</v>
      </c>
      <c r="F14">
        <v>675</v>
      </c>
      <c r="G14">
        <f t="shared" si="2"/>
        <v>7.7298902216120086E-19</v>
      </c>
      <c r="H14">
        <f t="shared" si="3"/>
        <v>7.8670936419409711E-23</v>
      </c>
      <c r="I14">
        <f t="shared" si="4"/>
        <v>4.720256185164587E-24</v>
      </c>
    </row>
    <row r="15" spans="1:11" x14ac:dyDescent="0.25">
      <c r="A15">
        <v>14</v>
      </c>
      <c r="B15" s="4">
        <v>42913</v>
      </c>
      <c r="C15">
        <v>32.040000999999997</v>
      </c>
      <c r="D15" s="3">
        <f t="shared" si="0"/>
        <v>5.0063308567589171E-3</v>
      </c>
      <c r="E15">
        <f t="shared" si="1"/>
        <v>2.5063348647336472E-5</v>
      </c>
      <c r="F15">
        <v>674</v>
      </c>
      <c r="G15">
        <f t="shared" si="2"/>
        <v>8.2232874698000094E-19</v>
      </c>
      <c r="H15">
        <f t="shared" si="3"/>
        <v>2.0610312088287102E-23</v>
      </c>
      <c r="I15">
        <f t="shared" si="4"/>
        <v>1.2366187252972271E-24</v>
      </c>
    </row>
    <row r="16" spans="1:11" x14ac:dyDescent="0.25">
      <c r="A16">
        <v>15</v>
      </c>
      <c r="B16" s="4">
        <v>42914</v>
      </c>
      <c r="C16">
        <v>31.82</v>
      </c>
      <c r="D16" s="3">
        <f t="shared" si="0"/>
        <v>-6.8901305015033635E-3</v>
      </c>
      <c r="E16">
        <f t="shared" si="1"/>
        <v>4.7473898327746992E-5</v>
      </c>
      <c r="F16">
        <v>673</v>
      </c>
      <c r="G16">
        <f t="shared" si="2"/>
        <v>8.7481781593617124E-19</v>
      </c>
      <c r="H16">
        <f t="shared" si="3"/>
        <v>4.1531012049055476E-23</v>
      </c>
      <c r="I16">
        <f t="shared" si="4"/>
        <v>2.4918607229433309E-24</v>
      </c>
    </row>
    <row r="17" spans="1:9" x14ac:dyDescent="0.25">
      <c r="A17">
        <v>16</v>
      </c>
      <c r="B17" s="4">
        <v>42915</v>
      </c>
      <c r="C17">
        <v>31.65</v>
      </c>
      <c r="D17" s="3">
        <f t="shared" si="0"/>
        <v>-5.3568743194557216E-3</v>
      </c>
      <c r="E17">
        <f t="shared" si="1"/>
        <v>2.8696102474444201E-5</v>
      </c>
      <c r="F17">
        <v>672</v>
      </c>
      <c r="G17">
        <f t="shared" si="2"/>
        <v>9.3065725099592674E-19</v>
      </c>
      <c r="H17">
        <f t="shared" si="3"/>
        <v>2.6706235843163651E-23</v>
      </c>
      <c r="I17">
        <f t="shared" si="4"/>
        <v>1.6023741505898204E-24</v>
      </c>
    </row>
    <row r="18" spans="1:9" x14ac:dyDescent="0.25">
      <c r="A18">
        <v>17</v>
      </c>
      <c r="B18" s="4">
        <v>42916</v>
      </c>
      <c r="C18">
        <v>31.98</v>
      </c>
      <c r="D18" s="3">
        <f t="shared" si="0"/>
        <v>1.0372558815622976E-2</v>
      </c>
      <c r="E18">
        <f t="shared" si="1"/>
        <v>1.0758997638355791E-4</v>
      </c>
      <c r="F18">
        <v>671</v>
      </c>
      <c r="G18">
        <f t="shared" si="2"/>
        <v>9.900609053148159E-19</v>
      </c>
      <c r="H18">
        <f t="shared" si="3"/>
        <v>1.0652062942110501E-22</v>
      </c>
      <c r="I18">
        <f t="shared" si="4"/>
        <v>6.3912377652663063E-24</v>
      </c>
    </row>
    <row r="19" spans="1:9" x14ac:dyDescent="0.25">
      <c r="A19">
        <v>18</v>
      </c>
      <c r="B19" s="4">
        <v>42919</v>
      </c>
      <c r="C19">
        <v>31.780000999999999</v>
      </c>
      <c r="D19" s="3">
        <f t="shared" si="0"/>
        <v>-6.2735148309077775E-3</v>
      </c>
      <c r="E19">
        <f t="shared" si="1"/>
        <v>3.935698833361984E-5</v>
      </c>
      <c r="F19">
        <v>670</v>
      </c>
      <c r="G19">
        <f t="shared" si="2"/>
        <v>1.0532562822498038E-18</v>
      </c>
      <c r="H19">
        <f t="shared" si="3"/>
        <v>4.1452995212817335E-23</v>
      </c>
      <c r="I19">
        <f t="shared" si="4"/>
        <v>2.4871797127690424E-24</v>
      </c>
    </row>
    <row r="20" spans="1:9" x14ac:dyDescent="0.25">
      <c r="A20">
        <v>19</v>
      </c>
      <c r="B20" s="4">
        <v>42920</v>
      </c>
      <c r="C20">
        <v>31.9</v>
      </c>
      <c r="D20" s="3">
        <f t="shared" si="0"/>
        <v>3.768817215898358E-3</v>
      </c>
      <c r="E20">
        <f t="shared" si="1"/>
        <v>1.4203983206851851E-5</v>
      </c>
      <c r="F20">
        <v>669</v>
      </c>
      <c r="G20">
        <f t="shared" si="2"/>
        <v>1.1204854066487278E-18</v>
      </c>
      <c r="H20">
        <f t="shared" si="3"/>
        <v>1.5915355899561097E-23</v>
      </c>
      <c r="I20">
        <f t="shared" si="4"/>
        <v>9.5492135397366674E-25</v>
      </c>
    </row>
    <row r="21" spans="1:9" x14ac:dyDescent="0.25">
      <c r="A21">
        <v>20</v>
      </c>
      <c r="B21" s="4">
        <v>42921</v>
      </c>
      <c r="C21">
        <v>31.99</v>
      </c>
      <c r="D21" s="3">
        <f t="shared" si="0"/>
        <v>2.8173441706276642E-3</v>
      </c>
      <c r="E21">
        <f t="shared" si="1"/>
        <v>7.9374281757696817E-6</v>
      </c>
      <c r="F21">
        <v>668</v>
      </c>
      <c r="G21">
        <f t="shared" si="2"/>
        <v>1.1920057517539656E-18</v>
      </c>
      <c r="H21">
        <f t="shared" si="3"/>
        <v>9.4614600396514465E-24</v>
      </c>
      <c r="I21">
        <f t="shared" si="4"/>
        <v>5.6768760237908731E-25</v>
      </c>
    </row>
    <row r="22" spans="1:9" x14ac:dyDescent="0.25">
      <c r="A22">
        <v>21</v>
      </c>
      <c r="B22" s="4">
        <v>42922</v>
      </c>
      <c r="C22">
        <v>31.99</v>
      </c>
      <c r="D22" s="3">
        <f t="shared" si="0"/>
        <v>0</v>
      </c>
      <c r="E22">
        <f t="shared" si="1"/>
        <v>0</v>
      </c>
      <c r="F22">
        <v>667</v>
      </c>
      <c r="G22">
        <f t="shared" si="2"/>
        <v>1.2680912252701763E-18</v>
      </c>
      <c r="H22">
        <f t="shared" si="3"/>
        <v>0</v>
      </c>
      <c r="I22">
        <f t="shared" si="4"/>
        <v>0</v>
      </c>
    </row>
    <row r="23" spans="1:9" x14ac:dyDescent="0.25">
      <c r="A23">
        <v>22</v>
      </c>
      <c r="B23" s="4">
        <v>42923</v>
      </c>
      <c r="C23">
        <v>31.93</v>
      </c>
      <c r="D23" s="3">
        <f t="shared" si="0"/>
        <v>-1.8773472347359116E-3</v>
      </c>
      <c r="E23">
        <f t="shared" si="1"/>
        <v>3.5244326397705738E-6</v>
      </c>
      <c r="F23">
        <v>666</v>
      </c>
      <c r="G23">
        <f t="shared" si="2"/>
        <v>1.349033218372528E-18</v>
      </c>
      <c r="H23">
        <f t="shared" si="3"/>
        <v>4.7545767069668817E-24</v>
      </c>
      <c r="I23">
        <f t="shared" si="4"/>
        <v>2.8527460241801314E-25</v>
      </c>
    </row>
    <row r="24" spans="1:9" x14ac:dyDescent="0.25">
      <c r="A24">
        <v>23</v>
      </c>
      <c r="B24" s="4">
        <v>42926</v>
      </c>
      <c r="C24">
        <v>32.229999999999997</v>
      </c>
      <c r="D24" s="3">
        <f t="shared" si="0"/>
        <v>9.3516891006557874E-3</v>
      </c>
      <c r="E24">
        <f t="shared" si="1"/>
        <v>8.7454089035324245E-5</v>
      </c>
      <c r="F24">
        <v>665</v>
      </c>
      <c r="G24">
        <f t="shared" si="2"/>
        <v>1.435141721672902E-18</v>
      </c>
      <c r="H24">
        <f t="shared" si="3"/>
        <v>1.255090119054905E-22</v>
      </c>
      <c r="I24">
        <f t="shared" si="4"/>
        <v>7.5305407143294369E-24</v>
      </c>
    </row>
    <row r="25" spans="1:9" x14ac:dyDescent="0.25">
      <c r="A25">
        <v>24</v>
      </c>
      <c r="B25" s="4">
        <v>42927</v>
      </c>
      <c r="C25">
        <v>32.340000000000003</v>
      </c>
      <c r="D25" s="3">
        <f t="shared" si="0"/>
        <v>3.407158321614577E-3</v>
      </c>
      <c r="E25">
        <f t="shared" si="1"/>
        <v>1.1608727828547461E-5</v>
      </c>
      <c r="F25">
        <v>664</v>
      </c>
      <c r="G25">
        <f t="shared" si="2"/>
        <v>1.526746512417981E-18</v>
      </c>
      <c r="H25">
        <f t="shared" si="3"/>
        <v>1.7723584725844398E-23</v>
      </c>
      <c r="I25">
        <f t="shared" si="4"/>
        <v>1.0634150835506648E-24</v>
      </c>
    </row>
    <row r="26" spans="1:9" x14ac:dyDescent="0.25">
      <c r="A26">
        <v>25</v>
      </c>
      <c r="B26" s="4">
        <v>42928</v>
      </c>
      <c r="C26">
        <v>32.720001000000003</v>
      </c>
      <c r="D26" s="3">
        <f t="shared" si="0"/>
        <v>1.1681688147932233E-2</v>
      </c>
      <c r="E26">
        <f t="shared" si="1"/>
        <v>1.3646183798554041E-4</v>
      </c>
      <c r="F26">
        <v>663</v>
      </c>
      <c r="G26">
        <f t="shared" si="2"/>
        <v>1.6241984174659373E-18</v>
      </c>
      <c r="H26">
        <f t="shared" si="3"/>
        <v>2.2164110130060786E-22</v>
      </c>
      <c r="I26">
        <f t="shared" si="4"/>
        <v>1.3298466078036483E-23</v>
      </c>
    </row>
    <row r="27" spans="1:9" x14ac:dyDescent="0.25">
      <c r="A27">
        <v>26</v>
      </c>
      <c r="B27" s="4">
        <v>42929</v>
      </c>
      <c r="C27">
        <v>32.520000000000003</v>
      </c>
      <c r="D27" s="3">
        <f t="shared" si="0"/>
        <v>-6.1312576172831475E-3</v>
      </c>
      <c r="E27">
        <f t="shared" si="1"/>
        <v>3.7592319969492622E-5</v>
      </c>
      <c r="F27">
        <v>662</v>
      </c>
      <c r="G27">
        <f t="shared" si="2"/>
        <v>1.7278706568786567E-18</v>
      </c>
      <c r="H27">
        <f t="shared" si="3"/>
        <v>6.4954666599279861E-23</v>
      </c>
      <c r="I27">
        <f t="shared" si="4"/>
        <v>3.8972799959567952E-24</v>
      </c>
    </row>
    <row r="28" spans="1:9" x14ac:dyDescent="0.25">
      <c r="A28">
        <v>27</v>
      </c>
      <c r="B28" s="4">
        <v>42930</v>
      </c>
      <c r="C28">
        <v>32.060001</v>
      </c>
      <c r="D28" s="3">
        <f t="shared" si="0"/>
        <v>-1.4246106306687651E-2</v>
      </c>
      <c r="E28">
        <f t="shared" si="1"/>
        <v>2.0295154490144565E-4</v>
      </c>
      <c r="F28">
        <v>661</v>
      </c>
      <c r="G28">
        <f t="shared" si="2"/>
        <v>1.8381602732751666E-18</v>
      </c>
      <c r="H28">
        <f t="shared" si="3"/>
        <v>3.7305746723765857E-22</v>
      </c>
      <c r="I28">
        <f t="shared" si="4"/>
        <v>2.2383448034259532E-23</v>
      </c>
    </row>
    <row r="29" spans="1:9" x14ac:dyDescent="0.25">
      <c r="A29">
        <v>28</v>
      </c>
      <c r="B29" s="4">
        <v>42933</v>
      </c>
      <c r="C29">
        <v>32.490001999999997</v>
      </c>
      <c r="D29" s="3">
        <f t="shared" si="0"/>
        <v>1.3323232865486872E-2</v>
      </c>
      <c r="E29">
        <f t="shared" si="1"/>
        <v>1.7750853398798954E-4</v>
      </c>
      <c r="F29">
        <v>660</v>
      </c>
      <c r="G29">
        <f t="shared" si="2"/>
        <v>1.9554896524203898E-18</v>
      </c>
      <c r="H29">
        <f t="shared" si="3"/>
        <v>3.4711610142982661E-22</v>
      </c>
      <c r="I29">
        <f t="shared" si="4"/>
        <v>2.0826966085789614E-23</v>
      </c>
    </row>
    <row r="30" spans="1:9" x14ac:dyDescent="0.25">
      <c r="A30">
        <v>29</v>
      </c>
      <c r="B30" s="4">
        <v>42934</v>
      </c>
      <c r="C30">
        <v>32.799999</v>
      </c>
      <c r="D30" s="3">
        <f t="shared" si="0"/>
        <v>9.4960736638834628E-3</v>
      </c>
      <c r="E30">
        <f t="shared" si="1"/>
        <v>9.0175415029901095E-5</v>
      </c>
      <c r="F30">
        <v>659</v>
      </c>
      <c r="G30">
        <f t="shared" si="2"/>
        <v>2.0803081408727555E-18</v>
      </c>
      <c r="H30">
        <f t="shared" si="3"/>
        <v>1.8759264999328268E-22</v>
      </c>
      <c r="I30">
        <f t="shared" si="4"/>
        <v>1.1255558999596971E-23</v>
      </c>
    </row>
    <row r="31" spans="1:9" x14ac:dyDescent="0.25">
      <c r="A31">
        <v>30</v>
      </c>
      <c r="B31" s="4">
        <v>42935</v>
      </c>
      <c r="C31">
        <v>32.75</v>
      </c>
      <c r="D31" s="3">
        <f t="shared" si="0"/>
        <v>-1.5255228210317633E-3</v>
      </c>
      <c r="E31">
        <f t="shared" si="1"/>
        <v>2.3272198774887091E-6</v>
      </c>
      <c r="F31">
        <v>658</v>
      </c>
      <c r="G31">
        <f t="shared" si="2"/>
        <v>2.2130937668859103E-18</v>
      </c>
      <c r="H31">
        <f t="shared" si="3"/>
        <v>5.1503558050432541E-24</v>
      </c>
      <c r="I31">
        <f t="shared" si="4"/>
        <v>3.0902134830259553E-25</v>
      </c>
    </row>
    <row r="32" spans="1:9" x14ac:dyDescent="0.25">
      <c r="A32">
        <v>31</v>
      </c>
      <c r="B32" s="4">
        <v>42936</v>
      </c>
      <c r="C32">
        <v>32.720001000000003</v>
      </c>
      <c r="D32" s="3">
        <f t="shared" si="0"/>
        <v>-9.1641978436781497E-4</v>
      </c>
      <c r="E32">
        <f t="shared" si="1"/>
        <v>8.3982522118075249E-7</v>
      </c>
      <c r="F32">
        <v>657</v>
      </c>
      <c r="G32">
        <f t="shared" si="2"/>
        <v>2.354355071155224E-18</v>
      </c>
      <c r="H32">
        <f t="shared" si="3"/>
        <v>1.9772467683709623E-24</v>
      </c>
      <c r="I32">
        <f t="shared" si="4"/>
        <v>1.1863480610225784E-25</v>
      </c>
    </row>
    <row r="33" spans="1:9" x14ac:dyDescent="0.25">
      <c r="A33">
        <v>32</v>
      </c>
      <c r="B33" s="4">
        <v>42937</v>
      </c>
      <c r="C33">
        <v>33.709999000000003</v>
      </c>
      <c r="D33" s="3">
        <f t="shared" si="0"/>
        <v>2.9807957284287936E-2</v>
      </c>
      <c r="E33">
        <f t="shared" si="1"/>
        <v>8.8851431746193421E-4</v>
      </c>
      <c r="F33">
        <v>656</v>
      </c>
      <c r="G33">
        <f t="shared" si="2"/>
        <v>2.5046330544204503E-18</v>
      </c>
      <c r="H33">
        <f t="shared" si="3"/>
        <v>2.2254023288409859E-21</v>
      </c>
      <c r="I33">
        <f t="shared" si="4"/>
        <v>1.3352413973045927E-22</v>
      </c>
    </row>
    <row r="34" spans="1:9" x14ac:dyDescent="0.25">
      <c r="A34">
        <v>33</v>
      </c>
      <c r="B34" s="4">
        <v>42940</v>
      </c>
      <c r="C34">
        <v>34.349997999999999</v>
      </c>
      <c r="D34" s="3">
        <f t="shared" si="0"/>
        <v>1.8807460863012531E-2</v>
      </c>
      <c r="E34">
        <f t="shared" si="1"/>
        <v>3.5372058411374806E-4</v>
      </c>
      <c r="F34">
        <v>655</v>
      </c>
      <c r="G34">
        <f t="shared" si="2"/>
        <v>2.6645032493834581E-18</v>
      </c>
      <c r="H34">
        <f t="shared" si="3"/>
        <v>9.4248964574489658E-22</v>
      </c>
      <c r="I34">
        <f t="shared" si="4"/>
        <v>5.6549378744693841E-23</v>
      </c>
    </row>
    <row r="35" spans="1:9" x14ac:dyDescent="0.25">
      <c r="A35">
        <v>34</v>
      </c>
      <c r="B35" s="4">
        <v>42941</v>
      </c>
      <c r="C35">
        <v>34.459999000000003</v>
      </c>
      <c r="D35" s="3">
        <f t="shared" si="0"/>
        <v>3.197241636436953E-3</v>
      </c>
      <c r="E35">
        <f t="shared" si="1"/>
        <v>1.0222354081766045E-5</v>
      </c>
      <c r="F35">
        <v>654</v>
      </c>
      <c r="G35">
        <f t="shared" si="2"/>
        <v>2.834577924876019E-18</v>
      </c>
      <c r="H35">
        <f t="shared" si="3"/>
        <v>2.8976059220440299E-23</v>
      </c>
      <c r="I35">
        <f t="shared" si="4"/>
        <v>1.7385635532264195E-24</v>
      </c>
    </row>
    <row r="36" spans="1:9" x14ac:dyDescent="0.25">
      <c r="A36">
        <v>35</v>
      </c>
      <c r="B36" s="4">
        <v>42942</v>
      </c>
      <c r="C36">
        <v>34.889999000000003</v>
      </c>
      <c r="D36" s="3">
        <f t="shared" si="0"/>
        <v>1.2401024456544171E-2</v>
      </c>
      <c r="E36">
        <f t="shared" si="1"/>
        <v>1.5378540757180663E-4</v>
      </c>
      <c r="F36">
        <v>653</v>
      </c>
      <c r="G36">
        <f t="shared" si="2"/>
        <v>3.0155084307191696E-18</v>
      </c>
      <c r="H36">
        <f t="shared" si="3"/>
        <v>4.6374119305436653E-22</v>
      </c>
      <c r="I36">
        <f t="shared" si="4"/>
        <v>2.7824471583262019E-23</v>
      </c>
    </row>
    <row r="37" spans="1:9" x14ac:dyDescent="0.25">
      <c r="A37">
        <v>36</v>
      </c>
      <c r="B37" s="4">
        <v>42943</v>
      </c>
      <c r="C37">
        <v>35.470001000000003</v>
      </c>
      <c r="D37" s="3">
        <f t="shared" si="0"/>
        <v>1.6487070441194424E-2</v>
      </c>
      <c r="E37">
        <f t="shared" si="1"/>
        <v>2.7182349173290692E-4</v>
      </c>
      <c r="F37">
        <v>652</v>
      </c>
      <c r="G37">
        <f t="shared" si="2"/>
        <v>3.2079876922544357E-18</v>
      </c>
      <c r="H37">
        <f t="shared" si="3"/>
        <v>8.7200641594479081E-22</v>
      </c>
      <c r="I37">
        <f t="shared" si="4"/>
        <v>5.2320384956687497E-23</v>
      </c>
    </row>
    <row r="38" spans="1:9" x14ac:dyDescent="0.25">
      <c r="A38">
        <v>37</v>
      </c>
      <c r="B38" s="4">
        <v>42944</v>
      </c>
      <c r="C38">
        <v>36.259998000000003</v>
      </c>
      <c r="D38" s="3">
        <f t="shared" si="0"/>
        <v>2.2027853191136416E-2</v>
      </c>
      <c r="E38">
        <f t="shared" si="1"/>
        <v>4.8522631621025878E-4</v>
      </c>
      <c r="F38">
        <v>651</v>
      </c>
      <c r="G38">
        <f t="shared" si="2"/>
        <v>3.4127528641004635E-18</v>
      </c>
      <c r="H38">
        <f t="shared" si="3"/>
        <v>1.6559575003834778E-21</v>
      </c>
      <c r="I38">
        <f t="shared" si="4"/>
        <v>9.9357450023008758E-23</v>
      </c>
    </row>
    <row r="39" spans="1:9" x14ac:dyDescent="0.25">
      <c r="A39">
        <v>38</v>
      </c>
      <c r="B39" s="4">
        <v>42947</v>
      </c>
      <c r="C39">
        <v>36.939999</v>
      </c>
      <c r="D39" s="3">
        <f t="shared" si="0"/>
        <v>1.857979753066219E-2</v>
      </c>
      <c r="E39">
        <f t="shared" si="1"/>
        <v>3.4520887628040079E-4</v>
      </c>
      <c r="F39">
        <v>650</v>
      </c>
      <c r="G39">
        <f t="shared" si="2"/>
        <v>3.6305881532983654E-18</v>
      </c>
      <c r="H39">
        <f t="shared" si="3"/>
        <v>1.2533112566370642E-21</v>
      </c>
      <c r="I39">
        <f t="shared" si="4"/>
        <v>7.5198675398223919E-23</v>
      </c>
    </row>
    <row r="40" spans="1:9" x14ac:dyDescent="0.25">
      <c r="A40">
        <v>39</v>
      </c>
      <c r="B40" s="4">
        <v>42948</v>
      </c>
      <c r="C40">
        <v>37.130001</v>
      </c>
      <c r="D40" s="3">
        <f t="shared" si="0"/>
        <v>5.1303474212203957E-3</v>
      </c>
      <c r="E40">
        <f t="shared" si="1"/>
        <v>2.6320464662422765E-5</v>
      </c>
      <c r="F40">
        <v>649</v>
      </c>
      <c r="G40">
        <f t="shared" si="2"/>
        <v>3.8623278226578363E-18</v>
      </c>
      <c r="H40">
        <f t="shared" si="3"/>
        <v>1.0165826297095784E-22</v>
      </c>
      <c r="I40">
        <f t="shared" si="4"/>
        <v>6.0994957782574758E-24</v>
      </c>
    </row>
    <row r="41" spans="1:9" x14ac:dyDescent="0.25">
      <c r="A41">
        <v>40</v>
      </c>
      <c r="B41" s="4">
        <v>42949</v>
      </c>
      <c r="C41">
        <v>36.509998000000003</v>
      </c>
      <c r="D41" s="3">
        <f t="shared" si="0"/>
        <v>-1.6839154233356378E-2</v>
      </c>
      <c r="E41">
        <f t="shared" si="1"/>
        <v>2.8355711529476401E-4</v>
      </c>
      <c r="F41">
        <v>648</v>
      </c>
      <c r="G41">
        <f t="shared" si="2"/>
        <v>4.1088593858062082E-18</v>
      </c>
      <c r="H41">
        <f t="shared" si="3"/>
        <v>1.1650963145910243E-21</v>
      </c>
      <c r="I41">
        <f t="shared" si="4"/>
        <v>6.9905778875461514E-23</v>
      </c>
    </row>
    <row r="42" spans="1:9" x14ac:dyDescent="0.25">
      <c r="A42">
        <v>41</v>
      </c>
      <c r="B42" s="4">
        <v>42950</v>
      </c>
      <c r="C42">
        <v>36</v>
      </c>
      <c r="D42" s="3">
        <f t="shared" si="0"/>
        <v>-1.4067202431921638E-2</v>
      </c>
      <c r="E42">
        <f t="shared" si="1"/>
        <v>1.9788618426066205E-4</v>
      </c>
      <c r="F42">
        <v>647</v>
      </c>
      <c r="G42">
        <f t="shared" si="2"/>
        <v>4.3711270061768183E-18</v>
      </c>
      <c r="H42">
        <f t="shared" si="3"/>
        <v>8.6498564417106189E-22</v>
      </c>
      <c r="I42">
        <f t="shared" si="4"/>
        <v>5.1899138650263761E-23</v>
      </c>
    </row>
    <row r="43" spans="1:9" x14ac:dyDescent="0.25">
      <c r="A43">
        <v>42</v>
      </c>
      <c r="B43" s="4">
        <v>42951</v>
      </c>
      <c r="C43">
        <v>36.639999000000003</v>
      </c>
      <c r="D43" s="3">
        <f t="shared" si="0"/>
        <v>1.762157405724276E-2</v>
      </c>
      <c r="E43">
        <f t="shared" si="1"/>
        <v>3.1051987225489108E-4</v>
      </c>
      <c r="F43">
        <v>646</v>
      </c>
      <c r="G43">
        <f t="shared" si="2"/>
        <v>4.6501351129540612E-18</v>
      </c>
      <c r="H43">
        <f t="shared" si="3"/>
        <v>1.4439593612424787E-21</v>
      </c>
      <c r="I43">
        <f t="shared" si="4"/>
        <v>8.6637561674548792E-23</v>
      </c>
    </row>
    <row r="44" spans="1:9" x14ac:dyDescent="0.25">
      <c r="A44">
        <v>43</v>
      </c>
      <c r="B44" s="4">
        <v>42954</v>
      </c>
      <c r="C44">
        <v>36.389999000000003</v>
      </c>
      <c r="D44" s="3">
        <f t="shared" si="0"/>
        <v>-6.8465283693616213E-3</v>
      </c>
      <c r="E44">
        <f t="shared" si="1"/>
        <v>4.6874950712473501E-5</v>
      </c>
      <c r="F44">
        <v>645</v>
      </c>
      <c r="G44">
        <f t="shared" si="2"/>
        <v>4.9469522478234694E-18</v>
      </c>
      <c r="H44">
        <f t="shared" si="3"/>
        <v>2.3188814279368511E-22</v>
      </c>
      <c r="I44">
        <f t="shared" si="4"/>
        <v>1.3913288567621119E-23</v>
      </c>
    </row>
    <row r="45" spans="1:9" x14ac:dyDescent="0.25">
      <c r="A45">
        <v>44</v>
      </c>
      <c r="B45" s="4">
        <v>42955</v>
      </c>
      <c r="C45">
        <v>36.310001</v>
      </c>
      <c r="D45" s="3">
        <f t="shared" si="0"/>
        <v>-2.2007711771247296E-3</v>
      </c>
      <c r="E45">
        <f t="shared" si="1"/>
        <v>4.8433937740629682E-6</v>
      </c>
      <c r="F45">
        <v>644</v>
      </c>
      <c r="G45">
        <f t="shared" si="2"/>
        <v>5.2627151572590102E-18</v>
      </c>
      <c r="H45">
        <f t="shared" si="3"/>
        <v>2.5489401827335103E-23</v>
      </c>
      <c r="I45">
        <f t="shared" si="4"/>
        <v>1.5293641096401075E-24</v>
      </c>
    </row>
    <row r="46" spans="1:9" x14ac:dyDescent="0.25">
      <c r="A46">
        <v>45</v>
      </c>
      <c r="B46" s="4">
        <v>42956</v>
      </c>
      <c r="C46">
        <v>35.979999999999997</v>
      </c>
      <c r="D46" s="3">
        <f t="shared" si="0"/>
        <v>-9.1299844444795025E-3</v>
      </c>
      <c r="E46">
        <f t="shared" si="1"/>
        <v>8.335661595643769E-5</v>
      </c>
      <c r="F46">
        <v>643</v>
      </c>
      <c r="G46">
        <f t="shared" si="2"/>
        <v>5.598633146020224E-18</v>
      </c>
      <c r="H46">
        <f t="shared" si="3"/>
        <v>4.6668311303379035E-22</v>
      </c>
      <c r="I46">
        <f t="shared" si="4"/>
        <v>2.8000986782027448E-23</v>
      </c>
    </row>
    <row r="47" spans="1:9" x14ac:dyDescent="0.25">
      <c r="A47">
        <v>46</v>
      </c>
      <c r="B47" s="4">
        <v>42957</v>
      </c>
      <c r="C47">
        <v>35.900002000000001</v>
      </c>
      <c r="D47" s="3">
        <f t="shared" si="0"/>
        <v>-2.2258773178488933E-3</v>
      </c>
      <c r="E47">
        <f t="shared" si="1"/>
        <v>4.9545298341141828E-6</v>
      </c>
      <c r="F47">
        <v>642</v>
      </c>
      <c r="G47">
        <f t="shared" si="2"/>
        <v>5.9559927085321535E-18</v>
      </c>
      <c r="H47">
        <f t="shared" si="3"/>
        <v>2.9509143566189094E-23</v>
      </c>
      <c r="I47">
        <f t="shared" si="4"/>
        <v>1.7705486139713472E-24</v>
      </c>
    </row>
    <row r="48" spans="1:9" x14ac:dyDescent="0.25">
      <c r="A48">
        <v>47</v>
      </c>
      <c r="B48" s="4">
        <v>42958</v>
      </c>
      <c r="C48">
        <v>35.909999999999997</v>
      </c>
      <c r="D48" s="3">
        <f t="shared" si="0"/>
        <v>2.7845703345335935E-4</v>
      </c>
      <c r="E48">
        <f t="shared" si="1"/>
        <v>7.7538319479645292E-8</v>
      </c>
      <c r="F48">
        <v>641</v>
      </c>
      <c r="G48">
        <f t="shared" si="2"/>
        <v>6.3361624558852697E-18</v>
      </c>
      <c r="H48">
        <f t="shared" si="3"/>
        <v>4.9129538877936593E-25</v>
      </c>
      <c r="I48">
        <f t="shared" si="4"/>
        <v>2.947772332676198E-26</v>
      </c>
    </row>
    <row r="49" spans="1:9" x14ac:dyDescent="0.25">
      <c r="A49">
        <v>48</v>
      </c>
      <c r="B49" s="4">
        <v>42961</v>
      </c>
      <c r="C49">
        <v>35.939999</v>
      </c>
      <c r="D49" s="3">
        <f t="shared" si="0"/>
        <v>8.3504529326991679E-4</v>
      </c>
      <c r="E49">
        <f t="shared" si="1"/>
        <v>6.9730064181224136E-7</v>
      </c>
      <c r="F49">
        <v>640</v>
      </c>
      <c r="G49">
        <f t="shared" si="2"/>
        <v>6.7405983573247548E-18</v>
      </c>
      <c r="H49">
        <f t="shared" si="3"/>
        <v>4.7002235607610911E-24</v>
      </c>
      <c r="I49">
        <f t="shared" si="4"/>
        <v>2.8201341364566571E-25</v>
      </c>
    </row>
    <row r="50" spans="1:9" x14ac:dyDescent="0.25">
      <c r="A50">
        <v>49</v>
      </c>
      <c r="B50" s="4">
        <v>42962</v>
      </c>
      <c r="C50">
        <v>35.950001</v>
      </c>
      <c r="D50" s="3">
        <f t="shared" si="0"/>
        <v>2.7825845220579167E-4</v>
      </c>
      <c r="E50">
        <f t="shared" si="1"/>
        <v>7.7427766223962852E-8</v>
      </c>
      <c r="F50">
        <v>639</v>
      </c>
      <c r="G50">
        <f t="shared" si="2"/>
        <v>7.1708493163029316E-18</v>
      </c>
      <c r="H50">
        <f t="shared" si="3"/>
        <v>5.5522284448996724E-25</v>
      </c>
      <c r="I50">
        <f t="shared" si="4"/>
        <v>3.3313370669398065E-26</v>
      </c>
    </row>
    <row r="51" spans="1:9" x14ac:dyDescent="0.25">
      <c r="A51">
        <v>50</v>
      </c>
      <c r="B51" s="4">
        <v>42963</v>
      </c>
      <c r="C51">
        <v>36.110000999999997</v>
      </c>
      <c r="D51" s="3">
        <f t="shared" si="0"/>
        <v>4.4407509990587683E-3</v>
      </c>
      <c r="E51">
        <f t="shared" si="1"/>
        <v>1.9720269435641449E-5</v>
      </c>
      <c r="F51">
        <v>638</v>
      </c>
      <c r="G51">
        <f t="shared" si="2"/>
        <v>7.6285631024499258E-18</v>
      </c>
      <c r="H51">
        <f t="shared" si="3"/>
        <v>1.5043731978710539E-22</v>
      </c>
      <c r="I51">
        <f t="shared" si="4"/>
        <v>9.0262391872263318E-24</v>
      </c>
    </row>
    <row r="52" spans="1:9" x14ac:dyDescent="0.25">
      <c r="A52">
        <v>51</v>
      </c>
      <c r="B52" s="4">
        <v>42964</v>
      </c>
      <c r="C52">
        <v>35.68</v>
      </c>
      <c r="D52" s="3">
        <f t="shared" si="0"/>
        <v>-1.1979555270717104E-2</v>
      </c>
      <c r="E52">
        <f t="shared" si="1"/>
        <v>1.4350974448416596E-4</v>
      </c>
      <c r="F52">
        <v>637</v>
      </c>
      <c r="G52">
        <f t="shared" si="2"/>
        <v>8.1154926621807744E-18</v>
      </c>
      <c r="H52">
        <f t="shared" si="3"/>
        <v>1.1646522783126868E-21</v>
      </c>
      <c r="I52">
        <f t="shared" si="4"/>
        <v>6.9879136698761273E-23</v>
      </c>
    </row>
    <row r="53" spans="1:9" x14ac:dyDescent="0.25">
      <c r="A53">
        <v>52</v>
      </c>
      <c r="B53" s="4">
        <v>42965</v>
      </c>
      <c r="C53">
        <v>36.119999</v>
      </c>
      <c r="D53" s="3">
        <f t="shared" si="0"/>
        <v>1.2256393151482761E-2</v>
      </c>
      <c r="E53">
        <f t="shared" si="1"/>
        <v>1.5021917308371353E-4</v>
      </c>
      <c r="F53">
        <v>636</v>
      </c>
      <c r="G53">
        <f t="shared" si="2"/>
        <v>8.6335028321072062E-18</v>
      </c>
      <c r="H53">
        <f t="shared" si="3"/>
        <v>1.2969176562550434E-21</v>
      </c>
      <c r="I53">
        <f t="shared" si="4"/>
        <v>7.7815059375302671E-23</v>
      </c>
    </row>
    <row r="54" spans="1:9" x14ac:dyDescent="0.25">
      <c r="A54">
        <v>53</v>
      </c>
      <c r="B54" s="4">
        <v>42968</v>
      </c>
      <c r="C54">
        <v>36.240001999999997</v>
      </c>
      <c r="D54" s="3">
        <f t="shared" si="0"/>
        <v>3.3168354991233704E-3</v>
      </c>
      <c r="E54">
        <f t="shared" si="1"/>
        <v>1.1001397728244978E-5</v>
      </c>
      <c r="F54">
        <v>635</v>
      </c>
      <c r="G54">
        <f t="shared" si="2"/>
        <v>9.1845774809651121E-18</v>
      </c>
      <c r="H54">
        <f t="shared" si="3"/>
        <v>1.0104318983397957E-22</v>
      </c>
      <c r="I54">
        <f t="shared" si="4"/>
        <v>6.06259139003878E-24</v>
      </c>
    </row>
    <row r="55" spans="1:9" x14ac:dyDescent="0.25">
      <c r="A55">
        <v>54</v>
      </c>
      <c r="B55" s="4">
        <v>42969</v>
      </c>
      <c r="C55">
        <v>36.580002</v>
      </c>
      <c r="D55" s="3">
        <f t="shared" si="0"/>
        <v>9.338161274988906E-3</v>
      </c>
      <c r="E55">
        <f t="shared" si="1"/>
        <v>8.7201255997702428E-5</v>
      </c>
      <c r="F55">
        <v>634</v>
      </c>
      <c r="G55">
        <f t="shared" si="2"/>
        <v>9.770827107409695E-18</v>
      </c>
      <c r="H55">
        <f t="shared" si="3"/>
        <v>8.5202839590252321E-22</v>
      </c>
      <c r="I55">
        <f t="shared" si="4"/>
        <v>5.1121703754151435E-23</v>
      </c>
    </row>
    <row r="56" spans="1:9" x14ac:dyDescent="0.25">
      <c r="A56">
        <v>55</v>
      </c>
      <c r="B56" s="4">
        <v>42970</v>
      </c>
      <c r="C56">
        <v>36.959999000000003</v>
      </c>
      <c r="D56" s="3">
        <f t="shared" si="0"/>
        <v>1.0334522079802313E-2</v>
      </c>
      <c r="E56">
        <f t="shared" si="1"/>
        <v>1.0680234661792152E-4</v>
      </c>
      <c r="F56">
        <v>633</v>
      </c>
      <c r="G56">
        <f t="shared" si="2"/>
        <v>1.0394496922776272E-17</v>
      </c>
      <c r="H56">
        <f t="shared" si="3"/>
        <v>1.1101566632652699E-21</v>
      </c>
      <c r="I56">
        <f t="shared" si="4"/>
        <v>6.6609399795916259E-23</v>
      </c>
    </row>
    <row r="57" spans="1:9" x14ac:dyDescent="0.25">
      <c r="A57">
        <v>56</v>
      </c>
      <c r="B57" s="4">
        <v>42971</v>
      </c>
      <c r="C57">
        <v>36.700001</v>
      </c>
      <c r="D57" s="3">
        <f t="shared" si="0"/>
        <v>-7.059437408725438E-3</v>
      </c>
      <c r="E57">
        <f t="shared" si="1"/>
        <v>4.9835656527712125E-5</v>
      </c>
      <c r="F57">
        <v>632</v>
      </c>
      <c r="G57">
        <f t="shared" si="2"/>
        <v>1.1057975449761989E-17</v>
      </c>
      <c r="H57">
        <f t="shared" si="3"/>
        <v>5.5108146640621153E-22</v>
      </c>
      <c r="I57">
        <f t="shared" si="4"/>
        <v>3.3064887984372722E-23</v>
      </c>
    </row>
    <row r="58" spans="1:9" x14ac:dyDescent="0.25">
      <c r="A58">
        <v>57</v>
      </c>
      <c r="B58" s="4">
        <v>42972</v>
      </c>
      <c r="C58">
        <v>36.619999</v>
      </c>
      <c r="D58" s="3">
        <f t="shared" si="0"/>
        <v>-2.1822703695985736E-3</v>
      </c>
      <c r="E58">
        <f t="shared" si="1"/>
        <v>4.7623039660278948E-6</v>
      </c>
      <c r="F58">
        <v>631</v>
      </c>
      <c r="G58">
        <f t="shared" si="2"/>
        <v>1.1763803669959564E-17</v>
      </c>
      <c r="H58">
        <f t="shared" si="3"/>
        <v>5.6022808873021932E-23</v>
      </c>
      <c r="I58">
        <f t="shared" si="4"/>
        <v>3.3613685323813193E-24</v>
      </c>
    </row>
    <row r="59" spans="1:9" x14ac:dyDescent="0.25">
      <c r="A59">
        <v>58</v>
      </c>
      <c r="B59" s="4">
        <v>42975</v>
      </c>
      <c r="C59">
        <v>37.099997999999999</v>
      </c>
      <c r="D59" s="3">
        <f t="shared" si="0"/>
        <v>1.3022403766150171E-2</v>
      </c>
      <c r="E59">
        <f t="shared" si="1"/>
        <v>1.6958299984864216E-4</v>
      </c>
      <c r="F59">
        <v>630</v>
      </c>
      <c r="G59">
        <f t="shared" si="2"/>
        <v>1.2514684755276131E-17</v>
      </c>
      <c r="H59">
        <f t="shared" si="3"/>
        <v>2.1222777829597965E-21</v>
      </c>
      <c r="I59">
        <f t="shared" si="4"/>
        <v>1.2733666697758789E-22</v>
      </c>
    </row>
    <row r="60" spans="1:9" x14ac:dyDescent="0.25">
      <c r="A60">
        <v>59</v>
      </c>
      <c r="B60" s="4">
        <v>42976</v>
      </c>
      <c r="C60">
        <v>37.049999</v>
      </c>
      <c r="D60" s="3">
        <f t="shared" si="0"/>
        <v>-1.3485909534899673E-3</v>
      </c>
      <c r="E60">
        <f t="shared" si="1"/>
        <v>1.8186975598349792E-6</v>
      </c>
      <c r="F60">
        <v>629</v>
      </c>
      <c r="G60">
        <f t="shared" si="2"/>
        <v>1.3313494420506525E-17</v>
      </c>
      <c r="H60">
        <f t="shared" si="3"/>
        <v>2.4213219815451828E-23</v>
      </c>
      <c r="I60">
        <f t="shared" si="4"/>
        <v>1.4527931889271109E-24</v>
      </c>
    </row>
    <row r="61" spans="1:9" x14ac:dyDescent="0.25">
      <c r="A61">
        <v>60</v>
      </c>
      <c r="B61" s="4">
        <v>42977</v>
      </c>
      <c r="C61">
        <v>36.950001</v>
      </c>
      <c r="D61" s="3">
        <f t="shared" si="0"/>
        <v>-2.7026502937323679E-3</v>
      </c>
      <c r="E61">
        <f t="shared" si="1"/>
        <v>7.3043186102116541E-6</v>
      </c>
      <c r="F61">
        <v>628</v>
      </c>
      <c r="G61">
        <f t="shared" si="2"/>
        <v>1.4163291936709067E-17</v>
      </c>
      <c r="H61">
        <f t="shared" si="3"/>
        <v>1.034531968751647E-22</v>
      </c>
      <c r="I61">
        <f t="shared" si="4"/>
        <v>6.2071918125098879E-24</v>
      </c>
    </row>
    <row r="62" spans="1:9" x14ac:dyDescent="0.25">
      <c r="A62">
        <v>61</v>
      </c>
      <c r="B62" s="4">
        <v>42978</v>
      </c>
      <c r="C62">
        <v>36.720001000000003</v>
      </c>
      <c r="D62" s="3">
        <f t="shared" si="0"/>
        <v>-6.2440814724050199E-3</v>
      </c>
      <c r="E62">
        <f t="shared" si="1"/>
        <v>3.8988553434031642E-5</v>
      </c>
      <c r="F62">
        <v>627</v>
      </c>
      <c r="G62">
        <f t="shared" si="2"/>
        <v>1.5067331847562839E-17</v>
      </c>
      <c r="H62">
        <f t="shared" si="3"/>
        <v>5.8745347284699046E-22</v>
      </c>
      <c r="I62">
        <f t="shared" si="4"/>
        <v>3.5247208370819457E-23</v>
      </c>
    </row>
    <row r="63" spans="1:9" x14ac:dyDescent="0.25">
      <c r="A63">
        <v>62</v>
      </c>
      <c r="B63" s="4">
        <v>42979</v>
      </c>
      <c r="C63">
        <v>36.479999999999997</v>
      </c>
      <c r="D63" s="3">
        <f t="shared" si="0"/>
        <v>-6.5574277792743371E-3</v>
      </c>
      <c r="E63">
        <f t="shared" si="1"/>
        <v>4.2999859080398764E-5</v>
      </c>
      <c r="F63">
        <v>626</v>
      </c>
      <c r="G63">
        <f t="shared" si="2"/>
        <v>1.602907643357749E-17</v>
      </c>
      <c r="H63">
        <f t="shared" si="3"/>
        <v>6.8924802783277289E-22</v>
      </c>
      <c r="I63">
        <f t="shared" si="4"/>
        <v>4.1354881669966409E-23</v>
      </c>
    </row>
    <row r="64" spans="1:9" x14ac:dyDescent="0.25">
      <c r="A64">
        <v>63</v>
      </c>
      <c r="B64" s="4">
        <v>42982</v>
      </c>
      <c r="C64">
        <v>36.490001999999997</v>
      </c>
      <c r="D64" s="3">
        <f t="shared" si="0"/>
        <v>2.7414005176093118E-4</v>
      </c>
      <c r="E64">
        <f t="shared" si="1"/>
        <v>7.515276797948603E-8</v>
      </c>
      <c r="F64">
        <v>625</v>
      </c>
      <c r="G64">
        <f t="shared" si="2"/>
        <v>1.7052208971890944E-17</v>
      </c>
      <c r="H64">
        <f t="shared" si="3"/>
        <v>1.2815207044022301E-24</v>
      </c>
      <c r="I64">
        <f t="shared" si="4"/>
        <v>7.6891242264133872E-26</v>
      </c>
    </row>
    <row r="65" spans="1:9" x14ac:dyDescent="0.25">
      <c r="A65">
        <v>64</v>
      </c>
      <c r="B65" s="4">
        <v>42983</v>
      </c>
      <c r="C65">
        <v>36.590000000000003</v>
      </c>
      <c r="D65" s="3">
        <f t="shared" si="0"/>
        <v>2.7366737732240046E-3</v>
      </c>
      <c r="E65">
        <f t="shared" si="1"/>
        <v>7.4893833410521106E-6</v>
      </c>
      <c r="F65">
        <v>624</v>
      </c>
      <c r="G65">
        <f t="shared" si="2"/>
        <v>1.8140647842437177E-17</v>
      </c>
      <c r="H65">
        <f t="shared" si="3"/>
        <v>1.358622657470419E-22</v>
      </c>
      <c r="I65">
        <f t="shared" si="4"/>
        <v>8.1517359448225208E-24</v>
      </c>
    </row>
    <row r="66" spans="1:9" x14ac:dyDescent="0.25">
      <c r="A66">
        <v>65</v>
      </c>
      <c r="B66" s="4">
        <v>42984</v>
      </c>
      <c r="C66">
        <v>36.549999</v>
      </c>
      <c r="D66" s="3">
        <f t="shared" si="0"/>
        <v>-1.0938201951095437E-3</v>
      </c>
      <c r="E66">
        <f t="shared" si="1"/>
        <v>1.1964426192294801E-6</v>
      </c>
      <c r="F66">
        <v>623</v>
      </c>
      <c r="G66">
        <f t="shared" si="2"/>
        <v>1.9298561534507635E-17</v>
      </c>
      <c r="H66">
        <f t="shared" si="3"/>
        <v>2.308962150970761E-23</v>
      </c>
      <c r="I66">
        <f t="shared" si="4"/>
        <v>1.3853772905824578E-24</v>
      </c>
    </row>
    <row r="67" spans="1:9" x14ac:dyDescent="0.25">
      <c r="A67">
        <v>66</v>
      </c>
      <c r="B67" s="4">
        <v>42985</v>
      </c>
      <c r="C67">
        <v>36.43</v>
      </c>
      <c r="D67" s="3">
        <f t="shared" si="0"/>
        <v>-3.2885478155336339E-3</v>
      </c>
      <c r="E67">
        <f t="shared" si="1"/>
        <v>1.0814546735051035E-5</v>
      </c>
      <c r="F67">
        <v>622</v>
      </c>
      <c r="G67">
        <f t="shared" si="2"/>
        <v>2.0530384611178332E-17</v>
      </c>
      <c r="H67">
        <f t="shared" si="3"/>
        <v>2.2202680386616064E-22</v>
      </c>
      <c r="I67">
        <f t="shared" si="4"/>
        <v>1.3321608231969651E-23</v>
      </c>
    </row>
    <row r="68" spans="1:9" x14ac:dyDescent="0.25">
      <c r="A68">
        <v>67</v>
      </c>
      <c r="B68" s="4">
        <v>42986</v>
      </c>
      <c r="C68">
        <v>36.229999999999997</v>
      </c>
      <c r="D68" s="3">
        <f t="shared" ref="D68:D131" si="5">LN(C68/C67)</f>
        <v>-5.5051061134866628E-3</v>
      </c>
      <c r="E68">
        <f t="shared" ref="E68:E131" si="6">+D68*D68</f>
        <v>3.0306193320748228E-5</v>
      </c>
      <c r="F68">
        <v>621</v>
      </c>
      <c r="G68">
        <f t="shared" ref="G68:G131" si="7">+$G$2^(F68-1)</f>
        <v>2.184083469274291E-17</v>
      </c>
      <c r="H68">
        <f t="shared" ref="H68:H131" si="8">+E68*G68</f>
        <v>6.6191255848477133E-22</v>
      </c>
      <c r="I68">
        <f t="shared" ref="I68:I131" si="9">+H68*(1-$G$2)</f>
        <v>3.9714753509086315E-23</v>
      </c>
    </row>
    <row r="69" spans="1:9" x14ac:dyDescent="0.25">
      <c r="A69">
        <v>68</v>
      </c>
      <c r="B69" s="4">
        <v>42989</v>
      </c>
      <c r="C69">
        <v>36.720001000000003</v>
      </c>
      <c r="D69" s="3">
        <f t="shared" si="5"/>
        <v>1.3434088078419127E-2</v>
      </c>
      <c r="E69">
        <f t="shared" si="6"/>
        <v>1.8047472249872293E-4</v>
      </c>
      <c r="F69">
        <v>620</v>
      </c>
      <c r="G69">
        <f t="shared" si="7"/>
        <v>2.3234930524194587E-17</v>
      </c>
      <c r="H69">
        <f t="shared" si="8"/>
        <v>4.1933176386311247E-21</v>
      </c>
      <c r="I69">
        <f t="shared" si="9"/>
        <v>2.5159905831786769E-22</v>
      </c>
    </row>
    <row r="70" spans="1:9" x14ac:dyDescent="0.25">
      <c r="A70">
        <v>69</v>
      </c>
      <c r="B70" s="4">
        <v>42990</v>
      </c>
      <c r="C70">
        <v>35.880001</v>
      </c>
      <c r="D70" s="3">
        <f t="shared" si="5"/>
        <v>-2.31415279241299E-2</v>
      </c>
      <c r="E70">
        <f t="shared" si="6"/>
        <v>5.3553031466328392E-4</v>
      </c>
      <c r="F70">
        <v>619</v>
      </c>
      <c r="G70">
        <f t="shared" si="7"/>
        <v>2.471801119595169E-17</v>
      </c>
      <c r="H70">
        <f t="shared" si="8"/>
        <v>1.3237244313618583E-20</v>
      </c>
      <c r="I70">
        <f t="shared" si="9"/>
        <v>7.9423465881711567E-22</v>
      </c>
    </row>
    <row r="71" spans="1:9" x14ac:dyDescent="0.25">
      <c r="A71">
        <v>70</v>
      </c>
      <c r="B71" s="4">
        <v>42991</v>
      </c>
      <c r="C71">
        <v>36.490001999999997</v>
      </c>
      <c r="D71" s="3">
        <f t="shared" si="5"/>
        <v>1.6858240196616536E-2</v>
      </c>
      <c r="E71">
        <f t="shared" si="6"/>
        <v>2.8420026252681753E-4</v>
      </c>
      <c r="F71">
        <v>618</v>
      </c>
      <c r="G71">
        <f t="shared" si="7"/>
        <v>2.6295756591437966E-17</v>
      </c>
      <c r="H71">
        <f t="shared" si="8"/>
        <v>7.4732609266279626E-21</v>
      </c>
      <c r="I71">
        <f t="shared" si="9"/>
        <v>4.4839565559767815E-22</v>
      </c>
    </row>
    <row r="72" spans="1:9" x14ac:dyDescent="0.25">
      <c r="A72">
        <v>71</v>
      </c>
      <c r="B72" s="4">
        <v>42992</v>
      </c>
      <c r="C72">
        <v>36.5</v>
      </c>
      <c r="D72" s="3">
        <f t="shared" si="5"/>
        <v>2.739553305542348E-4</v>
      </c>
      <c r="E72">
        <f t="shared" si="6"/>
        <v>7.505152313908005E-8</v>
      </c>
      <c r="F72">
        <v>617</v>
      </c>
      <c r="G72">
        <f t="shared" si="7"/>
        <v>2.7974209139827623E-17</v>
      </c>
      <c r="H72">
        <f t="shared" si="8"/>
        <v>2.0995070045552375E-24</v>
      </c>
      <c r="I72">
        <f t="shared" si="9"/>
        <v>1.2597042027331436E-25</v>
      </c>
    </row>
    <row r="73" spans="1:9" x14ac:dyDescent="0.25">
      <c r="A73">
        <v>72</v>
      </c>
      <c r="B73" s="4">
        <v>42993</v>
      </c>
      <c r="C73">
        <v>36.490001999999997</v>
      </c>
      <c r="D73" s="3">
        <f t="shared" si="5"/>
        <v>-2.7395533055429177E-4</v>
      </c>
      <c r="E73">
        <f t="shared" si="6"/>
        <v>7.5051523139111271E-8</v>
      </c>
      <c r="F73">
        <v>616</v>
      </c>
      <c r="G73">
        <f t="shared" si="7"/>
        <v>2.9759796957263427E-17</v>
      </c>
      <c r="H73">
        <f t="shared" si="8"/>
        <v>2.2335180899533093E-24</v>
      </c>
      <c r="I73">
        <f t="shared" si="9"/>
        <v>1.3401108539719868E-25</v>
      </c>
    </row>
    <row r="74" spans="1:9" x14ac:dyDescent="0.25">
      <c r="A74">
        <v>73</v>
      </c>
      <c r="B74" s="4">
        <v>42996</v>
      </c>
      <c r="C74">
        <v>35.770000000000003</v>
      </c>
      <c r="D74" s="3">
        <f t="shared" si="5"/>
        <v>-1.9928751986965049E-2</v>
      </c>
      <c r="E74">
        <f t="shared" si="6"/>
        <v>3.9715515575796339E-4</v>
      </c>
      <c r="F74">
        <v>615</v>
      </c>
      <c r="G74">
        <f t="shared" si="7"/>
        <v>3.1659358465173867E-17</v>
      </c>
      <c r="H74">
        <f t="shared" si="8"/>
        <v>1.2573677442433324E-20</v>
      </c>
      <c r="I74">
        <f t="shared" si="9"/>
        <v>7.544206465460001E-22</v>
      </c>
    </row>
    <row r="75" spans="1:9" x14ac:dyDescent="0.25">
      <c r="A75">
        <v>74</v>
      </c>
      <c r="B75" s="4">
        <v>42997</v>
      </c>
      <c r="C75">
        <v>35.659999999999997</v>
      </c>
      <c r="D75" s="3">
        <f t="shared" si="5"/>
        <v>-3.0799408359322203E-3</v>
      </c>
      <c r="E75">
        <f t="shared" si="6"/>
        <v>9.4860355528428644E-6</v>
      </c>
      <c r="F75">
        <v>614</v>
      </c>
      <c r="G75">
        <f t="shared" si="7"/>
        <v>3.3680168579972193E-17</v>
      </c>
      <c r="H75">
        <f t="shared" si="8"/>
        <v>3.194912765753574E-22</v>
      </c>
      <c r="I75">
        <f t="shared" si="9"/>
        <v>1.9169476594521462E-23</v>
      </c>
    </row>
    <row r="76" spans="1:9" x14ac:dyDescent="0.25">
      <c r="A76">
        <v>75</v>
      </c>
      <c r="B76" s="4">
        <v>42998</v>
      </c>
      <c r="C76">
        <v>36.169998</v>
      </c>
      <c r="D76" s="3">
        <f t="shared" si="5"/>
        <v>1.4200378234567948E-2</v>
      </c>
      <c r="E76">
        <f t="shared" si="6"/>
        <v>2.016507420047911E-4</v>
      </c>
      <c r="F76">
        <v>613</v>
      </c>
      <c r="G76">
        <f t="shared" si="7"/>
        <v>3.5829966574438505E-17</v>
      </c>
      <c r="H76">
        <f t="shared" si="8"/>
        <v>7.2251393457423874E-21</v>
      </c>
      <c r="I76">
        <f t="shared" si="9"/>
        <v>4.3350836074454361E-22</v>
      </c>
    </row>
    <row r="77" spans="1:9" x14ac:dyDescent="0.25">
      <c r="A77">
        <v>76</v>
      </c>
      <c r="B77" s="4">
        <v>42999</v>
      </c>
      <c r="C77">
        <v>36.130001</v>
      </c>
      <c r="D77" s="3">
        <f t="shared" si="5"/>
        <v>-1.1064178321836032E-3</v>
      </c>
      <c r="E77">
        <f t="shared" si="6"/>
        <v>1.224160419373864E-6</v>
      </c>
      <c r="F77">
        <v>612</v>
      </c>
      <c r="G77">
        <f t="shared" si="7"/>
        <v>3.811698571748777E-17</v>
      </c>
      <c r="H77">
        <f t="shared" si="8"/>
        <v>4.666130522118741E-23</v>
      </c>
      <c r="I77">
        <f t="shared" si="9"/>
        <v>2.7996783132712472E-24</v>
      </c>
    </row>
    <row r="78" spans="1:9" x14ac:dyDescent="0.25">
      <c r="A78">
        <v>77</v>
      </c>
      <c r="B78" s="4">
        <v>43000</v>
      </c>
      <c r="C78">
        <v>36.200001</v>
      </c>
      <c r="D78" s="3">
        <f t="shared" si="5"/>
        <v>1.9355736186559475E-3</v>
      </c>
      <c r="E78">
        <f t="shared" si="6"/>
        <v>3.7464452332368794E-6</v>
      </c>
      <c r="F78">
        <v>611</v>
      </c>
      <c r="G78">
        <f t="shared" si="7"/>
        <v>4.0549984805838051E-17</v>
      </c>
      <c r="H78">
        <f t="shared" si="8"/>
        <v>1.5191829728365986E-22</v>
      </c>
      <c r="I78">
        <f t="shared" si="9"/>
        <v>9.1150978370195998E-24</v>
      </c>
    </row>
    <row r="79" spans="1:9" x14ac:dyDescent="0.25">
      <c r="A79">
        <v>78</v>
      </c>
      <c r="B79" s="4">
        <v>43003</v>
      </c>
      <c r="C79">
        <v>35.729999999999997</v>
      </c>
      <c r="D79" s="3">
        <f t="shared" si="5"/>
        <v>-1.3068474420716054E-2</v>
      </c>
      <c r="E79">
        <f t="shared" si="6"/>
        <v>1.7078502368490981E-4</v>
      </c>
      <c r="F79">
        <v>610</v>
      </c>
      <c r="G79">
        <f t="shared" si="7"/>
        <v>4.3138281708338359E-17</v>
      </c>
      <c r="H79">
        <f t="shared" si="8"/>
        <v>7.3673724632848787E-21</v>
      </c>
      <c r="I79">
        <f t="shared" si="9"/>
        <v>4.4204234779709307E-22</v>
      </c>
    </row>
    <row r="80" spans="1:9" x14ac:dyDescent="0.25">
      <c r="A80">
        <v>79</v>
      </c>
      <c r="B80" s="4">
        <v>43004</v>
      </c>
      <c r="C80">
        <v>35.310001</v>
      </c>
      <c r="D80" s="3">
        <f t="shared" si="5"/>
        <v>-1.1824433774434633E-2</v>
      </c>
      <c r="E80">
        <f t="shared" si="6"/>
        <v>1.3981723408599048E-4</v>
      </c>
      <c r="F80">
        <v>609</v>
      </c>
      <c r="G80">
        <f t="shared" si="7"/>
        <v>4.5891789051423786E-17</v>
      </c>
      <c r="H80">
        <f t="shared" si="8"/>
        <v>6.4164630124278148E-21</v>
      </c>
      <c r="I80">
        <f t="shared" si="9"/>
        <v>3.8498778074566925E-22</v>
      </c>
    </row>
    <row r="81" spans="1:9" x14ac:dyDescent="0.25">
      <c r="A81">
        <v>80</v>
      </c>
      <c r="B81" s="4">
        <v>43005</v>
      </c>
      <c r="C81">
        <v>35.07</v>
      </c>
      <c r="D81" s="3">
        <f t="shared" si="5"/>
        <v>-6.8201741087969584E-3</v>
      </c>
      <c r="E81">
        <f t="shared" si="6"/>
        <v>4.6514774874304385E-5</v>
      </c>
      <c r="F81">
        <v>608</v>
      </c>
      <c r="G81">
        <f t="shared" si="7"/>
        <v>4.8821052182365735E-17</v>
      </c>
      <c r="H81">
        <f t="shared" si="8"/>
        <v>2.2709002513894088E-21</v>
      </c>
      <c r="I81">
        <f t="shared" si="9"/>
        <v>1.3625401508336466E-22</v>
      </c>
    </row>
    <row r="82" spans="1:9" x14ac:dyDescent="0.25">
      <c r="A82">
        <v>81</v>
      </c>
      <c r="B82" s="4">
        <v>43006</v>
      </c>
      <c r="C82">
        <v>34.869999</v>
      </c>
      <c r="D82" s="3">
        <f t="shared" si="5"/>
        <v>-5.7192321424740294E-3</v>
      </c>
      <c r="E82">
        <f t="shared" si="6"/>
        <v>3.2709616299508078E-5</v>
      </c>
      <c r="F82">
        <v>607</v>
      </c>
      <c r="G82">
        <f t="shared" si="7"/>
        <v>5.1937289555708232E-17</v>
      </c>
      <c r="H82">
        <f t="shared" si="8"/>
        <v>1.6988488130036647E-21</v>
      </c>
      <c r="I82">
        <f t="shared" si="9"/>
        <v>1.0193092878021997E-22</v>
      </c>
    </row>
    <row r="83" spans="1:9" x14ac:dyDescent="0.25">
      <c r="A83">
        <v>82</v>
      </c>
      <c r="B83" s="4">
        <v>43007</v>
      </c>
      <c r="C83">
        <v>35.270000000000003</v>
      </c>
      <c r="D83" s="3">
        <f t="shared" si="5"/>
        <v>1.1405912238347887E-2</v>
      </c>
      <c r="E83">
        <f t="shared" si="6"/>
        <v>1.3009483398889412E-4</v>
      </c>
      <c r="F83">
        <v>606</v>
      </c>
      <c r="G83">
        <f t="shared" si="7"/>
        <v>5.5252435697561938E-17</v>
      </c>
      <c r="H83">
        <f t="shared" si="8"/>
        <v>7.188056449556367E-21</v>
      </c>
      <c r="I83">
        <f t="shared" si="9"/>
        <v>4.3128338697338239E-22</v>
      </c>
    </row>
    <row r="84" spans="1:9" x14ac:dyDescent="0.25">
      <c r="A84">
        <v>83</v>
      </c>
      <c r="B84" s="4">
        <v>43010</v>
      </c>
      <c r="C84">
        <v>36.380001</v>
      </c>
      <c r="D84" s="3">
        <f t="shared" si="5"/>
        <v>3.0986456329645574E-2</v>
      </c>
      <c r="E84">
        <f t="shared" si="6"/>
        <v>9.6016047586903227E-4</v>
      </c>
      <c r="F84">
        <v>605</v>
      </c>
      <c r="G84">
        <f t="shared" si="7"/>
        <v>5.8779186912299946E-17</v>
      </c>
      <c r="H84">
        <f t="shared" si="8"/>
        <v>5.6437452076908714E-20</v>
      </c>
      <c r="I84">
        <f t="shared" si="9"/>
        <v>3.3862471246145259E-21</v>
      </c>
    </row>
    <row r="85" spans="1:9" x14ac:dyDescent="0.25">
      <c r="A85">
        <v>84</v>
      </c>
      <c r="B85" s="4">
        <v>43011</v>
      </c>
      <c r="C85">
        <v>35.849997999999999</v>
      </c>
      <c r="D85" s="3">
        <f t="shared" si="5"/>
        <v>-1.4675689319984227E-2</v>
      </c>
      <c r="E85">
        <f t="shared" si="6"/>
        <v>2.1537585701669911E-4</v>
      </c>
      <c r="F85">
        <v>604</v>
      </c>
      <c r="G85">
        <f t="shared" si="7"/>
        <v>6.253104990670206E-17</v>
      </c>
      <c r="H85">
        <f t="shared" si="8"/>
        <v>1.3467678463809939E-20</v>
      </c>
      <c r="I85">
        <f t="shared" si="9"/>
        <v>8.0806070782859702E-22</v>
      </c>
    </row>
    <row r="86" spans="1:9" x14ac:dyDescent="0.25">
      <c r="A86">
        <v>85</v>
      </c>
      <c r="B86" s="4">
        <v>43012</v>
      </c>
      <c r="C86">
        <v>35.759998000000003</v>
      </c>
      <c r="D86" s="3">
        <f t="shared" si="5"/>
        <v>-2.5136168807219092E-3</v>
      </c>
      <c r="E86">
        <f t="shared" si="6"/>
        <v>6.3182698230501406E-6</v>
      </c>
      <c r="F86">
        <v>603</v>
      </c>
      <c r="G86">
        <f t="shared" si="7"/>
        <v>6.6522393517768157E-17</v>
      </c>
      <c r="H86">
        <f t="shared" si="8"/>
        <v>4.2030643152038084E-22</v>
      </c>
      <c r="I86">
        <f t="shared" si="9"/>
        <v>2.5218385891222872E-23</v>
      </c>
    </row>
    <row r="87" spans="1:9" x14ac:dyDescent="0.25">
      <c r="A87">
        <v>86</v>
      </c>
      <c r="B87" s="4">
        <v>43013</v>
      </c>
      <c r="C87">
        <v>35.639999000000003</v>
      </c>
      <c r="D87" s="3">
        <f t="shared" si="5"/>
        <v>-3.3613198326534186E-3</v>
      </c>
      <c r="E87">
        <f t="shared" si="6"/>
        <v>1.1298471017389206E-5</v>
      </c>
      <c r="F87">
        <v>602</v>
      </c>
      <c r="G87">
        <f t="shared" si="7"/>
        <v>7.0768503742306548E-17</v>
      </c>
      <c r="H87">
        <f t="shared" si="8"/>
        <v>7.9957588847645015E-22</v>
      </c>
      <c r="I87">
        <f t="shared" si="9"/>
        <v>4.7974553308587053E-23</v>
      </c>
    </row>
    <row r="88" spans="1:9" x14ac:dyDescent="0.25">
      <c r="A88">
        <v>87</v>
      </c>
      <c r="B88" s="4">
        <v>43014</v>
      </c>
      <c r="C88">
        <v>35.639999000000003</v>
      </c>
      <c r="D88" s="3">
        <f t="shared" si="5"/>
        <v>0</v>
      </c>
      <c r="E88">
        <f t="shared" si="6"/>
        <v>0</v>
      </c>
      <c r="F88">
        <v>601</v>
      </c>
      <c r="G88">
        <f t="shared" si="7"/>
        <v>7.5285642279049522E-17</v>
      </c>
      <c r="H88">
        <f t="shared" si="8"/>
        <v>0</v>
      </c>
      <c r="I88">
        <f t="shared" si="9"/>
        <v>0</v>
      </c>
    </row>
    <row r="89" spans="1:9" x14ac:dyDescent="0.25">
      <c r="A89">
        <v>88</v>
      </c>
      <c r="B89" s="4">
        <v>43017</v>
      </c>
      <c r="C89">
        <v>36.099997999999999</v>
      </c>
      <c r="D89" s="3">
        <f t="shared" si="5"/>
        <v>1.2824235392924767E-2</v>
      </c>
      <c r="E89">
        <f t="shared" si="6"/>
        <v>1.6446101341314426E-4</v>
      </c>
      <c r="F89">
        <v>600</v>
      </c>
      <c r="G89">
        <f t="shared" si="7"/>
        <v>8.0091108807499488E-17</v>
      </c>
      <c r="H89">
        <f t="shared" si="8"/>
        <v>1.317186491986377E-20</v>
      </c>
      <c r="I89">
        <f t="shared" si="9"/>
        <v>7.9031189519182685E-22</v>
      </c>
    </row>
    <row r="90" spans="1:9" x14ac:dyDescent="0.25">
      <c r="A90">
        <v>89</v>
      </c>
      <c r="B90" s="4">
        <v>43018</v>
      </c>
      <c r="C90">
        <v>35.889999000000003</v>
      </c>
      <c r="D90" s="3">
        <f t="shared" si="5"/>
        <v>-5.8341326405704583E-3</v>
      </c>
      <c r="E90">
        <f t="shared" si="6"/>
        <v>3.4037103667769626E-5</v>
      </c>
      <c r="F90">
        <v>599</v>
      </c>
      <c r="G90">
        <f t="shared" si="7"/>
        <v>8.5203307242020746E-17</v>
      </c>
      <c r="H90">
        <f t="shared" si="8"/>
        <v>2.9000738014334866E-21</v>
      </c>
      <c r="I90">
        <f t="shared" si="9"/>
        <v>1.7400442808600936E-22</v>
      </c>
    </row>
    <row r="91" spans="1:9" x14ac:dyDescent="0.25">
      <c r="A91">
        <v>90</v>
      </c>
      <c r="B91" s="4">
        <v>43019</v>
      </c>
      <c r="C91">
        <v>35.259998000000003</v>
      </c>
      <c r="D91" s="3">
        <f t="shared" si="5"/>
        <v>-1.7709557048375936E-2</v>
      </c>
      <c r="E91">
        <f t="shared" si="6"/>
        <v>3.1362841084968179E-4</v>
      </c>
      <c r="F91">
        <v>598</v>
      </c>
      <c r="G91">
        <f t="shared" si="7"/>
        <v>9.0641816214915668E-17</v>
      </c>
      <c r="H91">
        <f t="shared" si="8"/>
        <v>2.842784877601292E-20</v>
      </c>
      <c r="I91">
        <f t="shared" si="9"/>
        <v>1.7056709265607766E-21</v>
      </c>
    </row>
    <row r="92" spans="1:9" x14ac:dyDescent="0.25">
      <c r="A92">
        <v>91</v>
      </c>
      <c r="B92" s="4">
        <v>43020</v>
      </c>
      <c r="C92">
        <v>35.090000000000003</v>
      </c>
      <c r="D92" s="3">
        <f t="shared" si="5"/>
        <v>-4.8329306531013309E-3</v>
      </c>
      <c r="E92">
        <f t="shared" si="6"/>
        <v>2.3357218697686456E-5</v>
      </c>
      <c r="F92">
        <v>597</v>
      </c>
      <c r="G92">
        <f t="shared" si="7"/>
        <v>9.6427464058420932E-17</v>
      </c>
      <c r="H92">
        <f t="shared" si="8"/>
        <v>2.2522773664758383E-21</v>
      </c>
      <c r="I92">
        <f t="shared" si="9"/>
        <v>1.3513664198855043E-22</v>
      </c>
    </row>
    <row r="93" spans="1:9" x14ac:dyDescent="0.25">
      <c r="A93">
        <v>92</v>
      </c>
      <c r="B93" s="4">
        <v>43021</v>
      </c>
      <c r="C93">
        <v>34.150002000000001</v>
      </c>
      <c r="D93" s="3">
        <f t="shared" si="5"/>
        <v>-2.7153545013172742E-2</v>
      </c>
      <c r="E93">
        <f t="shared" si="6"/>
        <v>7.3731500678239832E-4</v>
      </c>
      <c r="F93">
        <v>596</v>
      </c>
      <c r="G93">
        <f t="shared" si="7"/>
        <v>1.0258240857278823E-16</v>
      </c>
      <c r="H93">
        <f t="shared" si="8"/>
        <v>7.5635549272600116E-20</v>
      </c>
      <c r="I93">
        <f t="shared" si="9"/>
        <v>4.5381329563560113E-21</v>
      </c>
    </row>
    <row r="94" spans="1:9" x14ac:dyDescent="0.25">
      <c r="A94">
        <v>93</v>
      </c>
      <c r="B94" s="4">
        <v>43024</v>
      </c>
      <c r="C94">
        <v>34.360000999999997</v>
      </c>
      <c r="D94" s="3">
        <f t="shared" si="5"/>
        <v>6.1304816377117863E-3</v>
      </c>
      <c r="E94">
        <f t="shared" si="6"/>
        <v>3.7582805110321389E-5</v>
      </c>
      <c r="F94">
        <v>595</v>
      </c>
      <c r="G94">
        <f t="shared" si="7"/>
        <v>1.0913022188594493E-16</v>
      </c>
      <c r="H94">
        <f t="shared" si="8"/>
        <v>4.1014198607855987E-21</v>
      </c>
      <c r="I94">
        <f t="shared" si="9"/>
        <v>2.4608519164713614E-22</v>
      </c>
    </row>
    <row r="95" spans="1:9" x14ac:dyDescent="0.25">
      <c r="A95">
        <v>94</v>
      </c>
      <c r="B95" s="4">
        <v>43025</v>
      </c>
      <c r="C95">
        <v>34.5</v>
      </c>
      <c r="D95" s="3">
        <f t="shared" si="5"/>
        <v>4.0661978176510655E-3</v>
      </c>
      <c r="E95">
        <f t="shared" si="6"/>
        <v>1.6533964692270286E-5</v>
      </c>
      <c r="F95">
        <v>594</v>
      </c>
      <c r="G95">
        <f t="shared" si="7"/>
        <v>1.1609598072972864E-16</v>
      </c>
      <c r="H95">
        <f t="shared" si="8"/>
        <v>1.9195268462998249E-21</v>
      </c>
      <c r="I95">
        <f t="shared" si="9"/>
        <v>1.151716107779896E-22</v>
      </c>
    </row>
    <row r="96" spans="1:9" x14ac:dyDescent="0.25">
      <c r="A96">
        <v>95</v>
      </c>
      <c r="B96" s="4">
        <v>43026</v>
      </c>
      <c r="C96">
        <v>34.830002</v>
      </c>
      <c r="D96" s="3">
        <f t="shared" si="5"/>
        <v>9.5198177623568789E-3</v>
      </c>
      <c r="E96">
        <f t="shared" si="6"/>
        <v>9.0626930228485532E-5</v>
      </c>
      <c r="F96">
        <v>593</v>
      </c>
      <c r="G96">
        <f t="shared" si="7"/>
        <v>1.2350636247843474E-16</v>
      </c>
      <c r="H96">
        <f t="shared" si="8"/>
        <v>1.1193002495107149E-20</v>
      </c>
      <c r="I96">
        <f t="shared" si="9"/>
        <v>6.7158014970642956E-22</v>
      </c>
    </row>
    <row r="97" spans="1:9" x14ac:dyDescent="0.25">
      <c r="A97">
        <v>96</v>
      </c>
      <c r="B97" s="4">
        <v>43027</v>
      </c>
      <c r="C97">
        <v>35.490001999999997</v>
      </c>
      <c r="D97" s="3">
        <f t="shared" si="5"/>
        <v>1.8771881212634806E-2</v>
      </c>
      <c r="E97">
        <f t="shared" si="6"/>
        <v>3.5238352426127161E-4</v>
      </c>
      <c r="F97">
        <v>592</v>
      </c>
      <c r="G97">
        <f t="shared" si="7"/>
        <v>1.3138974731748374E-16</v>
      </c>
      <c r="H97">
        <f t="shared" si="8"/>
        <v>4.6299582211532879E-20</v>
      </c>
      <c r="I97">
        <f t="shared" si="9"/>
        <v>2.7779749326919754E-21</v>
      </c>
    </row>
    <row r="98" spans="1:9" x14ac:dyDescent="0.25">
      <c r="A98">
        <v>97</v>
      </c>
      <c r="B98" s="4">
        <v>43028</v>
      </c>
      <c r="C98">
        <v>35.349997999999999</v>
      </c>
      <c r="D98" s="3">
        <f t="shared" si="5"/>
        <v>-3.9526872468120967E-3</v>
      </c>
      <c r="E98">
        <f t="shared" si="6"/>
        <v>1.5623736471110993E-5</v>
      </c>
      <c r="F98">
        <v>591</v>
      </c>
      <c r="G98">
        <f t="shared" si="7"/>
        <v>1.3977632693349339E-16</v>
      </c>
      <c r="H98">
        <f t="shared" si="8"/>
        <v>2.1838284969087544E-21</v>
      </c>
      <c r="I98">
        <f t="shared" si="9"/>
        <v>1.3102970981452538E-22</v>
      </c>
    </row>
    <row r="99" spans="1:9" x14ac:dyDescent="0.25">
      <c r="A99">
        <v>98</v>
      </c>
      <c r="B99" s="4">
        <v>43031</v>
      </c>
      <c r="C99">
        <v>35.369999</v>
      </c>
      <c r="D99" s="3">
        <f t="shared" si="5"/>
        <v>5.6563917934761287E-4</v>
      </c>
      <c r="E99">
        <f t="shared" si="6"/>
        <v>3.1994768121304097E-7</v>
      </c>
      <c r="F99">
        <v>590</v>
      </c>
      <c r="G99">
        <f t="shared" si="7"/>
        <v>1.4869822014201422E-16</v>
      </c>
      <c r="H99">
        <f t="shared" si="8"/>
        <v>4.7575650734943753E-23</v>
      </c>
      <c r="I99">
        <f t="shared" si="9"/>
        <v>2.8545390440966278E-24</v>
      </c>
    </row>
    <row r="100" spans="1:9" x14ac:dyDescent="0.25">
      <c r="A100">
        <v>99</v>
      </c>
      <c r="B100" s="4">
        <v>43032</v>
      </c>
      <c r="C100">
        <v>35.400002000000001</v>
      </c>
      <c r="D100" s="3">
        <f t="shared" si="5"/>
        <v>8.4790169206091994E-4</v>
      </c>
      <c r="E100">
        <f t="shared" si="6"/>
        <v>7.189372793997711E-7</v>
      </c>
      <c r="F100">
        <v>589</v>
      </c>
      <c r="G100">
        <f t="shared" si="7"/>
        <v>1.5818959589575983E-16</v>
      </c>
      <c r="H100">
        <f t="shared" si="8"/>
        <v>1.1372839770264677E-22</v>
      </c>
      <c r="I100">
        <f t="shared" si="9"/>
        <v>6.8237038621588127E-24</v>
      </c>
    </row>
    <row r="101" spans="1:9" x14ac:dyDescent="0.25">
      <c r="A101">
        <v>100</v>
      </c>
      <c r="B101" s="4">
        <v>43033</v>
      </c>
      <c r="C101">
        <v>35.979999999999997</v>
      </c>
      <c r="D101" s="3">
        <f t="shared" si="5"/>
        <v>1.6251351885484665E-2</v>
      </c>
      <c r="E101">
        <f t="shared" si="6"/>
        <v>2.6410643810584599E-4</v>
      </c>
      <c r="F101">
        <v>588</v>
      </c>
      <c r="G101">
        <f t="shared" si="7"/>
        <v>1.6828680414442533E-16</v>
      </c>
      <c r="H101">
        <f t="shared" si="8"/>
        <v>4.4445628422800295E-20</v>
      </c>
      <c r="I101">
        <f t="shared" si="9"/>
        <v>2.6667377053680202E-21</v>
      </c>
    </row>
    <row r="102" spans="1:9" x14ac:dyDescent="0.25">
      <c r="A102">
        <v>101</v>
      </c>
      <c r="B102" s="4">
        <v>43034</v>
      </c>
      <c r="C102">
        <v>35.32</v>
      </c>
      <c r="D102" s="3">
        <f t="shared" si="5"/>
        <v>-1.8513852786627715E-2</v>
      </c>
      <c r="E102">
        <f t="shared" si="6"/>
        <v>3.4276274500492281E-4</v>
      </c>
      <c r="F102">
        <v>587</v>
      </c>
      <c r="G102">
        <f t="shared" si="7"/>
        <v>1.79028515047261E-16</v>
      </c>
      <c r="H102">
        <f t="shared" si="8"/>
        <v>6.1364305251754309E-20</v>
      </c>
      <c r="I102">
        <f t="shared" si="9"/>
        <v>3.6818583151052615E-21</v>
      </c>
    </row>
    <row r="103" spans="1:9" x14ac:dyDescent="0.25">
      <c r="A103">
        <v>102</v>
      </c>
      <c r="B103" s="4">
        <v>43035</v>
      </c>
      <c r="C103">
        <v>34.740001999999997</v>
      </c>
      <c r="D103" s="3">
        <f t="shared" si="5"/>
        <v>-1.655755735227827E-2</v>
      </c>
      <c r="E103">
        <f t="shared" si="6"/>
        <v>2.7415270547398419E-4</v>
      </c>
      <c r="F103">
        <v>586</v>
      </c>
      <c r="G103">
        <f t="shared" si="7"/>
        <v>1.9045586707155423E-16</v>
      </c>
      <c r="H103">
        <f t="shared" si="8"/>
        <v>5.221399123106009E-20</v>
      </c>
      <c r="I103">
        <f t="shared" si="9"/>
        <v>3.1328394738636084E-21</v>
      </c>
    </row>
    <row r="104" spans="1:9" x14ac:dyDescent="0.25">
      <c r="A104">
        <v>103</v>
      </c>
      <c r="B104" s="4">
        <v>43038</v>
      </c>
      <c r="C104">
        <v>34.75</v>
      </c>
      <c r="D104" s="3">
        <f t="shared" si="5"/>
        <v>2.8775362732012669E-4</v>
      </c>
      <c r="E104">
        <f t="shared" si="6"/>
        <v>8.2802150035890365E-8</v>
      </c>
      <c r="F104">
        <v>585</v>
      </c>
      <c r="G104">
        <f t="shared" si="7"/>
        <v>2.0261262454420667E-16</v>
      </c>
      <c r="H104">
        <f t="shared" si="8"/>
        <v>1.6776760936674925E-23</v>
      </c>
      <c r="I104">
        <f t="shared" si="9"/>
        <v>1.0066056562004965E-24</v>
      </c>
    </row>
    <row r="105" spans="1:9" x14ac:dyDescent="0.25">
      <c r="A105">
        <v>104</v>
      </c>
      <c r="B105" s="4">
        <v>43039</v>
      </c>
      <c r="C105">
        <v>34.740001999999997</v>
      </c>
      <c r="D105" s="3">
        <f t="shared" si="5"/>
        <v>-2.8775362732015336E-4</v>
      </c>
      <c r="E105">
        <f t="shared" si="6"/>
        <v>8.2802150035905717E-8</v>
      </c>
      <c r="F105">
        <v>584</v>
      </c>
      <c r="G105">
        <f t="shared" si="7"/>
        <v>2.155453452597943E-16</v>
      </c>
      <c r="H105">
        <f t="shared" si="8"/>
        <v>1.7847618017742586E-23</v>
      </c>
      <c r="I105">
        <f t="shared" si="9"/>
        <v>1.0708570810645561E-24</v>
      </c>
    </row>
    <row r="106" spans="1:9" x14ac:dyDescent="0.25">
      <c r="A106">
        <v>105</v>
      </c>
      <c r="B106" s="4">
        <v>43040</v>
      </c>
      <c r="C106">
        <v>34.650002000000001</v>
      </c>
      <c r="D106" s="3">
        <f t="shared" si="5"/>
        <v>-2.594035027512669E-3</v>
      </c>
      <c r="E106">
        <f t="shared" si="6"/>
        <v>6.7290177239626533E-6</v>
      </c>
      <c r="F106">
        <v>583</v>
      </c>
      <c r="G106">
        <f t="shared" si="7"/>
        <v>2.2930355878701523E-16</v>
      </c>
      <c r="H106">
        <f t="shared" si="8"/>
        <v>1.5429877112455376E-21</v>
      </c>
      <c r="I106">
        <f t="shared" si="9"/>
        <v>9.2579262674732337E-23</v>
      </c>
    </row>
    <row r="107" spans="1:9" x14ac:dyDescent="0.25">
      <c r="A107">
        <v>106</v>
      </c>
      <c r="B107" s="4">
        <v>43042</v>
      </c>
      <c r="C107">
        <v>34.659999999999997</v>
      </c>
      <c r="D107" s="3">
        <f t="shared" si="5"/>
        <v>2.8850093149155774E-4</v>
      </c>
      <c r="E107">
        <f t="shared" si="6"/>
        <v>8.3232787471496493E-8</v>
      </c>
      <c r="F107">
        <v>582</v>
      </c>
      <c r="G107">
        <f t="shared" si="7"/>
        <v>2.4393995615639917E-16</v>
      </c>
      <c r="H107">
        <f t="shared" si="8"/>
        <v>2.0303802526571745E-23</v>
      </c>
      <c r="I107">
        <f t="shared" si="9"/>
        <v>1.2182281515943057E-24</v>
      </c>
    </row>
    <row r="108" spans="1:9" x14ac:dyDescent="0.25">
      <c r="A108">
        <v>107</v>
      </c>
      <c r="B108" s="4">
        <v>43045</v>
      </c>
      <c r="C108">
        <v>34.520000000000003</v>
      </c>
      <c r="D108" s="3">
        <f t="shared" si="5"/>
        <v>-4.0474180722326033E-3</v>
      </c>
      <c r="E108">
        <f t="shared" si="6"/>
        <v>1.6381593051435083E-5</v>
      </c>
      <c r="F108">
        <v>581</v>
      </c>
      <c r="G108">
        <f t="shared" si="7"/>
        <v>2.5951059165574384E-16</v>
      </c>
      <c r="H108">
        <f t="shared" si="8"/>
        <v>4.2511969050415403E-21</v>
      </c>
      <c r="I108">
        <f t="shared" si="9"/>
        <v>2.5507181430249266E-22</v>
      </c>
    </row>
    <row r="109" spans="1:9" x14ac:dyDescent="0.25">
      <c r="A109">
        <v>108</v>
      </c>
      <c r="B109" s="4">
        <v>43046</v>
      </c>
      <c r="C109">
        <v>34.520000000000003</v>
      </c>
      <c r="D109" s="3">
        <f t="shared" si="5"/>
        <v>0</v>
      </c>
      <c r="E109">
        <f t="shared" si="6"/>
        <v>0</v>
      </c>
      <c r="F109">
        <v>580</v>
      </c>
      <c r="G109">
        <f t="shared" si="7"/>
        <v>2.7607509750611045E-16</v>
      </c>
      <c r="H109">
        <f t="shared" si="8"/>
        <v>0</v>
      </c>
      <c r="I109">
        <f t="shared" si="9"/>
        <v>0</v>
      </c>
    </row>
    <row r="110" spans="1:9" x14ac:dyDescent="0.25">
      <c r="A110">
        <v>109</v>
      </c>
      <c r="B110" s="4">
        <v>43047</v>
      </c>
      <c r="C110">
        <v>34.18</v>
      </c>
      <c r="D110" s="3">
        <f t="shared" si="5"/>
        <v>-9.8981885277824519E-3</v>
      </c>
      <c r="E110">
        <f t="shared" si="6"/>
        <v>9.7974136131524138E-5</v>
      </c>
      <c r="F110">
        <v>579</v>
      </c>
      <c r="G110">
        <f t="shared" si="7"/>
        <v>2.9369691224054304E-16</v>
      </c>
      <c r="H110">
        <f t="shared" si="8"/>
        <v>2.8774701261263261E-20</v>
      </c>
      <c r="I110">
        <f t="shared" si="9"/>
        <v>1.7264820756757973E-21</v>
      </c>
    </row>
    <row r="111" spans="1:9" x14ac:dyDescent="0.25">
      <c r="A111">
        <v>110</v>
      </c>
      <c r="B111" s="4">
        <v>43048</v>
      </c>
      <c r="C111">
        <v>34.159999999999997</v>
      </c>
      <c r="D111" s="3">
        <f t="shared" si="5"/>
        <v>-5.8530876707575772E-4</v>
      </c>
      <c r="E111">
        <f t="shared" si="6"/>
        <v>3.425863528157436E-7</v>
      </c>
      <c r="F111">
        <v>578</v>
      </c>
      <c r="G111">
        <f t="shared" si="7"/>
        <v>3.1244352366015221E-16</v>
      </c>
      <c r="H111">
        <f t="shared" si="8"/>
        <v>1.0703888723163103E-22</v>
      </c>
      <c r="I111">
        <f t="shared" si="9"/>
        <v>6.4223332338978676E-24</v>
      </c>
    </row>
    <row r="112" spans="1:9" x14ac:dyDescent="0.25">
      <c r="A112">
        <v>111</v>
      </c>
      <c r="B112" s="4">
        <v>43049</v>
      </c>
      <c r="C112">
        <v>34.020000000000003</v>
      </c>
      <c r="D112" s="3">
        <f t="shared" si="5"/>
        <v>-4.1067819526532483E-3</v>
      </c>
      <c r="E112">
        <f t="shared" si="6"/>
        <v>1.6865658006638426E-5</v>
      </c>
      <c r="F112">
        <v>577</v>
      </c>
      <c r="G112">
        <f t="shared" si="7"/>
        <v>3.3238672729803426E-16</v>
      </c>
      <c r="H112">
        <f t="shared" si="8"/>
        <v>5.6059208685544347E-21</v>
      </c>
      <c r="I112">
        <f t="shared" si="9"/>
        <v>3.363552521132664E-22</v>
      </c>
    </row>
    <row r="113" spans="1:9" x14ac:dyDescent="0.25">
      <c r="A113">
        <v>112</v>
      </c>
      <c r="B113" s="4">
        <v>43052</v>
      </c>
      <c r="C113">
        <v>33.75</v>
      </c>
      <c r="D113" s="3">
        <f t="shared" si="5"/>
        <v>-7.9681696491769576E-3</v>
      </c>
      <c r="E113">
        <f t="shared" si="6"/>
        <v>6.349172755806484E-5</v>
      </c>
      <c r="F113">
        <v>576</v>
      </c>
      <c r="G113">
        <f t="shared" si="7"/>
        <v>3.5360290138088749E-16</v>
      </c>
      <c r="H113">
        <f t="shared" si="8"/>
        <v>2.2450859078216577E-20</v>
      </c>
      <c r="I113">
        <f t="shared" si="9"/>
        <v>1.3470515446929957E-21</v>
      </c>
    </row>
    <row r="114" spans="1:9" x14ac:dyDescent="0.25">
      <c r="A114">
        <v>113</v>
      </c>
      <c r="B114" s="4">
        <v>43053</v>
      </c>
      <c r="C114">
        <v>34.229999999999997</v>
      </c>
      <c r="D114" s="3">
        <f t="shared" si="5"/>
        <v>1.4122035223555048E-2</v>
      </c>
      <c r="E114">
        <f t="shared" si="6"/>
        <v>1.9943187885532946E-4</v>
      </c>
      <c r="F114">
        <v>575</v>
      </c>
      <c r="G114">
        <f t="shared" si="7"/>
        <v>3.7617329934136973E-16</v>
      </c>
      <c r="H114">
        <f t="shared" si="8"/>
        <v>7.502094786285764E-20</v>
      </c>
      <c r="I114">
        <f t="shared" si="9"/>
        <v>4.5012568717714624E-21</v>
      </c>
    </row>
    <row r="115" spans="1:9" x14ac:dyDescent="0.25">
      <c r="A115">
        <v>114</v>
      </c>
      <c r="B115" s="4">
        <v>43054</v>
      </c>
      <c r="C115">
        <v>34.209999000000003</v>
      </c>
      <c r="D115" s="3">
        <f t="shared" si="5"/>
        <v>-5.8448278379988393E-4</v>
      </c>
      <c r="E115">
        <f t="shared" si="6"/>
        <v>3.4162012455846188E-7</v>
      </c>
      <c r="F115">
        <v>574</v>
      </c>
      <c r="G115">
        <f t="shared" si="7"/>
        <v>4.0018436100145708E-16</v>
      </c>
      <c r="H115">
        <f t="shared" si="8"/>
        <v>1.3671103125166624E-22</v>
      </c>
      <c r="I115">
        <f t="shared" si="9"/>
        <v>8.2026618750999815E-24</v>
      </c>
    </row>
    <row r="116" spans="1:9" x14ac:dyDescent="0.25">
      <c r="A116">
        <v>115</v>
      </c>
      <c r="B116" s="4">
        <v>43055</v>
      </c>
      <c r="C116">
        <v>34.07</v>
      </c>
      <c r="D116" s="3">
        <f t="shared" si="5"/>
        <v>-4.1007380854188738E-3</v>
      </c>
      <c r="E116">
        <f t="shared" si="6"/>
        <v>1.6816052845204852E-5</v>
      </c>
      <c r="F116">
        <v>573</v>
      </c>
      <c r="G116">
        <f t="shared" si="7"/>
        <v>4.2572804361857146E-16</v>
      </c>
      <c r="H116">
        <f t="shared" si="8"/>
        <v>7.1590652791755744E-21</v>
      </c>
      <c r="I116">
        <f t="shared" si="9"/>
        <v>4.295439167505348E-22</v>
      </c>
    </row>
    <row r="117" spans="1:9" x14ac:dyDescent="0.25">
      <c r="A117">
        <v>116</v>
      </c>
      <c r="B117" s="4">
        <v>43056</v>
      </c>
      <c r="C117">
        <v>34.479999999999997</v>
      </c>
      <c r="D117" s="3">
        <f t="shared" si="5"/>
        <v>1.1962214122617039E-2</v>
      </c>
      <c r="E117">
        <f t="shared" si="6"/>
        <v>1.4309456671533853E-4</v>
      </c>
      <c r="F117">
        <v>572</v>
      </c>
      <c r="G117">
        <f t="shared" si="7"/>
        <v>4.5290217406231006E-16</v>
      </c>
      <c r="H117">
        <f t="shared" si="8"/>
        <v>6.4807840361881082E-20</v>
      </c>
      <c r="I117">
        <f t="shared" si="9"/>
        <v>3.8884704217128686E-21</v>
      </c>
    </row>
    <row r="118" spans="1:9" x14ac:dyDescent="0.25">
      <c r="A118">
        <v>117</v>
      </c>
      <c r="B118" s="4">
        <v>43060</v>
      </c>
      <c r="C118">
        <v>34.689999</v>
      </c>
      <c r="D118" s="3">
        <f t="shared" si="5"/>
        <v>6.0719863594144111E-3</v>
      </c>
      <c r="E118">
        <f t="shared" si="6"/>
        <v>3.6869018348914675E-5</v>
      </c>
      <c r="F118">
        <v>571</v>
      </c>
      <c r="G118">
        <f t="shared" si="7"/>
        <v>4.8181082347054266E-16</v>
      </c>
      <c r="H118">
        <f t="shared" si="8"/>
        <v>1.7763892091241126E-20</v>
      </c>
      <c r="I118">
        <f t="shared" si="9"/>
        <v>1.0658335254744684E-21</v>
      </c>
    </row>
    <row r="119" spans="1:9" x14ac:dyDescent="0.25">
      <c r="A119">
        <v>118</v>
      </c>
      <c r="B119" s="4">
        <v>43061</v>
      </c>
      <c r="C119">
        <v>34.900002000000001</v>
      </c>
      <c r="D119" s="3">
        <f t="shared" si="5"/>
        <v>6.0354543600633385E-3</v>
      </c>
      <c r="E119">
        <f t="shared" si="6"/>
        <v>3.6426709332407563E-5</v>
      </c>
      <c r="F119">
        <v>570</v>
      </c>
      <c r="G119">
        <f t="shared" si="7"/>
        <v>5.125647058197262E-16</v>
      </c>
      <c r="H119">
        <f t="shared" si="8"/>
        <v>1.8671045552946158E-20</v>
      </c>
      <c r="I119">
        <f t="shared" si="9"/>
        <v>1.1202627331767704E-21</v>
      </c>
    </row>
    <row r="120" spans="1:9" x14ac:dyDescent="0.25">
      <c r="A120">
        <v>119</v>
      </c>
      <c r="B120" s="4">
        <v>43062</v>
      </c>
      <c r="C120">
        <v>34.979999999999997</v>
      </c>
      <c r="D120" s="3">
        <f t="shared" si="5"/>
        <v>2.2895830754857591E-3</v>
      </c>
      <c r="E120">
        <f t="shared" si="6"/>
        <v>5.2421906595508277E-6</v>
      </c>
      <c r="F120">
        <v>569</v>
      </c>
      <c r="G120">
        <f t="shared" si="7"/>
        <v>5.4528160193587893E-16</v>
      </c>
      <c r="H120">
        <f t="shared" si="8"/>
        <v>2.8584701204931769E-21</v>
      </c>
      <c r="I120">
        <f t="shared" si="9"/>
        <v>1.7150820722959075E-22</v>
      </c>
    </row>
    <row r="121" spans="1:9" x14ac:dyDescent="0.25">
      <c r="A121">
        <v>120</v>
      </c>
      <c r="B121" s="4">
        <v>43063</v>
      </c>
      <c r="C121">
        <v>34.150002000000001</v>
      </c>
      <c r="D121" s="3">
        <f t="shared" si="5"/>
        <v>-2.4013825008504842E-2</v>
      </c>
      <c r="E121">
        <f t="shared" si="6"/>
        <v>5.7666379153909256E-4</v>
      </c>
      <c r="F121">
        <v>568</v>
      </c>
      <c r="G121">
        <f t="shared" si="7"/>
        <v>5.8008681057008395E-16</v>
      </c>
      <c r="H121">
        <f t="shared" si="8"/>
        <v>3.3451505960516397E-19</v>
      </c>
      <c r="I121">
        <f t="shared" si="9"/>
        <v>2.0070903576309857E-20</v>
      </c>
    </row>
    <row r="122" spans="1:9" x14ac:dyDescent="0.25">
      <c r="A122">
        <v>121</v>
      </c>
      <c r="B122" s="4">
        <v>43066</v>
      </c>
      <c r="C122">
        <v>34.57</v>
      </c>
      <c r="D122" s="3">
        <f t="shared" si="5"/>
        <v>1.2223609351582176E-2</v>
      </c>
      <c r="E122">
        <f t="shared" si="6"/>
        <v>1.4941662558008722E-4</v>
      </c>
      <c r="F122">
        <v>567</v>
      </c>
      <c r="G122">
        <f t="shared" si="7"/>
        <v>6.1711362826604677E-16</v>
      </c>
      <c r="H122">
        <f t="shared" si="8"/>
        <v>9.2207035934997046E-20</v>
      </c>
      <c r="I122">
        <f t="shared" si="9"/>
        <v>5.5324221560998277E-21</v>
      </c>
    </row>
    <row r="123" spans="1:9" x14ac:dyDescent="0.25">
      <c r="A123">
        <v>122</v>
      </c>
      <c r="B123" s="4">
        <v>43067</v>
      </c>
      <c r="C123">
        <v>34.849997999999999</v>
      </c>
      <c r="D123" s="3">
        <f t="shared" si="5"/>
        <v>8.0668258841889665E-3</v>
      </c>
      <c r="E123">
        <f t="shared" si="6"/>
        <v>6.5073679845821096E-5</v>
      </c>
      <c r="F123">
        <v>566</v>
      </c>
      <c r="G123">
        <f t="shared" si="7"/>
        <v>6.5650385985749653E-16</v>
      </c>
      <c r="H123">
        <f t="shared" si="8"/>
        <v>4.2721121993912529E-20</v>
      </c>
      <c r="I123">
        <f t="shared" si="9"/>
        <v>2.5632673196347541E-21</v>
      </c>
    </row>
    <row r="124" spans="1:9" x14ac:dyDescent="0.25">
      <c r="A124">
        <v>123</v>
      </c>
      <c r="B124" s="4">
        <v>43068</v>
      </c>
      <c r="C124">
        <v>34.560001</v>
      </c>
      <c r="D124" s="3">
        <f t="shared" si="5"/>
        <v>-8.3561069466823752E-3</v>
      </c>
      <c r="E124">
        <f t="shared" si="6"/>
        <v>6.9824523304393444E-5</v>
      </c>
      <c r="F124">
        <v>565</v>
      </c>
      <c r="G124">
        <f t="shared" si="7"/>
        <v>6.9840836155052834E-16</v>
      </c>
      <c r="H124">
        <f t="shared" si="8"/>
        <v>4.8766030917068111E-20</v>
      </c>
      <c r="I124">
        <f t="shared" si="9"/>
        <v>2.9259618550240891E-21</v>
      </c>
    </row>
    <row r="125" spans="1:9" x14ac:dyDescent="0.25">
      <c r="A125">
        <v>124</v>
      </c>
      <c r="B125" s="4">
        <v>43069</v>
      </c>
      <c r="C125">
        <v>34.330002</v>
      </c>
      <c r="D125" s="3">
        <f t="shared" si="5"/>
        <v>-6.677307143357329E-3</v>
      </c>
      <c r="E125">
        <f t="shared" si="6"/>
        <v>4.4586430686730816E-5</v>
      </c>
      <c r="F125">
        <v>564</v>
      </c>
      <c r="G125">
        <f t="shared" si="7"/>
        <v>7.429876186707747E-16</v>
      </c>
      <c r="H125">
        <f t="shared" si="8"/>
        <v>3.3127165960963681E-20</v>
      </c>
      <c r="I125">
        <f t="shared" si="9"/>
        <v>1.9876299576578224E-21</v>
      </c>
    </row>
    <row r="126" spans="1:9" x14ac:dyDescent="0.25">
      <c r="A126">
        <v>125</v>
      </c>
      <c r="B126" s="4">
        <v>43070</v>
      </c>
      <c r="C126">
        <v>34.580002</v>
      </c>
      <c r="D126" s="3">
        <f t="shared" si="5"/>
        <v>7.2558723643603423E-3</v>
      </c>
      <c r="E126">
        <f t="shared" si="6"/>
        <v>5.2647683767888141E-5</v>
      </c>
      <c r="F126">
        <v>563</v>
      </c>
      <c r="G126">
        <f t="shared" si="7"/>
        <v>7.9041236028805841E-16</v>
      </c>
      <c r="H126">
        <f t="shared" si="8"/>
        <v>4.1613379990675768E-20</v>
      </c>
      <c r="I126">
        <f t="shared" si="9"/>
        <v>2.4968027994405485E-21</v>
      </c>
    </row>
    <row r="127" spans="1:9" x14ac:dyDescent="0.25">
      <c r="A127">
        <v>126</v>
      </c>
      <c r="B127" s="4">
        <v>43073</v>
      </c>
      <c r="C127">
        <v>34.119999</v>
      </c>
      <c r="D127" s="3">
        <f t="shared" si="5"/>
        <v>-1.3391844776888397E-2</v>
      </c>
      <c r="E127">
        <f t="shared" si="6"/>
        <v>1.7934150652827304E-4</v>
      </c>
      <c r="F127">
        <v>562</v>
      </c>
      <c r="G127">
        <f t="shared" si="7"/>
        <v>8.4086421307240255E-16</v>
      </c>
      <c r="H127">
        <f t="shared" si="8"/>
        <v>1.5080185475811546E-19</v>
      </c>
      <c r="I127">
        <f t="shared" si="9"/>
        <v>9.0481112854869355E-21</v>
      </c>
    </row>
    <row r="128" spans="1:9" x14ac:dyDescent="0.25">
      <c r="A128">
        <v>127</v>
      </c>
      <c r="B128" s="4">
        <v>43074</v>
      </c>
      <c r="C128">
        <v>34.380001</v>
      </c>
      <c r="D128" s="3">
        <f t="shared" si="5"/>
        <v>7.5913357262268003E-3</v>
      </c>
      <c r="E128">
        <f t="shared" si="6"/>
        <v>5.7628378108287381E-5</v>
      </c>
      <c r="F128">
        <v>561</v>
      </c>
      <c r="G128">
        <f t="shared" si="7"/>
        <v>8.9453639688553454E-16</v>
      </c>
      <c r="H128">
        <f t="shared" si="8"/>
        <v>5.1550681711344609E-20</v>
      </c>
      <c r="I128">
        <f t="shared" si="9"/>
        <v>3.0930409026806794E-21</v>
      </c>
    </row>
    <row r="129" spans="1:9" x14ac:dyDescent="0.25">
      <c r="A129">
        <v>128</v>
      </c>
      <c r="B129" s="4">
        <v>43075</v>
      </c>
      <c r="C129">
        <v>34.389999000000003</v>
      </c>
      <c r="D129" s="3">
        <f t="shared" si="5"/>
        <v>2.9076632457292938E-4</v>
      </c>
      <c r="E129">
        <f t="shared" si="6"/>
        <v>8.4545055505650117E-8</v>
      </c>
      <c r="F129">
        <v>560</v>
      </c>
      <c r="G129">
        <f t="shared" si="7"/>
        <v>9.5163446477184528E-16</v>
      </c>
      <c r="H129">
        <f t="shared" si="8"/>
        <v>8.0455988645225305E-23</v>
      </c>
      <c r="I129">
        <f t="shared" si="9"/>
        <v>4.8273593187135228E-24</v>
      </c>
    </row>
    <row r="130" spans="1:9" x14ac:dyDescent="0.25">
      <c r="A130">
        <v>129</v>
      </c>
      <c r="B130" s="4">
        <v>43076</v>
      </c>
      <c r="C130">
        <v>34.459999000000003</v>
      </c>
      <c r="D130" s="3">
        <f t="shared" si="5"/>
        <v>2.0334067146765399E-3</v>
      </c>
      <c r="E130">
        <f t="shared" si="6"/>
        <v>4.1347428672916395E-6</v>
      </c>
      <c r="F130">
        <v>559</v>
      </c>
      <c r="G130">
        <f t="shared" si="7"/>
        <v>1.0123770901828142E-15</v>
      </c>
      <c r="H130">
        <f t="shared" si="8"/>
        <v>4.1859189526428563E-21</v>
      </c>
      <c r="I130">
        <f t="shared" si="9"/>
        <v>2.5115513715857158E-22</v>
      </c>
    </row>
    <row r="131" spans="1:9" x14ac:dyDescent="0.25">
      <c r="A131">
        <v>130</v>
      </c>
      <c r="B131" s="4">
        <v>43077</v>
      </c>
      <c r="C131">
        <v>34.990001999999997</v>
      </c>
      <c r="D131" s="3">
        <f t="shared" si="5"/>
        <v>1.5263161458152718E-2</v>
      </c>
      <c r="E131">
        <f t="shared" si="6"/>
        <v>2.3296409769763861E-4</v>
      </c>
      <c r="F131">
        <v>558</v>
      </c>
      <c r="G131">
        <f t="shared" si="7"/>
        <v>1.0769969044498022E-15</v>
      </c>
      <c r="H131">
        <f t="shared" si="8"/>
        <v>2.5090161206829806E-19</v>
      </c>
      <c r="I131">
        <f t="shared" si="9"/>
        <v>1.5054096724097898E-20</v>
      </c>
    </row>
    <row r="132" spans="1:9" x14ac:dyDescent="0.25">
      <c r="A132">
        <v>131</v>
      </c>
      <c r="B132" s="4">
        <v>43080</v>
      </c>
      <c r="C132">
        <v>34.93</v>
      </c>
      <c r="D132" s="3">
        <f t="shared" ref="D132:D195" si="10">LN(C132/C131)</f>
        <v>-1.7163047200426304E-3</v>
      </c>
      <c r="E132">
        <f t="shared" ref="E132:E195" si="11">+D132*D132</f>
        <v>2.9457018920406119E-6</v>
      </c>
      <c r="F132">
        <v>557</v>
      </c>
      <c r="G132">
        <f t="shared" ref="G132:G195" si="12">+$G$2^(F132-1)</f>
        <v>1.1457413877125557E-15</v>
      </c>
      <c r="H132">
        <f t="shared" ref="H132:H195" si="13">+E132*G132</f>
        <v>3.3750125735741118E-21</v>
      </c>
      <c r="I132">
        <f t="shared" ref="I132:I195" si="14">+H132*(1-$G$2)</f>
        <v>2.0250075441444688E-22</v>
      </c>
    </row>
    <row r="133" spans="1:9" x14ac:dyDescent="0.25">
      <c r="A133">
        <v>132</v>
      </c>
      <c r="B133" s="4">
        <v>43082</v>
      </c>
      <c r="C133">
        <v>34.659999999999997</v>
      </c>
      <c r="D133" s="3">
        <f t="shared" si="10"/>
        <v>-7.7597745312806372E-3</v>
      </c>
      <c r="E133">
        <f t="shared" si="11"/>
        <v>6.0214100776311636E-5</v>
      </c>
      <c r="F133">
        <v>556</v>
      </c>
      <c r="G133">
        <f t="shared" si="12"/>
        <v>1.2188738167154849E-15</v>
      </c>
      <c r="H133">
        <f t="shared" si="13"/>
        <v>7.3393390833313801E-20</v>
      </c>
      <c r="I133">
        <f t="shared" si="14"/>
        <v>4.4036034499988317E-21</v>
      </c>
    </row>
    <row r="134" spans="1:9" x14ac:dyDescent="0.25">
      <c r="A134">
        <v>133</v>
      </c>
      <c r="B134" s="4">
        <v>43083</v>
      </c>
      <c r="C134">
        <v>35.630001</v>
      </c>
      <c r="D134" s="3">
        <f t="shared" si="10"/>
        <v>2.7601723396520703E-2</v>
      </c>
      <c r="E134">
        <f t="shared" si="11"/>
        <v>7.6185513445803843E-4</v>
      </c>
      <c r="F134">
        <v>555</v>
      </c>
      <c r="G134">
        <f t="shared" si="12"/>
        <v>1.2966742731015797E-15</v>
      </c>
      <c r="H134">
        <f t="shared" si="13"/>
        <v>9.8787795268208326E-19</v>
      </c>
      <c r="I134">
        <f t="shared" si="14"/>
        <v>5.9272677160925043E-20</v>
      </c>
    </row>
    <row r="135" spans="1:9" x14ac:dyDescent="0.25">
      <c r="A135">
        <v>134</v>
      </c>
      <c r="B135" s="4">
        <v>43084</v>
      </c>
      <c r="C135">
        <v>35.580002</v>
      </c>
      <c r="D135" s="3">
        <f t="shared" si="10"/>
        <v>-1.4042692349384496E-3</v>
      </c>
      <c r="E135">
        <f t="shared" si="11"/>
        <v>1.9719720841946188E-6</v>
      </c>
      <c r="F135">
        <v>554</v>
      </c>
      <c r="G135">
        <f t="shared" si="12"/>
        <v>1.3794407160655101E-15</v>
      </c>
      <c r="H135">
        <f t="shared" si="13"/>
        <v>2.7202185838826215E-21</v>
      </c>
      <c r="I135">
        <f t="shared" si="14"/>
        <v>1.6321311503295744E-22</v>
      </c>
    </row>
    <row r="136" spans="1:9" x14ac:dyDescent="0.25">
      <c r="A136">
        <v>135</v>
      </c>
      <c r="B136" s="4">
        <v>43087</v>
      </c>
      <c r="C136">
        <v>35.509998000000003</v>
      </c>
      <c r="D136" s="3">
        <f t="shared" si="10"/>
        <v>-1.9694478162099387E-3</v>
      </c>
      <c r="E136">
        <f t="shared" si="11"/>
        <v>3.8787247007740967E-6</v>
      </c>
      <c r="F136">
        <v>553</v>
      </c>
      <c r="G136">
        <f t="shared" si="12"/>
        <v>1.4674901234739471E-15</v>
      </c>
      <c r="H136">
        <f t="shared" si="13"/>
        <v>5.6919901900604279E-21</v>
      </c>
      <c r="I136">
        <f t="shared" si="14"/>
        <v>3.4151941140362596E-22</v>
      </c>
    </row>
    <row r="137" spans="1:9" x14ac:dyDescent="0.25">
      <c r="A137">
        <v>136</v>
      </c>
      <c r="B137" s="4">
        <v>43088</v>
      </c>
      <c r="C137">
        <v>35.080002</v>
      </c>
      <c r="D137" s="3">
        <f t="shared" si="10"/>
        <v>-1.2183066116308809E-2</v>
      </c>
      <c r="E137">
        <f t="shared" si="11"/>
        <v>1.4842709999435182E-4</v>
      </c>
      <c r="F137">
        <v>552</v>
      </c>
      <c r="G137">
        <f t="shared" si="12"/>
        <v>1.5611597058233479E-15</v>
      </c>
      <c r="H137">
        <f t="shared" si="13"/>
        <v>2.3171840776339494E-19</v>
      </c>
      <c r="I137">
        <f t="shared" si="14"/>
        <v>1.3903104465803708E-20</v>
      </c>
    </row>
    <row r="138" spans="1:9" x14ac:dyDescent="0.25">
      <c r="A138">
        <v>137</v>
      </c>
      <c r="B138" s="4">
        <v>43089</v>
      </c>
      <c r="C138">
        <v>34.75</v>
      </c>
      <c r="D138" s="3">
        <f t="shared" si="10"/>
        <v>-9.4516525057222536E-3</v>
      </c>
      <c r="E138">
        <f t="shared" si="11"/>
        <v>8.9333735088925758E-5</v>
      </c>
      <c r="F138">
        <v>551</v>
      </c>
      <c r="G138">
        <f t="shared" si="12"/>
        <v>1.6608081976844128E-15</v>
      </c>
      <c r="H138">
        <f t="shared" si="13"/>
        <v>1.4836619956545557E-19</v>
      </c>
      <c r="I138">
        <f t="shared" si="14"/>
        <v>8.9019719739273419E-21</v>
      </c>
    </row>
    <row r="139" spans="1:9" x14ac:dyDescent="0.25">
      <c r="A139">
        <v>138</v>
      </c>
      <c r="B139" s="4">
        <v>43090</v>
      </c>
      <c r="C139">
        <v>34.959999000000003</v>
      </c>
      <c r="D139" s="3">
        <f t="shared" si="10"/>
        <v>6.024950172414177E-3</v>
      </c>
      <c r="E139">
        <f t="shared" si="11"/>
        <v>3.6300024580073621E-5</v>
      </c>
      <c r="F139">
        <v>550</v>
      </c>
      <c r="G139">
        <f t="shared" si="12"/>
        <v>1.7668172315791626E-15</v>
      </c>
      <c r="H139">
        <f t="shared" si="13"/>
        <v>6.4135508934821227E-20</v>
      </c>
      <c r="I139">
        <f t="shared" si="14"/>
        <v>3.8481305360892773E-21</v>
      </c>
    </row>
    <row r="140" spans="1:9" x14ac:dyDescent="0.25">
      <c r="A140">
        <v>139</v>
      </c>
      <c r="B140" s="4">
        <v>43091</v>
      </c>
      <c r="C140">
        <v>34.860000999999997</v>
      </c>
      <c r="D140" s="3">
        <f t="shared" si="10"/>
        <v>-2.8644534051677434E-3</v>
      </c>
      <c r="E140">
        <f t="shared" si="11"/>
        <v>8.2050933103770797E-6</v>
      </c>
      <c r="F140">
        <v>549</v>
      </c>
      <c r="G140">
        <f t="shared" si="12"/>
        <v>1.8795927995523007E-15</v>
      </c>
      <c r="H140">
        <f t="shared" si="13"/>
        <v>1.5422234305839509E-20</v>
      </c>
      <c r="I140">
        <f t="shared" si="14"/>
        <v>9.2533405835037134E-22</v>
      </c>
    </row>
    <row r="141" spans="1:9" x14ac:dyDescent="0.25">
      <c r="A141">
        <v>140</v>
      </c>
      <c r="B141" s="4">
        <v>43095</v>
      </c>
      <c r="C141">
        <v>35.090000000000003</v>
      </c>
      <c r="D141" s="3">
        <f t="shared" si="10"/>
        <v>6.5761208170761424E-3</v>
      </c>
      <c r="E141">
        <f t="shared" si="11"/>
        <v>4.3245365000782193E-5</v>
      </c>
      <c r="F141">
        <v>548</v>
      </c>
      <c r="G141">
        <f t="shared" si="12"/>
        <v>1.9995668080343622E-15</v>
      </c>
      <c r="H141">
        <f t="shared" si="13"/>
        <v>8.647199645689497E-20</v>
      </c>
      <c r="I141">
        <f t="shared" si="14"/>
        <v>5.1883197874137028E-21</v>
      </c>
    </row>
    <row r="142" spans="1:9" x14ac:dyDescent="0.25">
      <c r="A142">
        <v>141</v>
      </c>
      <c r="B142" s="4">
        <v>43096</v>
      </c>
      <c r="C142">
        <v>35.279998999999997</v>
      </c>
      <c r="D142" s="3">
        <f t="shared" si="10"/>
        <v>5.4000131987950407E-3</v>
      </c>
      <c r="E142">
        <f t="shared" si="11"/>
        <v>2.9160142547160648E-5</v>
      </c>
      <c r="F142">
        <v>547</v>
      </c>
      <c r="G142">
        <f t="shared" si="12"/>
        <v>2.1271987319514496E-15</v>
      </c>
      <c r="H142">
        <f t="shared" si="13"/>
        <v>6.2029418249843645E-20</v>
      </c>
      <c r="I142">
        <f t="shared" si="14"/>
        <v>3.7217650949906224E-21</v>
      </c>
    </row>
    <row r="143" spans="1:9" x14ac:dyDescent="0.25">
      <c r="A143">
        <v>142</v>
      </c>
      <c r="B143" s="4">
        <v>43097</v>
      </c>
      <c r="C143">
        <v>35.090000000000003</v>
      </c>
      <c r="D143" s="3">
        <f t="shared" si="10"/>
        <v>-5.4000131987950537E-3</v>
      </c>
      <c r="E143">
        <f t="shared" si="11"/>
        <v>2.9160142547160787E-5</v>
      </c>
      <c r="F143">
        <v>546</v>
      </c>
      <c r="G143">
        <f t="shared" si="12"/>
        <v>2.2629773744164358E-15</v>
      </c>
      <c r="H143">
        <f t="shared" si="13"/>
        <v>6.5988742818982921E-20</v>
      </c>
      <c r="I143">
        <f t="shared" si="14"/>
        <v>3.9593245691389785E-21</v>
      </c>
    </row>
    <row r="144" spans="1:9" x14ac:dyDescent="0.25">
      <c r="A144">
        <v>143</v>
      </c>
      <c r="B144" s="4">
        <v>43098</v>
      </c>
      <c r="C144">
        <v>36</v>
      </c>
      <c r="D144" s="3">
        <f t="shared" si="10"/>
        <v>2.5602748860986142E-2</v>
      </c>
      <c r="E144">
        <f t="shared" si="11"/>
        <v>6.5550074923872721E-4</v>
      </c>
      <c r="F144">
        <v>545</v>
      </c>
      <c r="G144">
        <f t="shared" si="12"/>
        <v>2.4074227387408891E-15</v>
      </c>
      <c r="H144">
        <f t="shared" si="13"/>
        <v>1.5780674089790014E-18</v>
      </c>
      <c r="I144">
        <f t="shared" si="14"/>
        <v>9.4684044538740163E-20</v>
      </c>
    </row>
    <row r="145" spans="1:9" x14ac:dyDescent="0.25">
      <c r="A145">
        <v>144</v>
      </c>
      <c r="B145" s="4">
        <v>43102</v>
      </c>
      <c r="C145">
        <v>36.919998</v>
      </c>
      <c r="D145" s="3">
        <f t="shared" si="10"/>
        <v>2.523441700735907E-2</v>
      </c>
      <c r="E145">
        <f t="shared" si="11"/>
        <v>6.3677580170129271E-4</v>
      </c>
      <c r="F145">
        <v>544</v>
      </c>
      <c r="G145">
        <f t="shared" si="12"/>
        <v>2.5610880199371159E-15</v>
      </c>
      <c r="H145">
        <f t="shared" si="13"/>
        <v>1.6308388771230334E-18</v>
      </c>
      <c r="I145">
        <f t="shared" si="14"/>
        <v>9.7850332627382095E-20</v>
      </c>
    </row>
    <row r="146" spans="1:9" x14ac:dyDescent="0.25">
      <c r="A146">
        <v>145</v>
      </c>
      <c r="B146" s="4">
        <v>43103</v>
      </c>
      <c r="C146">
        <v>36.439999</v>
      </c>
      <c r="D146" s="3">
        <f t="shared" si="10"/>
        <v>-1.3086310514082856E-2</v>
      </c>
      <c r="E146">
        <f t="shared" si="11"/>
        <v>1.712515228709955E-4</v>
      </c>
      <c r="F146">
        <v>543</v>
      </c>
      <c r="G146">
        <f t="shared" si="12"/>
        <v>2.7245617233373576E-15</v>
      </c>
      <c r="H146">
        <f t="shared" si="13"/>
        <v>4.6658534427754646E-19</v>
      </c>
      <c r="I146">
        <f t="shared" si="14"/>
        <v>2.799512065665281E-20</v>
      </c>
    </row>
    <row r="147" spans="1:9" x14ac:dyDescent="0.25">
      <c r="A147">
        <v>146</v>
      </c>
      <c r="B147" s="4">
        <v>43104</v>
      </c>
      <c r="C147">
        <v>36.330002</v>
      </c>
      <c r="D147" s="3">
        <f t="shared" si="10"/>
        <v>-3.0231436653549541E-3</v>
      </c>
      <c r="E147">
        <f t="shared" si="11"/>
        <v>9.1393976213757869E-6</v>
      </c>
      <c r="F147">
        <v>542</v>
      </c>
      <c r="G147">
        <f t="shared" si="12"/>
        <v>2.8984699184439971E-15</v>
      </c>
      <c r="H147">
        <f t="shared" si="13"/>
        <v>2.6490269078256339E-20</v>
      </c>
      <c r="I147">
        <f t="shared" si="14"/>
        <v>1.5894161446953817E-21</v>
      </c>
    </row>
    <row r="148" spans="1:9" x14ac:dyDescent="0.25">
      <c r="A148">
        <v>147</v>
      </c>
      <c r="B148" s="4">
        <v>43105</v>
      </c>
      <c r="C148">
        <v>36.880001</v>
      </c>
      <c r="D148" s="3">
        <f t="shared" si="10"/>
        <v>1.5025524519329083E-2</v>
      </c>
      <c r="E148">
        <f t="shared" si="11"/>
        <v>2.2576638708095948E-4</v>
      </c>
      <c r="F148">
        <v>541</v>
      </c>
      <c r="G148">
        <f t="shared" si="12"/>
        <v>3.0834786366425508E-15</v>
      </c>
      <c r="H148">
        <f t="shared" si="13"/>
        <v>6.9614583143611133E-19</v>
      </c>
      <c r="I148">
        <f t="shared" si="14"/>
        <v>4.1768749886166715E-20</v>
      </c>
    </row>
    <row r="149" spans="1:9" x14ac:dyDescent="0.25">
      <c r="A149">
        <v>148</v>
      </c>
      <c r="B149" s="4">
        <v>43108</v>
      </c>
      <c r="C149">
        <v>36.529998999999997</v>
      </c>
      <c r="D149" s="3">
        <f t="shared" si="10"/>
        <v>-9.5356123709299297E-3</v>
      </c>
      <c r="E149">
        <f t="shared" si="11"/>
        <v>9.0927903288631914E-5</v>
      </c>
      <c r="F149">
        <v>540</v>
      </c>
      <c r="G149">
        <f t="shared" si="12"/>
        <v>3.2802964219601599E-15</v>
      </c>
      <c r="H149">
        <f t="shared" si="13"/>
        <v>2.9827047581403871E-19</v>
      </c>
      <c r="I149">
        <f t="shared" si="14"/>
        <v>1.7896228548842339E-20</v>
      </c>
    </row>
    <row r="150" spans="1:9" x14ac:dyDescent="0.25">
      <c r="A150">
        <v>149</v>
      </c>
      <c r="B150" s="4">
        <v>43109</v>
      </c>
      <c r="C150">
        <v>37.330002</v>
      </c>
      <c r="D150" s="3">
        <f t="shared" si="10"/>
        <v>2.1663533070272942E-2</v>
      </c>
      <c r="E150">
        <f t="shared" si="11"/>
        <v>4.693086650868094E-4</v>
      </c>
      <c r="F150">
        <v>539</v>
      </c>
      <c r="G150">
        <f t="shared" si="12"/>
        <v>3.4896770446384683E-15</v>
      </c>
      <c r="H150">
        <f t="shared" si="13"/>
        <v>1.6377356754033617E-18</v>
      </c>
      <c r="I150">
        <f t="shared" si="14"/>
        <v>9.8264140524201792E-20</v>
      </c>
    </row>
    <row r="151" spans="1:9" x14ac:dyDescent="0.25">
      <c r="A151">
        <v>150</v>
      </c>
      <c r="B151" s="4">
        <v>43110</v>
      </c>
      <c r="C151">
        <v>36.900002000000001</v>
      </c>
      <c r="D151" s="3">
        <f t="shared" si="10"/>
        <v>-1.15857412556811E-2</v>
      </c>
      <c r="E151">
        <f t="shared" si="11"/>
        <v>1.3422940044359105E-4</v>
      </c>
      <c r="F151">
        <v>538</v>
      </c>
      <c r="G151">
        <f t="shared" si="12"/>
        <v>3.7124223879132642E-15</v>
      </c>
      <c r="H151">
        <f t="shared" si="13"/>
        <v>4.9831623132296208E-19</v>
      </c>
      <c r="I151">
        <f t="shared" si="14"/>
        <v>2.9898973879377752E-20</v>
      </c>
    </row>
    <row r="152" spans="1:9" x14ac:dyDescent="0.25">
      <c r="A152">
        <v>151</v>
      </c>
      <c r="B152" s="4">
        <v>43111</v>
      </c>
      <c r="C152">
        <v>36.909999999999997</v>
      </c>
      <c r="D152" s="3">
        <f t="shared" si="10"/>
        <v>2.7091179488498561E-4</v>
      </c>
      <c r="E152">
        <f t="shared" si="11"/>
        <v>7.3393200607804517E-8</v>
      </c>
      <c r="F152">
        <v>537</v>
      </c>
      <c r="G152">
        <f t="shared" si="12"/>
        <v>3.9493855190566644E-15</v>
      </c>
      <c r="H152">
        <f t="shared" si="13"/>
        <v>2.8985804367768395E-22</v>
      </c>
      <c r="I152">
        <f t="shared" si="14"/>
        <v>1.7391482620661053E-23</v>
      </c>
    </row>
    <row r="153" spans="1:9" x14ac:dyDescent="0.25">
      <c r="A153">
        <v>152</v>
      </c>
      <c r="B153" s="4">
        <v>43112</v>
      </c>
      <c r="C153">
        <v>36.380001</v>
      </c>
      <c r="D153" s="3">
        <f t="shared" si="10"/>
        <v>-1.4463316464300694E-2</v>
      </c>
      <c r="E153">
        <f t="shared" si="11"/>
        <v>2.0918752314651152E-4</v>
      </c>
      <c r="F153">
        <v>536</v>
      </c>
      <c r="G153">
        <f t="shared" si="12"/>
        <v>4.2014739564432598E-15</v>
      </c>
      <c r="H153">
        <f t="shared" si="13"/>
        <v>8.7889593051293971E-19</v>
      </c>
      <c r="I153">
        <f t="shared" si="14"/>
        <v>5.2733755830776427E-20</v>
      </c>
    </row>
    <row r="154" spans="1:9" x14ac:dyDescent="0.25">
      <c r="A154">
        <v>153</v>
      </c>
      <c r="B154" s="4">
        <v>43115</v>
      </c>
      <c r="C154">
        <v>36.520000000000003</v>
      </c>
      <c r="D154" s="3">
        <f t="shared" si="10"/>
        <v>3.8408551491614603E-3</v>
      </c>
      <c r="E154">
        <f t="shared" si="11"/>
        <v>1.4752168276840103E-5</v>
      </c>
      <c r="F154">
        <v>535</v>
      </c>
      <c r="G154">
        <f t="shared" si="12"/>
        <v>4.4696531451524038E-15</v>
      </c>
      <c r="H154">
        <f t="shared" si="13"/>
        <v>6.5937075336395887E-20</v>
      </c>
      <c r="I154">
        <f t="shared" si="14"/>
        <v>3.9562245201837564E-21</v>
      </c>
    </row>
    <row r="155" spans="1:9" x14ac:dyDescent="0.25">
      <c r="A155">
        <v>154</v>
      </c>
      <c r="B155" s="4">
        <v>43116</v>
      </c>
      <c r="C155">
        <v>36.43</v>
      </c>
      <c r="D155" s="3">
        <f t="shared" si="10"/>
        <v>-2.4674447062954219E-3</v>
      </c>
      <c r="E155">
        <f t="shared" si="11"/>
        <v>6.0882833786253012E-6</v>
      </c>
      <c r="F155">
        <v>534</v>
      </c>
      <c r="G155">
        <f t="shared" si="12"/>
        <v>4.7549501544174503E-15</v>
      </c>
      <c r="H155">
        <f t="shared" si="13"/>
        <v>2.8949483991331575E-20</v>
      </c>
      <c r="I155">
        <f t="shared" si="14"/>
        <v>1.7369690394798959E-21</v>
      </c>
    </row>
    <row r="156" spans="1:9" x14ac:dyDescent="0.25">
      <c r="A156">
        <v>155</v>
      </c>
      <c r="B156" s="4">
        <v>43117</v>
      </c>
      <c r="C156">
        <v>36.490001999999997</v>
      </c>
      <c r="D156" s="3">
        <f t="shared" si="10"/>
        <v>1.6456942374191595E-3</v>
      </c>
      <c r="E156">
        <f t="shared" si="11"/>
        <v>2.708309523074629E-6</v>
      </c>
      <c r="F156">
        <v>533</v>
      </c>
      <c r="G156">
        <f t="shared" si="12"/>
        <v>5.0584576110823947E-15</v>
      </c>
      <c r="H156">
        <f t="shared" si="13"/>
        <v>1.3699868920163788E-20</v>
      </c>
      <c r="I156">
        <f t="shared" si="14"/>
        <v>8.21992135209828E-22</v>
      </c>
    </row>
    <row r="157" spans="1:9" x14ac:dyDescent="0.25">
      <c r="A157">
        <v>156</v>
      </c>
      <c r="B157" s="4">
        <v>43118</v>
      </c>
      <c r="C157">
        <v>37.150002000000001</v>
      </c>
      <c r="D157" s="3">
        <f t="shared" si="10"/>
        <v>1.7925519741676017E-2</v>
      </c>
      <c r="E157">
        <f t="shared" si="11"/>
        <v>3.2132425800921659E-4</v>
      </c>
      <c r="F157">
        <v>532</v>
      </c>
      <c r="G157">
        <f t="shared" si="12"/>
        <v>5.3813378841302071E-15</v>
      </c>
      <c r="H157">
        <f t="shared" si="13"/>
        <v>1.7291544027150262E-18</v>
      </c>
      <c r="I157">
        <f t="shared" si="14"/>
        <v>1.0374926416290167E-19</v>
      </c>
    </row>
    <row r="158" spans="1:9" x14ac:dyDescent="0.25">
      <c r="A158">
        <v>157</v>
      </c>
      <c r="B158" s="4">
        <v>43119</v>
      </c>
      <c r="C158">
        <v>37.080002</v>
      </c>
      <c r="D158" s="3">
        <f t="shared" si="10"/>
        <v>-1.8860303644820649E-3</v>
      </c>
      <c r="E158">
        <f t="shared" si="11"/>
        <v>3.5571105357483506E-6</v>
      </c>
      <c r="F158">
        <v>531</v>
      </c>
      <c r="G158">
        <f t="shared" si="12"/>
        <v>5.7248275363087321E-15</v>
      </c>
      <c r="H158">
        <f t="shared" si="13"/>
        <v>2.0363844344746064E-20</v>
      </c>
      <c r="I158">
        <f t="shared" si="14"/>
        <v>1.221830660684765E-21</v>
      </c>
    </row>
    <row r="159" spans="1:9" x14ac:dyDescent="0.25">
      <c r="A159">
        <v>158</v>
      </c>
      <c r="B159" s="4">
        <v>43122</v>
      </c>
      <c r="C159">
        <v>36.540000999999997</v>
      </c>
      <c r="D159" s="3">
        <f t="shared" si="10"/>
        <v>-1.4670216317956579E-2</v>
      </c>
      <c r="E159">
        <f t="shared" si="11"/>
        <v>2.1521524681563951E-4</v>
      </c>
      <c r="F159">
        <v>530</v>
      </c>
      <c r="G159">
        <f t="shared" si="12"/>
        <v>6.090242059902906E-15</v>
      </c>
      <c r="H159">
        <f t="shared" si="13"/>
        <v>1.3107129480889926E-18</v>
      </c>
      <c r="I159">
        <f t="shared" si="14"/>
        <v>7.8642776885339629E-20</v>
      </c>
    </row>
    <row r="160" spans="1:9" x14ac:dyDescent="0.25">
      <c r="A160">
        <v>159</v>
      </c>
      <c r="B160" s="4">
        <v>43123</v>
      </c>
      <c r="C160">
        <v>36.979999999999997</v>
      </c>
      <c r="D160" s="3">
        <f t="shared" si="10"/>
        <v>1.1969647641849806E-2</v>
      </c>
      <c r="E160">
        <f t="shared" si="11"/>
        <v>1.4327246467004062E-4</v>
      </c>
      <c r="F160">
        <v>529</v>
      </c>
      <c r="G160">
        <f t="shared" si="12"/>
        <v>6.4789809147903256E-15</v>
      </c>
      <c r="H160">
        <f t="shared" si="13"/>
        <v>9.2825956421216434E-19</v>
      </c>
      <c r="I160">
        <f t="shared" si="14"/>
        <v>5.569557385272991E-20</v>
      </c>
    </row>
    <row r="161" spans="1:9" x14ac:dyDescent="0.25">
      <c r="A161">
        <v>160</v>
      </c>
      <c r="B161" s="4">
        <v>43124</v>
      </c>
      <c r="C161">
        <v>37.639999000000003</v>
      </c>
      <c r="D161" s="3">
        <f t="shared" si="10"/>
        <v>1.7690062190718482E-2</v>
      </c>
      <c r="E161">
        <f t="shared" si="11"/>
        <v>3.1293830031148761E-4</v>
      </c>
      <c r="F161">
        <v>528</v>
      </c>
      <c r="G161">
        <f t="shared" si="12"/>
        <v>6.8925328880748136E-15</v>
      </c>
      <c r="H161">
        <f t="shared" si="13"/>
        <v>2.1569375268351612E-18</v>
      </c>
      <c r="I161">
        <f t="shared" si="14"/>
        <v>1.2941625161010979E-19</v>
      </c>
    </row>
    <row r="162" spans="1:9" x14ac:dyDescent="0.25">
      <c r="A162">
        <v>161</v>
      </c>
      <c r="B162" s="4">
        <v>43125</v>
      </c>
      <c r="C162">
        <v>37.220001000000003</v>
      </c>
      <c r="D162" s="3">
        <f t="shared" si="10"/>
        <v>-1.1221010068317161E-2</v>
      </c>
      <c r="E162">
        <f t="shared" si="11"/>
        <v>1.259110669532751E-4</v>
      </c>
      <c r="F162">
        <v>527</v>
      </c>
      <c r="G162">
        <f t="shared" si="12"/>
        <v>7.3324817958242721E-15</v>
      </c>
      <c r="H162">
        <f t="shared" si="13"/>
        <v>9.2324060632770073E-19</v>
      </c>
      <c r="I162">
        <f t="shared" si="14"/>
        <v>5.5394436379662097E-20</v>
      </c>
    </row>
    <row r="163" spans="1:9" x14ac:dyDescent="0.25">
      <c r="A163">
        <v>162</v>
      </c>
      <c r="B163" s="4">
        <v>43126</v>
      </c>
      <c r="C163">
        <v>38.220001000000003</v>
      </c>
      <c r="D163" s="3">
        <f t="shared" si="10"/>
        <v>2.651268689505859E-2</v>
      </c>
      <c r="E163">
        <f t="shared" si="11"/>
        <v>7.0292256639541151E-4</v>
      </c>
      <c r="F163">
        <v>526</v>
      </c>
      <c r="G163">
        <f t="shared" si="12"/>
        <v>7.8005125487492245E-15</v>
      </c>
      <c r="H163">
        <f t="shared" si="13"/>
        <v>5.483156299966417E-18</v>
      </c>
      <c r="I163">
        <f t="shared" si="14"/>
        <v>3.289893779979853E-19</v>
      </c>
    </row>
    <row r="164" spans="1:9" x14ac:dyDescent="0.25">
      <c r="A164">
        <v>163</v>
      </c>
      <c r="B164" s="4">
        <v>43129</v>
      </c>
      <c r="C164">
        <v>38.060001</v>
      </c>
      <c r="D164" s="3">
        <f t="shared" si="10"/>
        <v>-4.1950768341317696E-3</v>
      </c>
      <c r="E164">
        <f t="shared" si="11"/>
        <v>1.7598669644269031E-5</v>
      </c>
      <c r="F164">
        <v>525</v>
      </c>
      <c r="G164">
        <f t="shared" si="12"/>
        <v>8.2984176050523663E-15</v>
      </c>
      <c r="H164">
        <f t="shared" si="13"/>
        <v>1.4604111000150279E-19</v>
      </c>
      <c r="I164">
        <f t="shared" si="14"/>
        <v>8.7624666000901756E-21</v>
      </c>
    </row>
    <row r="165" spans="1:9" x14ac:dyDescent="0.25">
      <c r="A165">
        <v>164</v>
      </c>
      <c r="B165" s="4">
        <v>43130</v>
      </c>
      <c r="C165">
        <v>39.740001999999997</v>
      </c>
      <c r="D165" s="3">
        <f t="shared" si="10"/>
        <v>4.3194399308488958E-2</v>
      </c>
      <c r="E165">
        <f t="shared" si="11"/>
        <v>1.8657561316211915E-3</v>
      </c>
      <c r="F165">
        <v>524</v>
      </c>
      <c r="G165">
        <f t="shared" si="12"/>
        <v>8.8281038351620921E-15</v>
      </c>
      <c r="H165">
        <f t="shared" si="13"/>
        <v>1.6471088861042231E-17</v>
      </c>
      <c r="I165">
        <f t="shared" si="14"/>
        <v>9.8826533166253481E-19</v>
      </c>
    </row>
    <row r="166" spans="1:9" x14ac:dyDescent="0.25">
      <c r="A166">
        <v>165</v>
      </c>
      <c r="B166" s="4">
        <v>43131</v>
      </c>
      <c r="C166">
        <v>39.330002</v>
      </c>
      <c r="D166" s="3">
        <f t="shared" si="10"/>
        <v>-1.0370650155311769E-2</v>
      </c>
      <c r="E166">
        <f t="shared" si="11"/>
        <v>1.0755038464386802E-4</v>
      </c>
      <c r="F166">
        <v>523</v>
      </c>
      <c r="G166">
        <f t="shared" si="12"/>
        <v>9.3915998246405238E-15</v>
      </c>
      <c r="H166">
        <f t="shared" si="13"/>
        <v>1.0100701735613718E-18</v>
      </c>
      <c r="I166">
        <f t="shared" si="14"/>
        <v>6.0604210413682364E-20</v>
      </c>
    </row>
    <row r="167" spans="1:9" x14ac:dyDescent="0.25">
      <c r="A167">
        <v>166</v>
      </c>
      <c r="B167" s="4">
        <v>43132</v>
      </c>
      <c r="C167">
        <v>39.610000999999997</v>
      </c>
      <c r="D167" s="3">
        <f t="shared" si="10"/>
        <v>7.0939995844909263E-3</v>
      </c>
      <c r="E167">
        <f t="shared" si="11"/>
        <v>5.0324830104757435E-5</v>
      </c>
      <c r="F167">
        <v>522</v>
      </c>
      <c r="G167">
        <f t="shared" si="12"/>
        <v>9.9910636432345991E-15</v>
      </c>
      <c r="H167">
        <f t="shared" si="13"/>
        <v>5.0279858041160008E-19</v>
      </c>
      <c r="I167">
        <f t="shared" si="14"/>
        <v>3.0167914824696033E-20</v>
      </c>
    </row>
    <row r="168" spans="1:9" x14ac:dyDescent="0.25">
      <c r="A168">
        <v>167</v>
      </c>
      <c r="B168" s="4">
        <v>43133</v>
      </c>
      <c r="C168">
        <v>39.900002000000001</v>
      </c>
      <c r="D168" s="3">
        <f t="shared" si="10"/>
        <v>7.2947371411549574E-3</v>
      </c>
      <c r="E168">
        <f t="shared" si="11"/>
        <v>5.3213189958545604E-5</v>
      </c>
      <c r="F168">
        <v>521</v>
      </c>
      <c r="G168">
        <f t="shared" si="12"/>
        <v>1.0628791109824042E-14</v>
      </c>
      <c r="H168">
        <f t="shared" si="13"/>
        <v>5.6559188035676751E-19</v>
      </c>
      <c r="I168">
        <f t="shared" si="14"/>
        <v>3.393551282140608E-20</v>
      </c>
    </row>
    <row r="169" spans="1:9" x14ac:dyDescent="0.25">
      <c r="A169">
        <v>168</v>
      </c>
      <c r="B169" s="4">
        <v>43137</v>
      </c>
      <c r="C169">
        <v>39.330002</v>
      </c>
      <c r="D169" s="3">
        <f t="shared" si="10"/>
        <v>-1.4388736725645779E-2</v>
      </c>
      <c r="E169">
        <f t="shared" si="11"/>
        <v>2.070357445599476E-4</v>
      </c>
      <c r="F169">
        <v>520</v>
      </c>
      <c r="G169">
        <f t="shared" si="12"/>
        <v>1.1307224584919194E-14</v>
      </c>
      <c r="H169">
        <f t="shared" si="13"/>
        <v>2.3409996608452896E-18</v>
      </c>
      <c r="I169">
        <f t="shared" si="14"/>
        <v>1.4045997965071749E-19</v>
      </c>
    </row>
    <row r="170" spans="1:9" x14ac:dyDescent="0.25">
      <c r="A170">
        <v>169</v>
      </c>
      <c r="B170" s="4">
        <v>43138</v>
      </c>
      <c r="C170">
        <v>39.82</v>
      </c>
      <c r="D170" s="3">
        <f t="shared" si="10"/>
        <v>1.2381661340566322E-2</v>
      </c>
      <c r="E170">
        <f t="shared" si="11"/>
        <v>1.533055375524746E-4</v>
      </c>
      <c r="F170">
        <v>519</v>
      </c>
      <c r="G170">
        <f t="shared" si="12"/>
        <v>1.2028962324382123E-14</v>
      </c>
      <c r="H170">
        <f t="shared" si="13"/>
        <v>1.8441065353378659E-18</v>
      </c>
      <c r="I170">
        <f t="shared" si="14"/>
        <v>1.1064639212027205E-19</v>
      </c>
    </row>
    <row r="171" spans="1:9" x14ac:dyDescent="0.25">
      <c r="A171">
        <v>170</v>
      </c>
      <c r="B171" s="4">
        <v>43139</v>
      </c>
      <c r="C171">
        <v>38.369999</v>
      </c>
      <c r="D171" s="3">
        <f t="shared" si="10"/>
        <v>-3.7093420439217199E-2</v>
      </c>
      <c r="E171">
        <f t="shared" si="11"/>
        <v>1.3759218398805362E-3</v>
      </c>
      <c r="F171">
        <v>518</v>
      </c>
      <c r="G171">
        <f t="shared" si="12"/>
        <v>1.2796768430193745E-14</v>
      </c>
      <c r="H171">
        <f t="shared" si="13"/>
        <v>1.7607353162997341E-17</v>
      </c>
      <c r="I171">
        <f t="shared" si="14"/>
        <v>1.0564411897798414E-18</v>
      </c>
    </row>
    <row r="172" spans="1:9" x14ac:dyDescent="0.25">
      <c r="A172">
        <v>171</v>
      </c>
      <c r="B172" s="4">
        <v>43140</v>
      </c>
      <c r="C172">
        <v>38.009998000000003</v>
      </c>
      <c r="D172" s="3">
        <f t="shared" si="10"/>
        <v>-9.4266478134091263E-3</v>
      </c>
      <c r="E172">
        <f t="shared" si="11"/>
        <v>8.8861688998051065E-5</v>
      </c>
      <c r="F172">
        <v>517</v>
      </c>
      <c r="G172">
        <f t="shared" si="12"/>
        <v>1.3613583436376326E-14</v>
      </c>
      <c r="H172">
        <f t="shared" si="13"/>
        <v>1.2097260174722924E-18</v>
      </c>
      <c r="I172">
        <f t="shared" si="14"/>
        <v>7.258356104833761E-20</v>
      </c>
    </row>
    <row r="173" spans="1:9" x14ac:dyDescent="0.25">
      <c r="A173">
        <v>172</v>
      </c>
      <c r="B173" s="4">
        <v>43143</v>
      </c>
      <c r="C173">
        <v>38.119999</v>
      </c>
      <c r="D173" s="3">
        <f t="shared" si="10"/>
        <v>2.8898221696285189E-3</v>
      </c>
      <c r="E173">
        <f t="shared" si="11"/>
        <v>8.3510721720764801E-6</v>
      </c>
      <c r="F173">
        <v>516</v>
      </c>
      <c r="G173">
        <f t="shared" si="12"/>
        <v>1.4482535570613113E-14</v>
      </c>
      <c r="H173">
        <f t="shared" si="13"/>
        <v>1.2094469978485494E-19</v>
      </c>
      <c r="I173">
        <f t="shared" si="14"/>
        <v>7.2566819870913019E-21</v>
      </c>
    </row>
    <row r="174" spans="1:9" x14ac:dyDescent="0.25">
      <c r="A174">
        <v>173</v>
      </c>
      <c r="B174" s="4">
        <v>43144</v>
      </c>
      <c r="C174">
        <v>38.060001</v>
      </c>
      <c r="D174" s="3">
        <f t="shared" si="10"/>
        <v>-1.5751644107455849E-3</v>
      </c>
      <c r="E174">
        <f t="shared" si="11"/>
        <v>2.4811429208794858E-6</v>
      </c>
      <c r="F174">
        <v>515</v>
      </c>
      <c r="G174">
        <f t="shared" si="12"/>
        <v>1.5406952734694803E-14</v>
      </c>
      <c r="H174">
        <f t="shared" si="13"/>
        <v>3.8226851710012846E-20</v>
      </c>
      <c r="I174">
        <f t="shared" si="14"/>
        <v>2.293611102600773E-21</v>
      </c>
    </row>
    <row r="175" spans="1:9" x14ac:dyDescent="0.25">
      <c r="A175">
        <v>174</v>
      </c>
      <c r="B175" s="4">
        <v>43145</v>
      </c>
      <c r="C175">
        <v>38.740001999999997</v>
      </c>
      <c r="D175" s="3">
        <f t="shared" si="10"/>
        <v>1.7708821462767765E-2</v>
      </c>
      <c r="E175">
        <f t="shared" si="11"/>
        <v>3.1360235760018423E-4</v>
      </c>
      <c r="F175">
        <v>514</v>
      </c>
      <c r="G175">
        <f t="shared" si="12"/>
        <v>1.6390375249675321E-14</v>
      </c>
      <c r="H175">
        <f t="shared" si="13"/>
        <v>5.1400603202498893E-18</v>
      </c>
      <c r="I175">
        <f t="shared" si="14"/>
        <v>3.0840361921499361E-19</v>
      </c>
    </row>
    <row r="176" spans="1:9" x14ac:dyDescent="0.25">
      <c r="A176">
        <v>175</v>
      </c>
      <c r="B176" s="4">
        <v>43146</v>
      </c>
      <c r="C176">
        <v>39.779998999999997</v>
      </c>
      <c r="D176" s="3">
        <f t="shared" si="10"/>
        <v>2.6491538682490733E-2</v>
      </c>
      <c r="E176">
        <f t="shared" si="11"/>
        <v>7.0180162176590281E-4</v>
      </c>
      <c r="F176">
        <v>513</v>
      </c>
      <c r="G176">
        <f t="shared" si="12"/>
        <v>1.7436569414548216E-14</v>
      </c>
      <c r="H176">
        <f t="shared" si="13"/>
        <v>1.2237012693163676E-17</v>
      </c>
      <c r="I176">
        <f t="shared" si="14"/>
        <v>7.3422076158982125E-19</v>
      </c>
    </row>
    <row r="177" spans="1:9" x14ac:dyDescent="0.25">
      <c r="A177">
        <v>176</v>
      </c>
      <c r="B177" s="4">
        <v>43147</v>
      </c>
      <c r="C177">
        <v>40.810001</v>
      </c>
      <c r="D177" s="3">
        <f t="shared" si="10"/>
        <v>2.5562925633946878E-2</v>
      </c>
      <c r="E177">
        <f t="shared" si="11"/>
        <v>6.5346316696669835E-4</v>
      </c>
      <c r="F177">
        <v>512</v>
      </c>
      <c r="G177">
        <f t="shared" si="12"/>
        <v>1.8549541930370439E-14</v>
      </c>
      <c r="H177">
        <f t="shared" si="13"/>
        <v>1.212144241560143E-17</v>
      </c>
      <c r="I177">
        <f t="shared" si="14"/>
        <v>7.2728654493608646E-19</v>
      </c>
    </row>
    <row r="178" spans="1:9" x14ac:dyDescent="0.25">
      <c r="A178">
        <v>177</v>
      </c>
      <c r="B178" s="4">
        <v>43150</v>
      </c>
      <c r="C178">
        <v>40.5</v>
      </c>
      <c r="D178" s="3">
        <f t="shared" si="10"/>
        <v>-7.62519980901859E-3</v>
      </c>
      <c r="E178">
        <f t="shared" si="11"/>
        <v>5.8143672127457141E-5</v>
      </c>
      <c r="F178">
        <v>511</v>
      </c>
      <c r="G178">
        <f t="shared" si="12"/>
        <v>1.9733555245074937E-14</v>
      </c>
      <c r="H178">
        <f t="shared" si="13"/>
        <v>1.1473813660786992E-18</v>
      </c>
      <c r="I178">
        <f t="shared" si="14"/>
        <v>6.8842881964722015E-20</v>
      </c>
    </row>
    <row r="179" spans="1:9" x14ac:dyDescent="0.25">
      <c r="A179">
        <v>178</v>
      </c>
      <c r="B179" s="4">
        <v>43151</v>
      </c>
      <c r="C179">
        <v>40.98</v>
      </c>
      <c r="D179" s="3">
        <f t="shared" si="10"/>
        <v>1.1782168698260169E-2</v>
      </c>
      <c r="E179">
        <f t="shared" si="11"/>
        <v>1.3881949923426172E-4</v>
      </c>
      <c r="F179">
        <v>510</v>
      </c>
      <c r="G179">
        <f t="shared" si="12"/>
        <v>2.0993143877739295E-14</v>
      </c>
      <c r="H179">
        <f t="shared" si="13"/>
        <v>2.9142577204605763E-18</v>
      </c>
      <c r="I179">
        <f t="shared" si="14"/>
        <v>1.7485546322763473E-19</v>
      </c>
    </row>
    <row r="180" spans="1:9" x14ac:dyDescent="0.25">
      <c r="A180">
        <v>179</v>
      </c>
      <c r="B180" s="4">
        <v>43152</v>
      </c>
      <c r="C180">
        <v>40.740001999999997</v>
      </c>
      <c r="D180" s="3">
        <f t="shared" si="10"/>
        <v>-5.8736829202934221E-3</v>
      </c>
      <c r="E180">
        <f t="shared" si="11"/>
        <v>3.4500151048146665E-5</v>
      </c>
      <c r="F180">
        <v>509</v>
      </c>
      <c r="G180">
        <f t="shared" si="12"/>
        <v>2.2333131784829039E-14</v>
      </c>
      <c r="H180">
        <f t="shared" si="13"/>
        <v>7.704964199547672E-19</v>
      </c>
      <c r="I180">
        <f t="shared" si="14"/>
        <v>4.6229785197286071E-20</v>
      </c>
    </row>
    <row r="181" spans="1:9" x14ac:dyDescent="0.25">
      <c r="A181">
        <v>180</v>
      </c>
      <c r="B181" s="4">
        <v>43153</v>
      </c>
      <c r="C181">
        <v>41.09</v>
      </c>
      <c r="D181" s="3">
        <f t="shared" si="10"/>
        <v>8.5543230048583142E-3</v>
      </c>
      <c r="E181">
        <f t="shared" si="11"/>
        <v>7.3176442071448179E-5</v>
      </c>
      <c r="F181">
        <v>508</v>
      </c>
      <c r="G181">
        <f t="shared" si="12"/>
        <v>2.3758650834924511E-14</v>
      </c>
      <c r="H181">
        <f t="shared" si="13"/>
        <v>1.7385735365176174E-18</v>
      </c>
      <c r="I181">
        <f t="shared" si="14"/>
        <v>1.0431441219105713E-19</v>
      </c>
    </row>
    <row r="182" spans="1:9" x14ac:dyDescent="0.25">
      <c r="A182">
        <v>181</v>
      </c>
      <c r="B182" s="4">
        <v>43154</v>
      </c>
      <c r="C182">
        <v>40.900002000000001</v>
      </c>
      <c r="D182" s="3">
        <f t="shared" si="10"/>
        <v>-4.6346709468081124E-3</v>
      </c>
      <c r="E182">
        <f t="shared" si="11"/>
        <v>2.1480174785187206E-5</v>
      </c>
      <c r="F182">
        <v>507</v>
      </c>
      <c r="G182">
        <f t="shared" si="12"/>
        <v>2.5275160462685646E-14</v>
      </c>
      <c r="H182">
        <f t="shared" si="13"/>
        <v>5.4291486446214082E-19</v>
      </c>
      <c r="I182">
        <f t="shared" si="14"/>
        <v>3.2574891867728478E-20</v>
      </c>
    </row>
    <row r="183" spans="1:9" x14ac:dyDescent="0.25">
      <c r="A183">
        <v>182</v>
      </c>
      <c r="B183" s="4">
        <v>43157</v>
      </c>
      <c r="C183">
        <v>41.52</v>
      </c>
      <c r="D183" s="3">
        <f t="shared" si="10"/>
        <v>1.5045126909122889E-2</v>
      </c>
      <c r="E183">
        <f t="shared" si="11"/>
        <v>2.2635584371161365E-4</v>
      </c>
      <c r="F183">
        <v>506</v>
      </c>
      <c r="G183">
        <f t="shared" si="12"/>
        <v>2.6888468577325156E-14</v>
      </c>
      <c r="H183">
        <f t="shared" si="13"/>
        <v>6.0863619909336473E-18</v>
      </c>
      <c r="I183">
        <f t="shared" si="14"/>
        <v>3.6518171945601915E-19</v>
      </c>
    </row>
    <row r="184" spans="1:9" x14ac:dyDescent="0.25">
      <c r="A184">
        <v>183</v>
      </c>
      <c r="B184" s="4">
        <v>43158</v>
      </c>
      <c r="C184">
        <v>41.82</v>
      </c>
      <c r="D184" s="3">
        <f t="shared" si="10"/>
        <v>7.1994551428543286E-3</v>
      </c>
      <c r="E184">
        <f t="shared" si="11"/>
        <v>5.1832154353971642E-5</v>
      </c>
      <c r="F184">
        <v>505</v>
      </c>
      <c r="G184">
        <f t="shared" si="12"/>
        <v>2.8604753805665064E-14</v>
      </c>
      <c r="H184">
        <f t="shared" si="13"/>
        <v>1.4826460145125893E-18</v>
      </c>
      <c r="I184">
        <f t="shared" si="14"/>
        <v>8.8958760870755444E-20</v>
      </c>
    </row>
    <row r="185" spans="1:9" x14ac:dyDescent="0.25">
      <c r="A185">
        <v>184</v>
      </c>
      <c r="B185" s="4">
        <v>43159</v>
      </c>
      <c r="C185">
        <v>41.049999</v>
      </c>
      <c r="D185" s="3">
        <f t="shared" si="10"/>
        <v>-1.8583882462586531E-2</v>
      </c>
      <c r="E185">
        <f t="shared" si="11"/>
        <v>3.4536068738323124E-4</v>
      </c>
      <c r="F185">
        <v>504</v>
      </c>
      <c r="G185">
        <f t="shared" si="12"/>
        <v>3.043058915496283E-14</v>
      </c>
      <c r="H185">
        <f t="shared" si="13"/>
        <v>1.0509529188034666E-17</v>
      </c>
      <c r="I185">
        <f t="shared" si="14"/>
        <v>6.3057175128208045E-19</v>
      </c>
    </row>
    <row r="186" spans="1:9" x14ac:dyDescent="0.25">
      <c r="A186">
        <v>185</v>
      </c>
      <c r="B186" s="4">
        <v>43160</v>
      </c>
      <c r="C186">
        <v>40.849997999999999</v>
      </c>
      <c r="D186" s="3">
        <f t="shared" si="10"/>
        <v>-4.8840391914986188E-3</v>
      </c>
      <c r="E186">
        <f t="shared" si="11"/>
        <v>2.3853838824094481E-5</v>
      </c>
      <c r="F186">
        <v>503</v>
      </c>
      <c r="G186">
        <f t="shared" si="12"/>
        <v>3.2372967186130678E-14</v>
      </c>
      <c r="H186">
        <f t="shared" si="13"/>
        <v>7.7221954151566061E-19</v>
      </c>
      <c r="I186">
        <f t="shared" si="14"/>
        <v>4.6333172490939676E-20</v>
      </c>
    </row>
    <row r="187" spans="1:9" x14ac:dyDescent="0.25">
      <c r="A187">
        <v>186</v>
      </c>
      <c r="B187" s="4">
        <v>43161</v>
      </c>
      <c r="C187">
        <v>40.770000000000003</v>
      </c>
      <c r="D187" s="3">
        <f t="shared" si="10"/>
        <v>-1.9602555152401975E-3</v>
      </c>
      <c r="E187">
        <f t="shared" si="11"/>
        <v>3.8426016850296118E-6</v>
      </c>
      <c r="F187">
        <v>502</v>
      </c>
      <c r="G187">
        <f t="shared" si="12"/>
        <v>3.4439326793756031E-14</v>
      </c>
      <c r="H187">
        <f t="shared" si="13"/>
        <v>1.3233661516897239E-19</v>
      </c>
      <c r="I187">
        <f t="shared" si="14"/>
        <v>7.940196910138351E-21</v>
      </c>
    </row>
    <row r="188" spans="1:9" x14ac:dyDescent="0.25">
      <c r="A188">
        <v>187</v>
      </c>
      <c r="B188" s="4">
        <v>43164</v>
      </c>
      <c r="C188">
        <v>40.889999000000003</v>
      </c>
      <c r="D188" s="3">
        <f t="shared" si="10"/>
        <v>2.938993089531371E-3</v>
      </c>
      <c r="E188">
        <f t="shared" si="11"/>
        <v>8.6376803803131539E-6</v>
      </c>
      <c r="F188">
        <v>501</v>
      </c>
      <c r="G188">
        <f t="shared" si="12"/>
        <v>3.6637581695485146E-14</v>
      </c>
      <c r="H188">
        <f t="shared" si="13"/>
        <v>3.1646372059321236E-19</v>
      </c>
      <c r="I188">
        <f t="shared" si="14"/>
        <v>1.8987823235592759E-20</v>
      </c>
    </row>
    <row r="189" spans="1:9" x14ac:dyDescent="0.25">
      <c r="A189">
        <v>188</v>
      </c>
      <c r="B189" s="4">
        <v>43165</v>
      </c>
      <c r="C189">
        <v>40.25</v>
      </c>
      <c r="D189" s="3">
        <f t="shared" si="10"/>
        <v>-1.5775506056121109E-2</v>
      </c>
      <c r="E189">
        <f t="shared" si="11"/>
        <v>2.4886659132671382E-4</v>
      </c>
      <c r="F189">
        <v>500</v>
      </c>
      <c r="G189">
        <f t="shared" si="12"/>
        <v>3.8976150739877806E-14</v>
      </c>
      <c r="H189">
        <f t="shared" si="13"/>
        <v>9.6998617776695644E-18</v>
      </c>
      <c r="I189">
        <f t="shared" si="14"/>
        <v>5.8199170666017441E-19</v>
      </c>
    </row>
    <row r="190" spans="1:9" x14ac:dyDescent="0.25">
      <c r="A190">
        <v>189</v>
      </c>
      <c r="B190" s="4">
        <v>43166</v>
      </c>
      <c r="C190">
        <v>40.130001</v>
      </c>
      <c r="D190" s="3">
        <f t="shared" si="10"/>
        <v>-2.9857946667341097E-3</v>
      </c>
      <c r="E190">
        <f t="shared" si="11"/>
        <v>8.9149697918978536E-6</v>
      </c>
      <c r="F190">
        <v>499</v>
      </c>
      <c r="G190">
        <f t="shared" si="12"/>
        <v>4.1463990148806186E-14</v>
      </c>
      <c r="H190">
        <f t="shared" si="13"/>
        <v>3.6965021962815735E-19</v>
      </c>
      <c r="I190">
        <f t="shared" si="14"/>
        <v>2.2179013177689461E-20</v>
      </c>
    </row>
    <row r="191" spans="1:9" x14ac:dyDescent="0.25">
      <c r="A191">
        <v>190</v>
      </c>
      <c r="B191" s="4">
        <v>43167</v>
      </c>
      <c r="C191">
        <v>40.279998999999997</v>
      </c>
      <c r="D191" s="3">
        <f t="shared" si="10"/>
        <v>3.7308338263063044E-3</v>
      </c>
      <c r="E191">
        <f t="shared" si="11"/>
        <v>1.391912103951134E-5</v>
      </c>
      <c r="F191">
        <v>498</v>
      </c>
      <c r="G191">
        <f t="shared" si="12"/>
        <v>4.4110627817878928E-14</v>
      </c>
      <c r="H191">
        <f t="shared" si="13"/>
        <v>6.1398116772589275E-19</v>
      </c>
      <c r="I191">
        <f t="shared" si="14"/>
        <v>3.68388700635536E-20</v>
      </c>
    </row>
    <row r="192" spans="1:9" x14ac:dyDescent="0.25">
      <c r="A192">
        <v>191</v>
      </c>
      <c r="B192" s="4">
        <v>43168</v>
      </c>
      <c r="C192">
        <v>40.880001</v>
      </c>
      <c r="D192" s="3">
        <f t="shared" si="10"/>
        <v>1.4785927333143612E-2</v>
      </c>
      <c r="E192">
        <f t="shared" si="11"/>
        <v>2.1862364710100338E-4</v>
      </c>
      <c r="F192">
        <v>497</v>
      </c>
      <c r="G192">
        <f t="shared" si="12"/>
        <v>4.6926199806254176E-14</v>
      </c>
      <c r="H192">
        <f t="shared" si="13"/>
        <v>1.0259176946233686E-17</v>
      </c>
      <c r="I192">
        <f t="shared" si="14"/>
        <v>6.1555061677402171E-19</v>
      </c>
    </row>
    <row r="193" spans="1:9" x14ac:dyDescent="0.25">
      <c r="A193">
        <v>192</v>
      </c>
      <c r="B193" s="4">
        <v>43171</v>
      </c>
      <c r="C193">
        <v>40.810001</v>
      </c>
      <c r="D193" s="3">
        <f t="shared" si="10"/>
        <v>-1.7137964357761784E-3</v>
      </c>
      <c r="E193">
        <f t="shared" si="11"/>
        <v>2.9370982232791327E-6</v>
      </c>
      <c r="F193">
        <v>496</v>
      </c>
      <c r="G193">
        <f t="shared" si="12"/>
        <v>4.9921489155589542E-14</v>
      </c>
      <c r="H193">
        <f t="shared" si="13"/>
        <v>1.4662431710233054E-19</v>
      </c>
      <c r="I193">
        <f t="shared" si="14"/>
        <v>8.7974590261398405E-21</v>
      </c>
    </row>
    <row r="194" spans="1:9" x14ac:dyDescent="0.25">
      <c r="A194">
        <v>193</v>
      </c>
      <c r="B194" s="4">
        <v>43172</v>
      </c>
      <c r="C194">
        <v>40.5</v>
      </c>
      <c r="D194" s="3">
        <f t="shared" si="10"/>
        <v>-7.62519980901859E-3</v>
      </c>
      <c r="E194">
        <f t="shared" si="11"/>
        <v>5.8143672127457141E-5</v>
      </c>
      <c r="F194">
        <v>495</v>
      </c>
      <c r="G194">
        <f t="shared" si="12"/>
        <v>5.3107967186797397E-14</v>
      </c>
      <c r="H194">
        <f t="shared" si="13"/>
        <v>3.0878922314649002E-18</v>
      </c>
      <c r="I194">
        <f t="shared" si="14"/>
        <v>1.8527353388789418E-19</v>
      </c>
    </row>
    <row r="195" spans="1:9" x14ac:dyDescent="0.25">
      <c r="A195">
        <v>194</v>
      </c>
      <c r="B195" s="4">
        <v>43173</v>
      </c>
      <c r="C195">
        <v>40.340000000000003</v>
      </c>
      <c r="D195" s="3">
        <f t="shared" si="10"/>
        <v>-3.9584415864276443E-3</v>
      </c>
      <c r="E195">
        <f t="shared" si="11"/>
        <v>1.5669259793159806E-5</v>
      </c>
      <c r="F195">
        <v>494</v>
      </c>
      <c r="G195">
        <f t="shared" si="12"/>
        <v>5.6497837432763177E-14</v>
      </c>
      <c r="H195">
        <f t="shared" si="13"/>
        <v>8.8527929248567497E-19</v>
      </c>
      <c r="I195">
        <f t="shared" si="14"/>
        <v>5.3116757549140543E-20</v>
      </c>
    </row>
    <row r="196" spans="1:9" x14ac:dyDescent="0.25">
      <c r="A196">
        <v>195</v>
      </c>
      <c r="B196" s="4">
        <v>43174</v>
      </c>
      <c r="C196">
        <v>40.439999</v>
      </c>
      <c r="D196" s="3">
        <f t="shared" ref="D196:D259" si="15">LN(C196/C195)</f>
        <v>2.4758368982125598E-3</v>
      </c>
      <c r="E196">
        <f t="shared" ref="E196:E259" si="16">+D196*D196</f>
        <v>6.1297683465507894E-6</v>
      </c>
      <c r="F196">
        <v>493</v>
      </c>
      <c r="G196">
        <f t="shared" ref="G196:G259" si="17">+$G$2^(F196-1)</f>
        <v>6.0104082375279991E-14</v>
      </c>
      <c r="H196">
        <f t="shared" ref="H196:H259" si="18">+E196*G196</f>
        <v>3.6842410164247245E-19</v>
      </c>
      <c r="I196">
        <f t="shared" ref="I196:I259" si="19">+H196*(1-$G$2)</f>
        <v>2.2105446098548366E-20</v>
      </c>
    </row>
    <row r="197" spans="1:9" x14ac:dyDescent="0.25">
      <c r="A197">
        <v>196</v>
      </c>
      <c r="B197" s="4">
        <v>43175</v>
      </c>
      <c r="C197">
        <v>40.049999</v>
      </c>
      <c r="D197" s="3">
        <f t="shared" si="15"/>
        <v>-9.690720878699377E-3</v>
      </c>
      <c r="E197">
        <f t="shared" si="16"/>
        <v>9.3910071148860024E-5</v>
      </c>
      <c r="F197">
        <v>492</v>
      </c>
      <c r="G197">
        <f t="shared" si="17"/>
        <v>6.3940513165191468E-14</v>
      </c>
      <c r="H197">
        <f t="shared" si="18"/>
        <v>6.0046581406377514E-18</v>
      </c>
      <c r="I197">
        <f t="shared" si="19"/>
        <v>3.6027948843826541E-19</v>
      </c>
    </row>
    <row r="198" spans="1:9" x14ac:dyDescent="0.25">
      <c r="A198">
        <v>197</v>
      </c>
      <c r="B198" s="4">
        <v>43179</v>
      </c>
      <c r="C198">
        <v>39.770000000000003</v>
      </c>
      <c r="D198" s="3">
        <f t="shared" si="15"/>
        <v>-7.015789325979592E-3</v>
      </c>
      <c r="E198">
        <f t="shared" si="16"/>
        <v>4.9221299866529179E-5</v>
      </c>
      <c r="F198">
        <v>491</v>
      </c>
      <c r="G198">
        <f t="shared" si="17"/>
        <v>6.8021822516161154E-14</v>
      </c>
      <c r="H198">
        <f t="shared" si="18"/>
        <v>3.3481225235357946E-18</v>
      </c>
      <c r="I198">
        <f t="shared" si="19"/>
        <v>2.0088735141214785E-19</v>
      </c>
    </row>
    <row r="199" spans="1:9" x14ac:dyDescent="0.25">
      <c r="A199">
        <v>198</v>
      </c>
      <c r="B199" s="4">
        <v>43180</v>
      </c>
      <c r="C199">
        <v>39.400002000000001</v>
      </c>
      <c r="D199" s="3">
        <f t="shared" si="15"/>
        <v>-9.3469921542911425E-3</v>
      </c>
      <c r="E199">
        <f t="shared" si="16"/>
        <v>8.7366262332380174E-5</v>
      </c>
      <c r="F199">
        <v>490</v>
      </c>
      <c r="G199">
        <f t="shared" si="17"/>
        <v>7.2363640974639511E-14</v>
      </c>
      <c r="H199">
        <f t="shared" si="18"/>
        <v>6.3221408407165306E-18</v>
      </c>
      <c r="I199">
        <f t="shared" si="19"/>
        <v>3.7932845044299216E-19</v>
      </c>
    </row>
    <row r="200" spans="1:9" x14ac:dyDescent="0.25">
      <c r="A200">
        <v>199</v>
      </c>
      <c r="B200" s="4">
        <v>43181</v>
      </c>
      <c r="C200">
        <v>39.669998</v>
      </c>
      <c r="D200" s="3">
        <f t="shared" si="15"/>
        <v>6.8293170449979165E-3</v>
      </c>
      <c r="E200">
        <f t="shared" si="16"/>
        <v>4.6639571301099071E-5</v>
      </c>
      <c r="F200">
        <v>489</v>
      </c>
      <c r="G200">
        <f t="shared" si="17"/>
        <v>7.6982596781531406E-14</v>
      </c>
      <c r="H200">
        <f t="shared" si="18"/>
        <v>3.5904353115359938E-18</v>
      </c>
      <c r="I200">
        <f t="shared" si="19"/>
        <v>2.1542611869215983E-19</v>
      </c>
    </row>
    <row r="201" spans="1:9" x14ac:dyDescent="0.25">
      <c r="A201">
        <v>200</v>
      </c>
      <c r="B201" s="4">
        <v>43182</v>
      </c>
      <c r="C201">
        <v>39.5</v>
      </c>
      <c r="D201" s="3">
        <f t="shared" si="15"/>
        <v>-4.2945122032299245E-3</v>
      </c>
      <c r="E201">
        <f t="shared" si="16"/>
        <v>1.844283506369074E-5</v>
      </c>
      <c r="F201">
        <v>488</v>
      </c>
      <c r="G201">
        <f t="shared" si="17"/>
        <v>8.1896379554820641E-14</v>
      </c>
      <c r="H201">
        <f t="shared" si="18"/>
        <v>1.5104014204429714E-18</v>
      </c>
      <c r="I201">
        <f t="shared" si="19"/>
        <v>9.0624085226578362E-20</v>
      </c>
    </row>
    <row r="202" spans="1:9" x14ac:dyDescent="0.25">
      <c r="A202">
        <v>201</v>
      </c>
      <c r="B202" s="4">
        <v>43185</v>
      </c>
      <c r="C202">
        <v>39.189999</v>
      </c>
      <c r="D202" s="3">
        <f t="shared" si="15"/>
        <v>-7.8790852122498992E-3</v>
      </c>
      <c r="E202">
        <f t="shared" si="16"/>
        <v>6.2079983781895045E-5</v>
      </c>
      <c r="F202">
        <v>487</v>
      </c>
      <c r="G202">
        <f t="shared" si="17"/>
        <v>8.7123808037043237E-14</v>
      </c>
      <c r="H202">
        <f t="shared" si="18"/>
        <v>5.4086445899565813E-18</v>
      </c>
      <c r="I202">
        <f t="shared" si="19"/>
        <v>3.2451867539739519E-19</v>
      </c>
    </row>
    <row r="203" spans="1:9" x14ac:dyDescent="0.25">
      <c r="A203">
        <v>202</v>
      </c>
      <c r="B203" s="4">
        <v>43186</v>
      </c>
      <c r="C203">
        <v>39.849997999999999</v>
      </c>
      <c r="D203" s="3">
        <f t="shared" si="15"/>
        <v>1.6700768353190638E-2</v>
      </c>
      <c r="E203">
        <f t="shared" si="16"/>
        <v>2.7891566358693391E-4</v>
      </c>
      <c r="F203">
        <v>486</v>
      </c>
      <c r="G203">
        <f t="shared" si="17"/>
        <v>9.2684902167067263E-14</v>
      </c>
      <c r="H203">
        <f t="shared" si="18"/>
        <v>2.5851270992417615E-17</v>
      </c>
      <c r="I203">
        <f t="shared" si="19"/>
        <v>1.5510762595450583E-18</v>
      </c>
    </row>
    <row r="204" spans="1:9" x14ac:dyDescent="0.25">
      <c r="A204">
        <v>203</v>
      </c>
      <c r="B204" s="4">
        <v>43187</v>
      </c>
      <c r="C204">
        <v>38.909999999999997</v>
      </c>
      <c r="D204" s="3">
        <f t="shared" si="15"/>
        <v>-2.3871068051554908E-2</v>
      </c>
      <c r="E204">
        <f t="shared" si="16"/>
        <v>5.698278899219654E-4</v>
      </c>
      <c r="F204">
        <v>485</v>
      </c>
      <c r="G204">
        <f t="shared" si="17"/>
        <v>9.8600959752199221E-14</v>
      </c>
      <c r="H204">
        <f t="shared" si="18"/>
        <v>5.6185576839876315E-17</v>
      </c>
      <c r="I204">
        <f t="shared" si="19"/>
        <v>3.3711346103925821E-18</v>
      </c>
    </row>
    <row r="205" spans="1:9" x14ac:dyDescent="0.25">
      <c r="A205">
        <v>204</v>
      </c>
      <c r="B205" s="4">
        <v>43192</v>
      </c>
      <c r="C205">
        <v>38.419998</v>
      </c>
      <c r="D205" s="3">
        <f t="shared" si="15"/>
        <v>-1.2673181712273574E-2</v>
      </c>
      <c r="E205">
        <f t="shared" si="16"/>
        <v>1.6060953471230536E-4</v>
      </c>
      <c r="F205">
        <v>484</v>
      </c>
      <c r="G205">
        <f t="shared" si="17"/>
        <v>1.0489463803425449E-13</v>
      </c>
      <c r="H205">
        <f t="shared" si="18"/>
        <v>1.6847079008497304E-17</v>
      </c>
      <c r="I205">
        <f t="shared" si="19"/>
        <v>1.0108247405098391E-18</v>
      </c>
    </row>
    <row r="206" spans="1:9" x14ac:dyDescent="0.25">
      <c r="A206">
        <v>205</v>
      </c>
      <c r="B206" s="4">
        <v>43193</v>
      </c>
      <c r="C206">
        <v>38.520000000000003</v>
      </c>
      <c r="D206" s="3">
        <f t="shared" si="15"/>
        <v>2.599481645736478E-3</v>
      </c>
      <c r="E206">
        <f t="shared" si="16"/>
        <v>6.7573048265208279E-6</v>
      </c>
      <c r="F206">
        <v>483</v>
      </c>
      <c r="G206">
        <f t="shared" si="17"/>
        <v>1.1159004046197287E-13</v>
      </c>
      <c r="H206">
        <f t="shared" si="18"/>
        <v>7.5404791900534375E-19</v>
      </c>
      <c r="I206">
        <f t="shared" si="19"/>
        <v>4.5242875140320665E-20</v>
      </c>
    </row>
    <row r="207" spans="1:9" x14ac:dyDescent="0.25">
      <c r="A207">
        <v>206</v>
      </c>
      <c r="B207" s="4">
        <v>43194</v>
      </c>
      <c r="C207">
        <v>39.200001</v>
      </c>
      <c r="D207" s="3">
        <f t="shared" si="15"/>
        <v>1.7499185376695803E-2</v>
      </c>
      <c r="E207">
        <f t="shared" si="16"/>
        <v>3.0622148884796425E-4</v>
      </c>
      <c r="F207">
        <v>482</v>
      </c>
      <c r="G207">
        <f t="shared" si="17"/>
        <v>1.1871280900209882E-13</v>
      </c>
      <c r="H207">
        <f t="shared" si="18"/>
        <v>3.6352413117946713E-17</v>
      </c>
      <c r="I207">
        <f t="shared" si="19"/>
        <v>2.1811447870768046E-18</v>
      </c>
    </row>
    <row r="208" spans="1:9" x14ac:dyDescent="0.25">
      <c r="A208">
        <v>207</v>
      </c>
      <c r="B208" s="4">
        <v>43195</v>
      </c>
      <c r="C208">
        <v>39.369999</v>
      </c>
      <c r="D208" s="3">
        <f t="shared" si="15"/>
        <v>4.3273072489744945E-3</v>
      </c>
      <c r="E208">
        <f t="shared" si="16"/>
        <v>1.8725588027027208E-5</v>
      </c>
      <c r="F208">
        <v>481</v>
      </c>
      <c r="G208">
        <f t="shared" si="17"/>
        <v>1.2629022234265831E-13</v>
      </c>
      <c r="H208">
        <f t="shared" si="18"/>
        <v>2.3648586754302865E-18</v>
      </c>
      <c r="I208">
        <f t="shared" si="19"/>
        <v>1.4189152052581731E-19</v>
      </c>
    </row>
    <row r="209" spans="1:9" x14ac:dyDescent="0.25">
      <c r="A209">
        <v>208</v>
      </c>
      <c r="B209" s="4">
        <v>43196</v>
      </c>
      <c r="C209">
        <v>39.770000000000003</v>
      </c>
      <c r="D209" s="3">
        <f t="shared" si="15"/>
        <v>1.0108779664004332E-2</v>
      </c>
      <c r="E209">
        <f t="shared" si="16"/>
        <v>1.0218742629538754E-4</v>
      </c>
      <c r="F209">
        <v>480</v>
      </c>
      <c r="G209">
        <f t="shared" si="17"/>
        <v>1.3435130036453012E-13</v>
      </c>
      <c r="H209">
        <f t="shared" si="18"/>
        <v>1.3729013603689896E-17</v>
      </c>
      <c r="I209">
        <f t="shared" si="19"/>
        <v>8.2374081622139451E-19</v>
      </c>
    </row>
    <row r="210" spans="1:9" x14ac:dyDescent="0.25">
      <c r="A210">
        <v>209</v>
      </c>
      <c r="B210" s="4">
        <v>43199</v>
      </c>
      <c r="C210">
        <v>39.830002</v>
      </c>
      <c r="D210" s="3">
        <f t="shared" si="15"/>
        <v>1.5075881873592837E-3</v>
      </c>
      <c r="E210">
        <f t="shared" si="16"/>
        <v>2.2728221426652509E-6</v>
      </c>
      <c r="F210">
        <v>479</v>
      </c>
      <c r="G210">
        <f t="shared" si="17"/>
        <v>1.4292691528141504E-13</v>
      </c>
      <c r="H210">
        <f t="shared" si="18"/>
        <v>3.2484745783444054E-19</v>
      </c>
      <c r="I210">
        <f t="shared" si="19"/>
        <v>1.9490847470066449E-20</v>
      </c>
    </row>
    <row r="211" spans="1:9" x14ac:dyDescent="0.25">
      <c r="A211">
        <v>210</v>
      </c>
      <c r="B211" s="4">
        <v>43200</v>
      </c>
      <c r="C211">
        <v>39.520000000000003</v>
      </c>
      <c r="D211" s="3">
        <f t="shared" si="15"/>
        <v>-7.8135745272914052E-3</v>
      </c>
      <c r="E211">
        <f t="shared" si="16"/>
        <v>6.1051946893537113E-5</v>
      </c>
      <c r="F211">
        <v>478</v>
      </c>
      <c r="G211">
        <f t="shared" si="17"/>
        <v>1.5204990987384576E-13</v>
      </c>
      <c r="H211">
        <f t="shared" si="18"/>
        <v>9.2829430227851355E-18</v>
      </c>
      <c r="I211">
        <f t="shared" si="19"/>
        <v>5.5697658136710864E-19</v>
      </c>
    </row>
    <row r="212" spans="1:9" x14ac:dyDescent="0.25">
      <c r="A212">
        <v>211</v>
      </c>
      <c r="B212" s="4">
        <v>43201</v>
      </c>
      <c r="C212">
        <v>39.400002000000001</v>
      </c>
      <c r="D212" s="3">
        <f t="shared" si="15"/>
        <v>-3.041005814358992E-3</v>
      </c>
      <c r="E212">
        <f t="shared" si="16"/>
        <v>9.2477163629651952E-6</v>
      </c>
      <c r="F212">
        <v>477</v>
      </c>
      <c r="G212">
        <f t="shared" si="17"/>
        <v>1.6175522327004871E-13</v>
      </c>
      <c r="H212">
        <f t="shared" si="18"/>
        <v>1.4958664250295181E-18</v>
      </c>
      <c r="I212">
        <f t="shared" si="19"/>
        <v>8.9751985501771165E-20</v>
      </c>
    </row>
    <row r="213" spans="1:9" x14ac:dyDescent="0.25">
      <c r="A213">
        <v>212</v>
      </c>
      <c r="B213" s="4">
        <v>43202</v>
      </c>
      <c r="C213">
        <v>40.009998000000003</v>
      </c>
      <c r="D213" s="3">
        <f t="shared" si="15"/>
        <v>1.536350581633116E-2</v>
      </c>
      <c r="E213">
        <f t="shared" si="16"/>
        <v>2.3603731096844138E-4</v>
      </c>
      <c r="F213">
        <v>476</v>
      </c>
      <c r="G213">
        <f t="shared" si="17"/>
        <v>1.7208002475537093E-13</v>
      </c>
      <c r="H213">
        <f t="shared" si="18"/>
        <v>4.0617306314640575E-17</v>
      </c>
      <c r="I213">
        <f t="shared" si="19"/>
        <v>2.4370383788784367E-18</v>
      </c>
    </row>
    <row r="214" spans="1:9" x14ac:dyDescent="0.25">
      <c r="A214">
        <v>213</v>
      </c>
      <c r="B214" s="4">
        <v>43203</v>
      </c>
      <c r="C214">
        <v>40.130001</v>
      </c>
      <c r="D214" s="3">
        <f t="shared" si="15"/>
        <v>2.9948363161988087E-3</v>
      </c>
      <c r="E214">
        <f t="shared" si="16"/>
        <v>8.9690445608232507E-6</v>
      </c>
      <c r="F214">
        <v>475</v>
      </c>
      <c r="G214">
        <f t="shared" si="17"/>
        <v>1.8306385612273504E-13</v>
      </c>
      <c r="H214">
        <f t="shared" si="18"/>
        <v>1.6419078830409468E-18</v>
      </c>
      <c r="I214">
        <f t="shared" si="19"/>
        <v>9.851447298245689E-20</v>
      </c>
    </row>
    <row r="215" spans="1:9" x14ac:dyDescent="0.25">
      <c r="A215">
        <v>214</v>
      </c>
      <c r="B215" s="4">
        <v>43206</v>
      </c>
      <c r="C215">
        <v>40.75</v>
      </c>
      <c r="D215" s="3">
        <f t="shared" si="15"/>
        <v>1.5331630489033486E-2</v>
      </c>
      <c r="E215">
        <f t="shared" si="16"/>
        <v>2.3505889345226119E-4</v>
      </c>
      <c r="F215">
        <v>474</v>
      </c>
      <c r="G215">
        <f t="shared" si="17"/>
        <v>1.9474878310929263E-13</v>
      </c>
      <c r="H215">
        <f t="shared" si="18"/>
        <v>4.5777433458844741E-17</v>
      </c>
      <c r="I215">
        <f t="shared" si="19"/>
        <v>2.7466460075306869E-18</v>
      </c>
    </row>
    <row r="216" spans="1:9" x14ac:dyDescent="0.25">
      <c r="A216">
        <v>215</v>
      </c>
      <c r="B216" s="4">
        <v>43207</v>
      </c>
      <c r="C216">
        <v>41.41</v>
      </c>
      <c r="D216" s="3">
        <f t="shared" si="15"/>
        <v>1.6066557870604167E-2</v>
      </c>
      <c r="E216">
        <f t="shared" si="16"/>
        <v>2.5813428180947271E-4</v>
      </c>
      <c r="F216">
        <v>473</v>
      </c>
      <c r="G216">
        <f t="shared" si="17"/>
        <v>2.0717955649924746E-13</v>
      </c>
      <c r="H216">
        <f t="shared" si="18"/>
        <v>5.3480146022538318E-17</v>
      </c>
      <c r="I216">
        <f t="shared" si="19"/>
        <v>3.2088087613523018E-18</v>
      </c>
    </row>
    <row r="217" spans="1:9" x14ac:dyDescent="0.25">
      <c r="A217">
        <v>216</v>
      </c>
      <c r="B217" s="4">
        <v>43208</v>
      </c>
      <c r="C217">
        <v>41.560001</v>
      </c>
      <c r="D217" s="3">
        <f t="shared" si="15"/>
        <v>3.6157927351481494E-3</v>
      </c>
      <c r="E217">
        <f t="shared" si="16"/>
        <v>1.3073957103550135E-5</v>
      </c>
      <c r="F217">
        <v>472</v>
      </c>
      <c r="G217">
        <f t="shared" si="17"/>
        <v>2.204037835098377E-13</v>
      </c>
      <c r="H217">
        <f t="shared" si="18"/>
        <v>2.8815496110677687E-18</v>
      </c>
      <c r="I217">
        <f t="shared" si="19"/>
        <v>1.7289297666406628E-19</v>
      </c>
    </row>
    <row r="218" spans="1:9" x14ac:dyDescent="0.25">
      <c r="A218">
        <v>217</v>
      </c>
      <c r="B218" s="4">
        <v>43209</v>
      </c>
      <c r="C218">
        <v>41.529998999999997</v>
      </c>
      <c r="D218" s="3">
        <f t="shared" si="15"/>
        <v>-7.221567289412658E-4</v>
      </c>
      <c r="E218">
        <f t="shared" si="16"/>
        <v>5.2151034115514884E-7</v>
      </c>
      <c r="F218">
        <v>471</v>
      </c>
      <c r="G218">
        <f t="shared" si="17"/>
        <v>2.344721101168487E-13</v>
      </c>
      <c r="H218">
        <f t="shared" si="18"/>
        <v>1.2227963013840538E-19</v>
      </c>
      <c r="I218">
        <f t="shared" si="19"/>
        <v>7.3367778083043298E-21</v>
      </c>
    </row>
    <row r="219" spans="1:9" x14ac:dyDescent="0.25">
      <c r="A219">
        <v>218</v>
      </c>
      <c r="B219" s="4">
        <v>43210</v>
      </c>
      <c r="C219">
        <v>41.779998999999997</v>
      </c>
      <c r="D219" s="3">
        <f t="shared" si="15"/>
        <v>6.0016986298396255E-3</v>
      </c>
      <c r="E219">
        <f t="shared" si="16"/>
        <v>3.6020386443418841E-5</v>
      </c>
      <c r="F219">
        <v>470</v>
      </c>
      <c r="G219">
        <f t="shared" si="17"/>
        <v>2.4943841501792404E-13</v>
      </c>
      <c r="H219">
        <f t="shared" si="18"/>
        <v>8.9848681027795141E-18</v>
      </c>
      <c r="I219">
        <f t="shared" si="19"/>
        <v>5.3909208616677135E-19</v>
      </c>
    </row>
    <row r="220" spans="1:9" x14ac:dyDescent="0.25">
      <c r="A220">
        <v>219</v>
      </c>
      <c r="B220" s="4">
        <v>43213</v>
      </c>
      <c r="C220">
        <v>40.639999000000003</v>
      </c>
      <c r="D220" s="3">
        <f t="shared" si="15"/>
        <v>-2.7664953529595322E-2</v>
      </c>
      <c r="E220">
        <f t="shared" si="16"/>
        <v>7.653496537946686E-4</v>
      </c>
      <c r="F220">
        <v>469</v>
      </c>
      <c r="G220">
        <f t="shared" si="17"/>
        <v>2.6536001597651501E-13</v>
      </c>
      <c r="H220">
        <f t="shared" si="18"/>
        <v>2.0309319635857349E-16</v>
      </c>
      <c r="I220">
        <f t="shared" si="19"/>
        <v>1.218559178151442E-17</v>
      </c>
    </row>
    <row r="221" spans="1:9" x14ac:dyDescent="0.25">
      <c r="A221">
        <v>220</v>
      </c>
      <c r="B221" s="4">
        <v>43214</v>
      </c>
      <c r="C221">
        <v>40.689999</v>
      </c>
      <c r="D221" s="3">
        <f t="shared" si="15"/>
        <v>1.2295587736084362E-3</v>
      </c>
      <c r="E221">
        <f t="shared" si="16"/>
        <v>1.5118147777574817E-6</v>
      </c>
      <c r="F221">
        <v>468</v>
      </c>
      <c r="G221">
        <f t="shared" si="17"/>
        <v>2.8229788933671811E-13</v>
      </c>
      <c r="H221">
        <f t="shared" si="18"/>
        <v>4.2678212082899664E-19</v>
      </c>
      <c r="I221">
        <f t="shared" si="19"/>
        <v>2.5606927249739822E-20</v>
      </c>
    </row>
    <row r="222" spans="1:9" x14ac:dyDescent="0.25">
      <c r="A222">
        <v>221</v>
      </c>
      <c r="B222" s="4">
        <v>43215</v>
      </c>
      <c r="C222">
        <v>39.82</v>
      </c>
      <c r="D222" s="3">
        <f t="shared" si="15"/>
        <v>-2.1613038801485185E-2</v>
      </c>
      <c r="E222">
        <f t="shared" si="16"/>
        <v>4.6712344623450416E-4</v>
      </c>
      <c r="F222">
        <v>467</v>
      </c>
      <c r="G222">
        <f t="shared" si="17"/>
        <v>3.0031690354970015E-13</v>
      </c>
      <c r="H222">
        <f t="shared" si="18"/>
        <v>1.4028506694861113E-16</v>
      </c>
      <c r="I222">
        <f t="shared" si="19"/>
        <v>8.4171040169166761E-18</v>
      </c>
    </row>
    <row r="223" spans="1:9" x14ac:dyDescent="0.25">
      <c r="A223">
        <v>222</v>
      </c>
      <c r="B223" s="4">
        <v>43216</v>
      </c>
      <c r="C223">
        <v>40.330002</v>
      </c>
      <c r="D223" s="3">
        <f t="shared" si="15"/>
        <v>1.2726359840100492E-2</v>
      </c>
      <c r="E223">
        <f t="shared" si="16"/>
        <v>1.6196023477972263E-4</v>
      </c>
      <c r="F223">
        <v>466</v>
      </c>
      <c r="G223">
        <f t="shared" si="17"/>
        <v>3.1948606760606398E-13</v>
      </c>
      <c r="H223">
        <f t="shared" si="18"/>
        <v>5.1744038518328461E-17</v>
      </c>
      <c r="I223">
        <f t="shared" si="19"/>
        <v>3.1046423110997105E-18</v>
      </c>
    </row>
    <row r="224" spans="1:9" x14ac:dyDescent="0.25">
      <c r="A224">
        <v>223</v>
      </c>
      <c r="B224" s="4">
        <v>43217</v>
      </c>
      <c r="C224">
        <v>39.990001999999997</v>
      </c>
      <c r="D224" s="3">
        <f t="shared" si="15"/>
        <v>-8.4661856049220302E-3</v>
      </c>
      <c r="E224">
        <f t="shared" si="16"/>
        <v>7.1676298696989E-5</v>
      </c>
      <c r="F224">
        <v>465</v>
      </c>
      <c r="G224">
        <f t="shared" si="17"/>
        <v>3.3987879532559996E-13</v>
      </c>
      <c r="H224">
        <f t="shared" si="18"/>
        <v>2.4361254054530492E-17</v>
      </c>
      <c r="I224">
        <f t="shared" si="19"/>
        <v>1.4616752432718308E-18</v>
      </c>
    </row>
    <row r="225" spans="1:9" x14ac:dyDescent="0.25">
      <c r="A225">
        <v>224</v>
      </c>
      <c r="B225" s="4">
        <v>43220</v>
      </c>
      <c r="C225">
        <v>39.889999000000003</v>
      </c>
      <c r="D225" s="3">
        <f t="shared" si="15"/>
        <v>-2.5038320228533946E-3</v>
      </c>
      <c r="E225">
        <f t="shared" si="16"/>
        <v>6.2691747986661223E-6</v>
      </c>
      <c r="F225">
        <v>464</v>
      </c>
      <c r="G225">
        <f t="shared" si="17"/>
        <v>3.6157318651659566E-13</v>
      </c>
      <c r="H225">
        <f t="shared" si="18"/>
        <v>2.2667655087832471E-18</v>
      </c>
      <c r="I225">
        <f t="shared" si="19"/>
        <v>1.3600593052699495E-19</v>
      </c>
    </row>
    <row r="226" spans="1:9" x14ac:dyDescent="0.25">
      <c r="A226">
        <v>225</v>
      </c>
      <c r="B226" s="4">
        <v>43222</v>
      </c>
      <c r="C226">
        <v>39.709999000000003</v>
      </c>
      <c r="D226" s="3">
        <f t="shared" si="15"/>
        <v>-4.5226208877891918E-3</v>
      </c>
      <c r="E226">
        <f t="shared" si="16"/>
        <v>2.0454099694667097E-5</v>
      </c>
      <c r="F226">
        <v>463</v>
      </c>
      <c r="G226">
        <f t="shared" si="17"/>
        <v>3.8465232608148484E-13</v>
      </c>
      <c r="H226">
        <f t="shared" si="18"/>
        <v>7.8677170254562883E-18</v>
      </c>
      <c r="I226">
        <f t="shared" si="19"/>
        <v>4.7206302152737771E-19</v>
      </c>
    </row>
    <row r="227" spans="1:9" x14ac:dyDescent="0.25">
      <c r="A227">
        <v>226</v>
      </c>
      <c r="B227" s="4">
        <v>43223</v>
      </c>
      <c r="C227">
        <v>39.509998000000003</v>
      </c>
      <c r="D227" s="3">
        <f t="shared" si="15"/>
        <v>-5.0492661573842698E-3</v>
      </c>
      <c r="E227">
        <f t="shared" si="16"/>
        <v>2.5495088728106109E-5</v>
      </c>
      <c r="F227">
        <v>462</v>
      </c>
      <c r="G227">
        <f t="shared" si="17"/>
        <v>4.0920460221434548E-13</v>
      </c>
      <c r="H227">
        <f t="shared" si="18"/>
        <v>1.0432707641404103E-17</v>
      </c>
      <c r="I227">
        <f t="shared" si="19"/>
        <v>6.2596245848424678E-19</v>
      </c>
    </row>
    <row r="228" spans="1:9" x14ac:dyDescent="0.25">
      <c r="A228">
        <v>227</v>
      </c>
      <c r="B228" s="4">
        <v>43224</v>
      </c>
      <c r="C228">
        <v>39.470001000000003</v>
      </c>
      <c r="D228" s="3">
        <f t="shared" si="15"/>
        <v>-1.0128387927484462E-3</v>
      </c>
      <c r="E228">
        <f t="shared" si="16"/>
        <v>1.0258424200961299E-6</v>
      </c>
      <c r="F228">
        <v>461</v>
      </c>
      <c r="G228">
        <f t="shared" si="17"/>
        <v>4.3532404490887829E-13</v>
      </c>
      <c r="H228">
        <f t="shared" si="18"/>
        <v>4.4657387175536005E-19</v>
      </c>
      <c r="I228">
        <f t="shared" si="19"/>
        <v>2.6794432305321626E-20</v>
      </c>
    </row>
    <row r="229" spans="1:9" x14ac:dyDescent="0.25">
      <c r="A229">
        <v>228</v>
      </c>
      <c r="B229" s="4">
        <v>43227</v>
      </c>
      <c r="C229">
        <v>39.310001</v>
      </c>
      <c r="D229" s="3">
        <f t="shared" si="15"/>
        <v>-4.0619501378652409E-3</v>
      </c>
      <c r="E229">
        <f t="shared" si="16"/>
        <v>1.6499438922503448E-5</v>
      </c>
      <c r="F229">
        <v>460</v>
      </c>
      <c r="G229">
        <f t="shared" si="17"/>
        <v>4.6311068607327473E-13</v>
      </c>
      <c r="H229">
        <f t="shared" si="18"/>
        <v>7.6410664792246643E-18</v>
      </c>
      <c r="I229">
        <f t="shared" si="19"/>
        <v>4.5846398875348024E-19</v>
      </c>
    </row>
    <row r="230" spans="1:9" x14ac:dyDescent="0.25">
      <c r="A230">
        <v>229</v>
      </c>
      <c r="B230" s="4">
        <v>43228</v>
      </c>
      <c r="C230">
        <v>38.470001000000003</v>
      </c>
      <c r="D230" s="3">
        <f t="shared" si="15"/>
        <v>-2.1600222114103458E-2</v>
      </c>
      <c r="E230">
        <f t="shared" si="16"/>
        <v>4.6656959537860407E-4</v>
      </c>
      <c r="F230">
        <v>459</v>
      </c>
      <c r="G230">
        <f t="shared" si="17"/>
        <v>4.9267094263114331E-13</v>
      </c>
      <c r="H230">
        <f t="shared" si="18"/>
        <v>2.2986528235820801E-16</v>
      </c>
      <c r="I230">
        <f t="shared" si="19"/>
        <v>1.3791916941492492E-17</v>
      </c>
    </row>
    <row r="231" spans="1:9" x14ac:dyDescent="0.25">
      <c r="A231">
        <v>230</v>
      </c>
      <c r="B231" s="4">
        <v>43229</v>
      </c>
      <c r="C231">
        <v>37.919998</v>
      </c>
      <c r="D231" s="3">
        <f t="shared" si="15"/>
        <v>-1.4400118114281176E-2</v>
      </c>
      <c r="E231">
        <f t="shared" si="16"/>
        <v>2.0736340170524886E-4</v>
      </c>
      <c r="F231">
        <v>458</v>
      </c>
      <c r="G231">
        <f t="shared" si="17"/>
        <v>5.241180240756844E-13</v>
      </c>
      <c r="H231">
        <f t="shared" si="18"/>
        <v>1.0868289636736743E-16</v>
      </c>
      <c r="I231">
        <f t="shared" si="19"/>
        <v>6.5209737820420519E-18</v>
      </c>
    </row>
    <row r="232" spans="1:9" x14ac:dyDescent="0.25">
      <c r="A232">
        <v>231</v>
      </c>
      <c r="B232" s="4">
        <v>43230</v>
      </c>
      <c r="C232">
        <v>38.419998</v>
      </c>
      <c r="D232" s="3">
        <f t="shared" si="15"/>
        <v>1.309948063998481E-2</v>
      </c>
      <c r="E232">
        <f t="shared" si="16"/>
        <v>1.7159639303733685E-4</v>
      </c>
      <c r="F232">
        <v>457</v>
      </c>
      <c r="G232">
        <f t="shared" si="17"/>
        <v>5.5757236603796221E-13</v>
      </c>
      <c r="H232">
        <f t="shared" si="18"/>
        <v>9.5677406869408019E-17</v>
      </c>
      <c r="I232">
        <f t="shared" si="19"/>
        <v>5.7406444121644858E-18</v>
      </c>
    </row>
    <row r="233" spans="1:9" x14ac:dyDescent="0.25">
      <c r="A233">
        <v>232</v>
      </c>
      <c r="B233" s="4">
        <v>43231</v>
      </c>
      <c r="C233">
        <v>38.07</v>
      </c>
      <c r="D233" s="3">
        <f t="shared" si="15"/>
        <v>-9.1515348897825144E-3</v>
      </c>
      <c r="E233">
        <f t="shared" si="16"/>
        <v>8.3750590838906652E-5</v>
      </c>
      <c r="F233">
        <v>456</v>
      </c>
      <c r="G233">
        <f t="shared" si="17"/>
        <v>5.9316209152974693E-13</v>
      </c>
      <c r="H233">
        <f t="shared" si="18"/>
        <v>4.967767562885793E-17</v>
      </c>
      <c r="I233">
        <f t="shared" si="19"/>
        <v>2.9806605377314785E-18</v>
      </c>
    </row>
    <row r="234" spans="1:9" x14ac:dyDescent="0.25">
      <c r="A234">
        <v>233</v>
      </c>
      <c r="B234" s="4">
        <v>43234</v>
      </c>
      <c r="C234">
        <v>38.700001</v>
      </c>
      <c r="D234" s="3">
        <f t="shared" si="15"/>
        <v>1.6413055481123099E-2</v>
      </c>
      <c r="E234">
        <f t="shared" si="16"/>
        <v>2.6938839022642503E-4</v>
      </c>
      <c r="F234">
        <v>455</v>
      </c>
      <c r="G234">
        <f t="shared" si="17"/>
        <v>6.3102350162739048E-13</v>
      </c>
      <c r="H234">
        <f t="shared" si="18"/>
        <v>1.6999040529844462E-16</v>
      </c>
      <c r="I234">
        <f t="shared" si="19"/>
        <v>1.0199424317906687E-17</v>
      </c>
    </row>
    <row r="235" spans="1:9" x14ac:dyDescent="0.25">
      <c r="A235">
        <v>234</v>
      </c>
      <c r="B235" s="4">
        <v>43235</v>
      </c>
      <c r="C235">
        <v>38.639999000000003</v>
      </c>
      <c r="D235" s="3">
        <f t="shared" si="15"/>
        <v>-1.5516424111293122E-3</v>
      </c>
      <c r="E235">
        <f t="shared" si="16"/>
        <v>2.4075941720151857E-6</v>
      </c>
      <c r="F235">
        <v>454</v>
      </c>
      <c r="G235">
        <f t="shared" si="17"/>
        <v>6.7130159747594721E-13</v>
      </c>
      <c r="H235">
        <f t="shared" si="18"/>
        <v>1.6162218137475746E-18</v>
      </c>
      <c r="I235">
        <f t="shared" si="19"/>
        <v>9.6973308824854558E-20</v>
      </c>
    </row>
    <row r="236" spans="1:9" x14ac:dyDescent="0.25">
      <c r="A236">
        <v>235</v>
      </c>
      <c r="B236" s="4">
        <v>43236</v>
      </c>
      <c r="C236">
        <v>38.709999000000003</v>
      </c>
      <c r="D236" s="3">
        <f t="shared" si="15"/>
        <v>1.809955292038657E-3</v>
      </c>
      <c r="E236">
        <f t="shared" si="16"/>
        <v>3.2759381591787399E-6</v>
      </c>
      <c r="F236">
        <v>453</v>
      </c>
      <c r="G236">
        <f t="shared" si="17"/>
        <v>7.1415063561270999E-13</v>
      </c>
      <c r="H236">
        <f t="shared" si="18"/>
        <v>2.3395133186054282E-18</v>
      </c>
      <c r="I236">
        <f t="shared" si="19"/>
        <v>1.4037079911632581E-19</v>
      </c>
    </row>
    <row r="237" spans="1:9" x14ac:dyDescent="0.25">
      <c r="A237">
        <v>236</v>
      </c>
      <c r="B237" s="4">
        <v>43237</v>
      </c>
      <c r="C237">
        <v>37.779998999999997</v>
      </c>
      <c r="D237" s="3">
        <f t="shared" si="15"/>
        <v>-2.4318103152106581E-2</v>
      </c>
      <c r="E237">
        <f t="shared" si="16"/>
        <v>5.9137014091649605E-4</v>
      </c>
      <c r="F237">
        <v>452</v>
      </c>
      <c r="G237">
        <f t="shared" si="17"/>
        <v>7.5973471873692529E-13</v>
      </c>
      <c r="H237">
        <f t="shared" si="18"/>
        <v>4.4928442767861001E-16</v>
      </c>
      <c r="I237">
        <f t="shared" si="19"/>
        <v>2.6957065660716623E-17</v>
      </c>
    </row>
    <row r="238" spans="1:9" x14ac:dyDescent="0.25">
      <c r="A238">
        <v>237</v>
      </c>
      <c r="B238" s="4">
        <v>43238</v>
      </c>
      <c r="C238">
        <v>38.389999000000003</v>
      </c>
      <c r="D238" s="3">
        <f t="shared" si="15"/>
        <v>1.60171473599242E-2</v>
      </c>
      <c r="E238">
        <f t="shared" si="16"/>
        <v>2.5654900954952676E-4</v>
      </c>
      <c r="F238">
        <v>451</v>
      </c>
      <c r="G238">
        <f t="shared" si="17"/>
        <v>8.0822842418821844E-13</v>
      </c>
      <c r="H238">
        <f t="shared" si="18"/>
        <v>2.0735020171526222E-16</v>
      </c>
      <c r="I238">
        <f t="shared" si="19"/>
        <v>1.2441012102915745E-17</v>
      </c>
    </row>
    <row r="239" spans="1:9" x14ac:dyDescent="0.25">
      <c r="A239">
        <v>238</v>
      </c>
      <c r="B239" s="4">
        <v>43241</v>
      </c>
      <c r="C239">
        <v>37.419998</v>
      </c>
      <c r="D239" s="3">
        <f t="shared" si="15"/>
        <v>-2.5591715565668208E-2</v>
      </c>
      <c r="E239">
        <f t="shared" si="16"/>
        <v>6.5493590559406441E-4</v>
      </c>
      <c r="F239">
        <v>450</v>
      </c>
      <c r="G239">
        <f t="shared" si="17"/>
        <v>8.5981747254065807E-13</v>
      </c>
      <c r="H239">
        <f t="shared" si="18"/>
        <v>5.6312533502401548E-16</v>
      </c>
      <c r="I239">
        <f t="shared" si="19"/>
        <v>3.3787520101440961E-17</v>
      </c>
    </row>
    <row r="240" spans="1:9" x14ac:dyDescent="0.25">
      <c r="A240">
        <v>239</v>
      </c>
      <c r="B240" s="4">
        <v>43242</v>
      </c>
      <c r="C240">
        <v>38.310001</v>
      </c>
      <c r="D240" s="3">
        <f t="shared" si="15"/>
        <v>2.3505717416814755E-2</v>
      </c>
      <c r="E240">
        <f t="shared" si="16"/>
        <v>5.5251875127914848E-4</v>
      </c>
      <c r="F240">
        <v>449</v>
      </c>
      <c r="G240">
        <f t="shared" si="17"/>
        <v>9.1469943887304046E-13</v>
      </c>
      <c r="H240">
        <f t="shared" si="18"/>
        <v>5.0538859176187012E-16</v>
      </c>
      <c r="I240">
        <f t="shared" si="19"/>
        <v>3.0323315505712232E-17</v>
      </c>
    </row>
    <row r="241" spans="1:9" x14ac:dyDescent="0.25">
      <c r="A241">
        <v>240</v>
      </c>
      <c r="B241" s="4">
        <v>43243</v>
      </c>
      <c r="C241">
        <v>37.389999000000003</v>
      </c>
      <c r="D241" s="3">
        <f t="shared" si="15"/>
        <v>-2.4307722571499383E-2</v>
      </c>
      <c r="E241">
        <f t="shared" si="16"/>
        <v>5.9086537661298059E-4</v>
      </c>
      <c r="F241">
        <v>448</v>
      </c>
      <c r="G241">
        <f t="shared" si="17"/>
        <v>9.7308450943940478E-13</v>
      </c>
      <c r="H241">
        <f t="shared" si="18"/>
        <v>5.7496194514617141E-16</v>
      </c>
      <c r="I241">
        <f t="shared" si="19"/>
        <v>3.4497716708770316E-17</v>
      </c>
    </row>
    <row r="242" spans="1:9" x14ac:dyDescent="0.25">
      <c r="A242">
        <v>241</v>
      </c>
      <c r="B242" s="4">
        <v>43244</v>
      </c>
      <c r="C242">
        <v>37.540000999999997</v>
      </c>
      <c r="D242" s="3">
        <f t="shared" si="15"/>
        <v>4.0037955527117636E-3</v>
      </c>
      <c r="E242">
        <f t="shared" si="16"/>
        <v>1.6030378827914497E-5</v>
      </c>
      <c r="F242">
        <v>447</v>
      </c>
      <c r="G242">
        <f t="shared" si="17"/>
        <v>1.0351962866376648E-12</v>
      </c>
      <c r="H242">
        <f t="shared" si="18"/>
        <v>1.6594588636052128E-17</v>
      </c>
      <c r="I242">
        <f t="shared" si="19"/>
        <v>9.9567531816312867E-19</v>
      </c>
    </row>
    <row r="243" spans="1:9" x14ac:dyDescent="0.25">
      <c r="A243">
        <v>242</v>
      </c>
      <c r="B243" s="4">
        <v>43245</v>
      </c>
      <c r="C243">
        <v>37.169998</v>
      </c>
      <c r="D243" s="3">
        <f t="shared" si="15"/>
        <v>-9.9051272942889609E-3</v>
      </c>
      <c r="E243">
        <f t="shared" si="16"/>
        <v>9.8111546716068152E-5</v>
      </c>
      <c r="F243">
        <v>446</v>
      </c>
      <c r="G243">
        <f t="shared" si="17"/>
        <v>1.1012726453592174E-12</v>
      </c>
      <c r="H243">
        <f t="shared" si="18"/>
        <v>1.0804756259228881E-16</v>
      </c>
      <c r="I243">
        <f t="shared" si="19"/>
        <v>6.4828537555373346E-18</v>
      </c>
    </row>
    <row r="244" spans="1:9" x14ac:dyDescent="0.25">
      <c r="A244">
        <v>243</v>
      </c>
      <c r="B244" s="4">
        <v>43248</v>
      </c>
      <c r="C244">
        <v>37.689999</v>
      </c>
      <c r="D244" s="3">
        <f t="shared" si="15"/>
        <v>1.3892850244481109E-2</v>
      </c>
      <c r="E244">
        <f t="shared" si="16"/>
        <v>1.9301128791557881E-4</v>
      </c>
      <c r="F244">
        <v>445</v>
      </c>
      <c r="G244">
        <f t="shared" si="17"/>
        <v>1.1715666439991679E-12</v>
      </c>
      <c r="H244">
        <f t="shared" si="18"/>
        <v>2.2612558683721183E-16</v>
      </c>
      <c r="I244">
        <f t="shared" si="19"/>
        <v>1.3567535210232722E-17</v>
      </c>
    </row>
    <row r="245" spans="1:9" x14ac:dyDescent="0.25">
      <c r="A245">
        <v>244</v>
      </c>
      <c r="B245" s="4">
        <v>43249</v>
      </c>
      <c r="C245">
        <v>37.200001</v>
      </c>
      <c r="D245" s="3">
        <f t="shared" si="15"/>
        <v>-1.3085992585986118E-2</v>
      </c>
      <c r="E245">
        <f t="shared" si="16"/>
        <v>1.7124320196048367E-4</v>
      </c>
      <c r="F245">
        <v>444</v>
      </c>
      <c r="G245">
        <f t="shared" si="17"/>
        <v>1.2463474936161359E-12</v>
      </c>
      <c r="H245">
        <f t="shared" si="18"/>
        <v>2.1342853556225059E-16</v>
      </c>
      <c r="I245">
        <f t="shared" si="19"/>
        <v>1.2805712133735047E-17</v>
      </c>
    </row>
    <row r="246" spans="1:9" x14ac:dyDescent="0.25">
      <c r="A246">
        <v>245</v>
      </c>
      <c r="B246" s="4">
        <v>43250</v>
      </c>
      <c r="C246">
        <v>37.599997999999999</v>
      </c>
      <c r="D246" s="3">
        <f t="shared" si="15"/>
        <v>1.0695209043537197E-2</v>
      </c>
      <c r="E246">
        <f t="shared" si="16"/>
        <v>1.1438749648495985E-4</v>
      </c>
      <c r="F246">
        <v>443</v>
      </c>
      <c r="G246">
        <f t="shared" si="17"/>
        <v>1.3259015889533363E-12</v>
      </c>
      <c r="H246">
        <f t="shared" si="18"/>
        <v>1.5166656334580242E-16</v>
      </c>
      <c r="I246">
        <f t="shared" si="19"/>
        <v>9.0999938007481528E-18</v>
      </c>
    </row>
    <row r="247" spans="1:9" x14ac:dyDescent="0.25">
      <c r="A247">
        <v>246</v>
      </c>
      <c r="B247" s="4">
        <v>43251</v>
      </c>
      <c r="C247">
        <v>37.799999</v>
      </c>
      <c r="D247" s="3">
        <f t="shared" si="15"/>
        <v>5.305078966157231E-3</v>
      </c>
      <c r="E247">
        <f t="shared" si="16"/>
        <v>2.8143862837163874E-5</v>
      </c>
      <c r="F247">
        <v>442</v>
      </c>
      <c r="G247">
        <f t="shared" si="17"/>
        <v>1.4105336052695065E-12</v>
      </c>
      <c r="H247">
        <f t="shared" si="18"/>
        <v>3.9697864313915245E-17</v>
      </c>
      <c r="I247">
        <f t="shared" si="19"/>
        <v>2.381871858834917E-18</v>
      </c>
    </row>
    <row r="248" spans="1:9" x14ac:dyDescent="0.25">
      <c r="A248">
        <v>247</v>
      </c>
      <c r="B248" s="4">
        <v>43252</v>
      </c>
      <c r="C248">
        <v>38.650002000000001</v>
      </c>
      <c r="D248" s="3">
        <f t="shared" si="15"/>
        <v>2.2237750609356823E-2</v>
      </c>
      <c r="E248">
        <f t="shared" si="16"/>
        <v>4.9451755216394974E-4</v>
      </c>
      <c r="F248">
        <v>441</v>
      </c>
      <c r="G248">
        <f t="shared" si="17"/>
        <v>1.5005676651803263E-12</v>
      </c>
      <c r="H248">
        <f t="shared" si="18"/>
        <v>7.4205704864134832E-16</v>
      </c>
      <c r="I248">
        <f t="shared" si="19"/>
        <v>4.4523422918480936E-17</v>
      </c>
    </row>
    <row r="249" spans="1:9" x14ac:dyDescent="0.25">
      <c r="A249">
        <v>248</v>
      </c>
      <c r="B249" s="4">
        <v>43255</v>
      </c>
      <c r="C249">
        <v>38.779998999999997</v>
      </c>
      <c r="D249" s="3">
        <f t="shared" si="15"/>
        <v>3.3577972481453073E-3</v>
      </c>
      <c r="E249">
        <f t="shared" si="16"/>
        <v>1.1274802359652198E-5</v>
      </c>
      <c r="F249">
        <v>440</v>
      </c>
      <c r="G249">
        <f t="shared" si="17"/>
        <v>1.5963485799790705E-12</v>
      </c>
      <c r="H249">
        <f t="shared" si="18"/>
        <v>1.799851473637546E-17</v>
      </c>
      <c r="I249">
        <f t="shared" si="19"/>
        <v>1.0799108841825285E-18</v>
      </c>
    </row>
    <row r="250" spans="1:9" x14ac:dyDescent="0.25">
      <c r="A250">
        <v>249</v>
      </c>
      <c r="B250" s="4">
        <v>43256</v>
      </c>
      <c r="C250">
        <v>38.619999</v>
      </c>
      <c r="D250" s="3">
        <f t="shared" si="15"/>
        <v>-4.1343729209688974E-3</v>
      </c>
      <c r="E250">
        <f t="shared" si="16"/>
        <v>1.7093039449640891E-5</v>
      </c>
      <c r="F250">
        <v>439</v>
      </c>
      <c r="G250">
        <f t="shared" si="17"/>
        <v>1.6982431701905006E-12</v>
      </c>
      <c r="H250">
        <f t="shared" si="18"/>
        <v>2.9028137503149438E-17</v>
      </c>
      <c r="I250">
        <f t="shared" si="19"/>
        <v>1.7416882501889677E-18</v>
      </c>
    </row>
    <row r="251" spans="1:9" x14ac:dyDescent="0.25">
      <c r="A251">
        <v>250</v>
      </c>
      <c r="B251" s="4">
        <v>43257</v>
      </c>
      <c r="C251">
        <v>38.830002</v>
      </c>
      <c r="D251" s="3">
        <f t="shared" si="15"/>
        <v>5.4229441430932888E-3</v>
      </c>
      <c r="E251">
        <f t="shared" si="16"/>
        <v>2.9408323179109803E-5</v>
      </c>
      <c r="F251">
        <v>438</v>
      </c>
      <c r="G251">
        <f t="shared" si="17"/>
        <v>1.806641670415426E-12</v>
      </c>
      <c r="H251">
        <f t="shared" si="18"/>
        <v>5.3130302112423628E-17</v>
      </c>
      <c r="I251">
        <f t="shared" si="19"/>
        <v>3.1878181267454205E-18</v>
      </c>
    </row>
    <row r="252" spans="1:9" x14ac:dyDescent="0.25">
      <c r="A252">
        <v>251</v>
      </c>
      <c r="B252" s="4">
        <v>43258</v>
      </c>
      <c r="C252">
        <v>39.150002000000001</v>
      </c>
      <c r="D252" s="3">
        <f t="shared" si="15"/>
        <v>8.2072782722373422E-3</v>
      </c>
      <c r="E252">
        <f t="shared" si="16"/>
        <v>6.7359416637939172E-5</v>
      </c>
      <c r="F252">
        <v>437</v>
      </c>
      <c r="G252">
        <f t="shared" si="17"/>
        <v>1.9219592238461981E-12</v>
      </c>
      <c r="H252">
        <f t="shared" si="18"/>
        <v>1.2946205212018626E-16</v>
      </c>
      <c r="I252">
        <f t="shared" si="19"/>
        <v>7.7677231272111829E-18</v>
      </c>
    </row>
    <row r="253" spans="1:9" x14ac:dyDescent="0.25">
      <c r="A253">
        <v>252</v>
      </c>
      <c r="B253" s="4">
        <v>43259</v>
      </c>
      <c r="C253">
        <v>39.590000000000003</v>
      </c>
      <c r="D253" s="3">
        <f t="shared" si="15"/>
        <v>1.1176087595660102E-2</v>
      </c>
      <c r="E253">
        <f t="shared" si="16"/>
        <v>1.2490493394586762E-4</v>
      </c>
      <c r="F253">
        <v>436</v>
      </c>
      <c r="G253">
        <f t="shared" si="17"/>
        <v>2.0446374721768061E-12</v>
      </c>
      <c r="H253">
        <f t="shared" si="18"/>
        <v>2.553853084054897E-16</v>
      </c>
      <c r="I253">
        <f t="shared" si="19"/>
        <v>1.5323118504329394E-17</v>
      </c>
    </row>
    <row r="254" spans="1:9" x14ac:dyDescent="0.25">
      <c r="A254">
        <v>253</v>
      </c>
      <c r="B254" s="4">
        <v>43262</v>
      </c>
      <c r="C254">
        <v>39.419998</v>
      </c>
      <c r="D254" s="3">
        <f t="shared" si="15"/>
        <v>-4.3033101291336919E-3</v>
      </c>
      <c r="E254">
        <f t="shared" si="16"/>
        <v>1.8518478067504632E-5</v>
      </c>
      <c r="F254">
        <v>435</v>
      </c>
      <c r="G254">
        <f t="shared" si="17"/>
        <v>2.1751462469966029E-12</v>
      </c>
      <c r="H254">
        <f t="shared" si="18"/>
        <v>4.0280398068621603E-17</v>
      </c>
      <c r="I254">
        <f t="shared" si="19"/>
        <v>2.4168238841172983E-18</v>
      </c>
    </row>
    <row r="255" spans="1:9" x14ac:dyDescent="0.25">
      <c r="A255">
        <v>254</v>
      </c>
      <c r="B255" s="4">
        <v>43263</v>
      </c>
      <c r="C255">
        <v>39.919998</v>
      </c>
      <c r="D255" s="3">
        <f t="shared" si="15"/>
        <v>1.2604150354155826E-2</v>
      </c>
      <c r="E255">
        <f t="shared" si="16"/>
        <v>1.5886460615016643E-4</v>
      </c>
      <c r="F255">
        <v>434</v>
      </c>
      <c r="G255">
        <f t="shared" si="17"/>
        <v>2.3139853691453219E-12</v>
      </c>
      <c r="H255">
        <f t="shared" si="18"/>
        <v>3.6761037430651904E-16</v>
      </c>
      <c r="I255">
        <f t="shared" si="19"/>
        <v>2.2056622458391161E-17</v>
      </c>
    </row>
    <row r="256" spans="1:9" x14ac:dyDescent="0.25">
      <c r="A256">
        <v>255</v>
      </c>
      <c r="B256" s="4">
        <v>43264</v>
      </c>
      <c r="C256">
        <v>39.889999000000003</v>
      </c>
      <c r="D256" s="3">
        <f t="shared" si="15"/>
        <v>-7.5176049468608948E-4</v>
      </c>
      <c r="E256">
        <f t="shared" si="16"/>
        <v>5.6514384137067401E-7</v>
      </c>
      <c r="F256">
        <v>433</v>
      </c>
      <c r="G256">
        <f t="shared" si="17"/>
        <v>2.4616865629205553E-12</v>
      </c>
      <c r="H256">
        <f t="shared" si="18"/>
        <v>1.3912070004194939E-18</v>
      </c>
      <c r="I256">
        <f t="shared" si="19"/>
        <v>8.3472420025169708E-20</v>
      </c>
    </row>
    <row r="257" spans="1:9" x14ac:dyDescent="0.25">
      <c r="A257">
        <v>256</v>
      </c>
      <c r="B257" s="4">
        <v>43265</v>
      </c>
      <c r="C257">
        <v>40.060001</v>
      </c>
      <c r="D257" s="3">
        <f t="shared" si="15"/>
        <v>4.2527143518526671E-3</v>
      </c>
      <c r="E257">
        <f t="shared" si="16"/>
        <v>1.8085579358453651E-5</v>
      </c>
      <c r="F257">
        <v>432</v>
      </c>
      <c r="G257">
        <f t="shared" si="17"/>
        <v>2.6188154924686758E-12</v>
      </c>
      <c r="H257">
        <f t="shared" si="18"/>
        <v>4.7362795414190115E-17</v>
      </c>
      <c r="I257">
        <f t="shared" si="19"/>
        <v>2.8417677248514095E-18</v>
      </c>
    </row>
    <row r="258" spans="1:9" x14ac:dyDescent="0.25">
      <c r="A258">
        <v>257</v>
      </c>
      <c r="B258" s="4">
        <v>43266</v>
      </c>
      <c r="C258">
        <v>38.68</v>
      </c>
      <c r="D258" s="3">
        <f t="shared" si="15"/>
        <v>-3.5055684615134489E-2</v>
      </c>
      <c r="E258">
        <f t="shared" si="16"/>
        <v>1.2289010238357768E-3</v>
      </c>
      <c r="F258">
        <v>431</v>
      </c>
      <c r="G258">
        <f t="shared" si="17"/>
        <v>2.7859739281581662E-12</v>
      </c>
      <c r="H258">
        <f t="shared" si="18"/>
        <v>3.4236862126933515E-15</v>
      </c>
      <c r="I258">
        <f t="shared" si="19"/>
        <v>2.0542117276160127E-16</v>
      </c>
    </row>
    <row r="259" spans="1:9" x14ac:dyDescent="0.25">
      <c r="A259">
        <v>258</v>
      </c>
      <c r="B259" s="4">
        <v>43269</v>
      </c>
      <c r="C259">
        <v>39.669998</v>
      </c>
      <c r="D259" s="3">
        <f t="shared" si="15"/>
        <v>2.5272513525212457E-2</v>
      </c>
      <c r="E259">
        <f t="shared" si="16"/>
        <v>6.386999398820466E-4</v>
      </c>
      <c r="F259">
        <v>430</v>
      </c>
      <c r="G259">
        <f t="shared" si="17"/>
        <v>2.9638020512320911E-12</v>
      </c>
      <c r="H259">
        <f t="shared" si="18"/>
        <v>1.8929801919442229E-15</v>
      </c>
      <c r="I259">
        <f t="shared" si="19"/>
        <v>1.1357881151665348E-16</v>
      </c>
    </row>
    <row r="260" spans="1:9" x14ac:dyDescent="0.25">
      <c r="A260">
        <v>259</v>
      </c>
      <c r="B260" s="4">
        <v>43270</v>
      </c>
      <c r="C260">
        <v>38.970001000000003</v>
      </c>
      <c r="D260" s="3">
        <f t="shared" ref="D260:D323" si="20">LN(C260/C259)</f>
        <v>-1.7803039098923761E-2</v>
      </c>
      <c r="E260">
        <f t="shared" ref="E260:E323" si="21">+D260*D260</f>
        <v>3.1694820115780819E-4</v>
      </c>
      <c r="F260">
        <v>429</v>
      </c>
      <c r="G260">
        <f t="shared" ref="G260:G323" si="22">+$G$2^(F260-1)</f>
        <v>3.152980905566055E-12</v>
      </c>
      <c r="H260">
        <f t="shared" ref="H260:H323" si="23">+E260*G260</f>
        <v>9.993316263040783E-16</v>
      </c>
      <c r="I260">
        <f t="shared" ref="I260:I323" si="24">+H260*(1-$G$2)</f>
        <v>5.9959897578244757E-17</v>
      </c>
    </row>
    <row r="261" spans="1:9" x14ac:dyDescent="0.25">
      <c r="A261">
        <v>260</v>
      </c>
      <c r="B261" s="4">
        <v>43271</v>
      </c>
      <c r="C261">
        <v>39.689999</v>
      </c>
      <c r="D261" s="3">
        <f t="shared" si="20"/>
        <v>1.8307096588328072E-2</v>
      </c>
      <c r="E261">
        <f t="shared" si="21"/>
        <v>3.3514978549437335E-4</v>
      </c>
      <c r="F261">
        <v>428</v>
      </c>
      <c r="G261">
        <f t="shared" si="22"/>
        <v>3.3542350059213353E-12</v>
      </c>
      <c r="H261">
        <f t="shared" si="23"/>
        <v>1.1241711427322535E-15</v>
      </c>
      <c r="I261">
        <f t="shared" si="24"/>
        <v>6.7450268563935278E-17</v>
      </c>
    </row>
    <row r="262" spans="1:9" x14ac:dyDescent="0.25">
      <c r="A262">
        <v>261</v>
      </c>
      <c r="B262" s="4">
        <v>43272</v>
      </c>
      <c r="C262">
        <v>39.479999999999997</v>
      </c>
      <c r="D262" s="3">
        <f t="shared" si="20"/>
        <v>-5.3050270344296505E-3</v>
      </c>
      <c r="E262">
        <f t="shared" si="21"/>
        <v>2.8143311836029453E-5</v>
      </c>
      <c r="F262">
        <v>427</v>
      </c>
      <c r="G262">
        <f t="shared" si="22"/>
        <v>3.5683351126822715E-12</v>
      </c>
      <c r="H262">
        <f t="shared" si="23"/>
        <v>1.0042476781167046E-16</v>
      </c>
      <c r="I262">
        <f t="shared" si="24"/>
        <v>6.0254860687002329E-18</v>
      </c>
    </row>
    <row r="263" spans="1:9" x14ac:dyDescent="0.25">
      <c r="A263">
        <v>262</v>
      </c>
      <c r="B263" s="4">
        <v>43273</v>
      </c>
      <c r="C263">
        <v>39.790000999999997</v>
      </c>
      <c r="D263" s="3">
        <f t="shared" si="20"/>
        <v>7.8214350054987645E-3</v>
      </c>
      <c r="E263">
        <f t="shared" si="21"/>
        <v>6.1174845545241456E-5</v>
      </c>
      <c r="F263">
        <v>426</v>
      </c>
      <c r="G263">
        <f t="shared" si="22"/>
        <v>3.7961011837045442E-12</v>
      </c>
      <c r="H263">
        <f t="shared" si="23"/>
        <v>2.3222590358723376E-16</v>
      </c>
      <c r="I263">
        <f t="shared" si="24"/>
        <v>1.3933554215234038E-17</v>
      </c>
    </row>
    <row r="264" spans="1:9" x14ac:dyDescent="0.25">
      <c r="A264">
        <v>263</v>
      </c>
      <c r="B264" s="4">
        <v>43276</v>
      </c>
      <c r="C264">
        <v>40.049999</v>
      </c>
      <c r="D264" s="3">
        <f t="shared" si="20"/>
        <v>6.5129989747994207E-3</v>
      </c>
      <c r="E264">
        <f t="shared" si="21"/>
        <v>4.2419155645738304E-5</v>
      </c>
      <c r="F264">
        <v>425</v>
      </c>
      <c r="G264">
        <f t="shared" si="22"/>
        <v>4.0384055145793024E-12</v>
      </c>
      <c r="H264">
        <f t="shared" si="23"/>
        <v>1.7130575208354733E-16</v>
      </c>
      <c r="I264">
        <f t="shared" si="24"/>
        <v>1.0278345125012849E-17</v>
      </c>
    </row>
    <row r="265" spans="1:9" x14ac:dyDescent="0.25">
      <c r="A265">
        <v>264</v>
      </c>
      <c r="B265" s="4">
        <v>43277</v>
      </c>
      <c r="C265">
        <v>39.840000000000003</v>
      </c>
      <c r="D265" s="3">
        <f t="shared" si="20"/>
        <v>-5.2572158291812783E-3</v>
      </c>
      <c r="E265">
        <f t="shared" si="21"/>
        <v>2.7638318274594195E-5</v>
      </c>
      <c r="F265">
        <v>424</v>
      </c>
      <c r="G265">
        <f t="shared" si="22"/>
        <v>4.2961760793396837E-12</v>
      </c>
      <c r="H265">
        <f t="shared" si="23"/>
        <v>1.1873908184448841E-16</v>
      </c>
      <c r="I265">
        <f t="shared" si="24"/>
        <v>7.1243449106693105E-18</v>
      </c>
    </row>
    <row r="266" spans="1:9" x14ac:dyDescent="0.25">
      <c r="A266">
        <v>265</v>
      </c>
      <c r="B266" s="4">
        <v>43278</v>
      </c>
      <c r="C266">
        <v>39.919998</v>
      </c>
      <c r="D266" s="3">
        <f t="shared" si="20"/>
        <v>2.0059686266640309E-3</v>
      </c>
      <c r="E266">
        <f t="shared" si="21"/>
        <v>4.0239101311603782E-6</v>
      </c>
      <c r="F266">
        <v>423</v>
      </c>
      <c r="G266">
        <f t="shared" si="22"/>
        <v>4.5704000844039192E-12</v>
      </c>
      <c r="H266">
        <f t="shared" si="23"/>
        <v>1.8390879203089179E-17</v>
      </c>
      <c r="I266">
        <f t="shared" si="24"/>
        <v>1.1034527521853516E-18</v>
      </c>
    </row>
    <row r="267" spans="1:9" x14ac:dyDescent="0.25">
      <c r="A267">
        <v>266</v>
      </c>
      <c r="B267" s="4">
        <v>43279</v>
      </c>
      <c r="C267">
        <v>40.860000999999997</v>
      </c>
      <c r="D267" s="3">
        <f t="shared" si="20"/>
        <v>2.3274212520227003E-2</v>
      </c>
      <c r="E267">
        <f t="shared" si="21"/>
        <v>5.4168896843669132E-4</v>
      </c>
      <c r="F267">
        <v>422</v>
      </c>
      <c r="G267">
        <f t="shared" si="22"/>
        <v>4.8621277493658703E-12</v>
      </c>
      <c r="H267">
        <f t="shared" si="23"/>
        <v>2.63376096496141E-15</v>
      </c>
      <c r="I267">
        <f t="shared" si="24"/>
        <v>1.5802565789768474E-16</v>
      </c>
    </row>
    <row r="268" spans="1:9" x14ac:dyDescent="0.25">
      <c r="A268">
        <v>267</v>
      </c>
      <c r="B268" s="4">
        <v>43280</v>
      </c>
      <c r="C268">
        <v>41.34</v>
      </c>
      <c r="D268" s="3">
        <f t="shared" si="20"/>
        <v>1.1678940390333624E-2</v>
      </c>
      <c r="E268">
        <f t="shared" si="21"/>
        <v>1.363976486409661E-4</v>
      </c>
      <c r="F268">
        <v>421</v>
      </c>
      <c r="G268">
        <f t="shared" si="22"/>
        <v>5.1724763291126294E-12</v>
      </c>
      <c r="H268">
        <f t="shared" si="23"/>
        <v>7.0551360894201855E-16</v>
      </c>
      <c r="I268">
        <f t="shared" si="24"/>
        <v>4.2330816536521149E-17</v>
      </c>
    </row>
    <row r="269" spans="1:9" x14ac:dyDescent="0.25">
      <c r="A269">
        <v>268</v>
      </c>
      <c r="B269" s="4">
        <v>43283</v>
      </c>
      <c r="C269">
        <v>40.889999000000003</v>
      </c>
      <c r="D269" s="3">
        <f t="shared" si="20"/>
        <v>-1.0945044332928715E-2</v>
      </c>
      <c r="E269">
        <f t="shared" si="21"/>
        <v>1.1979399544977499E-4</v>
      </c>
      <c r="F269">
        <v>420</v>
      </c>
      <c r="G269">
        <f t="shared" si="22"/>
        <v>5.5026343926730095E-12</v>
      </c>
      <c r="H269">
        <f t="shared" si="23"/>
        <v>6.5918255939764586E-16</v>
      </c>
      <c r="I269">
        <f t="shared" si="24"/>
        <v>3.9550953563858788E-17</v>
      </c>
    </row>
    <row r="270" spans="1:9" x14ac:dyDescent="0.25">
      <c r="A270">
        <v>269</v>
      </c>
      <c r="B270" s="4">
        <v>43284</v>
      </c>
      <c r="C270">
        <v>41.740001999999997</v>
      </c>
      <c r="D270" s="3">
        <f t="shared" si="20"/>
        <v>2.0574439644028348E-2</v>
      </c>
      <c r="E270">
        <f t="shared" si="21"/>
        <v>4.2330756666576535E-4</v>
      </c>
      <c r="F270">
        <v>419</v>
      </c>
      <c r="G270">
        <f t="shared" si="22"/>
        <v>5.8538663751840528E-12</v>
      </c>
      <c r="H270">
        <f t="shared" si="23"/>
        <v>2.4779859308657056E-15</v>
      </c>
      <c r="I270">
        <f t="shared" si="24"/>
        <v>1.4867915585194247E-16</v>
      </c>
    </row>
    <row r="271" spans="1:9" x14ac:dyDescent="0.25">
      <c r="A271">
        <v>270</v>
      </c>
      <c r="B271" s="4">
        <v>43285</v>
      </c>
      <c r="C271">
        <v>41.52</v>
      </c>
      <c r="D271" s="3">
        <f t="shared" si="20"/>
        <v>-5.2847107070886495E-3</v>
      </c>
      <c r="E271">
        <f t="shared" si="21"/>
        <v>2.7928167257617415E-5</v>
      </c>
      <c r="F271">
        <v>418</v>
      </c>
      <c r="G271">
        <f t="shared" si="22"/>
        <v>6.2275174204085674E-12</v>
      </c>
      <c r="H271">
        <f t="shared" si="23"/>
        <v>1.7392314811689662E-16</v>
      </c>
      <c r="I271">
        <f t="shared" si="24"/>
        <v>1.0435388887013807E-17</v>
      </c>
    </row>
    <row r="272" spans="1:9" x14ac:dyDescent="0.25">
      <c r="A272">
        <v>271</v>
      </c>
      <c r="B272" s="4">
        <v>43286</v>
      </c>
      <c r="C272">
        <v>42.040000999999997</v>
      </c>
      <c r="D272" s="3">
        <f t="shared" si="20"/>
        <v>1.24463309379863E-2</v>
      </c>
      <c r="E272">
        <f t="shared" si="21"/>
        <v>1.5491115381787492E-4</v>
      </c>
      <c r="F272">
        <v>417</v>
      </c>
      <c r="G272">
        <f t="shared" si="22"/>
        <v>6.6250185323495393E-12</v>
      </c>
      <c r="H272">
        <f t="shared" si="23"/>
        <v>1.0262892649110714E-15</v>
      </c>
      <c r="I272">
        <f t="shared" si="24"/>
        <v>6.1577355894664337E-17</v>
      </c>
    </row>
    <row r="273" spans="1:9" x14ac:dyDescent="0.25">
      <c r="A273">
        <v>272</v>
      </c>
      <c r="B273" s="4">
        <v>43287</v>
      </c>
      <c r="C273">
        <v>42.759998000000003</v>
      </c>
      <c r="D273" s="3">
        <f t="shared" si="20"/>
        <v>1.6981469588539022E-2</v>
      </c>
      <c r="E273">
        <f t="shared" si="21"/>
        <v>2.8837030938647567E-4</v>
      </c>
      <c r="F273">
        <v>416</v>
      </c>
      <c r="G273">
        <f t="shared" si="22"/>
        <v>7.0478920556909991E-12</v>
      </c>
      <c r="H273">
        <f t="shared" si="23"/>
        <v>2.0324028126220975E-15</v>
      </c>
      <c r="I273">
        <f t="shared" si="24"/>
        <v>1.2194416875732596E-16</v>
      </c>
    </row>
    <row r="274" spans="1:9" x14ac:dyDescent="0.25">
      <c r="A274">
        <v>273</v>
      </c>
      <c r="B274" s="4">
        <v>43290</v>
      </c>
      <c r="C274">
        <v>43.700001</v>
      </c>
      <c r="D274" s="3">
        <f t="shared" si="20"/>
        <v>2.1745085600680811E-2</v>
      </c>
      <c r="E274">
        <f t="shared" si="21"/>
        <v>4.7284874778093596E-4</v>
      </c>
      <c r="F274">
        <v>415</v>
      </c>
      <c r="G274">
        <f t="shared" si="22"/>
        <v>7.4977575060542556E-12</v>
      </c>
      <c r="H274">
        <f t="shared" si="23"/>
        <v>3.5453052479028682E-15</v>
      </c>
      <c r="I274">
        <f t="shared" si="24"/>
        <v>2.1271831487417229E-16</v>
      </c>
    </row>
    <row r="275" spans="1:9" x14ac:dyDescent="0.25">
      <c r="A275">
        <v>274</v>
      </c>
      <c r="B275" s="4">
        <v>43291</v>
      </c>
      <c r="C275">
        <v>43.73</v>
      </c>
      <c r="D275" s="3">
        <f t="shared" si="20"/>
        <v>6.8624043998986037E-4</v>
      </c>
      <c r="E275">
        <f t="shared" si="21"/>
        <v>4.7092594147747717E-7</v>
      </c>
      <c r="F275">
        <v>414</v>
      </c>
      <c r="G275">
        <f t="shared" si="22"/>
        <v>7.9763377723981416E-12</v>
      </c>
      <c r="H275">
        <f t="shared" si="23"/>
        <v>3.7562643750089579E-18</v>
      </c>
      <c r="I275">
        <f t="shared" si="24"/>
        <v>2.2537586250053767E-19</v>
      </c>
    </row>
    <row r="276" spans="1:9" x14ac:dyDescent="0.25">
      <c r="A276">
        <v>275</v>
      </c>
      <c r="B276" s="4">
        <v>43292</v>
      </c>
      <c r="C276">
        <v>43.459999000000003</v>
      </c>
      <c r="D276" s="3">
        <f t="shared" si="20"/>
        <v>-6.1934136062098358E-3</v>
      </c>
      <c r="E276">
        <f t="shared" si="21"/>
        <v>3.8358372097585126E-5</v>
      </c>
      <c r="F276">
        <v>413</v>
      </c>
      <c r="G276">
        <f t="shared" si="22"/>
        <v>8.4854657153171741E-12</v>
      </c>
      <c r="H276">
        <f t="shared" si="23"/>
        <v>3.2548865132943749E-16</v>
      </c>
      <c r="I276">
        <f t="shared" si="24"/>
        <v>1.9529319079766266E-17</v>
      </c>
    </row>
    <row r="277" spans="1:9" x14ac:dyDescent="0.25">
      <c r="A277">
        <v>276</v>
      </c>
      <c r="B277" s="4">
        <v>43293</v>
      </c>
      <c r="C277">
        <v>43.759998000000003</v>
      </c>
      <c r="D277" s="3">
        <f t="shared" si="20"/>
        <v>6.8791605912662855E-3</v>
      </c>
      <c r="E277">
        <f t="shared" si="21"/>
        <v>4.7322850440431109E-5</v>
      </c>
      <c r="F277">
        <v>412</v>
      </c>
      <c r="G277">
        <f t="shared" si="22"/>
        <v>9.027091186507632E-12</v>
      </c>
      <c r="H277">
        <f t="shared" si="23"/>
        <v>4.2718768613123449E-16</v>
      </c>
      <c r="I277">
        <f t="shared" si="24"/>
        <v>2.5631261167874093E-17</v>
      </c>
    </row>
    <row r="278" spans="1:9" x14ac:dyDescent="0.25">
      <c r="A278">
        <v>277</v>
      </c>
      <c r="B278" s="4">
        <v>43294</v>
      </c>
      <c r="C278">
        <v>43.509998000000003</v>
      </c>
      <c r="D278" s="3">
        <f t="shared" si="20"/>
        <v>-5.7293616437423568E-3</v>
      </c>
      <c r="E278">
        <f t="shared" si="21"/>
        <v>3.2825584844786124E-5</v>
      </c>
      <c r="F278">
        <v>411</v>
      </c>
      <c r="G278">
        <f t="shared" si="22"/>
        <v>9.6032884962847162E-12</v>
      </c>
      <c r="H278">
        <f t="shared" si="23"/>
        <v>3.1523356132375253E-16</v>
      </c>
      <c r="I278">
        <f t="shared" si="24"/>
        <v>1.891401367942517E-17</v>
      </c>
    </row>
    <row r="279" spans="1:9" x14ac:dyDescent="0.25">
      <c r="A279">
        <v>278</v>
      </c>
      <c r="B279" s="4">
        <v>43297</v>
      </c>
      <c r="C279">
        <v>43.790000999999997</v>
      </c>
      <c r="D279" s="3">
        <f t="shared" si="20"/>
        <v>6.4147528834274832E-3</v>
      </c>
      <c r="E279">
        <f t="shared" si="21"/>
        <v>4.1149054555441208E-5</v>
      </c>
      <c r="F279">
        <v>410</v>
      </c>
      <c r="G279">
        <f t="shared" si="22"/>
        <v>1.0216264357749697E-11</v>
      </c>
      <c r="H279">
        <f t="shared" si="23"/>
        <v>4.2038961940985181E-16</v>
      </c>
      <c r="I279">
        <f t="shared" si="24"/>
        <v>2.522337716459113E-17</v>
      </c>
    </row>
    <row r="280" spans="1:9" x14ac:dyDescent="0.25">
      <c r="A280">
        <v>279</v>
      </c>
      <c r="B280" s="4">
        <v>43298</v>
      </c>
      <c r="C280">
        <v>45.009998000000003</v>
      </c>
      <c r="D280" s="3">
        <f t="shared" si="20"/>
        <v>2.7479139220699625E-2</v>
      </c>
      <c r="E280">
        <f t="shared" si="21"/>
        <v>7.5510309231059235E-4</v>
      </c>
      <c r="F280">
        <v>409</v>
      </c>
      <c r="G280">
        <f t="shared" si="22"/>
        <v>1.0868366338031592E-11</v>
      </c>
      <c r="H280">
        <f t="shared" si="23"/>
        <v>8.2067370302120043E-15</v>
      </c>
      <c r="I280">
        <f t="shared" si="24"/>
        <v>4.9240422181272072E-16</v>
      </c>
    </row>
    <row r="281" spans="1:9" x14ac:dyDescent="0.25">
      <c r="A281">
        <v>280</v>
      </c>
      <c r="B281" s="4">
        <v>43299</v>
      </c>
      <c r="C281">
        <v>44.75</v>
      </c>
      <c r="D281" s="3">
        <f t="shared" si="20"/>
        <v>-5.7931981494059592E-3</v>
      </c>
      <c r="E281">
        <f t="shared" si="21"/>
        <v>3.3561144798280631E-5</v>
      </c>
      <c r="F281">
        <v>408</v>
      </c>
      <c r="G281">
        <f t="shared" si="22"/>
        <v>1.156209184896978E-11</v>
      </c>
      <c r="H281">
        <f t="shared" si="23"/>
        <v>3.88037038714295E-16</v>
      </c>
      <c r="I281">
        <f t="shared" si="24"/>
        <v>2.3282222322857721E-17</v>
      </c>
    </row>
    <row r="282" spans="1:9" x14ac:dyDescent="0.25">
      <c r="A282">
        <v>281</v>
      </c>
      <c r="B282" s="4">
        <v>43300</v>
      </c>
      <c r="C282">
        <v>45.130001</v>
      </c>
      <c r="D282" s="3">
        <f t="shared" si="20"/>
        <v>8.4557912762547784E-3</v>
      </c>
      <c r="E282">
        <f t="shared" si="21"/>
        <v>7.1500406107586419E-5</v>
      </c>
      <c r="F282">
        <v>407</v>
      </c>
      <c r="G282">
        <f t="shared" si="22"/>
        <v>1.2300097711669979E-11</v>
      </c>
      <c r="H282">
        <f t="shared" si="23"/>
        <v>8.7946198154739793E-16</v>
      </c>
      <c r="I282">
        <f t="shared" si="24"/>
        <v>5.2767718892843922E-17</v>
      </c>
    </row>
    <row r="283" spans="1:9" x14ac:dyDescent="0.25">
      <c r="A283">
        <v>282</v>
      </c>
      <c r="B283" s="4">
        <v>43301</v>
      </c>
      <c r="C283">
        <v>45</v>
      </c>
      <c r="D283" s="3">
        <f t="shared" si="20"/>
        <v>-2.8847462267993789E-3</v>
      </c>
      <c r="E283">
        <f t="shared" si="21"/>
        <v>8.3217607930332529E-6</v>
      </c>
      <c r="F283">
        <v>406</v>
      </c>
      <c r="G283">
        <f t="shared" si="22"/>
        <v>1.3085210331563808E-11</v>
      </c>
      <c r="H283">
        <f t="shared" si="23"/>
        <v>1.0889199030580134E-16</v>
      </c>
      <c r="I283">
        <f t="shared" si="24"/>
        <v>6.5335194183480865E-18</v>
      </c>
    </row>
    <row r="284" spans="1:9" x14ac:dyDescent="0.25">
      <c r="A284">
        <v>283</v>
      </c>
      <c r="B284" s="4">
        <v>43304</v>
      </c>
      <c r="C284">
        <v>44.439999</v>
      </c>
      <c r="D284" s="3">
        <f t="shared" si="20"/>
        <v>-1.2522547501140976E-2</v>
      </c>
      <c r="E284">
        <f t="shared" si="21"/>
        <v>1.5681419591833211E-4</v>
      </c>
      <c r="F284">
        <v>405</v>
      </c>
      <c r="G284">
        <f t="shared" si="22"/>
        <v>1.3920436522940221E-11</v>
      </c>
      <c r="H284">
        <f t="shared" si="23"/>
        <v>2.1829220601770539E-15</v>
      </c>
      <c r="I284">
        <f t="shared" si="24"/>
        <v>1.3097532361062335E-16</v>
      </c>
    </row>
    <row r="285" spans="1:9" x14ac:dyDescent="0.25">
      <c r="A285">
        <v>284</v>
      </c>
      <c r="B285" s="4">
        <v>43305</v>
      </c>
      <c r="C285">
        <v>44.380001</v>
      </c>
      <c r="D285" s="3">
        <f t="shared" si="20"/>
        <v>-1.3510022320587351E-3</v>
      </c>
      <c r="E285">
        <f t="shared" si="21"/>
        <v>1.8252070310276843E-6</v>
      </c>
      <c r="F285">
        <v>404</v>
      </c>
      <c r="G285">
        <f t="shared" si="22"/>
        <v>1.4808975024404489E-11</v>
      </c>
      <c r="H285">
        <f t="shared" si="23"/>
        <v>2.7029445336856447E-17</v>
      </c>
      <c r="I285">
        <f t="shared" si="24"/>
        <v>1.6217667202113883E-18</v>
      </c>
    </row>
    <row r="286" spans="1:9" x14ac:dyDescent="0.25">
      <c r="A286">
        <v>285</v>
      </c>
      <c r="B286" s="4">
        <v>43306</v>
      </c>
      <c r="C286">
        <v>44.880001</v>
      </c>
      <c r="D286" s="3">
        <f t="shared" si="20"/>
        <v>1.1203343458960546E-2</v>
      </c>
      <c r="E286">
        <f t="shared" si="21"/>
        <v>1.2551490465943405E-4</v>
      </c>
      <c r="F286">
        <v>403</v>
      </c>
      <c r="G286">
        <f t="shared" si="22"/>
        <v>1.575422874936648E-11</v>
      </c>
      <c r="H286">
        <f t="shared" si="23"/>
        <v>1.9773905194596487E-15</v>
      </c>
      <c r="I286">
        <f t="shared" si="24"/>
        <v>1.1864343116757904E-16</v>
      </c>
    </row>
    <row r="287" spans="1:9" x14ac:dyDescent="0.25">
      <c r="A287">
        <v>286</v>
      </c>
      <c r="B287" s="4">
        <v>43307</v>
      </c>
      <c r="C287">
        <v>44.32</v>
      </c>
      <c r="D287" s="3">
        <f t="shared" si="20"/>
        <v>-1.2556241057052126E-2</v>
      </c>
      <c r="E287">
        <f t="shared" si="21"/>
        <v>1.5765918948280148E-4</v>
      </c>
      <c r="F287">
        <v>402</v>
      </c>
      <c r="G287">
        <f t="shared" si="22"/>
        <v>1.6759817818474979E-11</v>
      </c>
      <c r="H287">
        <f t="shared" si="23"/>
        <v>2.6423392931401792E-15</v>
      </c>
      <c r="I287">
        <f t="shared" si="24"/>
        <v>1.5854035758841089E-16</v>
      </c>
    </row>
    <row r="288" spans="1:9" x14ac:dyDescent="0.25">
      <c r="A288">
        <v>287</v>
      </c>
      <c r="B288" s="4">
        <v>43308</v>
      </c>
      <c r="C288">
        <v>44.130001</v>
      </c>
      <c r="D288" s="3">
        <f t="shared" si="20"/>
        <v>-4.2961964972509708E-3</v>
      </c>
      <c r="E288">
        <f t="shared" si="21"/>
        <v>1.8457304342991512E-5</v>
      </c>
      <c r="F288">
        <v>401</v>
      </c>
      <c r="G288">
        <f t="shared" si="22"/>
        <v>1.7829593423909555E-11</v>
      </c>
      <c r="H288">
        <f t="shared" si="23"/>
        <v>3.2908623213689874E-16</v>
      </c>
      <c r="I288">
        <f t="shared" si="24"/>
        <v>1.9745173928213943E-17</v>
      </c>
    </row>
    <row r="289" spans="1:9" x14ac:dyDescent="0.25">
      <c r="A289">
        <v>288</v>
      </c>
      <c r="B289" s="4">
        <v>43311</v>
      </c>
      <c r="C289">
        <v>43.77</v>
      </c>
      <c r="D289" s="3">
        <f t="shared" si="20"/>
        <v>-8.1911947389733068E-3</v>
      </c>
      <c r="E289">
        <f t="shared" si="21"/>
        <v>6.7095671251783982E-5</v>
      </c>
      <c r="F289">
        <v>400</v>
      </c>
      <c r="G289">
        <f t="shared" si="22"/>
        <v>1.896765257862718E-11</v>
      </c>
      <c r="H289">
        <f t="shared" si="23"/>
        <v>1.2726473818336219E-15</v>
      </c>
      <c r="I289">
        <f t="shared" si="24"/>
        <v>7.6358842910017379E-17</v>
      </c>
    </row>
    <row r="290" spans="1:9" x14ac:dyDescent="0.25">
      <c r="A290">
        <v>289</v>
      </c>
      <c r="B290" s="4">
        <v>43312</v>
      </c>
      <c r="C290">
        <v>44.029998999999997</v>
      </c>
      <c r="D290" s="3">
        <f t="shared" si="20"/>
        <v>5.9225458530705669E-3</v>
      </c>
      <c r="E290">
        <f t="shared" si="21"/>
        <v>3.5076549381723369E-5</v>
      </c>
      <c r="F290">
        <v>399</v>
      </c>
      <c r="G290">
        <f t="shared" si="22"/>
        <v>2.0178353807050197E-11</v>
      </c>
      <c r="H290">
        <f t="shared" si="23"/>
        <v>7.0778702375488202E-16</v>
      </c>
      <c r="I290">
        <f t="shared" si="24"/>
        <v>4.2467221425292958E-17</v>
      </c>
    </row>
    <row r="291" spans="1:9" x14ac:dyDescent="0.25">
      <c r="A291">
        <v>290</v>
      </c>
      <c r="B291" s="4">
        <v>43313</v>
      </c>
      <c r="C291">
        <v>44.130001</v>
      </c>
      <c r="D291" s="3">
        <f t="shared" si="20"/>
        <v>2.2686488859025838E-3</v>
      </c>
      <c r="E291">
        <f t="shared" si="21"/>
        <v>5.1467677675070348E-6</v>
      </c>
      <c r="F291">
        <v>398</v>
      </c>
      <c r="G291">
        <f t="shared" si="22"/>
        <v>2.1466333837287439E-11</v>
      </c>
      <c r="H291">
        <f t="shared" si="23"/>
        <v>1.1048223508029659E-16</v>
      </c>
      <c r="I291">
        <f t="shared" si="24"/>
        <v>6.628934104817801E-18</v>
      </c>
    </row>
    <row r="292" spans="1:9" x14ac:dyDescent="0.25">
      <c r="A292">
        <v>291</v>
      </c>
      <c r="B292" s="4">
        <v>43314</v>
      </c>
      <c r="C292">
        <v>43.919998</v>
      </c>
      <c r="D292" s="3">
        <f t="shared" si="20"/>
        <v>-4.7700942778438503E-3</v>
      </c>
      <c r="E292">
        <f t="shared" si="21"/>
        <v>2.2753799419518644E-5</v>
      </c>
      <c r="F292">
        <v>397</v>
      </c>
      <c r="G292">
        <f t="shared" si="22"/>
        <v>2.2836525358816428E-11</v>
      </c>
      <c r="H292">
        <f t="shared" si="23"/>
        <v>5.1961771745326006E-16</v>
      </c>
      <c r="I292">
        <f t="shared" si="24"/>
        <v>3.117706304719563E-17</v>
      </c>
    </row>
    <row r="293" spans="1:9" x14ac:dyDescent="0.25">
      <c r="A293">
        <v>292</v>
      </c>
      <c r="B293" s="4">
        <v>43315</v>
      </c>
      <c r="C293">
        <v>44.43</v>
      </c>
      <c r="D293" s="3">
        <f t="shared" si="20"/>
        <v>1.1545165283883548E-2</v>
      </c>
      <c r="E293">
        <f t="shared" si="21"/>
        <v>1.3329084143218989E-4</v>
      </c>
      <c r="F293">
        <v>396</v>
      </c>
      <c r="G293">
        <f t="shared" si="22"/>
        <v>2.4294175913634497E-11</v>
      </c>
      <c r="H293">
        <f t="shared" si="23"/>
        <v>3.2381911494299826E-15</v>
      </c>
      <c r="I293">
        <f t="shared" si="24"/>
        <v>1.9429146896579912E-16</v>
      </c>
    </row>
    <row r="294" spans="1:9" x14ac:dyDescent="0.25">
      <c r="A294">
        <v>293</v>
      </c>
      <c r="B294" s="4">
        <v>43318</v>
      </c>
      <c r="C294">
        <v>45.310001</v>
      </c>
      <c r="D294" s="3">
        <f t="shared" si="20"/>
        <v>1.961286380141275E-2</v>
      </c>
      <c r="E294">
        <f t="shared" si="21"/>
        <v>3.8466442649276656E-4</v>
      </c>
      <c r="F294">
        <v>395</v>
      </c>
      <c r="G294">
        <f t="shared" si="22"/>
        <v>2.5844867993228189E-11</v>
      </c>
      <c r="H294">
        <f t="shared" si="23"/>
        <v>9.9416013243963804E-15</v>
      </c>
      <c r="I294">
        <f t="shared" si="24"/>
        <v>5.9649607946378338E-16</v>
      </c>
    </row>
    <row r="295" spans="1:9" x14ac:dyDescent="0.25">
      <c r="A295">
        <v>294</v>
      </c>
      <c r="B295" s="4">
        <v>43319</v>
      </c>
      <c r="C295">
        <v>46</v>
      </c>
      <c r="D295" s="3">
        <f t="shared" si="20"/>
        <v>1.5113615739865182E-2</v>
      </c>
      <c r="E295">
        <f t="shared" si="21"/>
        <v>2.2842138073230056E-4</v>
      </c>
      <c r="F295">
        <v>394</v>
      </c>
      <c r="G295">
        <f t="shared" si="22"/>
        <v>2.7494540418327861E-11</v>
      </c>
      <c r="H295">
        <f t="shared" si="23"/>
        <v>6.280340884954495E-15</v>
      </c>
      <c r="I295">
        <f t="shared" si="24"/>
        <v>3.7682045309727005E-16</v>
      </c>
    </row>
    <row r="296" spans="1:9" x14ac:dyDescent="0.25">
      <c r="A296">
        <v>295</v>
      </c>
      <c r="B296" s="4">
        <v>43320</v>
      </c>
      <c r="C296">
        <v>46.02</v>
      </c>
      <c r="D296" s="3">
        <f t="shared" si="20"/>
        <v>4.3468811812483893E-4</v>
      </c>
      <c r="E296">
        <f t="shared" si="21"/>
        <v>1.8895376003891393E-7</v>
      </c>
      <c r="F296">
        <v>393</v>
      </c>
      <c r="G296">
        <f t="shared" si="22"/>
        <v>2.9249511083327517E-11</v>
      </c>
      <c r="H296">
        <f t="shared" si="23"/>
        <v>5.5268050984946208E-18</v>
      </c>
      <c r="I296">
        <f t="shared" si="24"/>
        <v>3.3160830590967753E-19</v>
      </c>
    </row>
    <row r="297" spans="1:9" x14ac:dyDescent="0.25">
      <c r="A297">
        <v>296</v>
      </c>
      <c r="B297" s="4">
        <v>43321</v>
      </c>
      <c r="C297">
        <v>45.720001000000003</v>
      </c>
      <c r="D297" s="3">
        <f t="shared" si="20"/>
        <v>-6.5402238083441776E-3</v>
      </c>
      <c r="E297">
        <f t="shared" si="21"/>
        <v>4.2774527463232015E-5</v>
      </c>
      <c r="F297">
        <v>392</v>
      </c>
      <c r="G297">
        <f t="shared" si="22"/>
        <v>3.1116501152476078E-11</v>
      </c>
      <c r="H297">
        <f t="shared" si="23"/>
        <v>1.3309936331062786E-15</v>
      </c>
      <c r="I297">
        <f t="shared" si="24"/>
        <v>7.9859617986376789E-17</v>
      </c>
    </row>
    <row r="298" spans="1:9" x14ac:dyDescent="0.25">
      <c r="A298">
        <v>297</v>
      </c>
      <c r="B298" s="4">
        <v>43322</v>
      </c>
      <c r="C298">
        <v>45.029998999999997</v>
      </c>
      <c r="D298" s="3">
        <f t="shared" si="20"/>
        <v>-1.5206948692812984E-2</v>
      </c>
      <c r="E298">
        <f t="shared" si="21"/>
        <v>2.312512885458465E-4</v>
      </c>
      <c r="F298">
        <v>391</v>
      </c>
      <c r="G298">
        <f t="shared" si="22"/>
        <v>3.3102660800506472E-11</v>
      </c>
      <c r="H298">
        <f t="shared" si="23"/>
        <v>7.6550329644132038E-15</v>
      </c>
      <c r="I298">
        <f t="shared" si="24"/>
        <v>4.5930197786479268E-16</v>
      </c>
    </row>
    <row r="299" spans="1:9" x14ac:dyDescent="0.25">
      <c r="A299">
        <v>298</v>
      </c>
      <c r="B299" s="4">
        <v>43325</v>
      </c>
      <c r="C299">
        <v>45.490001999999997</v>
      </c>
      <c r="D299" s="3">
        <f t="shared" si="20"/>
        <v>1.0163653441555724E-2</v>
      </c>
      <c r="E299">
        <f t="shared" si="21"/>
        <v>1.0329985128004751E-4</v>
      </c>
      <c r="F299">
        <v>390</v>
      </c>
      <c r="G299">
        <f t="shared" si="22"/>
        <v>3.5215596596283477E-11</v>
      </c>
      <c r="H299">
        <f t="shared" si="23"/>
        <v>3.6377658911342304E-15</v>
      </c>
      <c r="I299">
        <f t="shared" si="24"/>
        <v>2.1826595346805402E-16</v>
      </c>
    </row>
    <row r="300" spans="1:9" x14ac:dyDescent="0.25">
      <c r="A300">
        <v>299</v>
      </c>
      <c r="B300" s="4">
        <v>43326</v>
      </c>
      <c r="C300">
        <v>45.369999</v>
      </c>
      <c r="D300" s="3">
        <f t="shared" si="20"/>
        <v>-2.6414939127423448E-3</v>
      </c>
      <c r="E300">
        <f t="shared" si="21"/>
        <v>6.9774900910548626E-6</v>
      </c>
      <c r="F300">
        <v>389</v>
      </c>
      <c r="G300">
        <f t="shared" si="22"/>
        <v>3.7463400634344123E-11</v>
      </c>
      <c r="H300">
        <f t="shared" si="23"/>
        <v>2.6140050670335459E-16</v>
      </c>
      <c r="I300">
        <f t="shared" si="24"/>
        <v>1.5684030402201289E-17</v>
      </c>
    </row>
    <row r="301" spans="1:9" x14ac:dyDescent="0.25">
      <c r="A301">
        <v>300</v>
      </c>
      <c r="B301" s="4">
        <v>43327</v>
      </c>
      <c r="C301">
        <v>45.09</v>
      </c>
      <c r="D301" s="3">
        <f t="shared" si="20"/>
        <v>-6.1905792018831273E-3</v>
      </c>
      <c r="E301">
        <f t="shared" si="21"/>
        <v>3.8323270854787938E-5</v>
      </c>
      <c r="F301">
        <v>388</v>
      </c>
      <c r="G301">
        <f t="shared" si="22"/>
        <v>3.9854681525898005E-11</v>
      </c>
      <c r="H301">
        <f t="shared" si="23"/>
        <v>1.5273617549483023E-15</v>
      </c>
      <c r="I301">
        <f t="shared" si="24"/>
        <v>9.1641705296898214E-17</v>
      </c>
    </row>
    <row r="302" spans="1:9" x14ac:dyDescent="0.25">
      <c r="A302">
        <v>301</v>
      </c>
      <c r="B302" s="4">
        <v>43328</v>
      </c>
      <c r="C302">
        <v>44.23</v>
      </c>
      <c r="D302" s="3">
        <f t="shared" si="20"/>
        <v>-1.9257200552757561E-2</v>
      </c>
      <c r="E302">
        <f t="shared" si="21"/>
        <v>3.7083977312912607E-4</v>
      </c>
      <c r="F302">
        <v>387</v>
      </c>
      <c r="G302">
        <f t="shared" si="22"/>
        <v>4.2398597367976602E-11</v>
      </c>
      <c r="H302">
        <f t="shared" si="23"/>
        <v>1.5723086228933605E-14</v>
      </c>
      <c r="I302">
        <f t="shared" si="24"/>
        <v>9.4338517373601706E-16</v>
      </c>
    </row>
    <row r="303" spans="1:9" x14ac:dyDescent="0.25">
      <c r="A303">
        <v>302</v>
      </c>
      <c r="B303" s="4">
        <v>43329</v>
      </c>
      <c r="C303">
        <v>45.07</v>
      </c>
      <c r="D303" s="3">
        <f t="shared" si="20"/>
        <v>1.8813544822321556E-2</v>
      </c>
      <c r="E303">
        <f t="shared" si="21"/>
        <v>3.5394946878150222E-4</v>
      </c>
      <c r="F303">
        <v>386</v>
      </c>
      <c r="G303">
        <f t="shared" si="22"/>
        <v>4.5104890816996388E-11</v>
      </c>
      <c r="H303">
        <f t="shared" si="23"/>
        <v>1.596485214412353E-14</v>
      </c>
      <c r="I303">
        <f t="shared" si="24"/>
        <v>9.5789112864741265E-16</v>
      </c>
    </row>
    <row r="304" spans="1:9" x14ac:dyDescent="0.25">
      <c r="A304">
        <v>303</v>
      </c>
      <c r="B304" s="4">
        <v>43332</v>
      </c>
      <c r="C304">
        <v>44.310001</v>
      </c>
      <c r="D304" s="3">
        <f t="shared" si="20"/>
        <v>-1.7006428922890063E-2</v>
      </c>
      <c r="E304">
        <f t="shared" si="21"/>
        <v>2.8921862470931167E-4</v>
      </c>
      <c r="F304">
        <v>385</v>
      </c>
      <c r="G304">
        <f t="shared" si="22"/>
        <v>4.798392640105999E-11</v>
      </c>
      <c r="H304">
        <f t="shared" si="23"/>
        <v>1.3877845201867402E-14</v>
      </c>
      <c r="I304">
        <f t="shared" si="24"/>
        <v>8.3267071211204486E-16</v>
      </c>
    </row>
    <row r="305" spans="1:9" x14ac:dyDescent="0.25">
      <c r="A305">
        <v>304</v>
      </c>
      <c r="B305" s="4">
        <v>43333</v>
      </c>
      <c r="C305">
        <v>45.009998000000003</v>
      </c>
      <c r="D305" s="3">
        <f t="shared" si="20"/>
        <v>1.5674235090603342E-2</v>
      </c>
      <c r="E305">
        <f t="shared" si="21"/>
        <v>2.4568164567550116E-4</v>
      </c>
      <c r="F305">
        <v>384</v>
      </c>
      <c r="G305">
        <f t="shared" si="22"/>
        <v>5.1046730213893604E-11</v>
      </c>
      <c r="H305">
        <f t="shared" si="23"/>
        <v>1.2541244685302708E-14</v>
      </c>
      <c r="I305">
        <f t="shared" si="24"/>
        <v>7.5247468111816312E-16</v>
      </c>
    </row>
    <row r="306" spans="1:9" x14ac:dyDescent="0.25">
      <c r="A306">
        <v>305</v>
      </c>
      <c r="B306" s="4">
        <v>43334</v>
      </c>
      <c r="C306">
        <v>45.189999</v>
      </c>
      <c r="D306" s="3">
        <f t="shared" si="20"/>
        <v>3.991158424128307E-3</v>
      </c>
      <c r="E306">
        <f t="shared" si="21"/>
        <v>1.592934556649035E-5</v>
      </c>
      <c r="F306">
        <v>383</v>
      </c>
      <c r="G306">
        <f t="shared" si="22"/>
        <v>5.430503214244001E-11</v>
      </c>
      <c r="H306">
        <f t="shared" si="23"/>
        <v>8.650436229962927E-16</v>
      </c>
      <c r="I306">
        <f t="shared" si="24"/>
        <v>5.190261737977761E-17</v>
      </c>
    </row>
    <row r="307" spans="1:9" x14ac:dyDescent="0.25">
      <c r="A307">
        <v>306</v>
      </c>
      <c r="B307" s="4">
        <v>43335</v>
      </c>
      <c r="C307">
        <v>45.16</v>
      </c>
      <c r="D307" s="3">
        <f t="shared" si="20"/>
        <v>-6.6406201293728567E-4</v>
      </c>
      <c r="E307">
        <f t="shared" si="21"/>
        <v>4.4097835702631974E-7</v>
      </c>
      <c r="F307">
        <v>382</v>
      </c>
      <c r="G307">
        <f t="shared" si="22"/>
        <v>5.7771310789829787E-11</v>
      </c>
      <c r="H307">
        <f t="shared" si="23"/>
        <v>2.5475897715356037E-17</v>
      </c>
      <c r="I307">
        <f t="shared" si="24"/>
        <v>1.5285538629213636E-18</v>
      </c>
    </row>
    <row r="308" spans="1:9" x14ac:dyDescent="0.25">
      <c r="A308">
        <v>307</v>
      </c>
      <c r="B308" s="4">
        <v>43336</v>
      </c>
      <c r="C308">
        <v>44.57</v>
      </c>
      <c r="D308" s="3">
        <f t="shared" si="20"/>
        <v>-1.3150752322996721E-2</v>
      </c>
      <c r="E308">
        <f t="shared" si="21"/>
        <v>1.7294228666080367E-4</v>
      </c>
      <c r="F308">
        <v>381</v>
      </c>
      <c r="G308">
        <f t="shared" si="22"/>
        <v>6.1458841265776385E-11</v>
      </c>
      <c r="H308">
        <f t="shared" si="23"/>
        <v>1.0628832544026729E-14</v>
      </c>
      <c r="I308">
        <f t="shared" si="24"/>
        <v>6.377299526416043E-16</v>
      </c>
    </row>
    <row r="309" spans="1:9" x14ac:dyDescent="0.25">
      <c r="A309">
        <v>308</v>
      </c>
      <c r="B309" s="4">
        <v>43339</v>
      </c>
      <c r="C309">
        <v>45.330002</v>
      </c>
      <c r="D309" s="3">
        <f t="shared" si="20"/>
        <v>1.6908122115183808E-2</v>
      </c>
      <c r="E309">
        <f t="shared" si="21"/>
        <v>2.8588459346196775E-4</v>
      </c>
      <c r="F309">
        <v>380</v>
      </c>
      <c r="G309">
        <f t="shared" si="22"/>
        <v>6.5381746027421681E-11</v>
      </c>
      <c r="H309">
        <f t="shared" si="23"/>
        <v>1.8691633882883072E-14</v>
      </c>
      <c r="I309">
        <f t="shared" si="24"/>
        <v>1.1214980329729854E-15</v>
      </c>
    </row>
    <row r="310" spans="1:9" x14ac:dyDescent="0.25">
      <c r="A310">
        <v>309</v>
      </c>
      <c r="B310" s="4">
        <v>43340</v>
      </c>
      <c r="C310">
        <v>44.619999</v>
      </c>
      <c r="D310" s="3">
        <f t="shared" si="20"/>
        <v>-1.5786942480736595E-2</v>
      </c>
      <c r="E310">
        <f t="shared" si="21"/>
        <v>2.4922755289008569E-4</v>
      </c>
      <c r="F310">
        <v>379</v>
      </c>
      <c r="G310">
        <f t="shared" si="22"/>
        <v>6.9555048965342213E-11</v>
      </c>
      <c r="H310">
        <f t="shared" si="23"/>
        <v>1.7335034644782327E-14</v>
      </c>
      <c r="I310">
        <f t="shared" si="24"/>
        <v>1.0401020786869405E-15</v>
      </c>
    </row>
    <row r="311" spans="1:9" x14ac:dyDescent="0.25">
      <c r="A311">
        <v>310</v>
      </c>
      <c r="B311" s="4">
        <v>43341</v>
      </c>
      <c r="C311">
        <v>45.259998000000003</v>
      </c>
      <c r="D311" s="3">
        <f t="shared" si="20"/>
        <v>1.4241429423349427E-2</v>
      </c>
      <c r="E311">
        <f t="shared" si="21"/>
        <v>2.0281831202024277E-4</v>
      </c>
      <c r="F311">
        <v>378</v>
      </c>
      <c r="G311">
        <f t="shared" si="22"/>
        <v>7.3994732941853423E-11</v>
      </c>
      <c r="H311">
        <f t="shared" si="23"/>
        <v>1.5007486833655364E-14</v>
      </c>
      <c r="I311">
        <f t="shared" si="24"/>
        <v>9.0044921001932257E-16</v>
      </c>
    </row>
    <row r="312" spans="1:9" x14ac:dyDescent="0.25">
      <c r="A312">
        <v>311</v>
      </c>
      <c r="B312" s="4">
        <v>43342</v>
      </c>
      <c r="C312">
        <v>44.57</v>
      </c>
      <c r="D312" s="3">
        <f t="shared" si="20"/>
        <v>-1.5362609057796496E-2</v>
      </c>
      <c r="E312">
        <f t="shared" si="21"/>
        <v>2.3600975706269094E-4</v>
      </c>
      <c r="F312">
        <v>377</v>
      </c>
      <c r="G312">
        <f t="shared" si="22"/>
        <v>7.8717801001971731E-11</v>
      </c>
      <c r="H312">
        <f t="shared" si="23"/>
        <v>1.8578169090984597E-14</v>
      </c>
      <c r="I312">
        <f t="shared" si="24"/>
        <v>1.1146901454590768E-15</v>
      </c>
    </row>
    <row r="313" spans="1:9" x14ac:dyDescent="0.25">
      <c r="A313">
        <v>312</v>
      </c>
      <c r="B313" s="4">
        <v>43343</v>
      </c>
      <c r="C313">
        <v>44.5</v>
      </c>
      <c r="D313" s="3">
        <f t="shared" si="20"/>
        <v>-1.5717977862699786E-3</v>
      </c>
      <c r="E313">
        <f t="shared" si="21"/>
        <v>2.4705482809232055E-6</v>
      </c>
      <c r="F313">
        <v>376</v>
      </c>
      <c r="G313">
        <f t="shared" si="22"/>
        <v>8.374234149145928E-11</v>
      </c>
      <c r="H313">
        <f t="shared" si="23"/>
        <v>2.0688949781220875E-16</v>
      </c>
      <c r="I313">
        <f t="shared" si="24"/>
        <v>1.2413369868732536E-17</v>
      </c>
    </row>
    <row r="314" spans="1:9" x14ac:dyDescent="0.25">
      <c r="A314">
        <v>313</v>
      </c>
      <c r="B314" s="4">
        <v>43346</v>
      </c>
      <c r="C314">
        <v>44.32</v>
      </c>
      <c r="D314" s="3">
        <f t="shared" si="20"/>
        <v>-4.053146733166129E-3</v>
      </c>
      <c r="E314">
        <f t="shared" si="21"/>
        <v>1.6427998440575264E-5</v>
      </c>
      <c r="F314">
        <v>375</v>
      </c>
      <c r="G314">
        <f t="shared" si="22"/>
        <v>8.9087597331339668E-11</v>
      </c>
      <c r="H314">
        <f t="shared" si="23"/>
        <v>1.4635309100338451E-15</v>
      </c>
      <c r="I314">
        <f t="shared" si="24"/>
        <v>8.7811854602030781E-17</v>
      </c>
    </row>
    <row r="315" spans="1:9" x14ac:dyDescent="0.25">
      <c r="A315">
        <v>314</v>
      </c>
      <c r="B315" s="4">
        <v>43347</v>
      </c>
      <c r="C315">
        <v>44.029998999999997</v>
      </c>
      <c r="D315" s="3">
        <f t="shared" si="20"/>
        <v>-6.5648453831536639E-3</v>
      </c>
      <c r="E315">
        <f t="shared" si="21"/>
        <v>4.3097194904713975E-5</v>
      </c>
      <c r="F315">
        <v>374</v>
      </c>
      <c r="G315">
        <f t="shared" si="22"/>
        <v>9.4774039714191125E-11</v>
      </c>
      <c r="H315">
        <f t="shared" si="23"/>
        <v>4.0844952614695975E-15</v>
      </c>
      <c r="I315">
        <f t="shared" si="24"/>
        <v>2.4506971568817608E-16</v>
      </c>
    </row>
    <row r="316" spans="1:9" x14ac:dyDescent="0.25">
      <c r="A316">
        <v>315</v>
      </c>
      <c r="B316" s="4">
        <v>43348</v>
      </c>
      <c r="C316">
        <v>43.98</v>
      </c>
      <c r="D316" s="3">
        <f t="shared" si="20"/>
        <v>-1.1362119292596317E-3</v>
      </c>
      <c r="E316">
        <f t="shared" si="21"/>
        <v>1.2909775481918943E-6</v>
      </c>
      <c r="F316">
        <v>373</v>
      </c>
      <c r="G316">
        <f t="shared" si="22"/>
        <v>1.0082344650445866E-10</v>
      </c>
      <c r="H316">
        <f t="shared" si="23"/>
        <v>1.3016080576858265E-16</v>
      </c>
      <c r="I316">
        <f t="shared" si="24"/>
        <v>7.8096483461149656E-18</v>
      </c>
    </row>
    <row r="317" spans="1:9" x14ac:dyDescent="0.25">
      <c r="A317">
        <v>316</v>
      </c>
      <c r="B317" s="4">
        <v>43349</v>
      </c>
      <c r="C317">
        <v>44.41</v>
      </c>
      <c r="D317" s="3">
        <f t="shared" si="20"/>
        <v>9.7296841773958538E-3</v>
      </c>
      <c r="E317">
        <f t="shared" si="21"/>
        <v>9.4666754191867234E-5</v>
      </c>
      <c r="F317">
        <v>372</v>
      </c>
      <c r="G317">
        <f t="shared" si="22"/>
        <v>1.0725898564304111E-10</v>
      </c>
      <c r="H317">
        <f t="shared" si="23"/>
        <v>1.015386002873879E-14</v>
      </c>
      <c r="I317">
        <f t="shared" si="24"/>
        <v>6.0923160172432791E-16</v>
      </c>
    </row>
    <row r="318" spans="1:9" x14ac:dyDescent="0.25">
      <c r="A318">
        <v>317</v>
      </c>
      <c r="B318" s="4">
        <v>43350</v>
      </c>
      <c r="C318">
        <v>44.470001000000003</v>
      </c>
      <c r="D318" s="3">
        <f t="shared" si="20"/>
        <v>1.3501577056640296E-3</v>
      </c>
      <c r="E318">
        <f t="shared" si="21"/>
        <v>1.8229258301639566E-6</v>
      </c>
      <c r="F318">
        <v>371</v>
      </c>
      <c r="G318">
        <f t="shared" si="22"/>
        <v>1.1410530387557567E-10</v>
      </c>
      <c r="H318">
        <f t="shared" si="23"/>
        <v>2.0800550579349433E-16</v>
      </c>
      <c r="I318">
        <f t="shared" si="24"/>
        <v>1.2480330347609671E-17</v>
      </c>
    </row>
    <row r="319" spans="1:9" x14ac:dyDescent="0.25">
      <c r="A319">
        <v>318</v>
      </c>
      <c r="B319" s="4">
        <v>43353</v>
      </c>
      <c r="C319">
        <v>44.889999000000003</v>
      </c>
      <c r="D319" s="3">
        <f t="shared" si="20"/>
        <v>9.4002035074894248E-3</v>
      </c>
      <c r="E319">
        <f t="shared" si="21"/>
        <v>8.8363825982216483E-5</v>
      </c>
      <c r="F319">
        <v>370</v>
      </c>
      <c r="G319">
        <f t="shared" si="22"/>
        <v>1.2138862114422944E-10</v>
      </c>
      <c r="H319">
        <f t="shared" si="23"/>
        <v>1.0726362995009895E-14</v>
      </c>
      <c r="I319">
        <f t="shared" si="24"/>
        <v>6.4358177970059432E-16</v>
      </c>
    </row>
    <row r="320" spans="1:9" x14ac:dyDescent="0.25">
      <c r="A320">
        <v>319</v>
      </c>
      <c r="B320" s="4">
        <v>43354</v>
      </c>
      <c r="C320">
        <v>45.009998000000003</v>
      </c>
      <c r="D320" s="3">
        <f t="shared" si="20"/>
        <v>2.6696123531060687E-3</v>
      </c>
      <c r="E320">
        <f t="shared" si="21"/>
        <v>7.1268301158565216E-6</v>
      </c>
      <c r="F320">
        <v>369</v>
      </c>
      <c r="G320">
        <f t="shared" si="22"/>
        <v>1.2913683100449939E-10</v>
      </c>
      <c r="H320">
        <f t="shared" si="23"/>
        <v>9.2033625626914049E-16</v>
      </c>
      <c r="I320">
        <f t="shared" si="24"/>
        <v>5.5220175376148478E-17</v>
      </c>
    </row>
    <row r="321" spans="1:9" x14ac:dyDescent="0.25">
      <c r="A321">
        <v>320</v>
      </c>
      <c r="B321" s="4">
        <v>43355</v>
      </c>
      <c r="C321">
        <v>45.849997999999999</v>
      </c>
      <c r="D321" s="3">
        <f t="shared" si="20"/>
        <v>1.8490512211700855E-2</v>
      </c>
      <c r="E321">
        <f t="shared" si="21"/>
        <v>3.4189904185105848E-4</v>
      </c>
      <c r="F321">
        <v>368</v>
      </c>
      <c r="G321">
        <f t="shared" si="22"/>
        <v>1.373796074515951E-10</v>
      </c>
      <c r="H321">
        <f t="shared" si="23"/>
        <v>4.6969956157574899E-14</v>
      </c>
      <c r="I321">
        <f t="shared" si="24"/>
        <v>2.8181973694544964E-15</v>
      </c>
    </row>
    <row r="322" spans="1:9" x14ac:dyDescent="0.25">
      <c r="A322">
        <v>321</v>
      </c>
      <c r="B322" s="4">
        <v>43356</v>
      </c>
      <c r="C322">
        <v>46.119999</v>
      </c>
      <c r="D322" s="3">
        <f t="shared" si="20"/>
        <v>5.871518636319583E-3</v>
      </c>
      <c r="E322">
        <f t="shared" si="21"/>
        <v>3.4474731096648176E-5</v>
      </c>
      <c r="F322">
        <v>367</v>
      </c>
      <c r="G322">
        <f t="shared" si="22"/>
        <v>1.461485185655267E-10</v>
      </c>
      <c r="H322">
        <f t="shared" si="23"/>
        <v>5.0384308777200271E-15</v>
      </c>
      <c r="I322">
        <f t="shared" si="24"/>
        <v>3.0230585266320189E-16</v>
      </c>
    </row>
    <row r="323" spans="1:9" x14ac:dyDescent="0.25">
      <c r="A323">
        <v>322</v>
      </c>
      <c r="B323" s="4">
        <v>43357</v>
      </c>
      <c r="C323">
        <v>46.220001000000003</v>
      </c>
      <c r="D323" s="3">
        <f t="shared" si="20"/>
        <v>2.1659527635992802E-3</v>
      </c>
      <c r="E323">
        <f t="shared" si="21"/>
        <v>4.6913513741433592E-6</v>
      </c>
      <c r="F323">
        <v>366</v>
      </c>
      <c r="G323">
        <f t="shared" si="22"/>
        <v>1.5547714741013479E-10</v>
      </c>
      <c r="H323">
        <f t="shared" si="23"/>
        <v>7.2939792915042546E-16</v>
      </c>
      <c r="I323">
        <f t="shared" si="24"/>
        <v>4.3763875749025568E-17</v>
      </c>
    </row>
    <row r="324" spans="1:9" x14ac:dyDescent="0.25">
      <c r="A324">
        <v>323</v>
      </c>
      <c r="B324" s="4">
        <v>43360</v>
      </c>
      <c r="C324">
        <v>45.830002</v>
      </c>
      <c r="D324" s="3">
        <f t="shared" ref="D324:D387" si="25">LN(C324/C323)</f>
        <v>-8.473684321320854E-3</v>
      </c>
      <c r="E324">
        <f t="shared" ref="E324:E387" si="26">+D324*D324</f>
        <v>7.1803325977398859E-5</v>
      </c>
      <c r="F324">
        <v>365</v>
      </c>
      <c r="G324">
        <f t="shared" ref="G324:G387" si="27">+$G$2^(F324-1)</f>
        <v>1.6540122064907958E-10</v>
      </c>
      <c r="H324">
        <f t="shared" ref="H324:H387" si="28">+E324*G324</f>
        <v>1.1876357763325536E-14</v>
      </c>
      <c r="I324">
        <f t="shared" ref="I324:I387" si="29">+H324*(1-$G$2)</f>
        <v>7.1258146579953278E-16</v>
      </c>
    </row>
    <row r="325" spans="1:9" x14ac:dyDescent="0.25">
      <c r="A325">
        <v>324</v>
      </c>
      <c r="B325" s="4">
        <v>43361</v>
      </c>
      <c r="C325">
        <v>46</v>
      </c>
      <c r="D325" s="3">
        <f t="shared" si="25"/>
        <v>3.7024543285258389E-3</v>
      </c>
      <c r="E325">
        <f t="shared" si="26"/>
        <v>1.3708168054819721E-5</v>
      </c>
      <c r="F325">
        <v>364</v>
      </c>
      <c r="G325">
        <f t="shared" si="27"/>
        <v>1.7595874537136126E-10</v>
      </c>
      <c r="H325">
        <f t="shared" si="28"/>
        <v>2.4120720522658521E-15</v>
      </c>
      <c r="I325">
        <f t="shared" si="29"/>
        <v>1.4472432313595126E-16</v>
      </c>
    </row>
    <row r="326" spans="1:9" x14ac:dyDescent="0.25">
      <c r="A326">
        <v>325</v>
      </c>
      <c r="B326" s="4">
        <v>43362</v>
      </c>
      <c r="C326">
        <v>45.98</v>
      </c>
      <c r="D326" s="3">
        <f t="shared" si="25"/>
        <v>-4.348771540595304E-4</v>
      </c>
      <c r="E326">
        <f t="shared" si="26"/>
        <v>1.8911813912291654E-7</v>
      </c>
      <c r="F326">
        <v>363</v>
      </c>
      <c r="G326">
        <f t="shared" si="27"/>
        <v>1.8719015465038433E-10</v>
      </c>
      <c r="H326">
        <f t="shared" si="28"/>
        <v>3.5401053709611648E-17</v>
      </c>
      <c r="I326">
        <f t="shared" si="29"/>
        <v>2.1240632225767008E-18</v>
      </c>
    </row>
    <row r="327" spans="1:9" x14ac:dyDescent="0.25">
      <c r="A327">
        <v>326</v>
      </c>
      <c r="B327" s="4">
        <v>43363</v>
      </c>
      <c r="C327">
        <v>46.119999</v>
      </c>
      <c r="D327" s="3">
        <f t="shared" si="25"/>
        <v>3.0401543832552975E-3</v>
      </c>
      <c r="E327">
        <f t="shared" si="26"/>
        <v>9.242538674026399E-6</v>
      </c>
      <c r="F327">
        <v>362</v>
      </c>
      <c r="G327">
        <f t="shared" si="27"/>
        <v>1.9913846239402588E-10</v>
      </c>
      <c r="H327">
        <f t="shared" si="28"/>
        <v>1.8405449401629361E-15</v>
      </c>
      <c r="I327">
        <f t="shared" si="29"/>
        <v>1.1043269640977627E-16</v>
      </c>
    </row>
    <row r="328" spans="1:9" x14ac:dyDescent="0.25">
      <c r="A328">
        <v>327</v>
      </c>
      <c r="B328" s="4">
        <v>43364</v>
      </c>
      <c r="C328">
        <v>45.450001</v>
      </c>
      <c r="D328" s="3">
        <f t="shared" si="25"/>
        <v>-1.463383109260304E-2</v>
      </c>
      <c r="E328">
        <f t="shared" si="26"/>
        <v>2.1414901244683549E-4</v>
      </c>
      <c r="F328">
        <v>361</v>
      </c>
      <c r="G328">
        <f t="shared" si="27"/>
        <v>2.1184942807875093E-10</v>
      </c>
      <c r="H328">
        <f t="shared" si="28"/>
        <v>4.5367345810491413E-14</v>
      </c>
      <c r="I328">
        <f t="shared" si="29"/>
        <v>2.7220407486294873E-15</v>
      </c>
    </row>
    <row r="329" spans="1:9" x14ac:dyDescent="0.25">
      <c r="A329">
        <v>328</v>
      </c>
      <c r="B329" s="4">
        <v>43367</v>
      </c>
      <c r="C329">
        <v>45.119999</v>
      </c>
      <c r="D329" s="3">
        <f t="shared" si="25"/>
        <v>-7.287257599005159E-3</v>
      </c>
      <c r="E329">
        <f t="shared" si="26"/>
        <v>5.3104123314258434E-5</v>
      </c>
      <c r="F329">
        <v>360</v>
      </c>
      <c r="G329">
        <f t="shared" si="27"/>
        <v>2.253717319986712E-10</v>
      </c>
      <c r="H329">
        <f t="shared" si="28"/>
        <v>1.1968168247605438E-14</v>
      </c>
      <c r="I329">
        <f t="shared" si="29"/>
        <v>7.1809009485632691E-16</v>
      </c>
    </row>
    <row r="330" spans="1:9" x14ac:dyDescent="0.25">
      <c r="A330">
        <v>329</v>
      </c>
      <c r="B330" s="4">
        <v>43368</v>
      </c>
      <c r="C330">
        <v>46.209999000000003</v>
      </c>
      <c r="D330" s="3">
        <f t="shared" si="25"/>
        <v>2.3870618215154529E-2</v>
      </c>
      <c r="E330">
        <f t="shared" si="26"/>
        <v>5.6980641397366715E-4</v>
      </c>
      <c r="F330">
        <v>359</v>
      </c>
      <c r="G330">
        <f t="shared" si="27"/>
        <v>2.3975716170071407E-10</v>
      </c>
      <c r="H330">
        <f t="shared" si="28"/>
        <v>1.3661516853318853E-13</v>
      </c>
      <c r="I330">
        <f t="shared" si="29"/>
        <v>8.1969101119913185E-15</v>
      </c>
    </row>
    <row r="331" spans="1:9" x14ac:dyDescent="0.25">
      <c r="A331">
        <v>330</v>
      </c>
      <c r="B331" s="4">
        <v>43369</v>
      </c>
      <c r="C331">
        <v>46.220001000000003</v>
      </c>
      <c r="D331" s="3">
        <f t="shared" si="25"/>
        <v>2.1642324005273923E-4</v>
      </c>
      <c r="E331">
        <f t="shared" si="26"/>
        <v>4.683901883492559E-8</v>
      </c>
      <c r="F331">
        <v>358</v>
      </c>
      <c r="G331">
        <f t="shared" si="27"/>
        <v>2.5506081031990857E-10</v>
      </c>
      <c r="H331">
        <f t="shared" si="28"/>
        <v>1.1946798098625581E-17</v>
      </c>
      <c r="I331">
        <f t="shared" si="29"/>
        <v>7.1680788591753546E-19</v>
      </c>
    </row>
    <row r="332" spans="1:9" x14ac:dyDescent="0.25">
      <c r="A332">
        <v>331</v>
      </c>
      <c r="B332" s="4">
        <v>43370</v>
      </c>
      <c r="C332">
        <v>45.619999</v>
      </c>
      <c r="D332" s="3">
        <f t="shared" si="25"/>
        <v>-1.3066431545858747E-2</v>
      </c>
      <c r="E332">
        <f t="shared" si="26"/>
        <v>1.707316333426126E-4</v>
      </c>
      <c r="F332">
        <v>357</v>
      </c>
      <c r="G332">
        <f t="shared" si="27"/>
        <v>2.7134128757437084E-10</v>
      </c>
      <c r="H332">
        <f t="shared" si="28"/>
        <v>4.6326541220859888E-14</v>
      </c>
      <c r="I332">
        <f t="shared" si="29"/>
        <v>2.7795924732515957E-15</v>
      </c>
    </row>
    <row r="333" spans="1:9" x14ac:dyDescent="0.25">
      <c r="A333">
        <v>332</v>
      </c>
      <c r="B333" s="4">
        <v>43371</v>
      </c>
      <c r="C333">
        <v>46.18</v>
      </c>
      <c r="D333" s="3">
        <f t="shared" si="25"/>
        <v>1.2200608990317892E-2</v>
      </c>
      <c r="E333">
        <f t="shared" si="26"/>
        <v>1.4885485973462577E-4</v>
      </c>
      <c r="F333">
        <v>356</v>
      </c>
      <c r="G333">
        <f t="shared" si="27"/>
        <v>2.8866094422805405E-10</v>
      </c>
      <c r="H333">
        <f t="shared" si="28"/>
        <v>4.2968584363931615E-14</v>
      </c>
      <c r="I333">
        <f t="shared" si="29"/>
        <v>2.5781150618358993E-15</v>
      </c>
    </row>
    <row r="334" spans="1:9" x14ac:dyDescent="0.25">
      <c r="A334">
        <v>333</v>
      </c>
      <c r="B334" s="4">
        <v>43374</v>
      </c>
      <c r="C334">
        <v>47.029998999999997</v>
      </c>
      <c r="D334" s="3">
        <f t="shared" si="25"/>
        <v>1.823887076758338E-2</v>
      </c>
      <c r="E334">
        <f t="shared" si="26"/>
        <v>3.3265640687660751E-4</v>
      </c>
      <c r="F334">
        <v>355</v>
      </c>
      <c r="G334">
        <f t="shared" si="27"/>
        <v>3.0708611088090859E-10</v>
      </c>
      <c r="H334">
        <f t="shared" si="28"/>
        <v>1.0215416224735454E-13</v>
      </c>
      <c r="I334">
        <f t="shared" si="29"/>
        <v>6.129249734841278E-15</v>
      </c>
    </row>
    <row r="335" spans="1:9" x14ac:dyDescent="0.25">
      <c r="A335">
        <v>334</v>
      </c>
      <c r="B335" s="4">
        <v>43375</v>
      </c>
      <c r="C335">
        <v>46.75</v>
      </c>
      <c r="D335" s="3">
        <f t="shared" si="25"/>
        <v>-5.971418959236652E-3</v>
      </c>
      <c r="E335">
        <f t="shared" si="26"/>
        <v>3.565784438673094E-5</v>
      </c>
      <c r="F335">
        <v>354</v>
      </c>
      <c r="G335">
        <f t="shared" si="27"/>
        <v>3.2668735200096662E-10</v>
      </c>
      <c r="H335">
        <f t="shared" si="28"/>
        <v>1.1648966760763663E-14</v>
      </c>
      <c r="I335">
        <f t="shared" si="29"/>
        <v>6.9893800564582034E-16</v>
      </c>
    </row>
    <row r="336" spans="1:9" x14ac:dyDescent="0.25">
      <c r="A336">
        <v>335</v>
      </c>
      <c r="B336" s="4">
        <v>43376</v>
      </c>
      <c r="C336">
        <v>46.48</v>
      </c>
      <c r="D336" s="3">
        <f t="shared" si="25"/>
        <v>-5.7921431910402934E-3</v>
      </c>
      <c r="E336">
        <f t="shared" si="26"/>
        <v>3.3548922745514436E-5</v>
      </c>
      <c r="F336">
        <v>353</v>
      </c>
      <c r="G336">
        <f t="shared" si="27"/>
        <v>3.4753973617124109E-10</v>
      </c>
      <c r="H336">
        <f t="shared" si="28"/>
        <v>1.1659583759805437E-14</v>
      </c>
      <c r="I336">
        <f t="shared" si="29"/>
        <v>6.9957502558832687E-16</v>
      </c>
    </row>
    <row r="337" spans="1:9" x14ac:dyDescent="0.25">
      <c r="A337">
        <v>336</v>
      </c>
      <c r="B337" s="4">
        <v>43377</v>
      </c>
      <c r="C337">
        <v>45.68</v>
      </c>
      <c r="D337" s="3">
        <f t="shared" si="25"/>
        <v>-1.7361547195900971E-2</v>
      </c>
      <c r="E337">
        <f t="shared" si="26"/>
        <v>3.0142332103549684E-4</v>
      </c>
      <c r="F337">
        <v>352</v>
      </c>
      <c r="G337">
        <f t="shared" si="27"/>
        <v>3.6972312358642671E-10</v>
      </c>
      <c r="H337">
        <f t="shared" si="28"/>
        <v>1.1144317177503818E-13</v>
      </c>
      <c r="I337">
        <f t="shared" si="29"/>
        <v>6.6865903065022961E-15</v>
      </c>
    </row>
    <row r="338" spans="1:9" x14ac:dyDescent="0.25">
      <c r="A338">
        <v>337</v>
      </c>
      <c r="B338" s="4">
        <v>43378</v>
      </c>
      <c r="C338">
        <v>45.73</v>
      </c>
      <c r="D338" s="3">
        <f t="shared" si="25"/>
        <v>1.093972322208876E-3</v>
      </c>
      <c r="E338">
        <f t="shared" si="26"/>
        <v>1.1967754417590809E-6</v>
      </c>
      <c r="F338">
        <v>351</v>
      </c>
      <c r="G338">
        <f t="shared" si="27"/>
        <v>3.9332247190045395E-10</v>
      </c>
      <c r="H338">
        <f t="shared" si="28"/>
        <v>4.7071867506243945E-16</v>
      </c>
      <c r="I338">
        <f t="shared" si="29"/>
        <v>2.8243120503746393E-17</v>
      </c>
    </row>
    <row r="339" spans="1:9" x14ac:dyDescent="0.25">
      <c r="A339">
        <v>338</v>
      </c>
      <c r="B339" s="4">
        <v>43381</v>
      </c>
      <c r="C339">
        <v>45.82</v>
      </c>
      <c r="D339" s="3">
        <f t="shared" si="25"/>
        <v>1.9661393553857352E-3</v>
      </c>
      <c r="E339">
        <f t="shared" si="26"/>
        <v>3.8657039647966341E-6</v>
      </c>
      <c r="F339">
        <v>350</v>
      </c>
      <c r="G339">
        <f t="shared" si="27"/>
        <v>4.1842816159622753E-10</v>
      </c>
      <c r="H339">
        <f t="shared" si="28"/>
        <v>1.6175194032651036E-15</v>
      </c>
      <c r="I339">
        <f t="shared" si="29"/>
        <v>9.7051164195906296E-17</v>
      </c>
    </row>
    <row r="340" spans="1:9" x14ac:dyDescent="0.25">
      <c r="A340">
        <v>339</v>
      </c>
      <c r="B340" s="4">
        <v>43382</v>
      </c>
      <c r="C340">
        <v>46.549999</v>
      </c>
      <c r="D340" s="3">
        <f t="shared" si="25"/>
        <v>1.5806305215449307E-2</v>
      </c>
      <c r="E340">
        <f t="shared" si="26"/>
        <v>2.4983928456393998E-4</v>
      </c>
      <c r="F340">
        <v>349</v>
      </c>
      <c r="G340">
        <f t="shared" si="27"/>
        <v>4.4513634212364644E-10</v>
      </c>
      <c r="H340">
        <f t="shared" si="28"/>
        <v>1.1121254524958104E-13</v>
      </c>
      <c r="I340">
        <f t="shared" si="29"/>
        <v>6.6727527149748682E-15</v>
      </c>
    </row>
    <row r="341" spans="1:9" x14ac:dyDescent="0.25">
      <c r="A341">
        <v>340</v>
      </c>
      <c r="B341" s="4">
        <v>43383</v>
      </c>
      <c r="C341">
        <v>46.619999</v>
      </c>
      <c r="D341" s="3">
        <f t="shared" si="25"/>
        <v>1.5026299167907511E-3</v>
      </c>
      <c r="E341">
        <f t="shared" si="26"/>
        <v>2.2578966668345794E-6</v>
      </c>
      <c r="F341">
        <v>348</v>
      </c>
      <c r="G341">
        <f t="shared" si="27"/>
        <v>4.7354930013153864E-10</v>
      </c>
      <c r="H341">
        <f t="shared" si="28"/>
        <v>1.0692253863488489E-15</v>
      </c>
      <c r="I341">
        <f t="shared" si="29"/>
        <v>6.4153523180930989E-17</v>
      </c>
    </row>
    <row r="342" spans="1:9" x14ac:dyDescent="0.25">
      <c r="A342">
        <v>341</v>
      </c>
      <c r="B342" s="4">
        <v>43384</v>
      </c>
      <c r="C342">
        <v>46.900002000000001</v>
      </c>
      <c r="D342" s="3">
        <f t="shared" si="25"/>
        <v>5.9881059385666823E-3</v>
      </c>
      <c r="E342">
        <f t="shared" si="26"/>
        <v>3.5857412731497565E-5</v>
      </c>
      <c r="F342">
        <v>347</v>
      </c>
      <c r="G342">
        <f t="shared" si="27"/>
        <v>5.0377585120376463E-10</v>
      </c>
      <c r="H342">
        <f t="shared" si="28"/>
        <v>1.8064098620774893E-14</v>
      </c>
      <c r="I342">
        <f t="shared" si="29"/>
        <v>1.0838459172464946E-15</v>
      </c>
    </row>
    <row r="343" spans="1:9" x14ac:dyDescent="0.25">
      <c r="A343">
        <v>342</v>
      </c>
      <c r="B343" s="4">
        <v>43385</v>
      </c>
      <c r="C343">
        <v>46.189999</v>
      </c>
      <c r="D343" s="3">
        <f t="shared" si="25"/>
        <v>-1.5254415303349924E-2</v>
      </c>
      <c r="E343">
        <f t="shared" si="26"/>
        <v>2.3269718624707635E-4</v>
      </c>
      <c r="F343">
        <v>346</v>
      </c>
      <c r="G343">
        <f t="shared" si="27"/>
        <v>5.3593175659974961E-10</v>
      </c>
      <c r="H343">
        <f t="shared" si="28"/>
        <v>1.2470981178121473E-13</v>
      </c>
      <c r="I343">
        <f t="shared" si="29"/>
        <v>7.4825887068728901E-15</v>
      </c>
    </row>
    <row r="344" spans="1:9" x14ac:dyDescent="0.25">
      <c r="A344">
        <v>343</v>
      </c>
      <c r="B344" s="4">
        <v>43388</v>
      </c>
      <c r="C344">
        <v>46.98</v>
      </c>
      <c r="D344" s="3">
        <f t="shared" si="25"/>
        <v>1.6958676437960583E-2</v>
      </c>
      <c r="E344">
        <f t="shared" si="26"/>
        <v>2.8759670652743946E-4</v>
      </c>
      <c r="F344">
        <v>345</v>
      </c>
      <c r="G344">
        <f t="shared" si="27"/>
        <v>5.7014016659547824E-10</v>
      </c>
      <c r="H344">
        <f t="shared" si="28"/>
        <v>1.6397043417186519E-13</v>
      </c>
      <c r="I344">
        <f t="shared" si="29"/>
        <v>9.83822605031192E-15</v>
      </c>
    </row>
    <row r="345" spans="1:9" x14ac:dyDescent="0.25">
      <c r="A345">
        <v>344</v>
      </c>
      <c r="B345" s="4">
        <v>43389</v>
      </c>
      <c r="C345">
        <v>46.290000999999997</v>
      </c>
      <c r="D345" s="3">
        <f t="shared" si="25"/>
        <v>-1.4796002584649864E-2</v>
      </c>
      <c r="E345">
        <f t="shared" si="26"/>
        <v>2.1892169248496546E-4</v>
      </c>
      <c r="F345">
        <v>344</v>
      </c>
      <c r="G345">
        <f t="shared" si="27"/>
        <v>6.0653209212284921E-10</v>
      </c>
      <c r="H345">
        <f t="shared" si="28"/>
        <v>1.3278303215398113E-13</v>
      </c>
      <c r="I345">
        <f t="shared" si="29"/>
        <v>7.9669819292388742E-15</v>
      </c>
    </row>
    <row r="346" spans="1:9" x14ac:dyDescent="0.25">
      <c r="A346">
        <v>345</v>
      </c>
      <c r="B346" s="4">
        <v>43390</v>
      </c>
      <c r="C346">
        <v>46.75</v>
      </c>
      <c r="D346" s="3">
        <f t="shared" si="25"/>
        <v>9.8882790885791941E-3</v>
      </c>
      <c r="E346">
        <f t="shared" si="26"/>
        <v>9.777806333363258E-5</v>
      </c>
      <c r="F346">
        <v>343</v>
      </c>
      <c r="G346">
        <f t="shared" si="27"/>
        <v>6.4524690651366947E-10</v>
      </c>
      <c r="H346">
        <f t="shared" si="28"/>
        <v>6.309099289092408E-14</v>
      </c>
      <c r="I346">
        <f t="shared" si="29"/>
        <v>3.7854595734554481E-15</v>
      </c>
    </row>
    <row r="347" spans="1:9" x14ac:dyDescent="0.25">
      <c r="A347">
        <v>346</v>
      </c>
      <c r="B347" s="4">
        <v>43391</v>
      </c>
      <c r="C347">
        <v>46.209999000000003</v>
      </c>
      <c r="D347" s="3">
        <f t="shared" si="25"/>
        <v>-1.1618052492858775E-2</v>
      </c>
      <c r="E347">
        <f t="shared" si="26"/>
        <v>1.34979143726822E-4</v>
      </c>
      <c r="F347">
        <v>342</v>
      </c>
      <c r="G347">
        <f t="shared" si="27"/>
        <v>6.86432879269861E-10</v>
      </c>
      <c r="H347">
        <f t="shared" si="28"/>
        <v>9.2654122269782823E-14</v>
      </c>
      <c r="I347">
        <f t="shared" si="29"/>
        <v>5.559247336186974E-15</v>
      </c>
    </row>
    <row r="348" spans="1:9" x14ac:dyDescent="0.25">
      <c r="A348">
        <v>347</v>
      </c>
      <c r="B348" s="4">
        <v>43392</v>
      </c>
      <c r="C348">
        <v>47.009998000000003</v>
      </c>
      <c r="D348" s="3">
        <f t="shared" si="25"/>
        <v>1.7164099250061543E-2</v>
      </c>
      <c r="E348">
        <f t="shared" si="26"/>
        <v>2.9460630306596321E-4</v>
      </c>
      <c r="F348">
        <v>341</v>
      </c>
      <c r="G348">
        <f t="shared" si="27"/>
        <v>7.3024774390410751E-10</v>
      </c>
      <c r="H348">
        <f t="shared" si="28"/>
        <v>2.1513558815384938E-13</v>
      </c>
      <c r="I348">
        <f t="shared" si="29"/>
        <v>1.2908135289230974E-14</v>
      </c>
    </row>
    <row r="349" spans="1:9" x14ac:dyDescent="0.25">
      <c r="A349">
        <v>348</v>
      </c>
      <c r="B349" s="4">
        <v>43395</v>
      </c>
      <c r="C349">
        <v>46.959999000000003</v>
      </c>
      <c r="D349" s="3">
        <f t="shared" si="25"/>
        <v>-1.0641482667767793E-3</v>
      </c>
      <c r="E349">
        <f t="shared" si="26"/>
        <v>1.1324115336840233E-6</v>
      </c>
      <c r="F349">
        <v>340</v>
      </c>
      <c r="G349">
        <f t="shared" si="27"/>
        <v>7.7685930202564634E-10</v>
      </c>
      <c r="H349">
        <f t="shared" si="28"/>
        <v>8.7972443366356206E-16</v>
      </c>
      <c r="I349">
        <f t="shared" si="29"/>
        <v>5.2783466019813768E-17</v>
      </c>
    </row>
    <row r="350" spans="1:9" x14ac:dyDescent="0.25">
      <c r="A350">
        <v>349</v>
      </c>
      <c r="B350" s="4">
        <v>43396</v>
      </c>
      <c r="C350">
        <v>46.110000999999997</v>
      </c>
      <c r="D350" s="3">
        <f t="shared" si="25"/>
        <v>-1.8266286319238476E-2</v>
      </c>
      <c r="E350">
        <f t="shared" si="26"/>
        <v>3.3365721589639869E-4</v>
      </c>
      <c r="F350">
        <v>339</v>
      </c>
      <c r="G350">
        <f t="shared" si="27"/>
        <v>8.2644606598473021E-10</v>
      </c>
      <c r="H350">
        <f t="shared" si="28"/>
        <v>2.7574969346499648E-13</v>
      </c>
      <c r="I350">
        <f t="shared" si="29"/>
        <v>1.6544981607899802E-14</v>
      </c>
    </row>
    <row r="351" spans="1:9" x14ac:dyDescent="0.25">
      <c r="A351">
        <v>350</v>
      </c>
      <c r="B351" s="4">
        <v>43397</v>
      </c>
      <c r="C351">
        <v>45.759998000000003</v>
      </c>
      <c r="D351" s="3">
        <f t="shared" si="25"/>
        <v>-7.6195645406356297E-3</v>
      </c>
      <c r="E351">
        <f t="shared" si="26"/>
        <v>5.8057763788911854E-5</v>
      </c>
      <c r="F351">
        <v>338</v>
      </c>
      <c r="G351">
        <f t="shared" si="27"/>
        <v>8.7919794253694707E-10</v>
      </c>
      <c r="H351">
        <f t="shared" si="28"/>
        <v>5.1044266471507368E-14</v>
      </c>
      <c r="I351">
        <f t="shared" si="29"/>
        <v>3.0626559882904448E-15</v>
      </c>
    </row>
    <row r="352" spans="1:9" x14ac:dyDescent="0.25">
      <c r="A352">
        <v>351</v>
      </c>
      <c r="B352" s="4">
        <v>43398</v>
      </c>
      <c r="C352">
        <v>45.720001000000003</v>
      </c>
      <c r="D352" s="3">
        <f t="shared" si="25"/>
        <v>-8.7444256637219514E-4</v>
      </c>
      <c r="E352">
        <f t="shared" si="26"/>
        <v>7.6464980188359086E-7</v>
      </c>
      <c r="F352">
        <v>337</v>
      </c>
      <c r="G352">
        <f t="shared" si="27"/>
        <v>9.3531696014568836E-10</v>
      </c>
      <c r="H352">
        <f t="shared" si="28"/>
        <v>7.151899282737631E-16</v>
      </c>
      <c r="I352">
        <f t="shared" si="29"/>
        <v>4.2911395696425826E-17</v>
      </c>
    </row>
    <row r="353" spans="1:9" x14ac:dyDescent="0.25">
      <c r="A353">
        <v>352</v>
      </c>
      <c r="B353" s="4">
        <v>43399</v>
      </c>
      <c r="C353">
        <v>45.25</v>
      </c>
      <c r="D353" s="3">
        <f t="shared" si="25"/>
        <v>-1.0333190652940548E-2</v>
      </c>
      <c r="E353">
        <f t="shared" si="26"/>
        <v>1.0677482907001791E-4</v>
      </c>
      <c r="F353">
        <v>336</v>
      </c>
      <c r="G353">
        <f t="shared" si="27"/>
        <v>9.9501804270817888E-10</v>
      </c>
      <c r="H353">
        <f t="shared" si="28"/>
        <v>1.0624288143174958E-13</v>
      </c>
      <c r="I353">
        <f t="shared" si="29"/>
        <v>6.3745728859049805E-15</v>
      </c>
    </row>
    <row r="354" spans="1:9" x14ac:dyDescent="0.25">
      <c r="A354">
        <v>353</v>
      </c>
      <c r="B354" s="4">
        <v>43402</v>
      </c>
      <c r="C354">
        <v>42.169998</v>
      </c>
      <c r="D354" s="3">
        <f t="shared" si="25"/>
        <v>-7.049364981454867E-2</v>
      </c>
      <c r="E354">
        <f t="shared" si="26"/>
        <v>4.969354664176218E-3</v>
      </c>
      <c r="F354">
        <v>335</v>
      </c>
      <c r="G354">
        <f t="shared" si="27"/>
        <v>1.0585298326682757E-9</v>
      </c>
      <c r="H354">
        <f t="shared" si="28"/>
        <v>5.2602101611397673E-12</v>
      </c>
      <c r="I354">
        <f t="shared" si="29"/>
        <v>3.1561260966838633E-13</v>
      </c>
    </row>
    <row r="355" spans="1:9" x14ac:dyDescent="0.25">
      <c r="A355">
        <v>354</v>
      </c>
      <c r="B355" s="4">
        <v>43403</v>
      </c>
      <c r="C355">
        <v>39.93</v>
      </c>
      <c r="D355" s="3">
        <f t="shared" si="25"/>
        <v>-5.4581099256256531E-2</v>
      </c>
      <c r="E355">
        <f t="shared" si="26"/>
        <v>2.9790963960213274E-3</v>
      </c>
      <c r="F355">
        <v>334</v>
      </c>
      <c r="G355">
        <f t="shared" si="27"/>
        <v>1.1260955666683783E-9</v>
      </c>
      <c r="H355">
        <f t="shared" si="28"/>
        <v>3.3547472442373603E-12</v>
      </c>
      <c r="I355">
        <f t="shared" si="29"/>
        <v>2.0128483465424181E-13</v>
      </c>
    </row>
    <row r="356" spans="1:9" x14ac:dyDescent="0.25">
      <c r="A356">
        <v>355</v>
      </c>
      <c r="B356" s="4">
        <v>43404</v>
      </c>
      <c r="C356">
        <v>39.93</v>
      </c>
      <c r="D356" s="3">
        <f t="shared" si="25"/>
        <v>0</v>
      </c>
      <c r="E356">
        <f t="shared" si="26"/>
        <v>0</v>
      </c>
      <c r="F356">
        <v>333</v>
      </c>
      <c r="G356">
        <f t="shared" si="27"/>
        <v>1.1979740070940196E-9</v>
      </c>
      <c r="H356">
        <f t="shared" si="28"/>
        <v>0</v>
      </c>
      <c r="I356">
        <f t="shared" si="29"/>
        <v>0</v>
      </c>
    </row>
    <row r="357" spans="1:9" x14ac:dyDescent="0.25">
      <c r="A357">
        <v>356</v>
      </c>
      <c r="B357" s="4">
        <v>43405</v>
      </c>
      <c r="C357">
        <v>41.990001999999997</v>
      </c>
      <c r="D357" s="3">
        <f t="shared" si="25"/>
        <v>5.030362125135901E-2</v>
      </c>
      <c r="E357">
        <f t="shared" si="26"/>
        <v>2.530454311000178E-3</v>
      </c>
      <c r="F357">
        <v>332</v>
      </c>
      <c r="G357">
        <f t="shared" si="27"/>
        <v>1.2744404330787442E-9</v>
      </c>
      <c r="H357">
        <f t="shared" si="28"/>
        <v>3.224913287997042E-12</v>
      </c>
      <c r="I357">
        <f t="shared" si="29"/>
        <v>1.934947972798227E-13</v>
      </c>
    </row>
    <row r="358" spans="1:9" x14ac:dyDescent="0.25">
      <c r="A358">
        <v>357</v>
      </c>
      <c r="B358" s="4">
        <v>43409</v>
      </c>
      <c r="C358">
        <v>42.419998</v>
      </c>
      <c r="D358" s="3">
        <f t="shared" si="25"/>
        <v>1.0188359662474377E-2</v>
      </c>
      <c r="E358">
        <f t="shared" si="26"/>
        <v>1.03802672611935E-4</v>
      </c>
      <c r="F358">
        <v>331</v>
      </c>
      <c r="G358">
        <f t="shared" si="27"/>
        <v>1.3557876947646215E-9</v>
      </c>
      <c r="H358">
        <f t="shared" si="28"/>
        <v>1.4073438621094207E-13</v>
      </c>
      <c r="I358">
        <f t="shared" si="29"/>
        <v>8.4440631726565321E-15</v>
      </c>
    </row>
    <row r="359" spans="1:9" x14ac:dyDescent="0.25">
      <c r="A359">
        <v>358</v>
      </c>
      <c r="B359" s="4">
        <v>43410</v>
      </c>
      <c r="C359">
        <v>41.91</v>
      </c>
      <c r="D359" s="3">
        <f t="shared" si="25"/>
        <v>-1.2095440051983352E-2</v>
      </c>
      <c r="E359">
        <f t="shared" si="26"/>
        <v>1.4629967005112303E-4</v>
      </c>
      <c r="F359">
        <v>330</v>
      </c>
      <c r="G359">
        <f t="shared" si="27"/>
        <v>1.4423273348559801E-9</v>
      </c>
      <c r="H359">
        <f t="shared" si="28"/>
        <v>2.1101201319514554E-13</v>
      </c>
      <c r="I359">
        <f t="shared" si="29"/>
        <v>1.2660720791708743E-14</v>
      </c>
    </row>
    <row r="360" spans="1:9" x14ac:dyDescent="0.25">
      <c r="A360">
        <v>359</v>
      </c>
      <c r="B360" s="4">
        <v>43411</v>
      </c>
      <c r="C360">
        <v>42</v>
      </c>
      <c r="D360" s="3">
        <f t="shared" si="25"/>
        <v>2.145156346388202E-3</v>
      </c>
      <c r="E360">
        <f t="shared" si="26"/>
        <v>4.6016957504495801E-6</v>
      </c>
      <c r="F360">
        <v>329</v>
      </c>
      <c r="G360">
        <f t="shared" si="27"/>
        <v>1.5343907817616814E-9</v>
      </c>
      <c r="H360">
        <f t="shared" si="28"/>
        <v>7.0607995399617378E-15</v>
      </c>
      <c r="I360">
        <f t="shared" si="29"/>
        <v>4.2364797239770467E-16</v>
      </c>
    </row>
    <row r="361" spans="1:9" x14ac:dyDescent="0.25">
      <c r="A361">
        <v>360</v>
      </c>
      <c r="B361" s="4">
        <v>43412</v>
      </c>
      <c r="C361">
        <v>39.07</v>
      </c>
      <c r="D361" s="3">
        <f t="shared" si="25"/>
        <v>-7.2314709216389134E-2</v>
      </c>
      <c r="E361">
        <f t="shared" si="26"/>
        <v>5.2294171690509157E-3</v>
      </c>
      <c r="F361">
        <v>328</v>
      </c>
      <c r="G361">
        <f t="shared" si="27"/>
        <v>1.6323306188954055E-9</v>
      </c>
      <c r="H361">
        <f t="shared" si="28"/>
        <v>8.5361377640191414E-12</v>
      </c>
      <c r="I361">
        <f t="shared" si="29"/>
        <v>5.1216826584114893E-13</v>
      </c>
    </row>
    <row r="362" spans="1:9" x14ac:dyDescent="0.25">
      <c r="A362">
        <v>361</v>
      </c>
      <c r="B362" s="4">
        <v>43413</v>
      </c>
      <c r="C362">
        <v>41.41</v>
      </c>
      <c r="D362" s="3">
        <f t="shared" si="25"/>
        <v>5.816748849049648E-2</v>
      </c>
      <c r="E362">
        <f t="shared" si="26"/>
        <v>3.3834567172920404E-3</v>
      </c>
      <c r="F362">
        <v>327</v>
      </c>
      <c r="G362">
        <f t="shared" si="27"/>
        <v>1.7365219349951126E-9</v>
      </c>
      <c r="H362">
        <f t="shared" si="28"/>
        <v>5.8754468056841858E-12</v>
      </c>
      <c r="I362">
        <f t="shared" si="29"/>
        <v>3.5252680834105144E-13</v>
      </c>
    </row>
    <row r="363" spans="1:9" x14ac:dyDescent="0.25">
      <c r="A363">
        <v>362</v>
      </c>
      <c r="B363" s="4">
        <v>43416</v>
      </c>
      <c r="C363">
        <v>39.669998</v>
      </c>
      <c r="D363" s="3">
        <f t="shared" si="25"/>
        <v>-4.2927213447169724E-2</v>
      </c>
      <c r="E363">
        <f t="shared" si="26"/>
        <v>1.8427456543388691E-3</v>
      </c>
      <c r="F363">
        <v>326</v>
      </c>
      <c r="G363">
        <f t="shared" si="27"/>
        <v>1.8473637606330981E-9</v>
      </c>
      <c r="H363">
        <f t="shared" si="28"/>
        <v>3.4042215418897525E-12</v>
      </c>
      <c r="I363">
        <f t="shared" si="29"/>
        <v>2.0425329251338533E-13</v>
      </c>
    </row>
    <row r="364" spans="1:9" x14ac:dyDescent="0.25">
      <c r="A364">
        <v>363</v>
      </c>
      <c r="B364" s="4">
        <v>43417</v>
      </c>
      <c r="C364">
        <v>39.509998000000003</v>
      </c>
      <c r="D364" s="3">
        <f t="shared" si="25"/>
        <v>-4.041430307104096E-3</v>
      </c>
      <c r="E364">
        <f t="shared" si="26"/>
        <v>1.6333158927179506E-5</v>
      </c>
      <c r="F364">
        <v>325</v>
      </c>
      <c r="G364">
        <f t="shared" si="27"/>
        <v>1.9652805964181899E-9</v>
      </c>
      <c r="H364">
        <f t="shared" si="28"/>
        <v>3.2099240317800424E-14</v>
      </c>
      <c r="I364">
        <f t="shared" si="29"/>
        <v>1.9259544190680272E-15</v>
      </c>
    </row>
    <row r="365" spans="1:9" x14ac:dyDescent="0.25">
      <c r="A365">
        <v>364</v>
      </c>
      <c r="B365" s="4">
        <v>43418</v>
      </c>
      <c r="C365">
        <v>38.75</v>
      </c>
      <c r="D365" s="3">
        <f t="shared" si="25"/>
        <v>-1.9422998003845927E-2</v>
      </c>
      <c r="E365">
        <f t="shared" si="26"/>
        <v>3.7725285145740286E-4</v>
      </c>
      <c r="F365">
        <v>324</v>
      </c>
      <c r="G365">
        <f t="shared" si="27"/>
        <v>2.0907240387427547E-9</v>
      </c>
      <c r="H365">
        <f t="shared" si="28"/>
        <v>7.8873160522624184E-13</v>
      </c>
      <c r="I365">
        <f t="shared" si="29"/>
        <v>4.7323896313574551E-14</v>
      </c>
    </row>
    <row r="366" spans="1:9" x14ac:dyDescent="0.25">
      <c r="A366">
        <v>365</v>
      </c>
      <c r="B366" s="4">
        <v>43419</v>
      </c>
      <c r="C366">
        <v>38.099997999999999</v>
      </c>
      <c r="D366" s="3">
        <f t="shared" si="25"/>
        <v>-1.6916526160140433E-2</v>
      </c>
      <c r="E366">
        <f t="shared" si="26"/>
        <v>2.8616885732671564E-4</v>
      </c>
      <c r="F366">
        <v>323</v>
      </c>
      <c r="G366">
        <f t="shared" si="27"/>
        <v>2.2241745093008031E-9</v>
      </c>
      <c r="H366">
        <f t="shared" si="28"/>
        <v>6.3648947782181927E-13</v>
      </c>
      <c r="I366">
        <f t="shared" si="29"/>
        <v>3.8189368669309192E-14</v>
      </c>
    </row>
    <row r="367" spans="1:9" x14ac:dyDescent="0.25">
      <c r="A367">
        <v>366</v>
      </c>
      <c r="B367" s="4">
        <v>43420</v>
      </c>
      <c r="C367">
        <v>39.009998000000003</v>
      </c>
      <c r="D367" s="3">
        <f t="shared" si="25"/>
        <v>2.3603742610442971E-2</v>
      </c>
      <c r="E367">
        <f t="shared" si="26"/>
        <v>5.5713666522004112E-4</v>
      </c>
      <c r="F367">
        <v>322</v>
      </c>
      <c r="G367">
        <f t="shared" si="27"/>
        <v>2.3661430950008546E-9</v>
      </c>
      <c r="H367">
        <f t="shared" si="28"/>
        <v>1.3182650733822031E-12</v>
      </c>
      <c r="I367">
        <f t="shared" si="29"/>
        <v>7.9095904402932257E-14</v>
      </c>
    </row>
    <row r="368" spans="1:9" x14ac:dyDescent="0.25">
      <c r="A368">
        <v>367</v>
      </c>
      <c r="B368" s="4">
        <v>43424</v>
      </c>
      <c r="C368">
        <v>38.389999000000003</v>
      </c>
      <c r="D368" s="3">
        <f t="shared" si="25"/>
        <v>-1.6020989285402576E-2</v>
      </c>
      <c r="E368">
        <f t="shared" si="26"/>
        <v>2.5667209768298415E-4</v>
      </c>
      <c r="F368">
        <v>321</v>
      </c>
      <c r="G368">
        <f t="shared" si="27"/>
        <v>2.5171735053200582E-9</v>
      </c>
      <c r="H368">
        <f t="shared" si="28"/>
        <v>6.460882038425296E-13</v>
      </c>
      <c r="I368">
        <f t="shared" si="29"/>
        <v>3.876529223055181E-14</v>
      </c>
    </row>
    <row r="369" spans="1:9" x14ac:dyDescent="0.25">
      <c r="A369">
        <v>368</v>
      </c>
      <c r="B369" s="4">
        <v>43425</v>
      </c>
      <c r="C369">
        <v>38.729999999999997</v>
      </c>
      <c r="D369" s="3">
        <f t="shared" si="25"/>
        <v>8.8175105624047363E-3</v>
      </c>
      <c r="E369">
        <f t="shared" si="26"/>
        <v>7.7748492518119091E-5</v>
      </c>
      <c r="F369">
        <v>320</v>
      </c>
      <c r="G369">
        <f t="shared" si="27"/>
        <v>2.6778441545958064E-9</v>
      </c>
      <c r="H369">
        <f t="shared" si="28"/>
        <v>2.0819834621828099E-13</v>
      </c>
      <c r="I369">
        <f t="shared" si="29"/>
        <v>1.249190077309687E-14</v>
      </c>
    </row>
    <row r="370" spans="1:9" x14ac:dyDescent="0.25">
      <c r="A370">
        <v>369</v>
      </c>
      <c r="B370" s="4">
        <v>43426</v>
      </c>
      <c r="C370">
        <v>38.040000999999997</v>
      </c>
      <c r="D370" s="3">
        <f t="shared" si="25"/>
        <v>-1.7976229561353842E-2</v>
      </c>
      <c r="E370">
        <f t="shared" si="26"/>
        <v>3.2314482924249171E-4</v>
      </c>
      <c r="F370">
        <v>319</v>
      </c>
      <c r="G370">
        <f t="shared" si="27"/>
        <v>2.8487703772295818E-9</v>
      </c>
      <c r="H370">
        <f t="shared" si="28"/>
        <v>9.2056541710092191E-13</v>
      </c>
      <c r="I370">
        <f t="shared" si="29"/>
        <v>5.5233925026055364E-14</v>
      </c>
    </row>
    <row r="371" spans="1:9" x14ac:dyDescent="0.25">
      <c r="A371">
        <v>370</v>
      </c>
      <c r="B371" s="4">
        <v>43427</v>
      </c>
      <c r="C371">
        <v>37.689999</v>
      </c>
      <c r="D371" s="3">
        <f t="shared" si="25"/>
        <v>-9.2434832184998018E-3</v>
      </c>
      <c r="E371">
        <f t="shared" si="26"/>
        <v>8.5441982010687459E-5</v>
      </c>
      <c r="F371">
        <v>318</v>
      </c>
      <c r="G371">
        <f t="shared" si="27"/>
        <v>3.0306067842867885E-9</v>
      </c>
      <c r="H371">
        <f t="shared" si="28"/>
        <v>2.5894105034449917E-13</v>
      </c>
      <c r="I371">
        <f t="shared" si="29"/>
        <v>1.5536463020669966E-14</v>
      </c>
    </row>
    <row r="372" spans="1:9" x14ac:dyDescent="0.25">
      <c r="A372">
        <v>371</v>
      </c>
      <c r="B372" s="4">
        <v>43430</v>
      </c>
      <c r="C372">
        <v>34.400002000000001</v>
      </c>
      <c r="D372" s="3">
        <f t="shared" si="25"/>
        <v>-9.1338158227921185E-2</v>
      </c>
      <c r="E372">
        <f t="shared" si="26"/>
        <v>8.3426591484687656E-3</v>
      </c>
      <c r="F372">
        <v>317</v>
      </c>
      <c r="G372">
        <f t="shared" si="27"/>
        <v>3.2240497705178612E-9</v>
      </c>
      <c r="H372">
        <f t="shared" si="28"/>
        <v>2.689714831312946E-11</v>
      </c>
      <c r="I372">
        <f t="shared" si="29"/>
        <v>1.613828898787769E-12</v>
      </c>
    </row>
    <row r="373" spans="1:9" x14ac:dyDescent="0.25">
      <c r="A373">
        <v>372</v>
      </c>
      <c r="B373" s="4">
        <v>43431</v>
      </c>
      <c r="C373">
        <v>34.799999</v>
      </c>
      <c r="D373" s="3">
        <f t="shared" si="25"/>
        <v>1.1560735525910195E-2</v>
      </c>
      <c r="E373">
        <f t="shared" si="26"/>
        <v>1.3365060590004208E-4</v>
      </c>
      <c r="F373">
        <v>316</v>
      </c>
      <c r="G373">
        <f t="shared" si="27"/>
        <v>3.4298401814019795E-9</v>
      </c>
      <c r="H373">
        <f t="shared" si="28"/>
        <v>4.5840021838468482E-13</v>
      </c>
      <c r="I373">
        <f t="shared" si="29"/>
        <v>2.7504013103081114E-14</v>
      </c>
    </row>
    <row r="374" spans="1:9" x14ac:dyDescent="0.25">
      <c r="A374">
        <v>373</v>
      </c>
      <c r="B374" s="4">
        <v>43432</v>
      </c>
      <c r="C374">
        <v>36.549999</v>
      </c>
      <c r="D374" s="3">
        <f t="shared" si="25"/>
        <v>4.9063800791209956E-2</v>
      </c>
      <c r="E374">
        <f t="shared" si="26"/>
        <v>2.4072565480795349E-3</v>
      </c>
      <c r="F374">
        <v>315</v>
      </c>
      <c r="G374">
        <f t="shared" si="27"/>
        <v>3.6487661504276379E-9</v>
      </c>
      <c r="H374">
        <f t="shared" si="28"/>
        <v>8.783516208027888E-12</v>
      </c>
      <c r="I374">
        <f t="shared" si="29"/>
        <v>5.2701097248167372E-13</v>
      </c>
    </row>
    <row r="375" spans="1:9" x14ac:dyDescent="0.25">
      <c r="A375">
        <v>374</v>
      </c>
      <c r="B375" s="4">
        <v>43433</v>
      </c>
      <c r="C375">
        <v>37.549999</v>
      </c>
      <c r="D375" s="3">
        <f t="shared" si="25"/>
        <v>2.6992192742978888E-2</v>
      </c>
      <c r="E375">
        <f t="shared" si="26"/>
        <v>7.2857846907412212E-4</v>
      </c>
      <c r="F375">
        <v>314</v>
      </c>
      <c r="G375">
        <f t="shared" si="27"/>
        <v>3.8816661174762103E-9</v>
      </c>
      <c r="H375">
        <f t="shared" si="28"/>
        <v>2.8280983573277086E-12</v>
      </c>
      <c r="I375">
        <f t="shared" si="29"/>
        <v>1.6968590143966266E-13</v>
      </c>
    </row>
    <row r="376" spans="1:9" x14ac:dyDescent="0.25">
      <c r="A376">
        <v>375</v>
      </c>
      <c r="B376" s="4">
        <v>43434</v>
      </c>
      <c r="C376">
        <v>38.060001</v>
      </c>
      <c r="D376" s="3">
        <f t="shared" si="25"/>
        <v>1.3490536563321862E-2</v>
      </c>
      <c r="E376">
        <f t="shared" si="26"/>
        <v>1.8199457676632404E-4</v>
      </c>
      <c r="F376">
        <v>313</v>
      </c>
      <c r="G376">
        <f t="shared" si="27"/>
        <v>4.1294320398683094E-9</v>
      </c>
      <c r="H376">
        <f t="shared" si="28"/>
        <v>7.5153423638113114E-13</v>
      </c>
      <c r="I376">
        <f t="shared" si="29"/>
        <v>4.5092054182867907E-14</v>
      </c>
    </row>
    <row r="377" spans="1:9" x14ac:dyDescent="0.25">
      <c r="A377">
        <v>376</v>
      </c>
      <c r="B377" s="4">
        <v>43437</v>
      </c>
      <c r="C377">
        <v>37.900002000000001</v>
      </c>
      <c r="D377" s="3">
        <f t="shared" si="25"/>
        <v>-4.2127232834789207E-3</v>
      </c>
      <c r="E377">
        <f t="shared" si="26"/>
        <v>1.7747037463165418E-5</v>
      </c>
      <c r="F377">
        <v>312</v>
      </c>
      <c r="G377">
        <f t="shared" si="27"/>
        <v>4.3930128083705417E-9</v>
      </c>
      <c r="H377">
        <f t="shared" si="28"/>
        <v>7.7962962886317526E-14</v>
      </c>
      <c r="I377">
        <f t="shared" si="29"/>
        <v>4.6777777731790555E-15</v>
      </c>
    </row>
    <row r="378" spans="1:9" x14ac:dyDescent="0.25">
      <c r="A378">
        <v>377</v>
      </c>
      <c r="B378" s="4">
        <v>43438</v>
      </c>
      <c r="C378">
        <v>36.919998</v>
      </c>
      <c r="D378" s="3">
        <f t="shared" si="25"/>
        <v>-2.6197809395358818E-2</v>
      </c>
      <c r="E378">
        <f t="shared" si="26"/>
        <v>6.8632521711555069E-4</v>
      </c>
      <c r="F378">
        <v>311</v>
      </c>
      <c r="G378">
        <f t="shared" si="27"/>
        <v>4.673417881245257E-9</v>
      </c>
      <c r="H378">
        <f t="shared" si="28"/>
        <v>3.2074845420173478E-12</v>
      </c>
      <c r="I378">
        <f t="shared" si="29"/>
        <v>1.9244907252104103E-13</v>
      </c>
    </row>
    <row r="379" spans="1:9" x14ac:dyDescent="0.25">
      <c r="A379">
        <v>378</v>
      </c>
      <c r="B379" s="4">
        <v>43439</v>
      </c>
      <c r="C379">
        <v>37.979999999999997</v>
      </c>
      <c r="D379" s="3">
        <f t="shared" si="25"/>
        <v>2.8306349920670722E-2</v>
      </c>
      <c r="E379">
        <f t="shared" si="26"/>
        <v>8.0124944583145538E-4</v>
      </c>
      <c r="F379">
        <v>310</v>
      </c>
      <c r="G379">
        <f t="shared" si="27"/>
        <v>4.9717211502609112E-9</v>
      </c>
      <c r="H379">
        <f t="shared" si="28"/>
        <v>3.9835888164750808E-12</v>
      </c>
      <c r="I379">
        <f t="shared" si="29"/>
        <v>2.3901532898850507E-13</v>
      </c>
    </row>
    <row r="380" spans="1:9" x14ac:dyDescent="0.25">
      <c r="A380">
        <v>379</v>
      </c>
      <c r="B380" s="4">
        <v>43440</v>
      </c>
      <c r="C380">
        <v>38.090000000000003</v>
      </c>
      <c r="D380" s="3">
        <f t="shared" si="25"/>
        <v>2.8920751063730254E-3</v>
      </c>
      <c r="E380">
        <f t="shared" si="26"/>
        <v>8.3640984209025465E-6</v>
      </c>
      <c r="F380">
        <v>309</v>
      </c>
      <c r="G380">
        <f t="shared" si="27"/>
        <v>5.2890650534690552E-9</v>
      </c>
      <c r="H380">
        <f t="shared" si="28"/>
        <v>4.4238260661771368E-14</v>
      </c>
      <c r="I380">
        <f t="shared" si="29"/>
        <v>2.6542956397062844E-15</v>
      </c>
    </row>
    <row r="381" spans="1:9" x14ac:dyDescent="0.25">
      <c r="A381">
        <v>380</v>
      </c>
      <c r="B381" s="4">
        <v>43441</v>
      </c>
      <c r="C381">
        <v>37.479999999999997</v>
      </c>
      <c r="D381" s="3">
        <f t="shared" si="25"/>
        <v>-1.6144323120291383E-2</v>
      </c>
      <c r="E381">
        <f t="shared" si="26"/>
        <v>2.6063916901237491E-4</v>
      </c>
      <c r="F381">
        <v>308</v>
      </c>
      <c r="G381">
        <f t="shared" si="27"/>
        <v>5.6266649504989946E-9</v>
      </c>
      <c r="H381">
        <f t="shared" si="28"/>
        <v>1.4665292770091135E-12</v>
      </c>
      <c r="I381">
        <f t="shared" si="29"/>
        <v>8.799175662054689E-14</v>
      </c>
    </row>
    <row r="382" spans="1:9" x14ac:dyDescent="0.25">
      <c r="A382">
        <v>381</v>
      </c>
      <c r="B382" s="4">
        <v>43444</v>
      </c>
      <c r="C382">
        <v>36.93</v>
      </c>
      <c r="D382" s="3">
        <f t="shared" si="25"/>
        <v>-1.4783228505749552E-2</v>
      </c>
      <c r="E382">
        <f t="shared" si="26"/>
        <v>2.1854384505320615E-4</v>
      </c>
      <c r="F382">
        <v>307</v>
      </c>
      <c r="G382">
        <f t="shared" si="27"/>
        <v>5.9858137771265908E-9</v>
      </c>
      <c r="H382">
        <f t="shared" si="28"/>
        <v>1.3081627586257002E-12</v>
      </c>
      <c r="I382">
        <f t="shared" si="29"/>
        <v>7.848976551754208E-14</v>
      </c>
    </row>
    <row r="383" spans="1:9" x14ac:dyDescent="0.25">
      <c r="A383">
        <v>382</v>
      </c>
      <c r="B383" s="4">
        <v>43445</v>
      </c>
      <c r="C383">
        <v>36.630001</v>
      </c>
      <c r="D383" s="3">
        <f t="shared" si="25"/>
        <v>-8.1566247737218916E-3</v>
      </c>
      <c r="E383">
        <f t="shared" si="26"/>
        <v>6.6530527699293701E-5</v>
      </c>
      <c r="F383">
        <v>306</v>
      </c>
      <c r="G383">
        <f t="shared" si="27"/>
        <v>6.3678869969431821E-9</v>
      </c>
      <c r="H383">
        <f t="shared" si="28"/>
        <v>4.2365888223610056E-13</v>
      </c>
      <c r="I383">
        <f t="shared" si="29"/>
        <v>2.5419532934166057E-14</v>
      </c>
    </row>
    <row r="384" spans="1:9" x14ac:dyDescent="0.25">
      <c r="A384">
        <v>383</v>
      </c>
      <c r="B384" s="4">
        <v>43447</v>
      </c>
      <c r="C384">
        <v>36.919998</v>
      </c>
      <c r="D384" s="3">
        <f t="shared" si="25"/>
        <v>7.8857513727189701E-3</v>
      </c>
      <c r="E384">
        <f t="shared" si="26"/>
        <v>6.2185074712339127E-5</v>
      </c>
      <c r="F384">
        <v>305</v>
      </c>
      <c r="G384">
        <f t="shared" si="27"/>
        <v>6.7743478690884913E-9</v>
      </c>
      <c r="H384">
        <f t="shared" si="28"/>
        <v>4.2126332836664318E-13</v>
      </c>
      <c r="I384">
        <f t="shared" si="29"/>
        <v>2.5275799701998613E-14</v>
      </c>
    </row>
    <row r="385" spans="1:9" x14ac:dyDescent="0.25">
      <c r="A385">
        <v>384</v>
      </c>
      <c r="B385" s="4">
        <v>43448</v>
      </c>
      <c r="C385">
        <v>36.770000000000003</v>
      </c>
      <c r="D385" s="3">
        <f t="shared" si="25"/>
        <v>-4.0710601502882571E-3</v>
      </c>
      <c r="E385">
        <f t="shared" si="26"/>
        <v>1.6573530747265048E-5</v>
      </c>
      <c r="F385">
        <v>304</v>
      </c>
      <c r="G385">
        <f t="shared" si="27"/>
        <v>7.2067530522217992E-9</v>
      </c>
      <c r="H385">
        <f t="shared" si="28"/>
        <v>1.1944134329894422E-13</v>
      </c>
      <c r="I385">
        <f t="shared" si="29"/>
        <v>7.1664805979366589E-15</v>
      </c>
    </row>
    <row r="386" spans="1:9" x14ac:dyDescent="0.25">
      <c r="A386">
        <v>385</v>
      </c>
      <c r="B386" s="4">
        <v>43451</v>
      </c>
      <c r="C386">
        <v>35.950001</v>
      </c>
      <c r="D386" s="3">
        <f t="shared" si="25"/>
        <v>-2.2553183329713691E-2</v>
      </c>
      <c r="E386">
        <f t="shared" si="26"/>
        <v>5.0864607830367558E-4</v>
      </c>
      <c r="F386">
        <v>303</v>
      </c>
      <c r="G386">
        <f t="shared" si="27"/>
        <v>7.6667585661934039E-9</v>
      </c>
      <c r="H386">
        <f t="shared" si="28"/>
        <v>3.8996666779953856E-12</v>
      </c>
      <c r="I386">
        <f t="shared" si="29"/>
        <v>2.3398000067972333E-13</v>
      </c>
    </row>
    <row r="387" spans="1:9" x14ac:dyDescent="0.25">
      <c r="A387">
        <v>386</v>
      </c>
      <c r="B387" s="4">
        <v>43452</v>
      </c>
      <c r="C387">
        <v>36.189999</v>
      </c>
      <c r="D387" s="3">
        <f t="shared" si="25"/>
        <v>6.6536979602412633E-3</v>
      </c>
      <c r="E387">
        <f t="shared" si="26"/>
        <v>4.4271696546118747E-5</v>
      </c>
      <c r="F387">
        <v>302</v>
      </c>
      <c r="G387">
        <f t="shared" si="27"/>
        <v>8.1561261342483007E-9</v>
      </c>
      <c r="H387">
        <f t="shared" si="28"/>
        <v>3.6108554120730933E-13</v>
      </c>
      <c r="I387">
        <f t="shared" si="29"/>
        <v>2.1665132472438579E-14</v>
      </c>
    </row>
    <row r="388" spans="1:9" x14ac:dyDescent="0.25">
      <c r="A388">
        <v>387</v>
      </c>
      <c r="B388" s="4">
        <v>43453</v>
      </c>
      <c r="C388">
        <v>36.279998999999997</v>
      </c>
      <c r="D388" s="3">
        <f t="shared" ref="D388:D451" si="30">LN(C388/C387)</f>
        <v>2.4837877398313588E-3</v>
      </c>
      <c r="E388">
        <f t="shared" ref="E388:E451" si="31">+D388*D388</f>
        <v>6.1692015365365698E-6</v>
      </c>
      <c r="F388">
        <v>301</v>
      </c>
      <c r="G388">
        <f t="shared" ref="G388:G451" si="32">+$G$2^(F388-1)</f>
        <v>8.6767299300513861E-9</v>
      </c>
      <c r="H388">
        <f t="shared" ref="H388:H451" si="33">+E388*G388</f>
        <v>5.3528495616585857E-14</v>
      </c>
      <c r="I388">
        <f t="shared" ref="I388:I451" si="34">+H388*(1-$G$2)</f>
        <v>3.2117097369951542E-15</v>
      </c>
    </row>
    <row r="389" spans="1:9" x14ac:dyDescent="0.25">
      <c r="A389">
        <v>388</v>
      </c>
      <c r="B389" s="4">
        <v>43454</v>
      </c>
      <c r="C389">
        <v>36.840000000000003</v>
      </c>
      <c r="D389" s="3">
        <f t="shared" si="30"/>
        <v>1.5317613703566635E-2</v>
      </c>
      <c r="E389">
        <f t="shared" si="31"/>
        <v>2.3462928957169234E-4</v>
      </c>
      <c r="F389">
        <v>300</v>
      </c>
      <c r="G389">
        <f t="shared" si="32"/>
        <v>9.2305637553738144E-9</v>
      </c>
      <c r="H389">
        <f t="shared" si="33"/>
        <v>2.1657606162695705E-12</v>
      </c>
      <c r="I389">
        <f t="shared" si="34"/>
        <v>1.2994563697617434E-13</v>
      </c>
    </row>
    <row r="390" spans="1:9" x14ac:dyDescent="0.25">
      <c r="A390">
        <v>389</v>
      </c>
      <c r="B390" s="4">
        <v>43455</v>
      </c>
      <c r="C390">
        <v>37.490001999999997</v>
      </c>
      <c r="D390" s="3">
        <f t="shared" si="30"/>
        <v>1.7490072708272218E-2</v>
      </c>
      <c r="E390">
        <f t="shared" si="31"/>
        <v>3.0590264334064864E-4</v>
      </c>
      <c r="F390">
        <v>299</v>
      </c>
      <c r="G390">
        <f t="shared" si="32"/>
        <v>9.8197486759295907E-9</v>
      </c>
      <c r="H390">
        <f t="shared" si="33"/>
        <v>3.0038870769076962E-12</v>
      </c>
      <c r="I390">
        <f t="shared" si="34"/>
        <v>1.8023322461446194E-13</v>
      </c>
    </row>
    <row r="391" spans="1:9" x14ac:dyDescent="0.25">
      <c r="A391">
        <v>390</v>
      </c>
      <c r="B391" s="4">
        <v>43458</v>
      </c>
      <c r="C391">
        <v>37.439999</v>
      </c>
      <c r="D391" s="3">
        <f t="shared" si="30"/>
        <v>-1.33465919538922E-3</v>
      </c>
      <c r="E391">
        <f t="shared" si="31"/>
        <v>1.7813151678370001E-6</v>
      </c>
      <c r="F391">
        <v>298</v>
      </c>
      <c r="G391">
        <f t="shared" si="32"/>
        <v>1.0446541144605946E-8</v>
      </c>
      <c r="H391">
        <f t="shared" si="33"/>
        <v>1.860858219231987E-14</v>
      </c>
      <c r="I391">
        <f t="shared" si="34"/>
        <v>1.1165149315391932E-15</v>
      </c>
    </row>
    <row r="392" spans="1:9" x14ac:dyDescent="0.25">
      <c r="A392">
        <v>391</v>
      </c>
      <c r="B392" s="4">
        <v>43460</v>
      </c>
      <c r="C392">
        <v>37.400002000000001</v>
      </c>
      <c r="D392" s="3">
        <f t="shared" si="30"/>
        <v>-1.068867003568599E-3</v>
      </c>
      <c r="E392">
        <f t="shared" si="31"/>
        <v>1.1424766713177155E-6</v>
      </c>
      <c r="F392">
        <v>297</v>
      </c>
      <c r="G392">
        <f t="shared" si="32"/>
        <v>1.1113341643197816E-8</v>
      </c>
      <c r="H392">
        <f t="shared" si="33"/>
        <v>1.2696733567737192E-14</v>
      </c>
      <c r="I392">
        <f t="shared" si="34"/>
        <v>7.6180401406423223E-16</v>
      </c>
    </row>
    <row r="393" spans="1:9" x14ac:dyDescent="0.25">
      <c r="A393">
        <v>392</v>
      </c>
      <c r="B393" s="4">
        <v>43461</v>
      </c>
      <c r="C393">
        <v>37.419998</v>
      </c>
      <c r="D393" s="3">
        <f t="shared" si="30"/>
        <v>5.3450950216706505E-4</v>
      </c>
      <c r="E393">
        <f t="shared" si="31"/>
        <v>2.8570040790688373E-7</v>
      </c>
      <c r="F393">
        <v>296</v>
      </c>
      <c r="G393">
        <f t="shared" si="32"/>
        <v>1.1822703875742357E-8</v>
      </c>
      <c r="H393">
        <f t="shared" si="33"/>
        <v>3.3777513198618865E-15</v>
      </c>
      <c r="I393">
        <f t="shared" si="34"/>
        <v>2.0266507919171337E-16</v>
      </c>
    </row>
    <row r="394" spans="1:9" x14ac:dyDescent="0.25">
      <c r="A394">
        <v>393</v>
      </c>
      <c r="B394" s="4">
        <v>43462</v>
      </c>
      <c r="C394">
        <v>38.400002000000001</v>
      </c>
      <c r="D394" s="3">
        <f t="shared" si="30"/>
        <v>2.5852244278425432E-2</v>
      </c>
      <c r="E394">
        <f t="shared" si="31"/>
        <v>6.6833853423138047E-4</v>
      </c>
      <c r="F394">
        <v>295</v>
      </c>
      <c r="G394">
        <f t="shared" si="32"/>
        <v>1.2577344548662084E-8</v>
      </c>
      <c r="H394">
        <f t="shared" si="33"/>
        <v>8.4059240201758601E-12</v>
      </c>
      <c r="I394">
        <f t="shared" si="34"/>
        <v>5.0435544121055206E-13</v>
      </c>
    </row>
    <row r="395" spans="1:9" x14ac:dyDescent="0.25">
      <c r="A395">
        <v>394</v>
      </c>
      <c r="B395" s="4">
        <v>43465</v>
      </c>
      <c r="C395">
        <v>38.369999</v>
      </c>
      <c r="D395" s="3">
        <f t="shared" si="30"/>
        <v>-7.8163348018013903E-4</v>
      </c>
      <c r="E395">
        <f t="shared" si="31"/>
        <v>6.1095089733851579E-7</v>
      </c>
      <c r="F395">
        <v>294</v>
      </c>
      <c r="G395">
        <f t="shared" si="32"/>
        <v>1.3380153775172428E-8</v>
      </c>
      <c r="H395">
        <f t="shared" si="33"/>
        <v>8.174616955468925E-15</v>
      </c>
      <c r="I395">
        <f t="shared" si="34"/>
        <v>4.9047701732813598E-16</v>
      </c>
    </row>
    <row r="396" spans="1:9" x14ac:dyDescent="0.25">
      <c r="A396">
        <v>395</v>
      </c>
      <c r="B396" s="4">
        <v>43467</v>
      </c>
      <c r="C396">
        <v>38.310001</v>
      </c>
      <c r="D396" s="3">
        <f t="shared" si="30"/>
        <v>-1.5648933814306025E-3</v>
      </c>
      <c r="E396">
        <f t="shared" si="31"/>
        <v>2.4488912952453052E-6</v>
      </c>
      <c r="F396">
        <v>293</v>
      </c>
      <c r="G396">
        <f t="shared" si="32"/>
        <v>1.4234206143800457E-8</v>
      </c>
      <c r="H396">
        <f t="shared" si="33"/>
        <v>3.4858023520280183E-14</v>
      </c>
      <c r="I396">
        <f t="shared" si="34"/>
        <v>2.0914814112168128E-15</v>
      </c>
    </row>
    <row r="397" spans="1:9" x14ac:dyDescent="0.25">
      <c r="A397">
        <v>396</v>
      </c>
      <c r="B397" s="4">
        <v>43468</v>
      </c>
      <c r="C397">
        <v>37.509998000000003</v>
      </c>
      <c r="D397" s="3">
        <f t="shared" si="30"/>
        <v>-2.1103474040722763E-2</v>
      </c>
      <c r="E397">
        <f t="shared" si="31"/>
        <v>4.4535661658745953E-4</v>
      </c>
      <c r="F397">
        <v>292</v>
      </c>
      <c r="G397">
        <f t="shared" si="32"/>
        <v>1.5142772493404741E-8</v>
      </c>
      <c r="H397">
        <f t="shared" si="33"/>
        <v>6.7439339234163839E-12</v>
      </c>
      <c r="I397">
        <f t="shared" si="34"/>
        <v>4.0463603540498341E-13</v>
      </c>
    </row>
    <row r="398" spans="1:9" x14ac:dyDescent="0.25">
      <c r="A398">
        <v>397</v>
      </c>
      <c r="B398" s="4">
        <v>43469</v>
      </c>
      <c r="C398">
        <v>38.950001</v>
      </c>
      <c r="D398" s="3">
        <f t="shared" si="30"/>
        <v>3.7671287216018208E-2</v>
      </c>
      <c r="E398">
        <f t="shared" si="31"/>
        <v>1.4191258805117369E-3</v>
      </c>
      <c r="F398">
        <v>291</v>
      </c>
      <c r="G398">
        <f t="shared" si="32"/>
        <v>1.610933243979228E-8</v>
      </c>
      <c r="H398">
        <f t="shared" si="33"/>
        <v>2.2861170583076508E-11</v>
      </c>
      <c r="I398">
        <f t="shared" si="34"/>
        <v>1.3716702349845917E-12</v>
      </c>
    </row>
    <row r="399" spans="1:9" x14ac:dyDescent="0.25">
      <c r="A399">
        <v>398</v>
      </c>
      <c r="B399" s="4">
        <v>43472</v>
      </c>
      <c r="C399">
        <v>38.619999</v>
      </c>
      <c r="D399" s="3">
        <f t="shared" si="30"/>
        <v>-8.5085468836493434E-3</v>
      </c>
      <c r="E399">
        <f t="shared" si="31"/>
        <v>7.2395370071258957E-5</v>
      </c>
      <c r="F399">
        <v>290</v>
      </c>
      <c r="G399">
        <f t="shared" si="32"/>
        <v>1.7137587701906681E-8</v>
      </c>
      <c r="H399">
        <f t="shared" si="33"/>
        <v>1.2406820038081906E-12</v>
      </c>
      <c r="I399">
        <f t="shared" si="34"/>
        <v>7.4440920228491499E-14</v>
      </c>
    </row>
    <row r="400" spans="1:9" x14ac:dyDescent="0.25">
      <c r="A400">
        <v>399</v>
      </c>
      <c r="B400" s="4">
        <v>43473</v>
      </c>
      <c r="C400">
        <v>40.029998999999997</v>
      </c>
      <c r="D400" s="3">
        <f t="shared" si="30"/>
        <v>3.5858896916169246E-2</v>
      </c>
      <c r="E400">
        <f t="shared" si="31"/>
        <v>1.2858604880444523E-3</v>
      </c>
      <c r="F400">
        <v>289</v>
      </c>
      <c r="G400">
        <f t="shared" si="32"/>
        <v>1.8231476278624129E-8</v>
      </c>
      <c r="H400">
        <f t="shared" si="33"/>
        <v>2.3443134985402478E-11</v>
      </c>
      <c r="I400">
        <f t="shared" si="34"/>
        <v>1.4065880991241499E-12</v>
      </c>
    </row>
    <row r="401" spans="1:9" x14ac:dyDescent="0.25">
      <c r="A401">
        <v>400</v>
      </c>
      <c r="B401" s="4">
        <v>43474</v>
      </c>
      <c r="C401">
        <v>40.700001</v>
      </c>
      <c r="D401" s="3">
        <f t="shared" si="30"/>
        <v>1.6598968995355772E-2</v>
      </c>
      <c r="E401">
        <f t="shared" si="31"/>
        <v>2.7552577170878221E-4</v>
      </c>
      <c r="F401">
        <v>288</v>
      </c>
      <c r="G401">
        <f t="shared" si="32"/>
        <v>1.93951875304512E-8</v>
      </c>
      <c r="H401">
        <f t="shared" si="33"/>
        <v>5.3438740117641164E-12</v>
      </c>
      <c r="I401">
        <f t="shared" si="34"/>
        <v>3.2063244070584728E-13</v>
      </c>
    </row>
    <row r="402" spans="1:9" x14ac:dyDescent="0.25">
      <c r="A402">
        <v>401</v>
      </c>
      <c r="B402" s="4">
        <v>43475</v>
      </c>
      <c r="C402">
        <v>41.240001999999997</v>
      </c>
      <c r="D402" s="3">
        <f t="shared" si="30"/>
        <v>1.3180590626789602E-2</v>
      </c>
      <c r="E402">
        <f t="shared" si="31"/>
        <v>1.7372796927101391E-4</v>
      </c>
      <c r="F402">
        <v>287</v>
      </c>
      <c r="G402">
        <f t="shared" si="32"/>
        <v>2.0633178223884259E-8</v>
      </c>
      <c r="H402">
        <f t="shared" si="33"/>
        <v>3.5845601524423177E-12</v>
      </c>
      <c r="I402">
        <f t="shared" si="34"/>
        <v>2.1507360914653924E-13</v>
      </c>
    </row>
    <row r="403" spans="1:9" x14ac:dyDescent="0.25">
      <c r="A403">
        <v>402</v>
      </c>
      <c r="B403" s="4">
        <v>43476</v>
      </c>
      <c r="C403">
        <v>41.310001</v>
      </c>
      <c r="D403" s="3">
        <f t="shared" si="30"/>
        <v>1.6959179705234458E-3</v>
      </c>
      <c r="E403">
        <f t="shared" si="31"/>
        <v>2.8761377627443631E-6</v>
      </c>
      <c r="F403">
        <v>286</v>
      </c>
      <c r="G403">
        <f t="shared" si="32"/>
        <v>2.1950189599876865E-8</v>
      </c>
      <c r="H403">
        <f t="shared" si="33"/>
        <v>6.3131769207604431E-14</v>
      </c>
      <c r="I403">
        <f t="shared" si="34"/>
        <v>3.7879061524562695E-15</v>
      </c>
    </row>
    <row r="404" spans="1:9" x14ac:dyDescent="0.25">
      <c r="A404">
        <v>403</v>
      </c>
      <c r="B404" s="4">
        <v>43479</v>
      </c>
      <c r="C404">
        <v>40.630001</v>
      </c>
      <c r="D404" s="3">
        <f t="shared" si="30"/>
        <v>-1.659789100389613E-2</v>
      </c>
      <c r="E404">
        <f t="shared" si="31"/>
        <v>2.7548998577721606E-4</v>
      </c>
      <c r="F404">
        <v>285</v>
      </c>
      <c r="G404">
        <f t="shared" si="32"/>
        <v>2.3351265531783904E-8</v>
      </c>
      <c r="H404">
        <f t="shared" si="33"/>
        <v>6.4330398092311435E-12</v>
      </c>
      <c r="I404">
        <f t="shared" si="34"/>
        <v>3.8598238855386895E-13</v>
      </c>
    </row>
    <row r="405" spans="1:9" x14ac:dyDescent="0.25">
      <c r="A405">
        <v>404</v>
      </c>
      <c r="B405" s="4">
        <v>43480</v>
      </c>
      <c r="C405">
        <v>41.48</v>
      </c>
      <c r="D405" s="3">
        <f t="shared" si="30"/>
        <v>2.070464874933611E-2</v>
      </c>
      <c r="E405">
        <f t="shared" si="31"/>
        <v>4.2868247983338532E-4</v>
      </c>
      <c r="F405">
        <v>284</v>
      </c>
      <c r="G405">
        <f t="shared" si="32"/>
        <v>2.48417718423233E-8</v>
      </c>
      <c r="H405">
        <f t="shared" si="33"/>
        <v>1.0649232356822317E-11</v>
      </c>
      <c r="I405">
        <f t="shared" si="34"/>
        <v>6.3895394140933955E-13</v>
      </c>
    </row>
    <row r="406" spans="1:9" x14ac:dyDescent="0.25">
      <c r="A406">
        <v>405</v>
      </c>
      <c r="B406" s="4">
        <v>43481</v>
      </c>
      <c r="C406">
        <v>40.669998</v>
      </c>
      <c r="D406" s="3">
        <f t="shared" si="30"/>
        <v>-1.9720712618491603E-2</v>
      </c>
      <c r="E406">
        <f t="shared" si="31"/>
        <v>3.8890650618113396E-4</v>
      </c>
      <c r="F406">
        <v>283</v>
      </c>
      <c r="G406">
        <f t="shared" si="32"/>
        <v>2.6427416853535427E-8</v>
      </c>
      <c r="H406">
        <f t="shared" si="33"/>
        <v>1.0277794355900879E-11</v>
      </c>
      <c r="I406">
        <f t="shared" si="34"/>
        <v>6.1666766135405334E-13</v>
      </c>
    </row>
    <row r="407" spans="1:9" x14ac:dyDescent="0.25">
      <c r="A407">
        <v>406</v>
      </c>
      <c r="B407" s="4">
        <v>43482</v>
      </c>
      <c r="C407">
        <v>40.520000000000003</v>
      </c>
      <c r="D407" s="3">
        <f t="shared" si="30"/>
        <v>-3.6949913623522258E-3</v>
      </c>
      <c r="E407">
        <f t="shared" si="31"/>
        <v>1.3652961167857557E-5</v>
      </c>
      <c r="F407">
        <v>282</v>
      </c>
      <c r="G407">
        <f t="shared" si="32"/>
        <v>2.8114273248441941E-8</v>
      </c>
      <c r="H407">
        <f t="shared" si="33"/>
        <v>3.8384308092351435E-13</v>
      </c>
      <c r="I407">
        <f t="shared" si="34"/>
        <v>2.303058485541088E-14</v>
      </c>
    </row>
    <row r="408" spans="1:9" x14ac:dyDescent="0.25">
      <c r="A408">
        <v>407</v>
      </c>
      <c r="B408" s="4">
        <v>43483</v>
      </c>
      <c r="C408">
        <v>40.959999000000003</v>
      </c>
      <c r="D408" s="3">
        <f t="shared" si="30"/>
        <v>1.0800276936706921E-2</v>
      </c>
      <c r="E408">
        <f t="shared" si="31"/>
        <v>1.1664598190956344E-4</v>
      </c>
      <c r="F408">
        <v>281</v>
      </c>
      <c r="G408">
        <f t="shared" si="32"/>
        <v>2.990880132812973E-8</v>
      </c>
      <c r="H408">
        <f t="shared" si="33"/>
        <v>3.4887414986577476E-12</v>
      </c>
      <c r="I408">
        <f t="shared" si="34"/>
        <v>2.0932448991946505E-13</v>
      </c>
    </row>
    <row r="409" spans="1:9" x14ac:dyDescent="0.25">
      <c r="A409">
        <v>408</v>
      </c>
      <c r="B409" s="4">
        <v>43486</v>
      </c>
      <c r="C409">
        <v>40.889999000000003</v>
      </c>
      <c r="D409" s="3">
        <f t="shared" si="30"/>
        <v>-1.7104463964961257E-3</v>
      </c>
      <c r="E409">
        <f t="shared" si="31"/>
        <v>2.9256268752865815E-6</v>
      </c>
      <c r="F409">
        <v>280</v>
      </c>
      <c r="G409">
        <f t="shared" si="32"/>
        <v>3.1817873753329494E-8</v>
      </c>
      <c r="H409">
        <f t="shared" si="33"/>
        <v>9.3087226567216302E-14</v>
      </c>
      <c r="I409">
        <f t="shared" si="34"/>
        <v>5.5852335940329831E-15</v>
      </c>
    </row>
    <row r="410" spans="1:9" x14ac:dyDescent="0.25">
      <c r="A410">
        <v>409</v>
      </c>
      <c r="B410" s="4">
        <v>43487</v>
      </c>
      <c r="C410">
        <v>40.229999999999997</v>
      </c>
      <c r="D410" s="3">
        <f t="shared" si="30"/>
        <v>-1.6272523958996785E-2</v>
      </c>
      <c r="E410">
        <f t="shared" si="31"/>
        <v>2.6479503599612439E-4</v>
      </c>
      <c r="F410">
        <v>279</v>
      </c>
      <c r="G410">
        <f t="shared" si="32"/>
        <v>3.3848801865244149E-8</v>
      </c>
      <c r="H410">
        <f t="shared" si="33"/>
        <v>8.9629947083330068E-12</v>
      </c>
      <c r="I410">
        <f t="shared" si="34"/>
        <v>5.3777968249998085E-13</v>
      </c>
    </row>
    <row r="411" spans="1:9" x14ac:dyDescent="0.25">
      <c r="A411">
        <v>410</v>
      </c>
      <c r="B411" s="4">
        <v>43488</v>
      </c>
      <c r="C411">
        <v>40.080002</v>
      </c>
      <c r="D411" s="3">
        <f t="shared" si="30"/>
        <v>-3.7354792848890979E-3</v>
      </c>
      <c r="E411">
        <f t="shared" si="31"/>
        <v>1.3953805487835565E-5</v>
      </c>
      <c r="F411">
        <v>278</v>
      </c>
      <c r="G411">
        <f t="shared" si="32"/>
        <v>3.6009363686429943E-8</v>
      </c>
      <c r="H411">
        <f t="shared" si="33"/>
        <v>5.024676566211729E-13</v>
      </c>
      <c r="I411">
        <f t="shared" si="34"/>
        <v>3.0148059397270401E-14</v>
      </c>
    </row>
    <row r="412" spans="1:9" x14ac:dyDescent="0.25">
      <c r="A412">
        <v>411</v>
      </c>
      <c r="B412" s="4">
        <v>43489</v>
      </c>
      <c r="C412">
        <v>40.209999000000003</v>
      </c>
      <c r="D412" s="3">
        <f t="shared" si="30"/>
        <v>3.238189362939277E-3</v>
      </c>
      <c r="E412">
        <f t="shared" si="31"/>
        <v>1.0485870350253081E-5</v>
      </c>
      <c r="F412">
        <v>277</v>
      </c>
      <c r="G412">
        <f t="shared" si="32"/>
        <v>3.8307833708968024E-8</v>
      </c>
      <c r="H412">
        <f t="shared" si="33"/>
        <v>4.0169097767129329E-13</v>
      </c>
      <c r="I412">
        <f t="shared" si="34"/>
        <v>2.4101458660277618E-14</v>
      </c>
    </row>
    <row r="413" spans="1:9" x14ac:dyDescent="0.25">
      <c r="A413">
        <v>412</v>
      </c>
      <c r="B413" s="4">
        <v>43490</v>
      </c>
      <c r="C413">
        <v>39.790000999999997</v>
      </c>
      <c r="D413" s="3">
        <f t="shared" si="30"/>
        <v>-1.0500046468967445E-2</v>
      </c>
      <c r="E413">
        <f t="shared" si="31"/>
        <v>1.1025097585047571E-4</v>
      </c>
      <c r="F413">
        <v>276</v>
      </c>
      <c r="G413">
        <f t="shared" si="32"/>
        <v>4.0753014584008536E-8</v>
      </c>
      <c r="H413">
        <f t="shared" si="33"/>
        <v>4.4930596267356099E-12</v>
      </c>
      <c r="I413">
        <f t="shared" si="34"/>
        <v>2.6958357760413682E-13</v>
      </c>
    </row>
    <row r="414" spans="1:9" x14ac:dyDescent="0.25">
      <c r="A414">
        <v>413</v>
      </c>
      <c r="B414" s="4">
        <v>43493</v>
      </c>
      <c r="C414">
        <v>39.900002000000001</v>
      </c>
      <c r="D414" s="3">
        <f t="shared" si="30"/>
        <v>2.7607244503502306E-3</v>
      </c>
      <c r="E414">
        <f t="shared" si="31"/>
        <v>7.6215994907615831E-6</v>
      </c>
      <c r="F414">
        <v>275</v>
      </c>
      <c r="G414">
        <f t="shared" si="32"/>
        <v>4.3354270834051644E-8</v>
      </c>
      <c r="H414">
        <f t="shared" si="33"/>
        <v>3.3042888851114777E-13</v>
      </c>
      <c r="I414">
        <f t="shared" si="34"/>
        <v>1.9825733310668884E-14</v>
      </c>
    </row>
    <row r="415" spans="1:9" x14ac:dyDescent="0.25">
      <c r="A415">
        <v>414</v>
      </c>
      <c r="B415" s="4">
        <v>43494</v>
      </c>
      <c r="C415">
        <v>40.409999999999997</v>
      </c>
      <c r="D415" s="3">
        <f t="shared" si="30"/>
        <v>1.2700905069252307E-2</v>
      </c>
      <c r="E415">
        <f t="shared" si="31"/>
        <v>1.6131298957815896E-4</v>
      </c>
      <c r="F415">
        <v>274</v>
      </c>
      <c r="G415">
        <f t="shared" si="32"/>
        <v>4.6121564717076217E-8</v>
      </c>
      <c r="H415">
        <f t="shared" si="33"/>
        <v>7.4400074885341007E-12</v>
      </c>
      <c r="I415">
        <f t="shared" si="34"/>
        <v>4.4640044931204645E-13</v>
      </c>
    </row>
    <row r="416" spans="1:9" x14ac:dyDescent="0.25">
      <c r="A416">
        <v>415</v>
      </c>
      <c r="B416" s="4">
        <v>43495</v>
      </c>
      <c r="C416">
        <v>39.57</v>
      </c>
      <c r="D416" s="3">
        <f t="shared" si="30"/>
        <v>-2.1006023693049273E-2</v>
      </c>
      <c r="E416">
        <f t="shared" si="31"/>
        <v>4.4125303139294739E-4</v>
      </c>
      <c r="F416">
        <v>273</v>
      </c>
      <c r="G416">
        <f t="shared" si="32"/>
        <v>4.9065494379868312E-8</v>
      </c>
      <c r="H416">
        <f t="shared" si="33"/>
        <v>2.1650298131910517E-11</v>
      </c>
      <c r="I416">
        <f t="shared" si="34"/>
        <v>1.2990178879146322E-12</v>
      </c>
    </row>
    <row r="417" spans="1:9" x14ac:dyDescent="0.25">
      <c r="A417">
        <v>416</v>
      </c>
      <c r="B417" s="4">
        <v>43496</v>
      </c>
      <c r="C417">
        <v>39.880001</v>
      </c>
      <c r="D417" s="3">
        <f t="shared" si="30"/>
        <v>7.8037147715299187E-3</v>
      </c>
      <c r="E417">
        <f t="shared" si="31"/>
        <v>6.0897964235394251E-5</v>
      </c>
      <c r="F417">
        <v>272</v>
      </c>
      <c r="G417">
        <f t="shared" si="32"/>
        <v>5.2197334446668413E-8</v>
      </c>
      <c r="H417">
        <f t="shared" si="33"/>
        <v>3.1787114063161253E-12</v>
      </c>
      <c r="I417">
        <f t="shared" si="34"/>
        <v>1.9072268437896768E-13</v>
      </c>
    </row>
    <row r="418" spans="1:9" x14ac:dyDescent="0.25">
      <c r="A418">
        <v>417</v>
      </c>
      <c r="B418" s="4">
        <v>43497</v>
      </c>
      <c r="C418">
        <v>39.540000999999997</v>
      </c>
      <c r="D418" s="3">
        <f t="shared" si="30"/>
        <v>-8.5621271355478309E-3</v>
      </c>
      <c r="E418">
        <f t="shared" si="31"/>
        <v>7.3310021085284507E-5</v>
      </c>
      <c r="F418">
        <v>271</v>
      </c>
      <c r="G418">
        <f t="shared" si="32"/>
        <v>5.5529079198583429E-8</v>
      </c>
      <c r="H418">
        <f t="shared" si="33"/>
        <v>4.0708379668945849E-12</v>
      </c>
      <c r="I418">
        <f t="shared" si="34"/>
        <v>2.442502780136753E-13</v>
      </c>
    </row>
    <row r="419" spans="1:9" x14ac:dyDescent="0.25">
      <c r="A419">
        <v>418</v>
      </c>
      <c r="B419" s="4">
        <v>43501</v>
      </c>
      <c r="C419">
        <v>39.950001</v>
      </c>
      <c r="D419" s="3">
        <f t="shared" si="30"/>
        <v>1.0315854210257351E-2</v>
      </c>
      <c r="E419">
        <f t="shared" si="31"/>
        <v>1.0641684808728431E-4</v>
      </c>
      <c r="F419">
        <v>270</v>
      </c>
      <c r="G419">
        <f t="shared" si="32"/>
        <v>5.9073488509131301E-8</v>
      </c>
      <c r="H419">
        <f t="shared" si="33"/>
        <v>6.2864144526621611E-12</v>
      </c>
      <c r="I419">
        <f t="shared" si="34"/>
        <v>3.7718486715973002E-13</v>
      </c>
    </row>
    <row r="420" spans="1:9" x14ac:dyDescent="0.25">
      <c r="A420">
        <v>419</v>
      </c>
      <c r="B420" s="4">
        <v>43502</v>
      </c>
      <c r="C420">
        <v>39.110000999999997</v>
      </c>
      <c r="D420" s="3">
        <f t="shared" si="30"/>
        <v>-2.1250482907241956E-2</v>
      </c>
      <c r="E420">
        <f t="shared" si="31"/>
        <v>4.5158302379098256E-4</v>
      </c>
      <c r="F420">
        <v>269</v>
      </c>
      <c r="G420">
        <f t="shared" si="32"/>
        <v>6.2844136711841811E-8</v>
      </c>
      <c r="H420">
        <f t="shared" si="33"/>
        <v>2.8379345283867422E-11</v>
      </c>
      <c r="I420">
        <f t="shared" si="34"/>
        <v>1.7027607170320468E-12</v>
      </c>
    </row>
    <row r="421" spans="1:9" x14ac:dyDescent="0.25">
      <c r="A421">
        <v>420</v>
      </c>
      <c r="B421" s="4">
        <v>43503</v>
      </c>
      <c r="C421">
        <v>39.860000999999997</v>
      </c>
      <c r="D421" s="3">
        <f t="shared" si="30"/>
        <v>1.8995125536125087E-2</v>
      </c>
      <c r="E421">
        <f t="shared" si="31"/>
        <v>3.6081479413315137E-4</v>
      </c>
      <c r="F421">
        <v>268</v>
      </c>
      <c r="G421">
        <f t="shared" si="32"/>
        <v>6.6855464587065752E-8</v>
      </c>
      <c r="H421">
        <f t="shared" si="33"/>
        <v>2.4122440691658323E-11</v>
      </c>
      <c r="I421">
        <f t="shared" si="34"/>
        <v>1.4473464414995007E-12</v>
      </c>
    </row>
    <row r="422" spans="1:9" x14ac:dyDescent="0.25">
      <c r="A422">
        <v>421</v>
      </c>
      <c r="B422" s="4">
        <v>43504</v>
      </c>
      <c r="C422">
        <v>38.959999000000003</v>
      </c>
      <c r="D422" s="3">
        <f t="shared" si="30"/>
        <v>-2.2837886765472635E-2</v>
      </c>
      <c r="E422">
        <f t="shared" si="31"/>
        <v>5.2156907191255018E-4</v>
      </c>
      <c r="F422">
        <v>267</v>
      </c>
      <c r="G422">
        <f t="shared" si="32"/>
        <v>7.1122834667091241E-8</v>
      </c>
      <c r="H422">
        <f t="shared" si="33"/>
        <v>3.7095470869104526E-11</v>
      </c>
      <c r="I422">
        <f t="shared" si="34"/>
        <v>2.2257282521462734E-12</v>
      </c>
    </row>
    <row r="423" spans="1:9" x14ac:dyDescent="0.25">
      <c r="A423">
        <v>422</v>
      </c>
      <c r="B423" s="4">
        <v>43507</v>
      </c>
      <c r="C423">
        <v>39.060001</v>
      </c>
      <c r="D423" s="3">
        <f t="shared" si="30"/>
        <v>2.5634979431879926E-3</v>
      </c>
      <c r="E423">
        <f t="shared" si="31"/>
        <v>6.5715217047290688E-6</v>
      </c>
      <c r="F423">
        <v>266</v>
      </c>
      <c r="G423">
        <f t="shared" si="32"/>
        <v>7.5662590071373645E-8</v>
      </c>
      <c r="H423">
        <f t="shared" si="33"/>
        <v>4.9721835289005004E-13</v>
      </c>
      <c r="I423">
        <f t="shared" si="34"/>
        <v>2.9833101173403032E-14</v>
      </c>
    </row>
    <row r="424" spans="1:9" x14ac:dyDescent="0.25">
      <c r="A424">
        <v>423</v>
      </c>
      <c r="B424" s="4">
        <v>43508</v>
      </c>
      <c r="C424">
        <v>39.080002</v>
      </c>
      <c r="D424" s="3">
        <f t="shared" si="30"/>
        <v>5.119273014822643E-4</v>
      </c>
      <c r="E424">
        <f t="shared" si="31"/>
        <v>2.6206956200291312E-7</v>
      </c>
      <c r="F424">
        <v>265</v>
      </c>
      <c r="G424">
        <f t="shared" si="32"/>
        <v>8.0492117097206022E-8</v>
      </c>
      <c r="H424">
        <f t="shared" si="33"/>
        <v>2.1094533872351977E-14</v>
      </c>
      <c r="I424">
        <f t="shared" si="34"/>
        <v>1.2656720323411198E-15</v>
      </c>
    </row>
    <row r="425" spans="1:9" x14ac:dyDescent="0.25">
      <c r="A425">
        <v>424</v>
      </c>
      <c r="B425" s="4">
        <v>43509</v>
      </c>
      <c r="C425">
        <v>36.919998</v>
      </c>
      <c r="D425" s="3">
        <f t="shared" si="30"/>
        <v>-5.6857522888184374E-2</v>
      </c>
      <c r="E425">
        <f t="shared" si="31"/>
        <v>3.2327779089804101E-3</v>
      </c>
      <c r="F425">
        <v>264</v>
      </c>
      <c r="G425">
        <f t="shared" si="32"/>
        <v>8.5629911805538313E-8</v>
      </c>
      <c r="H425">
        <f t="shared" si="33"/>
        <v>2.7682248723288508E-10</v>
      </c>
      <c r="I425">
        <f t="shared" si="34"/>
        <v>1.6609349233973119E-11</v>
      </c>
    </row>
    <row r="426" spans="1:9" x14ac:dyDescent="0.25">
      <c r="A426">
        <v>425</v>
      </c>
      <c r="B426" s="4">
        <v>43510</v>
      </c>
      <c r="C426">
        <v>37.270000000000003</v>
      </c>
      <c r="D426" s="3">
        <f t="shared" si="30"/>
        <v>9.4353580276981992E-3</v>
      </c>
      <c r="E426">
        <f t="shared" si="31"/>
        <v>8.902598111084885E-5</v>
      </c>
      <c r="F426">
        <v>263</v>
      </c>
      <c r="G426">
        <f t="shared" si="32"/>
        <v>9.1095650856955658E-8</v>
      </c>
      <c r="H426">
        <f t="shared" si="33"/>
        <v>8.1098796924718163E-12</v>
      </c>
      <c r="I426">
        <f t="shared" si="34"/>
        <v>4.8659278154830942E-13</v>
      </c>
    </row>
    <row r="427" spans="1:9" x14ac:dyDescent="0.25">
      <c r="A427">
        <v>426</v>
      </c>
      <c r="B427" s="4">
        <v>43511</v>
      </c>
      <c r="C427">
        <v>36.840000000000003</v>
      </c>
      <c r="D427" s="3">
        <f t="shared" si="30"/>
        <v>-1.1604502104060955E-2</v>
      </c>
      <c r="E427">
        <f t="shared" si="31"/>
        <v>1.3466446908315513E-4</v>
      </c>
      <c r="F427">
        <v>262</v>
      </c>
      <c r="G427">
        <f t="shared" si="32"/>
        <v>9.6910266869101753E-8</v>
      </c>
      <c r="H427">
        <f t="shared" si="33"/>
        <v>1.3050369636634465E-11</v>
      </c>
      <c r="I427">
        <f t="shared" si="34"/>
        <v>7.8302217819806864E-13</v>
      </c>
    </row>
    <row r="428" spans="1:9" x14ac:dyDescent="0.25">
      <c r="A428">
        <v>427</v>
      </c>
      <c r="B428" s="4">
        <v>43514</v>
      </c>
      <c r="C428">
        <v>37.330002</v>
      </c>
      <c r="D428" s="3">
        <f t="shared" si="30"/>
        <v>1.321313511559705E-2</v>
      </c>
      <c r="E428">
        <f t="shared" si="31"/>
        <v>1.7458693958302386E-4</v>
      </c>
      <c r="F428">
        <v>261</v>
      </c>
      <c r="G428">
        <f t="shared" si="32"/>
        <v>1.0309602858415081E-7</v>
      </c>
      <c r="H428">
        <f t="shared" si="33"/>
        <v>1.7999220113670838E-11</v>
      </c>
      <c r="I428">
        <f t="shared" si="34"/>
        <v>1.0799532068202513E-12</v>
      </c>
    </row>
    <row r="429" spans="1:9" x14ac:dyDescent="0.25">
      <c r="A429">
        <v>428</v>
      </c>
      <c r="B429" s="4">
        <v>43515</v>
      </c>
      <c r="C429">
        <v>36.900002000000001</v>
      </c>
      <c r="D429" s="3">
        <f t="shared" si="30"/>
        <v>-1.15857412556811E-2</v>
      </c>
      <c r="E429">
        <f t="shared" si="31"/>
        <v>1.3422940044359105E-4</v>
      </c>
      <c r="F429">
        <v>260</v>
      </c>
      <c r="G429">
        <f t="shared" si="32"/>
        <v>1.0967662615335193E-7</v>
      </c>
      <c r="H429">
        <f t="shared" si="33"/>
        <v>1.4721827771240307E-11</v>
      </c>
      <c r="I429">
        <f t="shared" si="34"/>
        <v>8.8330966627441918E-13</v>
      </c>
    </row>
    <row r="430" spans="1:9" x14ac:dyDescent="0.25">
      <c r="A430">
        <v>429</v>
      </c>
      <c r="B430" s="4">
        <v>43516</v>
      </c>
      <c r="C430">
        <v>37.360000999999997</v>
      </c>
      <c r="D430" s="3">
        <f t="shared" si="30"/>
        <v>1.2389034880214672E-2</v>
      </c>
      <c r="E430">
        <f t="shared" si="31"/>
        <v>1.5348818526317578E-4</v>
      </c>
      <c r="F430">
        <v>259</v>
      </c>
      <c r="G430">
        <f t="shared" si="32"/>
        <v>1.1667726186526802E-7</v>
      </c>
      <c r="H430">
        <f t="shared" si="33"/>
        <v>1.7908581185176333E-11</v>
      </c>
      <c r="I430">
        <f t="shared" si="34"/>
        <v>1.074514871110581E-12</v>
      </c>
    </row>
    <row r="431" spans="1:9" x14ac:dyDescent="0.25">
      <c r="A431">
        <v>430</v>
      </c>
      <c r="B431" s="4">
        <v>43517</v>
      </c>
      <c r="C431">
        <v>37.229999999999997</v>
      </c>
      <c r="D431" s="3">
        <f t="shared" si="30"/>
        <v>-3.4857522426112461E-3</v>
      </c>
      <c r="E431">
        <f t="shared" si="31"/>
        <v>1.2150468696869331E-5</v>
      </c>
      <c r="F431">
        <v>258</v>
      </c>
      <c r="G431">
        <f t="shared" si="32"/>
        <v>1.2412474666517875E-7</v>
      </c>
      <c r="H431">
        <f t="shared" si="33"/>
        <v>1.5081738488620903E-12</v>
      </c>
      <c r="I431">
        <f t="shared" si="34"/>
        <v>9.0490430931725495E-14</v>
      </c>
    </row>
    <row r="432" spans="1:9" x14ac:dyDescent="0.25">
      <c r="A432">
        <v>431</v>
      </c>
      <c r="B432" s="4">
        <v>43518</v>
      </c>
      <c r="C432">
        <v>37.290000999999997</v>
      </c>
      <c r="D432" s="3">
        <f t="shared" si="30"/>
        <v>1.6103331229445001E-3</v>
      </c>
      <c r="E432">
        <f t="shared" si="31"/>
        <v>2.5931727668521864E-6</v>
      </c>
      <c r="F432">
        <v>257</v>
      </c>
      <c r="G432">
        <f t="shared" si="32"/>
        <v>1.3204760283529654E-7</v>
      </c>
      <c r="H432">
        <f t="shared" si="33"/>
        <v>3.4242224760060456E-13</v>
      </c>
      <c r="I432">
        <f t="shared" si="34"/>
        <v>2.0545334856036291E-14</v>
      </c>
    </row>
    <row r="433" spans="1:9" x14ac:dyDescent="0.25">
      <c r="A433">
        <v>432</v>
      </c>
      <c r="B433" s="4">
        <v>43521</v>
      </c>
      <c r="C433">
        <v>37.009998000000003</v>
      </c>
      <c r="D433" s="3">
        <f t="shared" si="30"/>
        <v>-7.5371286489555791E-3</v>
      </c>
      <c r="E433">
        <f t="shared" si="31"/>
        <v>5.6808308270906952E-5</v>
      </c>
      <c r="F433">
        <v>256</v>
      </c>
      <c r="G433">
        <f t="shared" si="32"/>
        <v>1.4047617322903886E-7</v>
      </c>
      <c r="H433">
        <f t="shared" si="33"/>
        <v>7.9802137535125661E-12</v>
      </c>
      <c r="I433">
        <f t="shared" si="34"/>
        <v>4.7881282521075442E-13</v>
      </c>
    </row>
    <row r="434" spans="1:9" x14ac:dyDescent="0.25">
      <c r="A434">
        <v>433</v>
      </c>
      <c r="B434" s="4">
        <v>43522</v>
      </c>
      <c r="C434">
        <v>36.840000000000003</v>
      </c>
      <c r="D434" s="3">
        <f t="shared" si="30"/>
        <v>-4.6038809715082856E-3</v>
      </c>
      <c r="E434">
        <f t="shared" si="31"/>
        <v>2.1195719999816074E-5</v>
      </c>
      <c r="F434">
        <v>255</v>
      </c>
      <c r="G434">
        <f t="shared" si="32"/>
        <v>1.4944273747770093E-7</v>
      </c>
      <c r="H434">
        <f t="shared" si="33"/>
        <v>3.1675464195833686E-12</v>
      </c>
      <c r="I434">
        <f t="shared" si="34"/>
        <v>1.900527851750023E-13</v>
      </c>
    </row>
    <row r="435" spans="1:9" x14ac:dyDescent="0.25">
      <c r="A435">
        <v>434</v>
      </c>
      <c r="B435" s="4">
        <v>43523</v>
      </c>
      <c r="C435">
        <v>36.990001999999997</v>
      </c>
      <c r="D435" s="3">
        <f t="shared" si="30"/>
        <v>4.0634485259219907E-3</v>
      </c>
      <c r="E435">
        <f t="shared" si="31"/>
        <v>1.65116139228176E-5</v>
      </c>
      <c r="F435">
        <v>254</v>
      </c>
      <c r="G435">
        <f t="shared" si="32"/>
        <v>1.5898163561457544E-7</v>
      </c>
      <c r="H435">
        <f t="shared" si="33"/>
        <v>2.6250433880859381E-12</v>
      </c>
      <c r="I435">
        <f t="shared" si="34"/>
        <v>1.5750260328515643E-13</v>
      </c>
    </row>
    <row r="436" spans="1:9" x14ac:dyDescent="0.25">
      <c r="A436">
        <v>435</v>
      </c>
      <c r="B436" s="4">
        <v>43524</v>
      </c>
      <c r="C436">
        <v>37.220001000000003</v>
      </c>
      <c r="D436" s="3">
        <f t="shared" si="30"/>
        <v>6.1986181683518667E-3</v>
      </c>
      <c r="E436">
        <f t="shared" si="31"/>
        <v>3.8422867197021853E-5</v>
      </c>
      <c r="F436">
        <v>253</v>
      </c>
      <c r="G436">
        <f t="shared" si="32"/>
        <v>1.691293995899739E-7</v>
      </c>
      <c r="H436">
        <f t="shared" si="33"/>
        <v>6.4984364595576098E-12</v>
      </c>
      <c r="I436">
        <f t="shared" si="34"/>
        <v>3.8990618757345693E-13</v>
      </c>
    </row>
    <row r="437" spans="1:9" x14ac:dyDescent="0.25">
      <c r="A437">
        <v>436</v>
      </c>
      <c r="B437" s="4">
        <v>43525</v>
      </c>
      <c r="C437">
        <v>37.290000999999997</v>
      </c>
      <c r="D437" s="3">
        <f t="shared" si="30"/>
        <v>1.878942926189942E-3</v>
      </c>
      <c r="E437">
        <f t="shared" si="31"/>
        <v>3.5304265198792217E-6</v>
      </c>
      <c r="F437">
        <v>252</v>
      </c>
      <c r="G437">
        <f t="shared" si="32"/>
        <v>1.799248931808233E-7</v>
      </c>
      <c r="H437">
        <f t="shared" si="33"/>
        <v>6.3521161447201473E-13</v>
      </c>
      <c r="I437">
        <f t="shared" si="34"/>
        <v>3.8112696868320916E-14</v>
      </c>
    </row>
    <row r="438" spans="1:9" x14ac:dyDescent="0.25">
      <c r="A438">
        <v>437</v>
      </c>
      <c r="B438" s="4">
        <v>43528</v>
      </c>
      <c r="C438">
        <v>37.380001</v>
      </c>
      <c r="D438" s="3">
        <f t="shared" si="30"/>
        <v>2.4106077721205055E-3</v>
      </c>
      <c r="E438">
        <f t="shared" si="31"/>
        <v>5.811029831007787E-6</v>
      </c>
      <c r="F438">
        <v>251</v>
      </c>
      <c r="G438">
        <f t="shared" si="32"/>
        <v>1.9140946083066307E-7</v>
      </c>
      <c r="H438">
        <f t="shared" si="33"/>
        <v>1.1122860868240996E-12</v>
      </c>
      <c r="I438">
        <f t="shared" si="34"/>
        <v>6.6737165209446029E-14</v>
      </c>
    </row>
    <row r="439" spans="1:9" x14ac:dyDescent="0.25">
      <c r="A439">
        <v>438</v>
      </c>
      <c r="B439" s="4">
        <v>43529</v>
      </c>
      <c r="C439">
        <v>37.369999</v>
      </c>
      <c r="D439" s="3">
        <f t="shared" si="30"/>
        <v>-2.6761204173092457E-4</v>
      </c>
      <c r="E439">
        <f t="shared" si="31"/>
        <v>7.1616204879394115E-8</v>
      </c>
      <c r="F439">
        <v>250</v>
      </c>
      <c r="G439">
        <f t="shared" si="32"/>
        <v>2.036270859900671E-7</v>
      </c>
      <c r="H439">
        <f t="shared" si="33"/>
        <v>1.4582999109258648E-14</v>
      </c>
      <c r="I439">
        <f t="shared" si="34"/>
        <v>8.749799465555197E-16</v>
      </c>
    </row>
    <row r="440" spans="1:9" x14ac:dyDescent="0.25">
      <c r="A440">
        <v>439</v>
      </c>
      <c r="B440" s="4">
        <v>43530</v>
      </c>
      <c r="C440">
        <v>37.360000999999997</v>
      </c>
      <c r="D440" s="3">
        <f t="shared" si="30"/>
        <v>-2.6757661072279016E-4</v>
      </c>
      <c r="E440">
        <f t="shared" si="31"/>
        <v>7.1597242605895578E-8</v>
      </c>
      <c r="F440">
        <v>249</v>
      </c>
      <c r="G440">
        <f t="shared" si="32"/>
        <v>2.1662455956390121E-7</v>
      </c>
      <c r="H440">
        <f t="shared" si="33"/>
        <v>1.5509721145491912E-14</v>
      </c>
      <c r="I440">
        <f t="shared" si="34"/>
        <v>9.3058326872951548E-16</v>
      </c>
    </row>
    <row r="441" spans="1:9" x14ac:dyDescent="0.25">
      <c r="A441">
        <v>440</v>
      </c>
      <c r="B441" s="4">
        <v>43531</v>
      </c>
      <c r="C441">
        <v>37.740001999999997</v>
      </c>
      <c r="D441" s="3">
        <f t="shared" si="30"/>
        <v>1.01199528073366E-2</v>
      </c>
      <c r="E441">
        <f t="shared" si="31"/>
        <v>1.0241344482271993E-4</v>
      </c>
      <c r="F441">
        <v>248</v>
      </c>
      <c r="G441">
        <f t="shared" si="32"/>
        <v>2.3045165911053315E-7</v>
      </c>
      <c r="H441">
        <f t="shared" si="33"/>
        <v>2.3601348274620849E-11</v>
      </c>
      <c r="I441">
        <f t="shared" si="34"/>
        <v>1.4160808964772521E-12</v>
      </c>
    </row>
    <row r="442" spans="1:9" x14ac:dyDescent="0.25">
      <c r="A442">
        <v>441</v>
      </c>
      <c r="B442" s="4">
        <v>43532</v>
      </c>
      <c r="C442">
        <v>35.959999000000003</v>
      </c>
      <c r="D442" s="3">
        <f t="shared" si="30"/>
        <v>-4.8313411139830356E-2</v>
      </c>
      <c r="E442">
        <f t="shared" si="31"/>
        <v>2.3341856959662841E-3</v>
      </c>
      <c r="F442">
        <v>247</v>
      </c>
      <c r="G442">
        <f t="shared" si="32"/>
        <v>2.4516133947929062E-7</v>
      </c>
      <c r="H442">
        <f t="shared" si="33"/>
        <v>5.7225209181649438E-10</v>
      </c>
      <c r="I442">
        <f t="shared" si="34"/>
        <v>3.4335125508989691E-11</v>
      </c>
    </row>
    <row r="443" spans="1:9" x14ac:dyDescent="0.25">
      <c r="A443">
        <v>442</v>
      </c>
      <c r="B443" s="4">
        <v>43535</v>
      </c>
      <c r="C443">
        <v>34.779998999999997</v>
      </c>
      <c r="D443" s="3">
        <f t="shared" si="30"/>
        <v>-3.3364701620762917E-2</v>
      </c>
      <c r="E443">
        <f t="shared" si="31"/>
        <v>1.1132033142425397E-3</v>
      </c>
      <c r="F443">
        <v>246</v>
      </c>
      <c r="G443">
        <f t="shared" si="32"/>
        <v>2.608099356162666E-7</v>
      </c>
      <c r="H443">
        <f t="shared" si="33"/>
        <v>2.9033448471541135E-10</v>
      </c>
      <c r="I443">
        <f t="shared" si="34"/>
        <v>1.7420069082924696E-11</v>
      </c>
    </row>
    <row r="444" spans="1:9" x14ac:dyDescent="0.25">
      <c r="A444">
        <v>443</v>
      </c>
      <c r="B444" s="4">
        <v>43536</v>
      </c>
      <c r="C444">
        <v>35.700001</v>
      </c>
      <c r="D444" s="3">
        <f t="shared" si="30"/>
        <v>2.6108236622817547E-2</v>
      </c>
      <c r="E444">
        <f t="shared" si="31"/>
        <v>6.8164001955303146E-4</v>
      </c>
      <c r="F444">
        <v>245</v>
      </c>
      <c r="G444">
        <f t="shared" si="32"/>
        <v>2.7745737831517727E-7</v>
      </c>
      <c r="H444">
        <f t="shared" si="33"/>
        <v>1.8912605277989028E-10</v>
      </c>
      <c r="I444">
        <f t="shared" si="34"/>
        <v>1.1347563166793426E-11</v>
      </c>
    </row>
    <row r="445" spans="1:9" x14ac:dyDescent="0.25">
      <c r="A445">
        <v>444</v>
      </c>
      <c r="B445" s="4">
        <v>43537</v>
      </c>
      <c r="C445">
        <v>36.369999</v>
      </c>
      <c r="D445" s="3">
        <f t="shared" si="30"/>
        <v>1.85935147069115E-2</v>
      </c>
      <c r="E445">
        <f t="shared" si="31"/>
        <v>3.4571878915613422E-4</v>
      </c>
      <c r="F445">
        <v>244</v>
      </c>
      <c r="G445">
        <f t="shared" si="32"/>
        <v>2.9516742373955022E-7</v>
      </c>
      <c r="H445">
        <f t="shared" si="33"/>
        <v>1.0204492433357289E-10</v>
      </c>
      <c r="I445">
        <f t="shared" si="34"/>
        <v>6.1226954600143792E-12</v>
      </c>
    </row>
    <row r="446" spans="1:9" x14ac:dyDescent="0.25">
      <c r="A446">
        <v>445</v>
      </c>
      <c r="B446" s="4">
        <v>43538</v>
      </c>
      <c r="C446">
        <v>36.330002</v>
      </c>
      <c r="D446" s="3">
        <f t="shared" si="30"/>
        <v>-1.1003302196778196E-3</v>
      </c>
      <c r="E446">
        <f t="shared" si="31"/>
        <v>1.2107265923362388E-6</v>
      </c>
      <c r="F446">
        <v>243</v>
      </c>
      <c r="G446">
        <f t="shared" si="32"/>
        <v>3.1400789759526626E-7</v>
      </c>
      <c r="H446">
        <f t="shared" si="33"/>
        <v>3.8017771182218339E-13</v>
      </c>
      <c r="I446">
        <f t="shared" si="34"/>
        <v>2.2810662709331022E-14</v>
      </c>
    </row>
    <row r="447" spans="1:9" x14ac:dyDescent="0.25">
      <c r="A447">
        <v>446</v>
      </c>
      <c r="B447" s="4">
        <v>43539</v>
      </c>
      <c r="C447">
        <v>36.810001</v>
      </c>
      <c r="D447" s="3">
        <f t="shared" si="30"/>
        <v>1.3125673273429134E-2</v>
      </c>
      <c r="E447">
        <f t="shared" si="31"/>
        <v>1.7228329888081188E-4</v>
      </c>
      <c r="F447">
        <v>242</v>
      </c>
      <c r="G447">
        <f t="shared" si="32"/>
        <v>3.3405095488858115E-7</v>
      </c>
      <c r="H447">
        <f t="shared" si="33"/>
        <v>5.7551400502490035E-11</v>
      </c>
      <c r="I447">
        <f t="shared" si="34"/>
        <v>3.4530840301494053E-12</v>
      </c>
    </row>
    <row r="448" spans="1:9" x14ac:dyDescent="0.25">
      <c r="A448">
        <v>447</v>
      </c>
      <c r="B448" s="4">
        <v>43543</v>
      </c>
      <c r="C448">
        <v>37.049999</v>
      </c>
      <c r="D448" s="3">
        <f t="shared" si="30"/>
        <v>6.4987501940820779E-3</v>
      </c>
      <c r="E448">
        <f t="shared" si="31"/>
        <v>4.2233754085081847E-5</v>
      </c>
      <c r="F448">
        <v>241</v>
      </c>
      <c r="G448">
        <f t="shared" si="32"/>
        <v>3.5537335626444801E-7</v>
      </c>
      <c r="H448">
        <f t="shared" si="33"/>
        <v>1.5008750936862879E-11</v>
      </c>
      <c r="I448">
        <f t="shared" si="34"/>
        <v>9.0052505621177357E-13</v>
      </c>
    </row>
    <row r="449" spans="1:9" x14ac:dyDescent="0.25">
      <c r="A449">
        <v>448</v>
      </c>
      <c r="B449" s="4">
        <v>43544</v>
      </c>
      <c r="C449">
        <v>37.729999999999997</v>
      </c>
      <c r="D449" s="3">
        <f t="shared" si="30"/>
        <v>1.8187209224676773E-2</v>
      </c>
      <c r="E449">
        <f t="shared" si="31"/>
        <v>3.3077457938216788E-4</v>
      </c>
      <c r="F449">
        <v>240</v>
      </c>
      <c r="G449">
        <f t="shared" si="32"/>
        <v>3.7805676198345532E-7</v>
      </c>
      <c r="H449">
        <f t="shared" si="33"/>
        <v>1.250515664276618E-10</v>
      </c>
      <c r="I449">
        <f t="shared" si="34"/>
        <v>7.503093985659715E-12</v>
      </c>
    </row>
    <row r="450" spans="1:9" x14ac:dyDescent="0.25">
      <c r="A450">
        <v>449</v>
      </c>
      <c r="B450" s="4">
        <v>43545</v>
      </c>
      <c r="C450">
        <v>38.400002000000001</v>
      </c>
      <c r="D450" s="3">
        <f t="shared" si="30"/>
        <v>1.7601977700794181E-2</v>
      </c>
      <c r="E450">
        <f t="shared" si="31"/>
        <v>3.0982961897925562E-4</v>
      </c>
      <c r="F450">
        <v>239</v>
      </c>
      <c r="G450">
        <f t="shared" si="32"/>
        <v>4.0218804466325038E-7</v>
      </c>
      <c r="H450">
        <f t="shared" si="33"/>
        <v>1.2460976863602671E-10</v>
      </c>
      <c r="I450">
        <f t="shared" si="34"/>
        <v>7.4765861181616098E-12</v>
      </c>
    </row>
    <row r="451" spans="1:9" x14ac:dyDescent="0.25">
      <c r="A451">
        <v>450</v>
      </c>
      <c r="B451" s="4">
        <v>43546</v>
      </c>
      <c r="C451">
        <v>37.479999999999997</v>
      </c>
      <c r="D451" s="3">
        <f t="shared" si="30"/>
        <v>-2.425005430679178E-2</v>
      </c>
      <c r="E451">
        <f t="shared" si="31"/>
        <v>5.8806513388235055E-4</v>
      </c>
      <c r="F451">
        <v>238</v>
      </c>
      <c r="G451">
        <f t="shared" si="32"/>
        <v>4.2785962198218121E-7</v>
      </c>
      <c r="H451">
        <f t="shared" si="33"/>
        <v>2.5160932588380326E-10</v>
      </c>
      <c r="I451">
        <f t="shared" si="34"/>
        <v>1.5096559553028209E-11</v>
      </c>
    </row>
    <row r="452" spans="1:9" x14ac:dyDescent="0.25">
      <c r="A452">
        <v>451</v>
      </c>
      <c r="B452" s="4">
        <v>43549</v>
      </c>
      <c r="C452">
        <v>38.639999000000003</v>
      </c>
      <c r="D452" s="3">
        <f t="shared" ref="D452:D515" si="35">LN(C452/C451)</f>
        <v>3.0480526094178551E-2</v>
      </c>
      <c r="E452">
        <f t="shared" ref="E452:E515" si="36">+D452*D452</f>
        <v>9.2906247097789961E-4</v>
      </c>
      <c r="F452">
        <v>237</v>
      </c>
      <c r="G452">
        <f t="shared" ref="G452:G515" si="37">+$G$2^(F452-1)</f>
        <v>4.5516981061934177E-7</v>
      </c>
      <c r="H452">
        <f t="shared" ref="H452:H515" si="38">+E452*G452</f>
        <v>4.2288118896854829E-10</v>
      </c>
      <c r="I452">
        <f t="shared" ref="I452:I515" si="39">+H452*(1-$G$2)</f>
        <v>2.5372871338112921E-11</v>
      </c>
    </row>
    <row r="453" spans="1:9" x14ac:dyDescent="0.25">
      <c r="A453">
        <v>452</v>
      </c>
      <c r="B453" s="4">
        <v>43550</v>
      </c>
      <c r="C453">
        <v>38.209999000000003</v>
      </c>
      <c r="D453" s="3">
        <f t="shared" si="35"/>
        <v>-1.1190748176750863E-2</v>
      </c>
      <c r="E453">
        <f t="shared" si="36"/>
        <v>1.2523284475545276E-4</v>
      </c>
      <c r="F453">
        <v>236</v>
      </c>
      <c r="G453">
        <f t="shared" si="37"/>
        <v>4.8422320278653378E-7</v>
      </c>
      <c r="H453">
        <f t="shared" si="38"/>
        <v>6.0640649181554102E-11</v>
      </c>
      <c r="I453">
        <f t="shared" si="39"/>
        <v>3.6384389508932494E-12</v>
      </c>
    </row>
    <row r="454" spans="1:9" x14ac:dyDescent="0.25">
      <c r="A454">
        <v>453</v>
      </c>
      <c r="B454" s="4">
        <v>43551</v>
      </c>
      <c r="C454">
        <v>38.080002</v>
      </c>
      <c r="D454" s="3">
        <f t="shared" si="35"/>
        <v>-3.4079728434773648E-3</v>
      </c>
      <c r="E454">
        <f t="shared" si="36"/>
        <v>1.1614278901879194E-5</v>
      </c>
      <c r="F454">
        <v>235</v>
      </c>
      <c r="G454">
        <f t="shared" si="37"/>
        <v>5.1513106679418496E-7</v>
      </c>
      <c r="H454">
        <f t="shared" si="38"/>
        <v>5.9828758807702246E-12</v>
      </c>
      <c r="I454">
        <f t="shared" si="39"/>
        <v>3.5897255284621377E-13</v>
      </c>
    </row>
    <row r="455" spans="1:9" x14ac:dyDescent="0.25">
      <c r="A455">
        <v>454</v>
      </c>
      <c r="B455" s="4">
        <v>43552</v>
      </c>
      <c r="C455">
        <v>38.459999000000003</v>
      </c>
      <c r="D455" s="3">
        <f t="shared" si="35"/>
        <v>9.9294517154218456E-3</v>
      </c>
      <c r="E455">
        <f t="shared" si="36"/>
        <v>9.8594011368893835E-5</v>
      </c>
      <c r="F455">
        <v>234</v>
      </c>
      <c r="G455">
        <f t="shared" si="37"/>
        <v>5.4801177318530309E-7</v>
      </c>
      <c r="H455">
        <f t="shared" si="38"/>
        <v>5.4030678995719441E-11</v>
      </c>
      <c r="I455">
        <f t="shared" si="39"/>
        <v>3.2418407397431695E-12</v>
      </c>
    </row>
    <row r="456" spans="1:9" x14ac:dyDescent="0.25">
      <c r="A456">
        <v>455</v>
      </c>
      <c r="B456" s="4">
        <v>43553</v>
      </c>
      <c r="C456">
        <v>38.560001</v>
      </c>
      <c r="D456" s="3">
        <f t="shared" si="35"/>
        <v>2.5967815163610761E-3</v>
      </c>
      <c r="E456">
        <f t="shared" si="36"/>
        <v>6.74327424371453E-6</v>
      </c>
      <c r="F456">
        <v>233</v>
      </c>
      <c r="G456">
        <f t="shared" si="37"/>
        <v>5.829912480694714E-7</v>
      </c>
      <c r="H456">
        <f t="shared" si="38"/>
        <v>3.9312698674178549E-12</v>
      </c>
      <c r="I456">
        <f t="shared" si="39"/>
        <v>2.3587619204507153E-13</v>
      </c>
    </row>
    <row r="457" spans="1:9" x14ac:dyDescent="0.25">
      <c r="A457">
        <v>456</v>
      </c>
      <c r="B457" s="4">
        <v>43556</v>
      </c>
      <c r="C457">
        <v>38.389999000000003</v>
      </c>
      <c r="D457" s="3">
        <f t="shared" si="35"/>
        <v>-4.418512711698519E-3</v>
      </c>
      <c r="E457">
        <f t="shared" si="36"/>
        <v>1.9523254583441401E-5</v>
      </c>
      <c r="F457">
        <v>232</v>
      </c>
      <c r="G457">
        <f t="shared" si="37"/>
        <v>6.2020345539305468E-7</v>
      </c>
      <c r="H457">
        <f t="shared" si="38"/>
        <v>1.210838995316865E-11</v>
      </c>
      <c r="I457">
        <f t="shared" si="39"/>
        <v>7.2650339719011959E-13</v>
      </c>
    </row>
    <row r="458" spans="1:9" x14ac:dyDescent="0.25">
      <c r="A458">
        <v>457</v>
      </c>
      <c r="B458" s="4">
        <v>43557</v>
      </c>
      <c r="C458">
        <v>38.299999</v>
      </c>
      <c r="D458" s="3">
        <f t="shared" si="35"/>
        <v>-2.3471128873165988E-3</v>
      </c>
      <c r="E458">
        <f t="shared" si="36"/>
        <v>5.508938905807661E-6</v>
      </c>
      <c r="F458">
        <v>231</v>
      </c>
      <c r="G458">
        <f t="shared" si="37"/>
        <v>6.5979090999261141E-7</v>
      </c>
      <c r="H458">
        <f t="shared" si="38"/>
        <v>3.6347478137565378E-12</v>
      </c>
      <c r="I458">
        <f t="shared" si="39"/>
        <v>2.1808486882539246E-13</v>
      </c>
    </row>
    <row r="459" spans="1:9" x14ac:dyDescent="0.25">
      <c r="A459">
        <v>458</v>
      </c>
      <c r="B459" s="4">
        <v>43558</v>
      </c>
      <c r="C459">
        <v>38.580002</v>
      </c>
      <c r="D459" s="3">
        <f t="shared" si="35"/>
        <v>7.2841892409741121E-3</v>
      </c>
      <c r="E459">
        <f t="shared" si="36"/>
        <v>5.305941289832301E-5</v>
      </c>
      <c r="F459">
        <v>230</v>
      </c>
      <c r="G459">
        <f t="shared" si="37"/>
        <v>7.0190522339639501E-7</v>
      </c>
      <c r="H459">
        <f t="shared" si="38"/>
        <v>3.7242679063678975E-11</v>
      </c>
      <c r="I459">
        <f t="shared" si="39"/>
        <v>2.2345607438207404E-12</v>
      </c>
    </row>
    <row r="460" spans="1:9" x14ac:dyDescent="0.25">
      <c r="A460">
        <v>459</v>
      </c>
      <c r="B460" s="4">
        <v>43559</v>
      </c>
      <c r="C460">
        <v>38.459999000000003</v>
      </c>
      <c r="D460" s="3">
        <f t="shared" si="35"/>
        <v>-3.1153451583200414E-3</v>
      </c>
      <c r="E460">
        <f t="shared" si="36"/>
        <v>9.7053754554681236E-6</v>
      </c>
      <c r="F460">
        <v>229</v>
      </c>
      <c r="G460">
        <f t="shared" si="37"/>
        <v>7.4670768446425009E-7</v>
      </c>
      <c r="H460">
        <f t="shared" si="38"/>
        <v>7.2470784332087693E-12</v>
      </c>
      <c r="I460">
        <f t="shared" si="39"/>
        <v>4.3482470599252655E-13</v>
      </c>
    </row>
    <row r="461" spans="1:9" x14ac:dyDescent="0.25">
      <c r="A461">
        <v>460</v>
      </c>
      <c r="B461" s="4">
        <v>43560</v>
      </c>
      <c r="C461">
        <v>39.57</v>
      </c>
      <c r="D461" s="3">
        <f t="shared" si="35"/>
        <v>2.8452541237739493E-2</v>
      </c>
      <c r="E461">
        <f t="shared" si="36"/>
        <v>8.0954710288526637E-4</v>
      </c>
      <c r="F461">
        <v>228</v>
      </c>
      <c r="G461">
        <f t="shared" si="37"/>
        <v>7.943698770896277E-7</v>
      </c>
      <c r="H461">
        <f t="shared" si="38"/>
        <v>6.4307983261723325E-10</v>
      </c>
      <c r="I461">
        <f t="shared" si="39"/>
        <v>3.8584789957034032E-11</v>
      </c>
    </row>
    <row r="462" spans="1:9" x14ac:dyDescent="0.25">
      <c r="A462">
        <v>461</v>
      </c>
      <c r="B462" s="4">
        <v>43563</v>
      </c>
      <c r="C462">
        <v>39.669998</v>
      </c>
      <c r="D462" s="3">
        <f t="shared" si="35"/>
        <v>2.5239287129731184E-3</v>
      </c>
      <c r="E462">
        <f t="shared" si="36"/>
        <v>6.370216148170142E-6</v>
      </c>
      <c r="F462">
        <v>227</v>
      </c>
      <c r="G462">
        <f t="shared" si="37"/>
        <v>8.4507433732939125E-7</v>
      </c>
      <c r="H462">
        <f t="shared" si="38"/>
        <v>5.3833061900598698E-12</v>
      </c>
      <c r="I462">
        <f t="shared" si="39"/>
        <v>3.2299837140359248E-13</v>
      </c>
    </row>
    <row r="463" spans="1:9" x14ac:dyDescent="0.25">
      <c r="A463">
        <v>462</v>
      </c>
      <c r="B463" s="4">
        <v>43564</v>
      </c>
      <c r="C463">
        <v>39.340000000000003</v>
      </c>
      <c r="D463" s="3">
        <f t="shared" si="35"/>
        <v>-8.3533711493929217E-3</v>
      </c>
      <c r="E463">
        <f t="shared" si="36"/>
        <v>6.9778809559510027E-5</v>
      </c>
      <c r="F463">
        <v>226</v>
      </c>
      <c r="G463">
        <f t="shared" si="37"/>
        <v>8.9901525247807593E-7</v>
      </c>
      <c r="H463">
        <f t="shared" si="38"/>
        <v>6.2732214093762484E-11</v>
      </c>
      <c r="I463">
        <f t="shared" si="39"/>
        <v>3.7639328456257523E-12</v>
      </c>
    </row>
    <row r="464" spans="1:9" x14ac:dyDescent="0.25">
      <c r="A464">
        <v>463</v>
      </c>
      <c r="B464" s="4">
        <v>43565</v>
      </c>
      <c r="C464">
        <v>39.310001</v>
      </c>
      <c r="D464" s="3">
        <f t="shared" si="35"/>
        <v>-7.6284808832486966E-4</v>
      </c>
      <c r="E464">
        <f t="shared" si="36"/>
        <v>5.8193720586090815E-7</v>
      </c>
      <c r="F464">
        <v>225</v>
      </c>
      <c r="G464">
        <f t="shared" si="37"/>
        <v>9.5639920476391057E-7</v>
      </c>
      <c r="H464">
        <f t="shared" si="38"/>
        <v>5.5656428090790463E-13</v>
      </c>
      <c r="I464">
        <f t="shared" si="39"/>
        <v>3.3393856854474307E-14</v>
      </c>
    </row>
    <row r="465" spans="1:9" x14ac:dyDescent="0.25">
      <c r="A465">
        <v>464</v>
      </c>
      <c r="B465" s="4">
        <v>43566</v>
      </c>
      <c r="C465">
        <v>39.729999999999997</v>
      </c>
      <c r="D465" s="3">
        <f t="shared" si="35"/>
        <v>1.0627604953919234E-2</v>
      </c>
      <c r="E465">
        <f t="shared" si="36"/>
        <v>1.1294598705656865E-4</v>
      </c>
      <c r="F465">
        <v>224</v>
      </c>
      <c r="G465">
        <f t="shared" si="37"/>
        <v>1.0174459625147985E-6</v>
      </c>
      <c r="H465">
        <f t="shared" si="38"/>
        <v>1.1491643851295447E-10</v>
      </c>
      <c r="I465">
        <f t="shared" si="39"/>
        <v>6.8949863107772742E-12</v>
      </c>
    </row>
    <row r="466" spans="1:9" x14ac:dyDescent="0.25">
      <c r="A466">
        <v>465</v>
      </c>
      <c r="B466" s="4">
        <v>43567</v>
      </c>
      <c r="C466">
        <v>39.979999999999997</v>
      </c>
      <c r="D466" s="3">
        <f t="shared" si="35"/>
        <v>6.2727592457465335E-3</v>
      </c>
      <c r="E466">
        <f t="shared" si="36"/>
        <v>3.9347508555098621E-5</v>
      </c>
      <c r="F466">
        <v>223</v>
      </c>
      <c r="G466">
        <f t="shared" si="37"/>
        <v>1.0823893218242538E-6</v>
      </c>
      <c r="H466">
        <f t="shared" si="38"/>
        <v>4.2589323100427225E-11</v>
      </c>
      <c r="I466">
        <f t="shared" si="39"/>
        <v>2.5553593860256356E-12</v>
      </c>
    </row>
    <row r="467" spans="1:9" x14ac:dyDescent="0.25">
      <c r="A467">
        <v>466</v>
      </c>
      <c r="B467" s="4">
        <v>43570</v>
      </c>
      <c r="C467">
        <v>39.840000000000003</v>
      </c>
      <c r="D467" s="3">
        <f t="shared" si="35"/>
        <v>-3.5078963558563825E-3</v>
      </c>
      <c r="E467">
        <f t="shared" si="36"/>
        <v>1.2305336843430488E-5</v>
      </c>
      <c r="F467">
        <v>222</v>
      </c>
      <c r="G467">
        <f t="shared" si="37"/>
        <v>1.1514780019406953E-6</v>
      </c>
      <c r="H467">
        <f t="shared" si="38"/>
        <v>1.4169324681680561E-11</v>
      </c>
      <c r="I467">
        <f t="shared" si="39"/>
        <v>8.5015948090083445E-13</v>
      </c>
    </row>
    <row r="468" spans="1:9" x14ac:dyDescent="0.25">
      <c r="A468">
        <v>467</v>
      </c>
      <c r="B468" s="4">
        <v>43571</v>
      </c>
      <c r="C468">
        <v>40.380001</v>
      </c>
      <c r="D468" s="3">
        <f t="shared" si="35"/>
        <v>1.3463204933028541E-2</v>
      </c>
      <c r="E468">
        <f t="shared" si="36"/>
        <v>1.8125788706872405E-4</v>
      </c>
      <c r="F468">
        <v>221</v>
      </c>
      <c r="G468">
        <f t="shared" si="37"/>
        <v>1.2249765978092507E-6</v>
      </c>
      <c r="H468">
        <f t="shared" si="38"/>
        <v>2.2203666982753896E-10</v>
      </c>
      <c r="I468">
        <f t="shared" si="39"/>
        <v>1.3322200189652349E-11</v>
      </c>
    </row>
    <row r="469" spans="1:9" x14ac:dyDescent="0.25">
      <c r="A469">
        <v>468</v>
      </c>
      <c r="B469" s="4">
        <v>43572</v>
      </c>
      <c r="C469">
        <v>40.419998</v>
      </c>
      <c r="D469" s="3">
        <f t="shared" si="35"/>
        <v>9.9002484559230748E-4</v>
      </c>
      <c r="E469">
        <f t="shared" si="36"/>
        <v>9.8014919489007227E-7</v>
      </c>
      <c r="F469">
        <v>220</v>
      </c>
      <c r="G469">
        <f t="shared" si="37"/>
        <v>1.3031665934140961E-6</v>
      </c>
      <c r="H469">
        <f t="shared" si="38"/>
        <v>1.2772976873424644E-12</v>
      </c>
      <c r="I469">
        <f t="shared" si="39"/>
        <v>7.6637861240547926E-14</v>
      </c>
    </row>
    <row r="470" spans="1:9" x14ac:dyDescent="0.25">
      <c r="A470">
        <v>469</v>
      </c>
      <c r="B470" s="4">
        <v>43577</v>
      </c>
      <c r="C470">
        <v>40.229999999999997</v>
      </c>
      <c r="D470" s="3">
        <f t="shared" si="35"/>
        <v>-4.7116765333217164E-3</v>
      </c>
      <c r="E470">
        <f t="shared" si="36"/>
        <v>2.2199895754654548E-5</v>
      </c>
      <c r="F470">
        <v>219</v>
      </c>
      <c r="G470">
        <f t="shared" si="37"/>
        <v>1.38634743980223E-6</v>
      </c>
      <c r="H470">
        <f t="shared" si="38"/>
        <v>3.0776768643341729E-11</v>
      </c>
      <c r="I470">
        <f t="shared" si="39"/>
        <v>1.8466061186005052E-12</v>
      </c>
    </row>
    <row r="471" spans="1:9" x14ac:dyDescent="0.25">
      <c r="A471">
        <v>470</v>
      </c>
      <c r="B471" s="4">
        <v>43578</v>
      </c>
      <c r="C471">
        <v>40.110000999999997</v>
      </c>
      <c r="D471" s="3">
        <f t="shared" si="35"/>
        <v>-2.9872812482971121E-3</v>
      </c>
      <c r="E471">
        <f t="shared" si="36"/>
        <v>8.9238492564275525E-6</v>
      </c>
      <c r="F471">
        <v>218</v>
      </c>
      <c r="G471">
        <f t="shared" si="37"/>
        <v>1.4748377019172661E-6</v>
      </c>
      <c r="H471">
        <f t="shared" si="38"/>
        <v>1.3161229329605715E-11</v>
      </c>
      <c r="I471">
        <f t="shared" si="39"/>
        <v>7.8967375977634361E-13</v>
      </c>
    </row>
    <row r="472" spans="1:9" x14ac:dyDescent="0.25">
      <c r="A472">
        <v>471</v>
      </c>
      <c r="B472" s="4">
        <v>43579</v>
      </c>
      <c r="C472">
        <v>39.380001</v>
      </c>
      <c r="D472" s="3">
        <f t="shared" si="35"/>
        <v>-1.8367606108819684E-2</v>
      </c>
      <c r="E472">
        <f t="shared" si="36"/>
        <v>3.373689541687502E-4</v>
      </c>
      <c r="F472">
        <v>217</v>
      </c>
      <c r="G472">
        <f t="shared" si="37"/>
        <v>1.5689762786353893E-6</v>
      </c>
      <c r="H472">
        <f t="shared" si="38"/>
        <v>5.2932388623879895E-10</v>
      </c>
      <c r="I472">
        <f t="shared" si="39"/>
        <v>3.1759433174327963E-11</v>
      </c>
    </row>
    <row r="473" spans="1:9" x14ac:dyDescent="0.25">
      <c r="A473">
        <v>472</v>
      </c>
      <c r="B473" s="4">
        <v>43580</v>
      </c>
      <c r="C473">
        <v>39.810001</v>
      </c>
      <c r="D473" s="3">
        <f t="shared" si="35"/>
        <v>1.0860063526962335E-2</v>
      </c>
      <c r="E473">
        <f t="shared" si="36"/>
        <v>1.1794097980965757E-4</v>
      </c>
      <c r="F473">
        <v>216</v>
      </c>
      <c r="G473">
        <f t="shared" si="37"/>
        <v>1.6691237006759461E-6</v>
      </c>
      <c r="H473">
        <f t="shared" si="38"/>
        <v>1.968580846812427E-10</v>
      </c>
      <c r="I473">
        <f t="shared" si="39"/>
        <v>1.1811485080874573E-11</v>
      </c>
    </row>
    <row r="474" spans="1:9" x14ac:dyDescent="0.25">
      <c r="A474">
        <v>473</v>
      </c>
      <c r="B474" s="4">
        <v>43581</v>
      </c>
      <c r="C474">
        <v>40.020000000000003</v>
      </c>
      <c r="D474" s="3">
        <f t="shared" si="35"/>
        <v>5.2611670240450678E-3</v>
      </c>
      <c r="E474">
        <f t="shared" si="36"/>
        <v>2.7679878454899236E-5</v>
      </c>
      <c r="F474">
        <v>215</v>
      </c>
      <c r="G474">
        <f t="shared" si="37"/>
        <v>1.7756635113573898E-6</v>
      </c>
      <c r="H474">
        <f t="shared" si="38"/>
        <v>4.9150150171172138E-11</v>
      </c>
      <c r="I474">
        <f t="shared" si="39"/>
        <v>2.949009010270331E-12</v>
      </c>
    </row>
    <row r="475" spans="1:9" x14ac:dyDescent="0.25">
      <c r="A475">
        <v>474</v>
      </c>
      <c r="B475" s="4">
        <v>43584</v>
      </c>
      <c r="C475">
        <v>40.110000999999997</v>
      </c>
      <c r="D475" s="3">
        <f t="shared" si="35"/>
        <v>2.2463755578122878E-3</v>
      </c>
      <c r="E475">
        <f t="shared" si="36"/>
        <v>5.0462031467364675E-6</v>
      </c>
      <c r="F475">
        <v>214</v>
      </c>
      <c r="G475">
        <f t="shared" si="37"/>
        <v>1.8890037354865844E-6</v>
      </c>
      <c r="H475">
        <f t="shared" si="38"/>
        <v>9.5322965942093441E-12</v>
      </c>
      <c r="I475">
        <f t="shared" si="39"/>
        <v>5.7193779565256117E-13</v>
      </c>
    </row>
    <row r="476" spans="1:9" x14ac:dyDescent="0.25">
      <c r="A476">
        <v>475</v>
      </c>
      <c r="B476" s="4">
        <v>43585</v>
      </c>
      <c r="C476">
        <v>40.759998000000003</v>
      </c>
      <c r="D476" s="3">
        <f t="shared" si="35"/>
        <v>1.607545457340993E-2</v>
      </c>
      <c r="E476">
        <f t="shared" si="36"/>
        <v>2.5842023974176624E-4</v>
      </c>
      <c r="F476">
        <v>213</v>
      </c>
      <c r="G476">
        <f t="shared" si="37"/>
        <v>2.0095784420070051E-6</v>
      </c>
      <c r="H476">
        <f t="shared" si="38"/>
        <v>5.1931574276333536E-10</v>
      </c>
      <c r="I476">
        <f t="shared" si="39"/>
        <v>3.115894456580015E-11</v>
      </c>
    </row>
    <row r="477" spans="1:9" x14ac:dyDescent="0.25">
      <c r="A477">
        <v>476</v>
      </c>
      <c r="B477" s="4">
        <v>43587</v>
      </c>
      <c r="C477">
        <v>40.849997999999999</v>
      </c>
      <c r="D477" s="3">
        <f t="shared" si="35"/>
        <v>2.2056130595927699E-3</v>
      </c>
      <c r="E477">
        <f t="shared" si="36"/>
        <v>4.8647289686461797E-6</v>
      </c>
      <c r="F477">
        <v>212</v>
      </c>
      <c r="G477">
        <f t="shared" si="37"/>
        <v>2.1378494063904309E-6</v>
      </c>
      <c r="H477">
        <f t="shared" si="38"/>
        <v>1.0400057937870568E-11</v>
      </c>
      <c r="I477">
        <f t="shared" si="39"/>
        <v>6.2400347627223463E-13</v>
      </c>
    </row>
    <row r="478" spans="1:9" x14ac:dyDescent="0.25">
      <c r="A478">
        <v>477</v>
      </c>
      <c r="B478" s="4">
        <v>43588</v>
      </c>
      <c r="C478">
        <v>40.919998</v>
      </c>
      <c r="D478" s="3">
        <f t="shared" si="35"/>
        <v>1.7121198611668987E-3</v>
      </c>
      <c r="E478">
        <f t="shared" si="36"/>
        <v>2.9313544190021603E-6</v>
      </c>
      <c r="F478">
        <v>211</v>
      </c>
      <c r="G478">
        <f t="shared" si="37"/>
        <v>2.2743078791387566E-6</v>
      </c>
      <c r="H478">
        <f t="shared" si="38"/>
        <v>6.6668024516848252E-12</v>
      </c>
      <c r="I478">
        <f t="shared" si="39"/>
        <v>4.0000814710108988E-13</v>
      </c>
    </row>
    <row r="479" spans="1:9" x14ac:dyDescent="0.25">
      <c r="A479">
        <v>478</v>
      </c>
      <c r="B479" s="4">
        <v>43591</v>
      </c>
      <c r="C479">
        <v>40.380001</v>
      </c>
      <c r="D479" s="3">
        <f t="shared" si="35"/>
        <v>-1.3284254558143098E-2</v>
      </c>
      <c r="E479">
        <f t="shared" si="36"/>
        <v>1.7647141916554568E-4</v>
      </c>
      <c r="F479">
        <v>210</v>
      </c>
      <c r="G479">
        <f t="shared" si="37"/>
        <v>2.4194764671688901E-6</v>
      </c>
      <c r="H479">
        <f t="shared" si="38"/>
        <v>4.269684457989348E-10</v>
      </c>
      <c r="I479">
        <f t="shared" si="39"/>
        <v>2.5618106747936112E-11</v>
      </c>
    </row>
    <row r="480" spans="1:9" x14ac:dyDescent="0.25">
      <c r="A480">
        <v>479</v>
      </c>
      <c r="B480" s="4">
        <v>43592</v>
      </c>
      <c r="C480">
        <v>40.220001000000003</v>
      </c>
      <c r="D480" s="3">
        <f t="shared" si="35"/>
        <v>-3.9702284416682351E-3</v>
      </c>
      <c r="E480">
        <f t="shared" si="36"/>
        <v>1.5762713879031382E-5</v>
      </c>
      <c r="F480">
        <v>209</v>
      </c>
      <c r="G480">
        <f t="shared" si="37"/>
        <v>2.5739111352860531E-6</v>
      </c>
      <c r="H480">
        <f t="shared" si="38"/>
        <v>4.057182477556689E-11</v>
      </c>
      <c r="I480">
        <f t="shared" si="39"/>
        <v>2.4343094865340155E-12</v>
      </c>
    </row>
    <row r="481" spans="1:9" x14ac:dyDescent="0.25">
      <c r="A481">
        <v>480</v>
      </c>
      <c r="B481" s="4">
        <v>43593</v>
      </c>
      <c r="C481">
        <v>39.68</v>
      </c>
      <c r="D481" s="3">
        <f t="shared" si="35"/>
        <v>-1.3517126791085807E-2</v>
      </c>
      <c r="E481">
        <f t="shared" si="36"/>
        <v>1.8271271668628968E-4</v>
      </c>
      <c r="F481">
        <v>208</v>
      </c>
      <c r="G481">
        <f t="shared" si="37"/>
        <v>2.7382033354106943E-6</v>
      </c>
      <c r="H481">
        <f t="shared" si="38"/>
        <v>5.0030457025234758E-10</v>
      </c>
      <c r="I481">
        <f t="shared" si="39"/>
        <v>3.0018274215140884E-11</v>
      </c>
    </row>
    <row r="482" spans="1:9" x14ac:dyDescent="0.25">
      <c r="A482">
        <v>481</v>
      </c>
      <c r="B482" s="4">
        <v>43594</v>
      </c>
      <c r="C482">
        <v>39.909999999999997</v>
      </c>
      <c r="D482" s="3">
        <f t="shared" si="35"/>
        <v>5.779636643970314E-3</v>
      </c>
      <c r="E482">
        <f t="shared" si="36"/>
        <v>3.3404199736324432E-5</v>
      </c>
      <c r="F482">
        <v>207</v>
      </c>
      <c r="G482">
        <f t="shared" si="37"/>
        <v>2.9129822717135055E-6</v>
      </c>
      <c r="H482">
        <f t="shared" si="38"/>
        <v>9.7305841632690024E-11</v>
      </c>
      <c r="I482">
        <f t="shared" si="39"/>
        <v>5.8383504979614065E-12</v>
      </c>
    </row>
    <row r="483" spans="1:9" x14ac:dyDescent="0.25">
      <c r="A483">
        <v>482</v>
      </c>
      <c r="B483" s="4">
        <v>43595</v>
      </c>
      <c r="C483">
        <v>39.689999</v>
      </c>
      <c r="D483" s="3">
        <f t="shared" si="35"/>
        <v>-5.5276774609320702E-3</v>
      </c>
      <c r="E483">
        <f t="shared" si="36"/>
        <v>3.0555218112096419E-5</v>
      </c>
      <c r="F483">
        <v>206</v>
      </c>
      <c r="G483">
        <f t="shared" si="37"/>
        <v>3.0989173103335158E-6</v>
      </c>
      <c r="H483">
        <f t="shared" si="38"/>
        <v>9.4688094328591769E-11</v>
      </c>
      <c r="I483">
        <f t="shared" si="39"/>
        <v>5.6812856597155116E-12</v>
      </c>
    </row>
    <row r="484" spans="1:9" x14ac:dyDescent="0.25">
      <c r="A484">
        <v>483</v>
      </c>
      <c r="B484" s="4">
        <v>43598</v>
      </c>
      <c r="C484">
        <v>40.080002</v>
      </c>
      <c r="D484" s="3">
        <f t="shared" si="35"/>
        <v>9.7782650770974165E-3</v>
      </c>
      <c r="E484">
        <f t="shared" si="36"/>
        <v>9.5614467917982948E-5</v>
      </c>
      <c r="F484">
        <v>205</v>
      </c>
      <c r="G484">
        <f t="shared" si="37"/>
        <v>3.2967205429079963E-6</v>
      </c>
      <c r="H484">
        <f t="shared" si="38"/>
        <v>3.1521418058443195E-10</v>
      </c>
      <c r="I484">
        <f t="shared" si="39"/>
        <v>1.8912850835065934E-11</v>
      </c>
    </row>
    <row r="485" spans="1:9" x14ac:dyDescent="0.25">
      <c r="A485">
        <v>484</v>
      </c>
      <c r="B485" s="4">
        <v>43599</v>
      </c>
      <c r="C485">
        <v>39.939999</v>
      </c>
      <c r="D485" s="3">
        <f t="shared" si="35"/>
        <v>-3.4992037266951617E-3</v>
      </c>
      <c r="E485">
        <f t="shared" si="36"/>
        <v>1.2244426720917307E-5</v>
      </c>
      <c r="F485">
        <v>204</v>
      </c>
      <c r="G485">
        <f t="shared" si="37"/>
        <v>3.5071495137319104E-6</v>
      </c>
      <c r="H485">
        <f t="shared" si="38"/>
        <v>4.2943035220191146E-11</v>
      </c>
      <c r="I485">
        <f t="shared" si="39"/>
        <v>2.576582113211471E-12</v>
      </c>
    </row>
    <row r="486" spans="1:9" x14ac:dyDescent="0.25">
      <c r="A486">
        <v>485</v>
      </c>
      <c r="B486" s="4">
        <v>43600</v>
      </c>
      <c r="C486">
        <v>39.659999999999997</v>
      </c>
      <c r="D486" s="3">
        <f t="shared" si="35"/>
        <v>-7.0351798584627374E-3</v>
      </c>
      <c r="E486">
        <f t="shared" si="36"/>
        <v>4.9493755640919779E-5</v>
      </c>
      <c r="F486">
        <v>203</v>
      </c>
      <c r="G486">
        <f t="shared" si="37"/>
        <v>3.7310101209913943E-6</v>
      </c>
      <c r="H486">
        <f t="shared" si="38"/>
        <v>1.8466170322214661E-10</v>
      </c>
      <c r="I486">
        <f t="shared" si="39"/>
        <v>1.1079702193328806E-11</v>
      </c>
    </row>
    <row r="487" spans="1:9" x14ac:dyDescent="0.25">
      <c r="A487">
        <v>486</v>
      </c>
      <c r="B487" s="4">
        <v>43601</v>
      </c>
      <c r="C487">
        <v>39.849997999999999</v>
      </c>
      <c r="D487" s="3">
        <f t="shared" si="35"/>
        <v>4.7792319563671288E-3</v>
      </c>
      <c r="E487">
        <f t="shared" si="36"/>
        <v>2.2841058092760773E-5</v>
      </c>
      <c r="F487">
        <v>202</v>
      </c>
      <c r="G487">
        <f t="shared" si="37"/>
        <v>3.9691597031823341E-6</v>
      </c>
      <c r="H487">
        <f t="shared" si="38"/>
        <v>9.0659807359832793E-11</v>
      </c>
      <c r="I487">
        <f t="shared" si="39"/>
        <v>5.4395884415899725E-12</v>
      </c>
    </row>
    <row r="488" spans="1:9" x14ac:dyDescent="0.25">
      <c r="A488">
        <v>487</v>
      </c>
      <c r="B488" s="4">
        <v>43602</v>
      </c>
      <c r="C488">
        <v>39.919998</v>
      </c>
      <c r="D488" s="3">
        <f t="shared" si="35"/>
        <v>1.7550462950445395E-3</v>
      </c>
      <c r="E488">
        <f t="shared" si="36"/>
        <v>3.0801874977495649E-6</v>
      </c>
      <c r="F488">
        <v>201</v>
      </c>
      <c r="G488">
        <f t="shared" si="37"/>
        <v>4.2225103225343988E-6</v>
      </c>
      <c r="H488">
        <f t="shared" si="38"/>
        <v>1.3006123504588938E-11</v>
      </c>
      <c r="I488">
        <f t="shared" si="39"/>
        <v>7.8036741027533698E-13</v>
      </c>
    </row>
    <row r="489" spans="1:9" x14ac:dyDescent="0.25">
      <c r="A489">
        <v>488</v>
      </c>
      <c r="B489" s="4">
        <v>43605</v>
      </c>
      <c r="C489">
        <v>40.009998000000003</v>
      </c>
      <c r="D489" s="3">
        <f t="shared" si="35"/>
        <v>2.2519715385778548E-3</v>
      </c>
      <c r="E489">
        <f t="shared" si="36"/>
        <v>5.0713758105647105E-6</v>
      </c>
      <c r="F489">
        <v>200</v>
      </c>
      <c r="G489">
        <f t="shared" si="37"/>
        <v>4.4920322580153172E-6</v>
      </c>
      <c r="H489">
        <f t="shared" si="38"/>
        <v>2.2780783733575256E-11</v>
      </c>
      <c r="I489">
        <f t="shared" si="39"/>
        <v>1.3668470240145166E-12</v>
      </c>
    </row>
    <row r="490" spans="1:9" x14ac:dyDescent="0.25">
      <c r="A490">
        <v>489</v>
      </c>
      <c r="B490" s="4">
        <v>43606</v>
      </c>
      <c r="C490">
        <v>39.340000000000003</v>
      </c>
      <c r="D490" s="3">
        <f t="shared" si="35"/>
        <v>-1.6887559920726235E-2</v>
      </c>
      <c r="E490">
        <f t="shared" si="36"/>
        <v>2.8518968007611905E-4</v>
      </c>
      <c r="F490">
        <v>199</v>
      </c>
      <c r="G490">
        <f t="shared" si="37"/>
        <v>4.7787577212928914E-6</v>
      </c>
      <c r="H490">
        <f t="shared" si="38"/>
        <v>1.3628523856968034E-9</v>
      </c>
      <c r="I490">
        <f t="shared" si="39"/>
        <v>8.1771143141808277E-11</v>
      </c>
    </row>
    <row r="491" spans="1:9" x14ac:dyDescent="0.25">
      <c r="A491">
        <v>490</v>
      </c>
      <c r="B491" s="4">
        <v>43607</v>
      </c>
      <c r="C491">
        <v>39.060001</v>
      </c>
      <c r="D491" s="3">
        <f t="shared" si="35"/>
        <v>-7.1428619107420273E-3</v>
      </c>
      <c r="E491">
        <f t="shared" si="36"/>
        <v>5.1020476275929248E-5</v>
      </c>
      <c r="F491">
        <v>198</v>
      </c>
      <c r="G491">
        <f t="shared" si="37"/>
        <v>5.0837848098860538E-6</v>
      </c>
      <c r="H491">
        <f t="shared" si="38"/>
        <v>2.5937712228472091E-10</v>
      </c>
      <c r="I491">
        <f t="shared" si="39"/>
        <v>1.556262733708327E-11</v>
      </c>
    </row>
    <row r="492" spans="1:9" x14ac:dyDescent="0.25">
      <c r="A492">
        <v>491</v>
      </c>
      <c r="B492" s="4">
        <v>43608</v>
      </c>
      <c r="C492">
        <v>39.240001999999997</v>
      </c>
      <c r="D492" s="3">
        <f t="shared" si="35"/>
        <v>4.5977346153895648E-3</v>
      </c>
      <c r="E492">
        <f t="shared" si="36"/>
        <v>2.1139163593551431E-5</v>
      </c>
      <c r="F492">
        <v>197</v>
      </c>
      <c r="G492">
        <f t="shared" si="37"/>
        <v>5.4082817126447396E-6</v>
      </c>
      <c r="H492">
        <f t="shared" si="38"/>
        <v>1.1432655188360966E-10</v>
      </c>
      <c r="I492">
        <f t="shared" si="39"/>
        <v>6.8595931130165856E-12</v>
      </c>
    </row>
    <row r="493" spans="1:9" x14ac:dyDescent="0.25">
      <c r="A493">
        <v>492</v>
      </c>
      <c r="B493" s="4">
        <v>43609</v>
      </c>
      <c r="C493">
        <v>39.080002</v>
      </c>
      <c r="D493" s="3">
        <f t="shared" si="35"/>
        <v>-4.0858073139072313E-3</v>
      </c>
      <c r="E493">
        <f t="shared" si="36"/>
        <v>1.6693821406377826E-5</v>
      </c>
      <c r="F493">
        <v>196</v>
      </c>
      <c r="G493">
        <f t="shared" si="37"/>
        <v>5.753491183664615E-6</v>
      </c>
      <c r="H493">
        <f t="shared" si="38"/>
        <v>9.604775428326644E-11</v>
      </c>
      <c r="I493">
        <f t="shared" si="39"/>
        <v>5.7628652569959917E-12</v>
      </c>
    </row>
    <row r="494" spans="1:9" x14ac:dyDescent="0.25">
      <c r="A494">
        <v>493</v>
      </c>
      <c r="B494" s="4">
        <v>43612</v>
      </c>
      <c r="C494">
        <v>38.389999000000003</v>
      </c>
      <c r="D494" s="3">
        <f t="shared" si="35"/>
        <v>-1.7813895387397371E-2</v>
      </c>
      <c r="E494">
        <f t="shared" si="36"/>
        <v>3.1733486887313735E-4</v>
      </c>
      <c r="F494">
        <v>195</v>
      </c>
      <c r="G494">
        <f t="shared" si="37"/>
        <v>6.1207353017708675E-6</v>
      </c>
      <c r="H494">
        <f t="shared" si="38"/>
        <v>1.942322734394641E-9</v>
      </c>
      <c r="I494">
        <f t="shared" si="39"/>
        <v>1.1653936406367855E-10</v>
      </c>
    </row>
    <row r="495" spans="1:9" x14ac:dyDescent="0.25">
      <c r="A495">
        <v>494</v>
      </c>
      <c r="B495" s="4">
        <v>43613</v>
      </c>
      <c r="C495">
        <v>38.200001</v>
      </c>
      <c r="D495" s="3">
        <f t="shared" si="35"/>
        <v>-4.9614411737163291E-3</v>
      </c>
      <c r="E495">
        <f t="shared" si="36"/>
        <v>2.4615898520247664E-5</v>
      </c>
      <c r="F495">
        <v>194</v>
      </c>
      <c r="G495">
        <f t="shared" si="37"/>
        <v>6.511420533798796E-6</v>
      </c>
      <c r="H495">
        <f t="shared" si="38"/>
        <v>1.6028446708264802E-10</v>
      </c>
      <c r="I495">
        <f t="shared" si="39"/>
        <v>9.6170680249588894E-12</v>
      </c>
    </row>
    <row r="496" spans="1:9" x14ac:dyDescent="0.25">
      <c r="A496">
        <v>495</v>
      </c>
      <c r="B496" s="4">
        <v>43614</v>
      </c>
      <c r="C496">
        <v>38.32</v>
      </c>
      <c r="D496" s="3">
        <f t="shared" si="35"/>
        <v>3.1364113121201314E-3</v>
      </c>
      <c r="E496">
        <f t="shared" si="36"/>
        <v>9.8370759187951246E-6</v>
      </c>
      <c r="F496">
        <v>193</v>
      </c>
      <c r="G496">
        <f t="shared" si="37"/>
        <v>6.9270431210625491E-6</v>
      </c>
      <c r="H496">
        <f t="shared" si="38"/>
        <v>6.8141849074659821E-11</v>
      </c>
      <c r="I496">
        <f t="shared" si="39"/>
        <v>4.0885109444795925E-12</v>
      </c>
    </row>
    <row r="497" spans="1:9" x14ac:dyDescent="0.25">
      <c r="A497">
        <v>496</v>
      </c>
      <c r="B497" s="4">
        <v>43615</v>
      </c>
      <c r="C497">
        <v>39.279998999999997</v>
      </c>
      <c r="D497" s="3">
        <f t="shared" si="35"/>
        <v>2.4743504925356419E-2</v>
      </c>
      <c r="E497">
        <f t="shared" si="36"/>
        <v>6.1224103599113739E-4</v>
      </c>
      <c r="F497">
        <v>192</v>
      </c>
      <c r="G497">
        <f t="shared" si="37"/>
        <v>7.3691948096410098E-6</v>
      </c>
      <c r="H497">
        <f t="shared" si="38"/>
        <v>4.5117234646751242E-9</v>
      </c>
      <c r="I497">
        <f t="shared" si="39"/>
        <v>2.7070340788050767E-10</v>
      </c>
    </row>
    <row r="498" spans="1:9" x14ac:dyDescent="0.25">
      <c r="A498">
        <v>497</v>
      </c>
      <c r="B498" s="4">
        <v>43616</v>
      </c>
      <c r="C498">
        <v>37.869999</v>
      </c>
      <c r="D498" s="3">
        <f t="shared" si="35"/>
        <v>-3.6556242520439375E-2</v>
      </c>
      <c r="E498">
        <f t="shared" si="36"/>
        <v>1.3363588672131797E-3</v>
      </c>
      <c r="F498">
        <v>191</v>
      </c>
      <c r="G498">
        <f t="shared" si="37"/>
        <v>7.8395689464266065E-6</v>
      </c>
      <c r="H498">
        <f t="shared" si="38"/>
        <v>1.0476477476686281E-8</v>
      </c>
      <c r="I498">
        <f t="shared" si="39"/>
        <v>6.2858864860117739E-10</v>
      </c>
    </row>
    <row r="499" spans="1:9" x14ac:dyDescent="0.25">
      <c r="A499">
        <v>498</v>
      </c>
      <c r="B499" s="4">
        <v>43619</v>
      </c>
      <c r="C499">
        <v>37.150002000000001</v>
      </c>
      <c r="D499" s="3">
        <f t="shared" si="35"/>
        <v>-1.9195390508009343E-2</v>
      </c>
      <c r="E499">
        <f t="shared" si="36"/>
        <v>3.6846301675497515E-4</v>
      </c>
      <c r="F499">
        <v>190</v>
      </c>
      <c r="G499">
        <f t="shared" si="37"/>
        <v>8.339966964283622E-6</v>
      </c>
      <c r="H499">
        <f t="shared" si="38"/>
        <v>3.0729693872967754E-9</v>
      </c>
      <c r="I499">
        <f t="shared" si="39"/>
        <v>1.8437816323780669E-10</v>
      </c>
    </row>
    <row r="500" spans="1:9" x14ac:dyDescent="0.25">
      <c r="A500">
        <v>499</v>
      </c>
      <c r="B500" s="4">
        <v>43620</v>
      </c>
      <c r="C500">
        <v>37.919998</v>
      </c>
      <c r="D500" s="3">
        <f t="shared" si="35"/>
        <v>2.0514799644635973E-2</v>
      </c>
      <c r="E500">
        <f t="shared" si="36"/>
        <v>4.2085700445955627E-4</v>
      </c>
      <c r="F500">
        <v>189</v>
      </c>
      <c r="G500">
        <f t="shared" si="37"/>
        <v>8.8723052811527918E-6</v>
      </c>
      <c r="H500">
        <f t="shared" si="38"/>
        <v>3.7339718232766654E-9</v>
      </c>
      <c r="I500">
        <f t="shared" si="39"/>
        <v>2.2403830939660013E-10</v>
      </c>
    </row>
    <row r="501" spans="1:9" x14ac:dyDescent="0.25">
      <c r="A501">
        <v>500</v>
      </c>
      <c r="B501" s="4">
        <v>43621</v>
      </c>
      <c r="C501">
        <v>38.090000000000003</v>
      </c>
      <c r="D501" s="3">
        <f t="shared" si="35"/>
        <v>4.4731558463090649E-3</v>
      </c>
      <c r="E501">
        <f t="shared" si="36"/>
        <v>2.0009123225368966E-5</v>
      </c>
      <c r="F501">
        <v>188</v>
      </c>
      <c r="G501">
        <f t="shared" si="37"/>
        <v>9.4386226395242458E-6</v>
      </c>
      <c r="H501">
        <f t="shared" si="38"/>
        <v>1.8885856347199793E-10</v>
      </c>
      <c r="I501">
        <f t="shared" si="39"/>
        <v>1.1331513808319885E-11</v>
      </c>
    </row>
    <row r="502" spans="1:9" x14ac:dyDescent="0.25">
      <c r="A502">
        <v>501</v>
      </c>
      <c r="B502" s="4">
        <v>43622</v>
      </c>
      <c r="C502">
        <v>38.009998000000003</v>
      </c>
      <c r="D502" s="3">
        <f t="shared" si="35"/>
        <v>-2.1025501070889075E-3</v>
      </c>
      <c r="E502">
        <f t="shared" si="36"/>
        <v>4.4207169528195768E-6</v>
      </c>
      <c r="F502">
        <v>187</v>
      </c>
      <c r="G502">
        <f t="shared" si="37"/>
        <v>1.0041087914387497E-5</v>
      </c>
      <c r="H502">
        <f t="shared" si="38"/>
        <v>4.4388807567884575E-11</v>
      </c>
      <c r="I502">
        <f t="shared" si="39"/>
        <v>2.663328454073077E-12</v>
      </c>
    </row>
    <row r="503" spans="1:9" x14ac:dyDescent="0.25">
      <c r="A503">
        <v>502</v>
      </c>
      <c r="B503" s="4">
        <v>43623</v>
      </c>
      <c r="C503">
        <v>37.659999999999997</v>
      </c>
      <c r="D503" s="3">
        <f t="shared" si="35"/>
        <v>-9.2507071544176735E-3</v>
      </c>
      <c r="E503">
        <f t="shared" si="36"/>
        <v>8.557558285679433E-5</v>
      </c>
      <c r="F503">
        <v>186</v>
      </c>
      <c r="G503">
        <f t="shared" si="37"/>
        <v>1.0682008419561166E-5</v>
      </c>
      <c r="H503">
        <f t="shared" si="38"/>
        <v>9.1411909658513122E-10</v>
      </c>
      <c r="I503">
        <f t="shared" si="39"/>
        <v>5.4847145795107922E-11</v>
      </c>
    </row>
    <row r="504" spans="1:9" x14ac:dyDescent="0.25">
      <c r="A504">
        <v>503</v>
      </c>
      <c r="B504" s="4">
        <v>43626</v>
      </c>
      <c r="C504">
        <v>38.18</v>
      </c>
      <c r="D504" s="3">
        <f t="shared" si="35"/>
        <v>1.3713295068595373E-2</v>
      </c>
      <c r="E504">
        <f t="shared" si="36"/>
        <v>1.8805446163836217E-4</v>
      </c>
      <c r="F504">
        <v>185</v>
      </c>
      <c r="G504">
        <f t="shared" si="37"/>
        <v>1.1363838744214008E-5</v>
      </c>
      <c r="H504">
        <f t="shared" si="38"/>
        <v>2.1370205771883269E-9</v>
      </c>
      <c r="I504">
        <f t="shared" si="39"/>
        <v>1.2822123463129972E-10</v>
      </c>
    </row>
    <row r="505" spans="1:9" x14ac:dyDescent="0.25">
      <c r="A505">
        <v>504</v>
      </c>
      <c r="B505" s="4">
        <v>43627</v>
      </c>
      <c r="C505">
        <v>38.459999000000003</v>
      </c>
      <c r="D505" s="3">
        <f t="shared" si="35"/>
        <v>7.3068958619918823E-3</v>
      </c>
      <c r="E505">
        <f t="shared" si="36"/>
        <v>5.3390727137994092E-5</v>
      </c>
      <c r="F505">
        <v>184</v>
      </c>
      <c r="G505">
        <f t="shared" si="37"/>
        <v>1.2089190153419156E-5</v>
      </c>
      <c r="H505">
        <f t="shared" si="38"/>
        <v>6.4545065280052706E-10</v>
      </c>
      <c r="I505">
        <f t="shared" si="39"/>
        <v>3.8727039168031655E-11</v>
      </c>
    </row>
    <row r="506" spans="1:9" x14ac:dyDescent="0.25">
      <c r="A506">
        <v>505</v>
      </c>
      <c r="B506" s="4">
        <v>43628</v>
      </c>
      <c r="C506">
        <v>38.619999</v>
      </c>
      <c r="D506" s="3">
        <f t="shared" si="35"/>
        <v>4.1515369474550683E-3</v>
      </c>
      <c r="E506">
        <f t="shared" si="36"/>
        <v>1.7235259026084548E-5</v>
      </c>
      <c r="F506">
        <v>183</v>
      </c>
      <c r="G506">
        <f t="shared" si="37"/>
        <v>1.2860840588743784E-5</v>
      </c>
      <c r="H506">
        <f t="shared" si="38"/>
        <v>2.2165991884018082E-10</v>
      </c>
      <c r="I506">
        <f t="shared" si="39"/>
        <v>1.3299595130410861E-11</v>
      </c>
    </row>
    <row r="507" spans="1:9" x14ac:dyDescent="0.25">
      <c r="A507">
        <v>506</v>
      </c>
      <c r="B507" s="4">
        <v>43629</v>
      </c>
      <c r="C507">
        <v>38.279998999999997</v>
      </c>
      <c r="D507" s="3">
        <f t="shared" si="35"/>
        <v>-8.8427106455974316E-3</v>
      </c>
      <c r="E507">
        <f t="shared" si="36"/>
        <v>7.8193531561762152E-5</v>
      </c>
      <c r="F507">
        <v>182</v>
      </c>
      <c r="G507">
        <f t="shared" si="37"/>
        <v>1.3681745307174238E-5</v>
      </c>
      <c r="H507">
        <f t="shared" si="38"/>
        <v>1.06982398349652E-9</v>
      </c>
      <c r="I507">
        <f t="shared" si="39"/>
        <v>6.4189439009791265E-11</v>
      </c>
    </row>
    <row r="508" spans="1:9" x14ac:dyDescent="0.25">
      <c r="A508">
        <v>507</v>
      </c>
      <c r="B508" s="4">
        <v>43630</v>
      </c>
      <c r="C508">
        <v>38.040000999999997</v>
      </c>
      <c r="D508" s="3">
        <f t="shared" si="35"/>
        <v>-6.2892764961441682E-3</v>
      </c>
      <c r="E508">
        <f t="shared" si="36"/>
        <v>3.9554998844951467E-5</v>
      </c>
      <c r="F508">
        <v>181</v>
      </c>
      <c r="G508">
        <f t="shared" si="37"/>
        <v>1.455504819912153E-5</v>
      </c>
      <c r="H508">
        <f t="shared" si="38"/>
        <v>5.7572491470446504E-10</v>
      </c>
      <c r="I508">
        <f t="shared" si="39"/>
        <v>3.4543494882267932E-11</v>
      </c>
    </row>
    <row r="509" spans="1:9" x14ac:dyDescent="0.25">
      <c r="A509">
        <v>508</v>
      </c>
      <c r="B509" s="4">
        <v>43633</v>
      </c>
      <c r="C509">
        <v>38.490001999999997</v>
      </c>
      <c r="D509" s="3">
        <f t="shared" si="35"/>
        <v>1.1760255291894799E-2</v>
      </c>
      <c r="E509">
        <f t="shared" si="36"/>
        <v>1.3830360453053963E-4</v>
      </c>
      <c r="F509">
        <v>180</v>
      </c>
      <c r="G509">
        <f t="shared" si="37"/>
        <v>1.548409382885269E-5</v>
      </c>
      <c r="H509">
        <f t="shared" si="38"/>
        <v>2.1415059894194115E-9</v>
      </c>
      <c r="I509">
        <f t="shared" si="39"/>
        <v>1.284903593651648E-10</v>
      </c>
    </row>
    <row r="510" spans="1:9" x14ac:dyDescent="0.25">
      <c r="A510">
        <v>509</v>
      </c>
      <c r="B510" s="4">
        <v>43634</v>
      </c>
      <c r="C510">
        <v>38.630001</v>
      </c>
      <c r="D510" s="3">
        <f t="shared" si="35"/>
        <v>3.6306833076045356E-3</v>
      </c>
      <c r="E510">
        <f t="shared" si="36"/>
        <v>1.318186128011821E-5</v>
      </c>
      <c r="F510">
        <v>179</v>
      </c>
      <c r="G510">
        <f t="shared" si="37"/>
        <v>1.6472440243460313E-5</v>
      </c>
      <c r="H510">
        <f t="shared" si="38"/>
        <v>2.1713742223433048E-10</v>
      </c>
      <c r="I510">
        <f t="shared" si="39"/>
        <v>1.3028245334059841E-11</v>
      </c>
    </row>
    <row r="511" spans="1:9" x14ac:dyDescent="0.25">
      <c r="A511">
        <v>510</v>
      </c>
      <c r="B511" s="4">
        <v>43635</v>
      </c>
      <c r="C511">
        <v>38.979999999999997</v>
      </c>
      <c r="D511" s="3">
        <f t="shared" si="35"/>
        <v>9.019491514608468E-3</v>
      </c>
      <c r="E511">
        <f t="shared" si="36"/>
        <v>8.1351227182094156E-5</v>
      </c>
      <c r="F511">
        <v>178</v>
      </c>
      <c r="G511">
        <f t="shared" si="37"/>
        <v>1.7523872599425864E-5</v>
      </c>
      <c r="H511">
        <f t="shared" si="38"/>
        <v>1.4255885409459682E-9</v>
      </c>
      <c r="I511">
        <f t="shared" si="39"/>
        <v>8.5535312456758165E-11</v>
      </c>
    </row>
    <row r="512" spans="1:9" x14ac:dyDescent="0.25">
      <c r="A512">
        <v>511</v>
      </c>
      <c r="B512" s="4">
        <v>43636</v>
      </c>
      <c r="C512">
        <v>39.200001</v>
      </c>
      <c r="D512" s="3">
        <f t="shared" si="35"/>
        <v>5.6280782272058877E-3</v>
      </c>
      <c r="E512">
        <f t="shared" si="36"/>
        <v>3.1675264531548966E-5</v>
      </c>
      <c r="F512">
        <v>177</v>
      </c>
      <c r="G512">
        <f t="shared" si="37"/>
        <v>1.8642417658963684E-5</v>
      </c>
      <c r="H512">
        <f t="shared" si="38"/>
        <v>5.9050351085529452E-10</v>
      </c>
      <c r="I512">
        <f t="shared" si="39"/>
        <v>3.5430210651317703E-11</v>
      </c>
    </row>
    <row r="513" spans="1:11" x14ac:dyDescent="0.25">
      <c r="A513">
        <v>512</v>
      </c>
      <c r="B513" s="4">
        <v>43637</v>
      </c>
      <c r="C513">
        <v>39.659999999999997</v>
      </c>
      <c r="D513" s="3">
        <f t="shared" si="35"/>
        <v>1.1666350785029207E-2</v>
      </c>
      <c r="E513">
        <f t="shared" si="36"/>
        <v>1.361037406393516E-4</v>
      </c>
      <c r="F513">
        <v>176</v>
      </c>
      <c r="G513">
        <f t="shared" si="37"/>
        <v>1.9832359211663492E-5</v>
      </c>
      <c r="H513">
        <f t="shared" si="38"/>
        <v>2.6992582744107036E-9</v>
      </c>
      <c r="I513">
        <f t="shared" si="39"/>
        <v>1.6195549646464236E-10</v>
      </c>
    </row>
    <row r="514" spans="1:11" x14ac:dyDescent="0.25">
      <c r="A514">
        <v>513</v>
      </c>
      <c r="B514" s="4">
        <v>43640</v>
      </c>
      <c r="C514">
        <v>39.029998999999997</v>
      </c>
      <c r="D514" s="3">
        <f t="shared" si="35"/>
        <v>-1.6012567520443638E-2</v>
      </c>
      <c r="E514">
        <f t="shared" si="36"/>
        <v>2.5640231859676651E-4</v>
      </c>
      <c r="F514">
        <v>175</v>
      </c>
      <c r="G514">
        <f t="shared" si="37"/>
        <v>2.1098254480493082E-5</v>
      </c>
      <c r="H514">
        <f t="shared" si="38"/>
        <v>5.4096413671430435E-9</v>
      </c>
      <c r="I514">
        <f t="shared" si="39"/>
        <v>3.2457848202858288E-10</v>
      </c>
    </row>
    <row r="515" spans="1:11" x14ac:dyDescent="0.25">
      <c r="A515">
        <v>514</v>
      </c>
      <c r="B515" s="4">
        <v>43641</v>
      </c>
      <c r="C515">
        <v>38.639999000000003</v>
      </c>
      <c r="D515" s="3">
        <f t="shared" si="35"/>
        <v>-1.0042572106806424E-2</v>
      </c>
      <c r="E515">
        <f t="shared" si="36"/>
        <v>1.0085325452040642E-4</v>
      </c>
      <c r="F515">
        <v>174</v>
      </c>
      <c r="G515">
        <f t="shared" si="37"/>
        <v>2.2444951574992635E-5</v>
      </c>
      <c r="H515">
        <f t="shared" si="38"/>
        <v>2.263646413890929E-9</v>
      </c>
      <c r="I515">
        <f t="shared" si="39"/>
        <v>1.3581878483345586E-10</v>
      </c>
    </row>
    <row r="516" spans="1:11" x14ac:dyDescent="0.25">
      <c r="A516">
        <v>515</v>
      </c>
      <c r="B516" s="4">
        <v>43642</v>
      </c>
      <c r="C516">
        <v>38.700001</v>
      </c>
      <c r="D516" s="3">
        <f t="shared" ref="D516:D579" si="40">LN(C516/C515)</f>
        <v>1.5516424111292285E-3</v>
      </c>
      <c r="E516">
        <f t="shared" ref="E516:E579" si="41">+D516*D516</f>
        <v>2.4075941720149261E-6</v>
      </c>
      <c r="F516">
        <v>173</v>
      </c>
      <c r="G516">
        <f t="shared" ref="G516:G579" si="42">+$G$2^(F516-1)</f>
        <v>2.3877608058502809E-5</v>
      </c>
      <c r="H516">
        <f t="shared" ref="H516:H579" si="43">+E516*G516</f>
        <v>5.7487590003307997E-11</v>
      </c>
      <c r="I516">
        <f t="shared" ref="I516:I579" si="44">+H516*(1-$G$2)</f>
        <v>3.4492554001984829E-12</v>
      </c>
    </row>
    <row r="517" spans="1:11" x14ac:dyDescent="0.25">
      <c r="A517">
        <v>516</v>
      </c>
      <c r="B517" s="4">
        <v>43643</v>
      </c>
      <c r="C517">
        <v>38.590000000000003</v>
      </c>
      <c r="D517" s="3">
        <f t="shared" si="40"/>
        <v>-2.8464503260015621E-3</v>
      </c>
      <c r="E517">
        <f t="shared" si="41"/>
        <v>8.1022794583943982E-6</v>
      </c>
      <c r="F517">
        <v>172</v>
      </c>
      <c r="G517">
        <f t="shared" si="42"/>
        <v>2.5401710700534904E-5</v>
      </c>
      <c r="H517">
        <f t="shared" si="43"/>
        <v>2.0581175881702113E-10</v>
      </c>
      <c r="I517">
        <f t="shared" si="44"/>
        <v>1.2348705529021278E-11</v>
      </c>
    </row>
    <row r="518" spans="1:11" x14ac:dyDescent="0.25">
      <c r="A518">
        <v>517</v>
      </c>
      <c r="B518" s="4">
        <v>43644</v>
      </c>
      <c r="C518">
        <v>38.389999000000003</v>
      </c>
      <c r="D518" s="3">
        <f t="shared" si="40"/>
        <v>-5.1961925852715184E-3</v>
      </c>
      <c r="E518">
        <f t="shared" si="41"/>
        <v>2.7000417383230705E-5</v>
      </c>
      <c r="F518">
        <v>171</v>
      </c>
      <c r="G518">
        <f t="shared" si="42"/>
        <v>2.7023096489930749E-5</v>
      </c>
      <c r="H518">
        <f t="shared" si="43"/>
        <v>7.2963488421544684E-10</v>
      </c>
      <c r="I518">
        <f t="shared" si="44"/>
        <v>4.3778093052926848E-11</v>
      </c>
    </row>
    <row r="519" spans="1:11" x14ac:dyDescent="0.25">
      <c r="A519">
        <v>518</v>
      </c>
      <c r="B519" s="4">
        <v>43647</v>
      </c>
      <c r="C519">
        <v>38.630001</v>
      </c>
      <c r="D519" s="3">
        <f t="shared" si="40"/>
        <v>6.2322196005503427E-3</v>
      </c>
      <c r="E519">
        <f t="shared" si="41"/>
        <v>3.8840561149483875E-5</v>
      </c>
      <c r="F519">
        <v>170</v>
      </c>
      <c r="G519">
        <f t="shared" si="42"/>
        <v>2.874797498928803E-5</v>
      </c>
      <c r="H519">
        <f t="shared" si="43"/>
        <v>1.1165874804952747E-9</v>
      </c>
      <c r="I519">
        <f t="shared" si="44"/>
        <v>6.699524882971654E-11</v>
      </c>
    </row>
    <row r="520" spans="1:11" x14ac:dyDescent="0.25">
      <c r="A520">
        <v>519</v>
      </c>
      <c r="B520" s="4">
        <v>43648</v>
      </c>
      <c r="C520">
        <v>38.57</v>
      </c>
      <c r="D520" s="3">
        <f t="shared" si="40"/>
        <v>-1.5544303446697984E-3</v>
      </c>
      <c r="E520">
        <f t="shared" si="41"/>
        <v>2.4162536964302684E-6</v>
      </c>
      <c r="F520">
        <v>169</v>
      </c>
      <c r="G520">
        <f t="shared" si="42"/>
        <v>3.0582952116263861E-5</v>
      </c>
      <c r="H520">
        <f t="shared" si="43"/>
        <v>7.3896171098672454E-11</v>
      </c>
      <c r="I520">
        <f t="shared" si="44"/>
        <v>4.4337702659203508E-12</v>
      </c>
    </row>
    <row r="521" spans="1:11" x14ac:dyDescent="0.25">
      <c r="A521" s="13">
        <v>520</v>
      </c>
      <c r="B521" s="14">
        <v>43649</v>
      </c>
      <c r="C521" s="13">
        <v>38.659999999999997</v>
      </c>
      <c r="D521" s="15">
        <f t="shared" si="40"/>
        <v>2.3307015600483477E-3</v>
      </c>
      <c r="E521" s="13">
        <f t="shared" si="41"/>
        <v>5.4321697620118013E-6</v>
      </c>
      <c r="F521" s="13">
        <v>168</v>
      </c>
      <c r="G521" s="13">
        <f t="shared" si="42"/>
        <v>3.2535055442833897E-5</v>
      </c>
      <c r="H521" s="13">
        <f t="shared" si="43"/>
        <v>1.7673594438193978E-10</v>
      </c>
      <c r="I521" s="13">
        <f t="shared" si="44"/>
        <v>1.0604156662916396E-11</v>
      </c>
      <c r="J521" s="13" t="s">
        <v>36</v>
      </c>
      <c r="K521" s="13"/>
    </row>
    <row r="522" spans="1:11" x14ac:dyDescent="0.25">
      <c r="A522">
        <v>521</v>
      </c>
      <c r="B522" s="4">
        <v>43650</v>
      </c>
      <c r="C522">
        <v>38.509998000000003</v>
      </c>
      <c r="D522" s="3">
        <f t="shared" si="40"/>
        <v>-3.8875778879309143E-3</v>
      </c>
      <c r="E522">
        <f t="shared" si="41"/>
        <v>1.5113261834729389E-5</v>
      </c>
      <c r="F522">
        <v>167</v>
      </c>
      <c r="G522">
        <f t="shared" si="42"/>
        <v>3.4611761109397767E-5</v>
      </c>
      <c r="H522">
        <f t="shared" si="43"/>
        <v>5.2309660820743217E-10</v>
      </c>
      <c r="I522">
        <f t="shared" si="44"/>
        <v>3.1385796492445961E-11</v>
      </c>
      <c r="J522" s="3">
        <f>SQRT(SUM($I$3:I521))*$K$8*SQRT($K$7)</f>
        <v>-9.5415905451896058E-5</v>
      </c>
      <c r="K522">
        <f>+IF(D522&lt;J522,1,0)</f>
        <v>1</v>
      </c>
    </row>
    <row r="523" spans="1:11" x14ac:dyDescent="0.25">
      <c r="A523">
        <v>522</v>
      </c>
      <c r="B523" s="4">
        <v>43651</v>
      </c>
      <c r="C523">
        <v>38.509998000000003</v>
      </c>
      <c r="D523" s="3">
        <f t="shared" si="40"/>
        <v>0</v>
      </c>
      <c r="E523">
        <f t="shared" si="41"/>
        <v>0</v>
      </c>
      <c r="F523">
        <v>166</v>
      </c>
      <c r="G523">
        <f t="shared" si="42"/>
        <v>3.6821022456806128E-5</v>
      </c>
      <c r="H523">
        <f t="shared" si="43"/>
        <v>0</v>
      </c>
      <c r="I523">
        <f t="shared" si="44"/>
        <v>0</v>
      </c>
      <c r="J523" s="3">
        <f>SQRT(SUM($I$3:I522))*$K$8*SQRT($K$7)</f>
        <v>-9.5859848995587691E-5</v>
      </c>
      <c r="K523">
        <f t="shared" ref="K523:K586" si="45">+IF(D523&lt;J523,1,0)</f>
        <v>0</v>
      </c>
    </row>
    <row r="524" spans="1:11" x14ac:dyDescent="0.25">
      <c r="A524">
        <v>523</v>
      </c>
      <c r="B524" s="4">
        <v>43654</v>
      </c>
      <c r="C524">
        <v>38.470001000000003</v>
      </c>
      <c r="D524" s="3">
        <f t="shared" si="40"/>
        <v>-1.0391531337690001E-3</v>
      </c>
      <c r="E524">
        <f t="shared" si="41"/>
        <v>1.0798392354219335E-6</v>
      </c>
      <c r="F524">
        <v>165</v>
      </c>
      <c r="G524">
        <f t="shared" si="42"/>
        <v>3.9171300485963973E-5</v>
      </c>
      <c r="H524">
        <f t="shared" si="43"/>
        <v>4.2298707167246151E-11</v>
      </c>
      <c r="I524">
        <f t="shared" si="44"/>
        <v>2.5379224300347713E-12</v>
      </c>
      <c r="J524" s="3">
        <f>SQRT(SUM($I$3:I523))*$K$8*SQRT($K$7)</f>
        <v>-9.5859848995587691E-5</v>
      </c>
      <c r="K524">
        <f t="shared" si="45"/>
        <v>1</v>
      </c>
    </row>
    <row r="525" spans="1:11" x14ac:dyDescent="0.25">
      <c r="A525">
        <v>524</v>
      </c>
      <c r="B525" s="4">
        <v>43655</v>
      </c>
      <c r="C525">
        <v>38.220001000000003</v>
      </c>
      <c r="D525" s="3">
        <f t="shared" si="40"/>
        <v>-6.5197777820461926E-3</v>
      </c>
      <c r="E525">
        <f t="shared" si="41"/>
        <v>4.2507502327263171E-5</v>
      </c>
      <c r="F525">
        <v>164</v>
      </c>
      <c r="G525">
        <f t="shared" si="42"/>
        <v>4.1671596261663797E-5</v>
      </c>
      <c r="H525">
        <f t="shared" si="43"/>
        <v>1.7713554750734451E-9</v>
      </c>
      <c r="I525">
        <f t="shared" si="44"/>
        <v>1.062813285044068E-10</v>
      </c>
      <c r="J525" s="3">
        <f>SQRT(SUM($I$3:I524))*$K$8*SQRT($K$7)</f>
        <v>-9.5895657403630423E-5</v>
      </c>
      <c r="K525">
        <f t="shared" si="45"/>
        <v>1</v>
      </c>
    </row>
    <row r="526" spans="1:11" x14ac:dyDescent="0.25">
      <c r="A526">
        <v>525</v>
      </c>
      <c r="B526" s="4">
        <v>43656</v>
      </c>
      <c r="C526">
        <v>37.790000999999997</v>
      </c>
      <c r="D526" s="3">
        <f t="shared" si="40"/>
        <v>-1.1314421153014415E-2</v>
      </c>
      <c r="E526">
        <f t="shared" si="41"/>
        <v>1.2801612602778004E-4</v>
      </c>
      <c r="F526">
        <v>163</v>
      </c>
      <c r="G526">
        <f t="shared" si="42"/>
        <v>4.4331485384748724E-5</v>
      </c>
      <c r="H526">
        <f t="shared" si="43"/>
        <v>5.6751450200126814E-9</v>
      </c>
      <c r="I526">
        <f t="shared" si="44"/>
        <v>3.4050870120076117E-10</v>
      </c>
      <c r="J526" s="3">
        <f>SQRT(SUM($I$3:I525))*$K$8*SQRT($K$7)</f>
        <v>-9.7383396231093318E-5</v>
      </c>
      <c r="K526">
        <f t="shared" si="45"/>
        <v>1</v>
      </c>
    </row>
    <row r="527" spans="1:11" x14ac:dyDescent="0.25">
      <c r="A527">
        <v>526</v>
      </c>
      <c r="B527" s="4">
        <v>43657</v>
      </c>
      <c r="C527">
        <v>38.029998999999997</v>
      </c>
      <c r="D527" s="3">
        <f t="shared" si="40"/>
        <v>6.3307518217133934E-3</v>
      </c>
      <c r="E527">
        <f t="shared" si="41"/>
        <v>4.0078418628127448E-5</v>
      </c>
      <c r="F527">
        <v>162</v>
      </c>
      <c r="G527">
        <f t="shared" si="42"/>
        <v>4.7161154664626305E-5</v>
      </c>
      <c r="H527">
        <f t="shared" si="43"/>
        <v>1.8901444996347584E-9</v>
      </c>
      <c r="I527">
        <f t="shared" si="44"/>
        <v>1.134086699780856E-10</v>
      </c>
      <c r="J527" s="3">
        <f>SQRT(SUM($I$3:I526))*$K$8*SQRT($K$7)</f>
        <v>-1.0200385752067601E-4</v>
      </c>
      <c r="K527">
        <f t="shared" si="45"/>
        <v>0</v>
      </c>
    </row>
    <row r="528" spans="1:11" x14ac:dyDescent="0.25">
      <c r="A528">
        <v>527</v>
      </c>
      <c r="B528" s="4">
        <v>43658</v>
      </c>
      <c r="C528">
        <v>37.909999999999997</v>
      </c>
      <c r="D528" s="3">
        <f t="shared" si="40"/>
        <v>-3.1603661168942807E-3</v>
      </c>
      <c r="E528">
        <f t="shared" si="41"/>
        <v>9.9879139928134333E-6</v>
      </c>
      <c r="F528">
        <v>161</v>
      </c>
      <c r="G528">
        <f t="shared" si="42"/>
        <v>5.0171441132581172E-5</v>
      </c>
      <c r="H528">
        <f t="shared" si="43"/>
        <v>5.0110803892772298E-10</v>
      </c>
      <c r="I528">
        <f t="shared" si="44"/>
        <v>3.0066482335663402E-11</v>
      </c>
      <c r="J528" s="3">
        <f>SQRT(SUM($I$3:I527))*$K$8*SQRT($K$7)</f>
        <v>-1.03496951809197E-4</v>
      </c>
      <c r="K528">
        <f t="shared" si="45"/>
        <v>1</v>
      </c>
    </row>
    <row r="529" spans="1:11" x14ac:dyDescent="0.25">
      <c r="A529">
        <v>528</v>
      </c>
      <c r="B529" s="4">
        <v>43661</v>
      </c>
      <c r="C529">
        <v>38.270000000000003</v>
      </c>
      <c r="D529" s="3">
        <f t="shared" si="40"/>
        <v>9.4513699093675147E-3</v>
      </c>
      <c r="E529">
        <f t="shared" si="41"/>
        <v>8.9328393163697707E-5</v>
      </c>
      <c r="F529">
        <v>160</v>
      </c>
      <c r="G529">
        <f t="shared" si="42"/>
        <v>5.3373873545299117E-5</v>
      </c>
      <c r="H529">
        <f t="shared" si="43"/>
        <v>4.7678023607239631E-9</v>
      </c>
      <c r="I529">
        <f t="shared" si="44"/>
        <v>2.8606814164343806E-10</v>
      </c>
      <c r="J529" s="3">
        <f>SQRT(SUM($I$3:I528))*$K$8*SQRT($K$7)</f>
        <v>-1.0388919678323717E-4</v>
      </c>
      <c r="K529">
        <f t="shared" si="45"/>
        <v>0</v>
      </c>
    </row>
    <row r="530" spans="1:11" x14ac:dyDescent="0.25">
      <c r="A530">
        <v>529</v>
      </c>
      <c r="B530" s="4">
        <v>43662</v>
      </c>
      <c r="C530">
        <v>37.840000000000003</v>
      </c>
      <c r="D530" s="3">
        <f t="shared" si="40"/>
        <v>-1.1299555253933394E-2</v>
      </c>
      <c r="E530">
        <f t="shared" si="41"/>
        <v>1.2767994893669377E-4</v>
      </c>
      <c r="F530">
        <v>159</v>
      </c>
      <c r="G530">
        <f t="shared" si="42"/>
        <v>5.6780716537552262E-5</v>
      </c>
      <c r="H530">
        <f t="shared" si="43"/>
        <v>7.2497589881035568E-9</v>
      </c>
      <c r="I530">
        <f t="shared" si="44"/>
        <v>4.349855392862138E-10</v>
      </c>
      <c r="J530" s="3">
        <f>SQRT(SUM($I$3:I529))*$K$8*SQRT($K$7)</f>
        <v>-1.0754968617487835E-4</v>
      </c>
      <c r="K530">
        <f t="shared" si="45"/>
        <v>1</v>
      </c>
    </row>
    <row r="531" spans="1:11" x14ac:dyDescent="0.25">
      <c r="A531">
        <v>530</v>
      </c>
      <c r="B531" s="4">
        <v>43663</v>
      </c>
      <c r="C531">
        <v>37.599997999999999</v>
      </c>
      <c r="D531" s="3">
        <f t="shared" si="40"/>
        <v>-6.3627469793195576E-3</v>
      </c>
      <c r="E531">
        <f t="shared" si="41"/>
        <v>4.0484549122840156E-5</v>
      </c>
      <c r="F531">
        <v>158</v>
      </c>
      <c r="G531">
        <f t="shared" si="42"/>
        <v>6.0405017593140691E-5</v>
      </c>
      <c r="H531">
        <f t="shared" si="43"/>
        <v>2.4454699020155283E-9</v>
      </c>
      <c r="I531">
        <f t="shared" si="44"/>
        <v>1.4672819412093184E-10</v>
      </c>
      <c r="J531" s="3">
        <f>SQRT(SUM($I$3:I530))*$K$8*SQRT($K$7)</f>
        <v>-1.1288847272754112E-4</v>
      </c>
      <c r="K531">
        <f t="shared" si="45"/>
        <v>1</v>
      </c>
    </row>
    <row r="532" spans="1:11" x14ac:dyDescent="0.25">
      <c r="A532">
        <v>531</v>
      </c>
      <c r="B532" s="4">
        <v>43664</v>
      </c>
      <c r="C532">
        <v>37.389999000000003</v>
      </c>
      <c r="D532" s="3">
        <f t="shared" si="40"/>
        <v>-5.6007349604549946E-3</v>
      </c>
      <c r="E532">
        <f t="shared" si="41"/>
        <v>3.1368232097262811E-5</v>
      </c>
      <c r="F532">
        <v>157</v>
      </c>
      <c r="G532">
        <f t="shared" si="42"/>
        <v>6.4260657013979474E-5</v>
      </c>
      <c r="H532">
        <f t="shared" si="43"/>
        <v>2.0157432039371077E-9</v>
      </c>
      <c r="I532">
        <f t="shared" si="44"/>
        <v>1.2094459223622656E-10</v>
      </c>
      <c r="J532" s="3">
        <f>SQRT(SUM($I$3:I531))*$K$8*SQRT($K$7)</f>
        <v>-1.1463327082436375E-4</v>
      </c>
      <c r="K532">
        <f t="shared" si="45"/>
        <v>1</v>
      </c>
    </row>
    <row r="533" spans="1:11" x14ac:dyDescent="0.25">
      <c r="A533">
        <v>532</v>
      </c>
      <c r="B533" s="4">
        <v>43665</v>
      </c>
      <c r="C533">
        <v>36.259998000000003</v>
      </c>
      <c r="D533" s="3">
        <f t="shared" si="40"/>
        <v>-3.068811207439753E-2</v>
      </c>
      <c r="E533">
        <f t="shared" si="41"/>
        <v>9.4176022269078349E-4</v>
      </c>
      <c r="F533">
        <v>156</v>
      </c>
      <c r="G533">
        <f t="shared" si="42"/>
        <v>6.8362401078701562E-5</v>
      </c>
      <c r="H533">
        <f t="shared" si="43"/>
        <v>6.4380990063554645E-8</v>
      </c>
      <c r="I533">
        <f t="shared" si="44"/>
        <v>3.8628594038132822E-9</v>
      </c>
      <c r="J533" s="3">
        <f>SQRT(SUM($I$3:I532))*$K$8*SQRT($K$7)</f>
        <v>-1.1605174548331828E-4</v>
      </c>
      <c r="K533">
        <f t="shared" si="45"/>
        <v>1</v>
      </c>
    </row>
    <row r="534" spans="1:11" x14ac:dyDescent="0.25">
      <c r="A534">
        <v>533</v>
      </c>
      <c r="B534" s="4">
        <v>43668</v>
      </c>
      <c r="C534">
        <v>35.5</v>
      </c>
      <c r="D534" s="3">
        <f t="shared" si="40"/>
        <v>-2.1182453688135445E-2</v>
      </c>
      <c r="E534">
        <f t="shared" si="41"/>
        <v>4.4869634425000291E-4</v>
      </c>
      <c r="F534">
        <v>155</v>
      </c>
      <c r="G534">
        <f t="shared" si="42"/>
        <v>7.2725958594363371E-5</v>
      </c>
      <c r="H534">
        <f t="shared" si="43"/>
        <v>3.2631871753367924E-8</v>
      </c>
      <c r="I534">
        <f t="shared" si="44"/>
        <v>1.9579123052020771E-9</v>
      </c>
      <c r="J534" s="3">
        <f>SQRT(SUM($I$3:I533))*$K$8*SQRT($K$7)</f>
        <v>-1.546581443177268E-4</v>
      </c>
      <c r="K534">
        <f t="shared" si="45"/>
        <v>1</v>
      </c>
    </row>
    <row r="535" spans="1:11" x14ac:dyDescent="0.25">
      <c r="A535">
        <v>534</v>
      </c>
      <c r="B535" s="4">
        <v>43669</v>
      </c>
      <c r="C535">
        <v>35.650002000000001</v>
      </c>
      <c r="D535" s="3">
        <f t="shared" si="40"/>
        <v>4.2165064799150921E-3</v>
      </c>
      <c r="E535">
        <f t="shared" si="41"/>
        <v>1.7778926895165962E-5</v>
      </c>
      <c r="F535">
        <v>154</v>
      </c>
      <c r="G535">
        <f t="shared" si="42"/>
        <v>7.7368041057833371E-5</v>
      </c>
      <c r="H535">
        <f t="shared" si="43"/>
        <v>1.3755207459894182E-9</v>
      </c>
      <c r="I535">
        <f t="shared" si="44"/>
        <v>8.2531244759365159E-11</v>
      </c>
      <c r="J535" s="3">
        <f>SQRT(SUM($I$3:I534))*$K$8*SQRT($K$7)</f>
        <v>-1.7092793342468967E-4</v>
      </c>
      <c r="K535">
        <f t="shared" si="45"/>
        <v>0</v>
      </c>
    </row>
    <row r="536" spans="1:11" x14ac:dyDescent="0.25">
      <c r="A536">
        <v>535</v>
      </c>
      <c r="B536" s="4">
        <v>43670</v>
      </c>
      <c r="C536">
        <v>35.610000999999997</v>
      </c>
      <c r="D536" s="3">
        <f t="shared" si="40"/>
        <v>-1.122677589599794E-3</v>
      </c>
      <c r="E536">
        <f t="shared" si="41"/>
        <v>1.2604049701896035E-6</v>
      </c>
      <c r="F536">
        <v>153</v>
      </c>
      <c r="G536">
        <f t="shared" si="42"/>
        <v>8.230642665726954E-5</v>
      </c>
      <c r="H536">
        <f t="shared" si="43"/>
        <v>1.037394292373686E-10</v>
      </c>
      <c r="I536">
        <f t="shared" si="44"/>
        <v>6.2243657542421211E-12</v>
      </c>
      <c r="J536" s="3">
        <f>SQRT(SUM($I$3:I535))*$K$8*SQRT($K$7)</f>
        <v>-1.7157986564236551E-4</v>
      </c>
      <c r="K536">
        <f t="shared" si="45"/>
        <v>1</v>
      </c>
    </row>
    <row r="537" spans="1:11" x14ac:dyDescent="0.25">
      <c r="A537">
        <v>536</v>
      </c>
      <c r="B537" s="4">
        <v>43671</v>
      </c>
      <c r="C537">
        <v>35.099997999999999</v>
      </c>
      <c r="D537" s="3">
        <f t="shared" si="40"/>
        <v>-1.4425451879923818E-2</v>
      </c>
      <c r="E537">
        <f t="shared" si="41"/>
        <v>2.0809366193999762E-4</v>
      </c>
      <c r="F537">
        <v>152</v>
      </c>
      <c r="G537">
        <f t="shared" si="42"/>
        <v>8.7560028358797388E-5</v>
      </c>
      <c r="H537">
        <f t="shared" si="43"/>
        <v>1.8220686940752187E-8</v>
      </c>
      <c r="I537">
        <f t="shared" si="44"/>
        <v>1.0932412164451323E-9</v>
      </c>
      <c r="J537" s="3">
        <f>SQRT(SUM($I$3:I536))*$K$8*SQRT($K$7)</f>
        <v>-1.7162893283439852E-4</v>
      </c>
      <c r="K537">
        <f t="shared" si="45"/>
        <v>1</v>
      </c>
    </row>
    <row r="538" spans="1:11" x14ac:dyDescent="0.25">
      <c r="A538">
        <v>537</v>
      </c>
      <c r="B538" s="4">
        <v>43672</v>
      </c>
      <c r="C538">
        <v>35.090000000000003</v>
      </c>
      <c r="D538" s="3">
        <f t="shared" si="40"/>
        <v>-2.8488389663767322E-4</v>
      </c>
      <c r="E538">
        <f t="shared" si="41"/>
        <v>8.1158834563464487E-8</v>
      </c>
      <c r="F538">
        <v>151</v>
      </c>
      <c r="G538">
        <f t="shared" si="42"/>
        <v>9.3148966339146164E-5</v>
      </c>
      <c r="H538">
        <f t="shared" si="43"/>
        <v>7.5598615488764853E-12</v>
      </c>
      <c r="I538">
        <f t="shared" si="44"/>
        <v>4.5359169293258951E-13</v>
      </c>
      <c r="J538" s="3">
        <f>SQRT(SUM($I$3:I537))*$K$8*SQRT($K$7)</f>
        <v>-1.8003972395772802E-4</v>
      </c>
      <c r="K538">
        <f t="shared" si="45"/>
        <v>1</v>
      </c>
    </row>
    <row r="539" spans="1:11" x14ac:dyDescent="0.25">
      <c r="A539">
        <v>538</v>
      </c>
      <c r="B539" s="4">
        <v>43675</v>
      </c>
      <c r="C539">
        <v>36.07</v>
      </c>
      <c r="D539" s="3">
        <f t="shared" si="40"/>
        <v>2.7545305320323704E-2</v>
      </c>
      <c r="E539">
        <f t="shared" si="41"/>
        <v>7.5874384518985331E-4</v>
      </c>
      <c r="F539">
        <v>150</v>
      </c>
      <c r="G539">
        <f t="shared" si="42"/>
        <v>9.9094645041644851E-5</v>
      </c>
      <c r="H539">
        <f t="shared" si="43"/>
        <v>7.5187452016621244E-8</v>
      </c>
      <c r="I539">
        <f t="shared" si="44"/>
        <v>4.5112471209972784E-9</v>
      </c>
      <c r="J539" s="3">
        <f>SQRT(SUM($I$3:I538))*$K$8*SQRT($K$7)</f>
        <v>-1.8004313209564688E-4</v>
      </c>
      <c r="K539">
        <f t="shared" si="45"/>
        <v>0</v>
      </c>
    </row>
    <row r="540" spans="1:11" x14ac:dyDescent="0.25">
      <c r="A540">
        <v>539</v>
      </c>
      <c r="B540" s="4">
        <v>43676</v>
      </c>
      <c r="C540">
        <v>36.049999</v>
      </c>
      <c r="D540" s="3">
        <f t="shared" si="40"/>
        <v>-5.5465892374094309E-4</v>
      </c>
      <c r="E540">
        <f t="shared" si="41"/>
        <v>3.0764652168546132E-7</v>
      </c>
      <c r="F540">
        <v>149</v>
      </c>
      <c r="G540">
        <f t="shared" si="42"/>
        <v>1.0541983515068602E-4</v>
      </c>
      <c r="H540">
        <f t="shared" si="43"/>
        <v>3.2432045600763284E-11</v>
      </c>
      <c r="I540">
        <f t="shared" si="44"/>
        <v>1.9459227360457989E-12</v>
      </c>
      <c r="J540" s="3">
        <f>SQRT(SUM($I$3:I539))*$K$8*SQRT($K$7)</f>
        <v>-2.1123660793724062E-4</v>
      </c>
      <c r="K540">
        <f t="shared" si="45"/>
        <v>1</v>
      </c>
    </row>
    <row r="541" spans="1:11" x14ac:dyDescent="0.25">
      <c r="A541">
        <v>540</v>
      </c>
      <c r="B541" s="4">
        <v>43677</v>
      </c>
      <c r="C541">
        <v>36.049999</v>
      </c>
      <c r="D541" s="3">
        <f t="shared" si="40"/>
        <v>0</v>
      </c>
      <c r="E541">
        <f t="shared" si="41"/>
        <v>0</v>
      </c>
      <c r="F541">
        <v>148</v>
      </c>
      <c r="G541">
        <f t="shared" si="42"/>
        <v>1.1214876079860213E-4</v>
      </c>
      <c r="H541">
        <f t="shared" si="43"/>
        <v>0</v>
      </c>
      <c r="I541">
        <f t="shared" si="44"/>
        <v>0</v>
      </c>
      <c r="J541" s="3">
        <f>SQRT(SUM($I$3:I540))*$K$8*SQRT($K$7)</f>
        <v>-2.1124906937393167E-4</v>
      </c>
      <c r="K541">
        <f t="shared" si="45"/>
        <v>0</v>
      </c>
    </row>
    <row r="542" spans="1:11" x14ac:dyDescent="0.25">
      <c r="A542">
        <v>541</v>
      </c>
      <c r="B542" s="4">
        <v>43678</v>
      </c>
      <c r="C542">
        <v>35.619999</v>
      </c>
      <c r="D542" s="3">
        <f t="shared" si="40"/>
        <v>-1.1999586204307062E-2</v>
      </c>
      <c r="E542">
        <f t="shared" si="41"/>
        <v>1.4399006907459637E-4</v>
      </c>
      <c r="F542">
        <v>147</v>
      </c>
      <c r="G542">
        <f t="shared" si="42"/>
        <v>1.1930719233893847E-4</v>
      </c>
      <c r="H542">
        <f t="shared" si="43"/>
        <v>1.7179050865979904E-8</v>
      </c>
      <c r="I542">
        <f t="shared" si="44"/>
        <v>1.0307430519587952E-9</v>
      </c>
      <c r="J542" s="3">
        <f>SQRT(SUM($I$3:I541))*$K$8*SQRT($K$7)</f>
        <v>-2.1124906937393167E-4</v>
      </c>
      <c r="K542">
        <f t="shared" si="45"/>
        <v>1</v>
      </c>
    </row>
    <row r="543" spans="1:11" x14ac:dyDescent="0.25">
      <c r="A543">
        <v>542</v>
      </c>
      <c r="B543" s="4">
        <v>43679</v>
      </c>
      <c r="C543">
        <v>35.520000000000003</v>
      </c>
      <c r="D543" s="3">
        <f t="shared" si="40"/>
        <v>-2.8113316634300854E-3</v>
      </c>
      <c r="E543">
        <f t="shared" si="41"/>
        <v>7.9035857218045714E-6</v>
      </c>
      <c r="F543">
        <v>146</v>
      </c>
      <c r="G543">
        <f t="shared" si="42"/>
        <v>1.269225450414239E-4</v>
      </c>
      <c r="H543">
        <f t="shared" si="43"/>
        <v>1.0031432147644955E-9</v>
      </c>
      <c r="I543">
        <f t="shared" si="44"/>
        <v>6.018859288586979E-11</v>
      </c>
      <c r="J543" s="3">
        <f>SQRT(SUM($I$3:I542))*$K$8*SQRT($K$7)</f>
        <v>-2.1774960259075937E-4</v>
      </c>
      <c r="K543">
        <f t="shared" si="45"/>
        <v>1</v>
      </c>
    </row>
    <row r="544" spans="1:11" x14ac:dyDescent="0.25">
      <c r="A544">
        <v>543</v>
      </c>
      <c r="B544" s="4">
        <v>43682</v>
      </c>
      <c r="C544">
        <v>35.189999</v>
      </c>
      <c r="D544" s="3">
        <f t="shared" si="40"/>
        <v>-9.3339952076400313E-3</v>
      </c>
      <c r="E544">
        <f t="shared" si="41"/>
        <v>8.7123466536247066E-5</v>
      </c>
      <c r="F544">
        <v>145</v>
      </c>
      <c r="G544">
        <f t="shared" si="42"/>
        <v>1.3502398408662118E-4</v>
      </c>
      <c r="H544">
        <f t="shared" si="43"/>
        <v>1.1763757559161497E-8</v>
      </c>
      <c r="I544">
        <f t="shared" si="44"/>
        <v>7.0582545354969043E-10</v>
      </c>
      <c r="J544" s="3">
        <f>SQRT(SUM($I$3:I543))*$K$8*SQRT($K$7)</f>
        <v>-2.1812320436378891E-4</v>
      </c>
      <c r="K544">
        <f t="shared" si="45"/>
        <v>1</v>
      </c>
    </row>
    <row r="545" spans="1:11" x14ac:dyDescent="0.25">
      <c r="A545">
        <v>544</v>
      </c>
      <c r="B545" s="4">
        <v>43683</v>
      </c>
      <c r="C545">
        <v>35.009998000000003</v>
      </c>
      <c r="D545" s="3">
        <f t="shared" si="40"/>
        <v>-5.1282450762918904E-3</v>
      </c>
      <c r="E545">
        <f t="shared" si="41"/>
        <v>2.6298897562512017E-5</v>
      </c>
      <c r="F545">
        <v>144</v>
      </c>
      <c r="G545">
        <f t="shared" si="42"/>
        <v>1.4364253626236292E-4</v>
      </c>
      <c r="H545">
        <f t="shared" si="43"/>
        <v>3.7776403467833001E-9</v>
      </c>
      <c r="I545">
        <f t="shared" si="44"/>
        <v>2.266584208069982E-10</v>
      </c>
      <c r="J545" s="3">
        <f>SQRT(SUM($I$3:I544))*$K$8*SQRT($K$7)</f>
        <v>-2.2245757734343981E-4</v>
      </c>
      <c r="K545">
        <f t="shared" si="45"/>
        <v>1</v>
      </c>
    </row>
    <row r="546" spans="1:11" x14ac:dyDescent="0.25">
      <c r="A546">
        <v>545</v>
      </c>
      <c r="B546" s="4">
        <v>43684</v>
      </c>
      <c r="C546">
        <v>35.840000000000003</v>
      </c>
      <c r="D546" s="3">
        <f t="shared" si="40"/>
        <v>2.3430910266692345E-2</v>
      </c>
      <c r="E546">
        <f t="shared" si="41"/>
        <v>5.490075559257887E-4</v>
      </c>
      <c r="F546">
        <v>143</v>
      </c>
      <c r="G546">
        <f t="shared" si="42"/>
        <v>1.5281120878974782E-4</v>
      </c>
      <c r="H546">
        <f t="shared" si="43"/>
        <v>8.3894508255724845E-8</v>
      </c>
      <c r="I546">
        <f t="shared" si="44"/>
        <v>5.0336704953434949E-9</v>
      </c>
      <c r="J546" s="3">
        <f>SQRT(SUM($I$3:I545))*$K$8*SQRT($K$7)</f>
        <v>-2.2383165085448144E-4</v>
      </c>
      <c r="K546">
        <f t="shared" si="45"/>
        <v>0</v>
      </c>
    </row>
    <row r="547" spans="1:11" x14ac:dyDescent="0.25">
      <c r="A547">
        <v>546</v>
      </c>
      <c r="B547" s="4">
        <v>43685</v>
      </c>
      <c r="C547">
        <v>35.490001999999997</v>
      </c>
      <c r="D547" s="3">
        <f t="shared" si="40"/>
        <v>-9.8135650944239233E-3</v>
      </c>
      <c r="E547">
        <f t="shared" si="41"/>
        <v>9.6306059862495626E-5</v>
      </c>
      <c r="F547">
        <v>142</v>
      </c>
      <c r="G547">
        <f t="shared" si="42"/>
        <v>1.6256511573377425E-4</v>
      </c>
      <c r="H547">
        <f t="shared" si="43"/>
        <v>1.5656005767410391E-8</v>
      </c>
      <c r="I547">
        <f t="shared" si="44"/>
        <v>9.393603460446242E-10</v>
      </c>
      <c r="J547" s="3">
        <f>SQRT(SUM($I$3:I546))*$K$8*SQRT($K$7)</f>
        <v>-2.5242706309544602E-4</v>
      </c>
      <c r="K547">
        <f t="shared" si="45"/>
        <v>1</v>
      </c>
    </row>
    <row r="548" spans="1:11" x14ac:dyDescent="0.25">
      <c r="A548">
        <v>547</v>
      </c>
      <c r="B548" s="4">
        <v>43686</v>
      </c>
      <c r="C548">
        <v>35.029998999999997</v>
      </c>
      <c r="D548" s="3">
        <f t="shared" si="40"/>
        <v>-1.3046214349870709E-2</v>
      </c>
      <c r="E548">
        <f t="shared" si="41"/>
        <v>1.7020370886277242E-4</v>
      </c>
      <c r="F548">
        <v>141</v>
      </c>
      <c r="G548">
        <f t="shared" si="42"/>
        <v>1.729416124827386E-4</v>
      </c>
      <c r="H548">
        <f t="shared" si="43"/>
        <v>2.9435303861270449E-8</v>
      </c>
      <c r="I548">
        <f t="shared" si="44"/>
        <v>1.7661182316762284E-9</v>
      </c>
      <c r="J548" s="3">
        <f>SQRT(SUM($I$3:I547))*$K$8*SQRT($K$7)</f>
        <v>-2.5741193138289088E-4</v>
      </c>
      <c r="K548">
        <f t="shared" si="45"/>
        <v>1</v>
      </c>
    </row>
    <row r="549" spans="1:11" x14ac:dyDescent="0.25">
      <c r="A549">
        <v>548</v>
      </c>
      <c r="B549" s="4">
        <v>43689</v>
      </c>
      <c r="C549">
        <v>35.020000000000003</v>
      </c>
      <c r="D549" s="3">
        <f t="shared" si="40"/>
        <v>-2.8548180472935458E-4</v>
      </c>
      <c r="E549">
        <f t="shared" si="41"/>
        <v>8.1499860831529336E-8</v>
      </c>
      <c r="F549">
        <v>140</v>
      </c>
      <c r="G549">
        <f t="shared" si="42"/>
        <v>1.8398043881142403E-4</v>
      </c>
      <c r="H549">
        <f t="shared" si="43"/>
        <v>1.4994380158854757E-11</v>
      </c>
      <c r="I549">
        <f t="shared" si="44"/>
        <v>8.9966280953128618E-13</v>
      </c>
      <c r="J549" s="3">
        <f>SQRT(SUM($I$3:I548))*$K$8*SQRT($K$7)</f>
        <v>-2.6653182181334424E-4</v>
      </c>
      <c r="K549">
        <f t="shared" si="45"/>
        <v>1</v>
      </c>
    </row>
    <row r="550" spans="1:11" x14ac:dyDescent="0.25">
      <c r="A550">
        <v>549</v>
      </c>
      <c r="B550" s="4">
        <v>43690</v>
      </c>
      <c r="C550">
        <v>34.369999</v>
      </c>
      <c r="D550" s="3">
        <f t="shared" si="40"/>
        <v>-1.8735265091104878E-2</v>
      </c>
      <c r="E550">
        <f t="shared" si="41"/>
        <v>3.5101015803397308E-4</v>
      </c>
      <c r="F550">
        <v>139</v>
      </c>
      <c r="G550">
        <f t="shared" si="42"/>
        <v>1.9572387107598301E-4</v>
      </c>
      <c r="H550">
        <f t="shared" si="43"/>
        <v>6.8701066917401773E-8</v>
      </c>
      <c r="I550">
        <f t="shared" si="44"/>
        <v>4.1220640150441102E-9</v>
      </c>
      <c r="J550" s="3">
        <f>SQRT(SUM($I$3:I549))*$K$8*SQRT($K$7)</f>
        <v>-2.6653638797726191E-4</v>
      </c>
      <c r="K550">
        <f t="shared" si="45"/>
        <v>1</v>
      </c>
    </row>
    <row r="551" spans="1:11" x14ac:dyDescent="0.25">
      <c r="A551">
        <v>550</v>
      </c>
      <c r="B551" s="4">
        <v>43691</v>
      </c>
      <c r="C551">
        <v>33.18</v>
      </c>
      <c r="D551" s="3">
        <f t="shared" si="40"/>
        <v>-3.5236777004302507E-2</v>
      </c>
      <c r="E551">
        <f t="shared" si="41"/>
        <v>1.241630453650942E-3</v>
      </c>
      <c r="F551">
        <v>138</v>
      </c>
      <c r="G551">
        <f t="shared" si="42"/>
        <v>2.0821688412338618E-4</v>
      </c>
      <c r="H551">
        <f t="shared" si="43"/>
        <v>2.5852842429190558E-7</v>
      </c>
      <c r="I551">
        <f t="shared" si="44"/>
        <v>1.551170545751435E-8</v>
      </c>
      <c r="J551" s="3">
        <f>SQRT(SUM($I$3:I550))*$K$8*SQRT($K$7)</f>
        <v>-2.8669508092960075E-4</v>
      </c>
      <c r="K551">
        <f t="shared" si="45"/>
        <v>1</v>
      </c>
    </row>
    <row r="552" spans="1:11" x14ac:dyDescent="0.25">
      <c r="A552">
        <v>551</v>
      </c>
      <c r="B552" s="4">
        <v>43692</v>
      </c>
      <c r="C552">
        <v>33</v>
      </c>
      <c r="D552" s="3">
        <f t="shared" si="40"/>
        <v>-5.4397232958182098E-3</v>
      </c>
      <c r="E552">
        <f t="shared" si="41"/>
        <v>2.9590589535067325E-5</v>
      </c>
      <c r="F552">
        <v>137</v>
      </c>
      <c r="G552">
        <f t="shared" si="42"/>
        <v>2.2150732353551724E-4</v>
      </c>
      <c r="H552">
        <f t="shared" si="43"/>
        <v>6.5545322897508488E-9</v>
      </c>
      <c r="I552">
        <f t="shared" si="44"/>
        <v>3.9327193738505129E-10</v>
      </c>
      <c r="J552" s="3">
        <f>SQRT(SUM($I$3:I551))*$K$8*SQRT($K$7)</f>
        <v>-3.5236580792078045E-4</v>
      </c>
      <c r="K552">
        <f t="shared" si="45"/>
        <v>1</v>
      </c>
    </row>
    <row r="553" spans="1:11" x14ac:dyDescent="0.25">
      <c r="A553">
        <v>552</v>
      </c>
      <c r="B553" s="4">
        <v>43693</v>
      </c>
      <c r="C553">
        <v>33.779998999999997</v>
      </c>
      <c r="D553" s="3">
        <f t="shared" si="40"/>
        <v>2.3361320309857589E-2</v>
      </c>
      <c r="E553">
        <f t="shared" si="41"/>
        <v>5.4575128661976462E-4</v>
      </c>
      <c r="F553">
        <v>136</v>
      </c>
      <c r="G553">
        <f t="shared" si="42"/>
        <v>2.356460888675715E-4</v>
      </c>
      <c r="H553">
        <f t="shared" si="43"/>
        <v>1.2860415618639255E-7</v>
      </c>
      <c r="I553">
        <f t="shared" si="44"/>
        <v>7.7162493711835598E-9</v>
      </c>
      <c r="J553" s="3">
        <f>SQRT(SUM($I$3:I552))*$K$8*SQRT($K$7)</f>
        <v>-3.5387240201453389E-4</v>
      </c>
      <c r="K553">
        <f t="shared" si="45"/>
        <v>0</v>
      </c>
    </row>
    <row r="554" spans="1:11" x14ac:dyDescent="0.25">
      <c r="A554">
        <v>553</v>
      </c>
      <c r="B554" s="4">
        <v>43696</v>
      </c>
      <c r="C554">
        <v>33.259998000000003</v>
      </c>
      <c r="D554" s="3">
        <f t="shared" si="40"/>
        <v>-1.5513468143849057E-2</v>
      </c>
      <c r="E554">
        <f t="shared" si="41"/>
        <v>2.4066769385021949E-4</v>
      </c>
      <c r="F554">
        <v>135</v>
      </c>
      <c r="G554">
        <f t="shared" si="42"/>
        <v>2.5068732858252293E-4</v>
      </c>
      <c r="H554">
        <f t="shared" si="43"/>
        <v>6.0332341247428005E-8</v>
      </c>
      <c r="I554">
        <f t="shared" si="44"/>
        <v>3.6199404748456836E-9</v>
      </c>
      <c r="J554" s="3">
        <f>SQRT(SUM($I$3:I553))*$K$8*SQRT($K$7)</f>
        <v>-3.8223333826853644E-4</v>
      </c>
      <c r="K554">
        <f t="shared" si="45"/>
        <v>1</v>
      </c>
    </row>
    <row r="555" spans="1:11" x14ac:dyDescent="0.25">
      <c r="A555">
        <v>554</v>
      </c>
      <c r="B555" s="4">
        <v>43697</v>
      </c>
      <c r="C555">
        <v>32.220001000000003</v>
      </c>
      <c r="D555" s="3">
        <f t="shared" si="40"/>
        <v>-3.1768004847037727E-2</v>
      </c>
      <c r="E555">
        <f t="shared" si="41"/>
        <v>1.0092061319614126E-3</v>
      </c>
      <c r="F555">
        <v>134</v>
      </c>
      <c r="G555">
        <f t="shared" si="42"/>
        <v>2.6668864742821586E-4</v>
      </c>
      <c r="H555">
        <f t="shared" si="43"/>
        <v>2.6914381830905068E-7</v>
      </c>
      <c r="I555">
        <f t="shared" si="44"/>
        <v>1.6148629098543054E-8</v>
      </c>
      <c r="J555" s="3">
        <f>SQRT(SUM($I$3:I554))*$K$8*SQRT($K$7)</f>
        <v>-3.9483696779790413E-4</v>
      </c>
      <c r="K555">
        <f t="shared" si="45"/>
        <v>1</v>
      </c>
    </row>
    <row r="556" spans="1:11" x14ac:dyDescent="0.25">
      <c r="A556">
        <v>555</v>
      </c>
      <c r="B556" s="4">
        <v>43698</v>
      </c>
      <c r="C556">
        <v>33.060001</v>
      </c>
      <c r="D556" s="3">
        <f t="shared" si="40"/>
        <v>2.5736713855460266E-2</v>
      </c>
      <c r="E556">
        <f t="shared" si="41"/>
        <v>6.6237844007784041E-4</v>
      </c>
      <c r="F556">
        <v>133</v>
      </c>
      <c r="G556">
        <f t="shared" si="42"/>
        <v>2.8371132705129346E-4</v>
      </c>
      <c r="H556">
        <f t="shared" si="43"/>
        <v>1.8792426624464976E-7</v>
      </c>
      <c r="I556">
        <f t="shared" si="44"/>
        <v>1.1275455974678995E-8</v>
      </c>
      <c r="J556" s="3">
        <f>SQRT(SUM($I$3:I555))*$K$8*SQRT($K$7)</f>
        <v>-4.4675166355596371E-4</v>
      </c>
      <c r="K556">
        <f t="shared" si="45"/>
        <v>0</v>
      </c>
    </row>
    <row r="557" spans="1:11" x14ac:dyDescent="0.25">
      <c r="A557">
        <v>556</v>
      </c>
      <c r="B557" s="4">
        <v>43699</v>
      </c>
      <c r="C557">
        <v>32.779998999999997</v>
      </c>
      <c r="D557" s="3">
        <f t="shared" si="40"/>
        <v>-8.5055798316348557E-3</v>
      </c>
      <c r="E557">
        <f t="shared" si="41"/>
        <v>7.2344888272313625E-5</v>
      </c>
      <c r="F557">
        <v>132</v>
      </c>
      <c r="G557">
        <f t="shared" si="42"/>
        <v>3.0182056069286541E-4</v>
      </c>
      <c r="H557">
        <f t="shared" si="43"/>
        <v>2.18351747416124E-8</v>
      </c>
      <c r="I557">
        <f t="shared" si="44"/>
        <v>1.3101104844967451E-9</v>
      </c>
      <c r="J557" s="3">
        <f>SQRT(SUM($I$3:I556))*$K$8*SQRT($K$7)</f>
        <v>-4.7968039880138391E-4</v>
      </c>
      <c r="K557">
        <f t="shared" si="45"/>
        <v>1</v>
      </c>
    </row>
    <row r="558" spans="1:11" x14ac:dyDescent="0.25">
      <c r="A558">
        <v>557</v>
      </c>
      <c r="B558" s="4">
        <v>43700</v>
      </c>
      <c r="C558">
        <v>32.610000999999997</v>
      </c>
      <c r="D558" s="3">
        <f t="shared" si="40"/>
        <v>-5.1995223426094059E-3</v>
      </c>
      <c r="E558">
        <f t="shared" si="41"/>
        <v>2.7035032591294404E-5</v>
      </c>
      <c r="F558">
        <v>131</v>
      </c>
      <c r="G558">
        <f t="shared" si="42"/>
        <v>3.2108570286475043E-4</v>
      </c>
      <c r="H558">
        <f t="shared" si="43"/>
        <v>8.6805624415471989E-9</v>
      </c>
      <c r="I558">
        <f t="shared" si="44"/>
        <v>5.2083374649283238E-10</v>
      </c>
      <c r="J558" s="3">
        <f>SQRT(SUM($I$3:I557))*$K$8*SQRT($K$7)</f>
        <v>-4.8336098915792398E-4</v>
      </c>
      <c r="K558">
        <f t="shared" si="45"/>
        <v>1</v>
      </c>
    </row>
    <row r="559" spans="1:11" x14ac:dyDescent="0.25">
      <c r="A559">
        <v>558</v>
      </c>
      <c r="B559" s="4">
        <v>43703</v>
      </c>
      <c r="C559">
        <v>32.330002</v>
      </c>
      <c r="D559" s="3">
        <f t="shared" si="40"/>
        <v>-8.6233668672797952E-3</v>
      </c>
      <c r="E559">
        <f t="shared" si="41"/>
        <v>7.4362456127698956E-5</v>
      </c>
      <c r="F559">
        <v>130</v>
      </c>
      <c r="G559">
        <f t="shared" si="42"/>
        <v>3.4158053496250048E-4</v>
      </c>
      <c r="H559">
        <f t="shared" si="43"/>
        <v>2.540076754522488E-8</v>
      </c>
      <c r="I559">
        <f t="shared" si="44"/>
        <v>1.5240460527134941E-9</v>
      </c>
      <c r="J559" s="3">
        <f>SQRT(SUM($I$3:I558))*$K$8*SQRT($K$7)</f>
        <v>-4.8481644379416667E-4</v>
      </c>
      <c r="K559">
        <f t="shared" si="45"/>
        <v>1</v>
      </c>
    </row>
    <row r="560" spans="1:11" x14ac:dyDescent="0.25">
      <c r="A560">
        <v>559</v>
      </c>
      <c r="B560" s="4">
        <v>43704</v>
      </c>
      <c r="C560">
        <v>32.869999</v>
      </c>
      <c r="D560" s="3">
        <f t="shared" si="40"/>
        <v>1.6564703653862197E-2</v>
      </c>
      <c r="E560">
        <f t="shared" si="41"/>
        <v>2.7438940714027564E-4</v>
      </c>
      <c r="F560">
        <v>129</v>
      </c>
      <c r="G560">
        <f t="shared" si="42"/>
        <v>3.6338354783244732E-4</v>
      </c>
      <c r="H560">
        <f t="shared" si="43"/>
        <v>9.9708596254275214E-8</v>
      </c>
      <c r="I560">
        <f t="shared" si="44"/>
        <v>5.9825157752565183E-9</v>
      </c>
      <c r="J560" s="3">
        <f>SQRT(SUM($I$3:I559))*$K$8*SQRT($K$7)</f>
        <v>-4.8905046467095947E-4</v>
      </c>
      <c r="K560">
        <f t="shared" si="45"/>
        <v>0</v>
      </c>
    </row>
    <row r="561" spans="1:11" x14ac:dyDescent="0.25">
      <c r="A561">
        <v>560</v>
      </c>
      <c r="B561" s="4">
        <v>43705</v>
      </c>
      <c r="C561">
        <v>32.529998999999997</v>
      </c>
      <c r="D561" s="3">
        <f t="shared" si="40"/>
        <v>-1.03976475088447E-2</v>
      </c>
      <c r="E561">
        <f t="shared" si="41"/>
        <v>1.081110737181844E-4</v>
      </c>
      <c r="F561">
        <v>128</v>
      </c>
      <c r="G561">
        <f t="shared" si="42"/>
        <v>3.8657824237494395E-4</v>
      </c>
      <c r="H561">
        <f t="shared" si="43"/>
        <v>4.1793388859243722E-8</v>
      </c>
      <c r="I561">
        <f t="shared" si="44"/>
        <v>2.5076033315546256E-9</v>
      </c>
      <c r="J561" s="3">
        <f>SQRT(SUM($I$3:I560))*$K$8*SQRT($K$7)</f>
        <v>-5.0532792658792289E-4</v>
      </c>
      <c r="K561">
        <f t="shared" si="45"/>
        <v>1</v>
      </c>
    </row>
    <row r="562" spans="1:11" x14ac:dyDescent="0.25">
      <c r="A562">
        <v>561</v>
      </c>
      <c r="B562" s="4">
        <v>43706</v>
      </c>
      <c r="C562">
        <v>33.450001</v>
      </c>
      <c r="D562" s="3">
        <f t="shared" si="40"/>
        <v>2.7889106725198388E-2</v>
      </c>
      <c r="E562">
        <f t="shared" si="41"/>
        <v>7.7780227392950589E-4</v>
      </c>
      <c r="F562">
        <v>127</v>
      </c>
      <c r="G562">
        <f t="shared" si="42"/>
        <v>4.1125344933504681E-4</v>
      </c>
      <c r="H562">
        <f t="shared" si="43"/>
        <v>3.1987386805415227E-7</v>
      </c>
      <c r="I562">
        <f t="shared" si="44"/>
        <v>1.9192432083249154E-8</v>
      </c>
      <c r="J562" s="3">
        <f>SQRT(SUM($I$3:I561))*$K$8*SQRT($K$7)</f>
        <v>-5.1199681949090723E-4</v>
      </c>
      <c r="K562">
        <f t="shared" si="45"/>
        <v>0</v>
      </c>
    </row>
    <row r="563" spans="1:11" x14ac:dyDescent="0.25">
      <c r="A563">
        <v>562</v>
      </c>
      <c r="B563" s="4">
        <v>43707</v>
      </c>
      <c r="C563">
        <v>33.5</v>
      </c>
      <c r="D563" s="3">
        <f t="shared" si="40"/>
        <v>1.4936223614175766E-3</v>
      </c>
      <c r="E563">
        <f t="shared" si="41"/>
        <v>2.2309077585266178E-6</v>
      </c>
      <c r="F563">
        <v>126</v>
      </c>
      <c r="G563">
        <f t="shared" si="42"/>
        <v>4.3750366950536884E-4</v>
      </c>
      <c r="H563">
        <f t="shared" si="43"/>
        <v>9.7603033068339265E-10</v>
      </c>
      <c r="I563">
        <f t="shared" si="44"/>
        <v>5.8561819841003614E-11</v>
      </c>
      <c r="J563" s="3">
        <f>SQRT(SUM($I$3:I562))*$K$8*SQRT($K$7)</f>
        <v>-5.6041654343872652E-4</v>
      </c>
      <c r="K563">
        <f t="shared" si="45"/>
        <v>0</v>
      </c>
    </row>
    <row r="564" spans="1:11" x14ac:dyDescent="0.25">
      <c r="A564">
        <v>563</v>
      </c>
      <c r="B564" s="4">
        <v>43710</v>
      </c>
      <c r="C564">
        <v>33.57</v>
      </c>
      <c r="D564" s="3">
        <f t="shared" si="40"/>
        <v>2.0873721609228606E-3</v>
      </c>
      <c r="E564">
        <f t="shared" si="41"/>
        <v>4.3571225381957726E-6</v>
      </c>
      <c r="F564">
        <v>125</v>
      </c>
      <c r="G564">
        <f t="shared" si="42"/>
        <v>4.6542943564400953E-4</v>
      </c>
      <c r="H564">
        <f t="shared" si="43"/>
        <v>2.0279330839842529E-9</v>
      </c>
      <c r="I564">
        <f t="shared" si="44"/>
        <v>1.2167598503905527E-10</v>
      </c>
      <c r="J564" s="3">
        <f>SQRT(SUM($I$3:I563))*$K$8*SQRT($K$7)</f>
        <v>-5.6055788613500114E-4</v>
      </c>
      <c r="K564">
        <f t="shared" si="45"/>
        <v>0</v>
      </c>
    </row>
    <row r="565" spans="1:11" x14ac:dyDescent="0.25">
      <c r="A565">
        <v>564</v>
      </c>
      <c r="B565" s="4">
        <v>43711</v>
      </c>
      <c r="C565">
        <v>32.93</v>
      </c>
      <c r="D565" s="3">
        <f t="shared" si="40"/>
        <v>-1.9248714603670704E-2</v>
      </c>
      <c r="E565">
        <f t="shared" si="41"/>
        <v>3.7051301389356582E-4</v>
      </c>
      <c r="F565">
        <v>124</v>
      </c>
      <c r="G565">
        <f t="shared" si="42"/>
        <v>4.9513769749362719E-4</v>
      </c>
      <c r="H565">
        <f t="shared" si="43"/>
        <v>1.8345496059068447E-7</v>
      </c>
      <c r="I565">
        <f t="shared" si="44"/>
        <v>1.1007297635441079E-8</v>
      </c>
      <c r="J565" s="3">
        <f>SQRT(SUM($I$3:I564))*$K$8*SQRT($K$7)</f>
        <v>-5.6085144501283389E-4</v>
      </c>
      <c r="K565">
        <f t="shared" si="45"/>
        <v>1</v>
      </c>
    </row>
    <row r="566" spans="1:11" x14ac:dyDescent="0.25">
      <c r="A566">
        <v>565</v>
      </c>
      <c r="B566" s="4">
        <v>43712</v>
      </c>
      <c r="C566">
        <v>32.720001000000003</v>
      </c>
      <c r="D566" s="3">
        <f t="shared" si="40"/>
        <v>-6.3975540913797186E-3</v>
      </c>
      <c r="E566">
        <f t="shared" si="41"/>
        <v>4.0928698352129378E-5</v>
      </c>
      <c r="F566">
        <v>123</v>
      </c>
      <c r="G566">
        <f t="shared" si="42"/>
        <v>5.2674223137619909E-4</v>
      </c>
      <c r="H566">
        <f t="shared" si="43"/>
        <v>2.1558873897323991E-8</v>
      </c>
      <c r="I566">
        <f t="shared" si="44"/>
        <v>1.2935324338394405E-9</v>
      </c>
      <c r="J566" s="3">
        <f>SQRT(SUM($I$3:I565))*$K$8*SQRT($K$7)</f>
        <v>-5.8680070333788073E-4</v>
      </c>
      <c r="K566">
        <f t="shared" si="45"/>
        <v>1</v>
      </c>
    </row>
    <row r="567" spans="1:11" x14ac:dyDescent="0.25">
      <c r="A567">
        <v>566</v>
      </c>
      <c r="B567" s="4">
        <v>43713</v>
      </c>
      <c r="C567">
        <v>33.590000000000003</v>
      </c>
      <c r="D567" s="3">
        <f t="shared" si="40"/>
        <v>2.6241861327308418E-2</v>
      </c>
      <c r="E567">
        <f t="shared" si="41"/>
        <v>6.8863528592168514E-4</v>
      </c>
      <c r="F567">
        <v>122</v>
      </c>
      <c r="G567">
        <f t="shared" si="42"/>
        <v>5.6036407593212673E-4</v>
      </c>
      <c r="H567">
        <f t="shared" si="43"/>
        <v>3.8588647564976098E-7</v>
      </c>
      <c r="I567">
        <f t="shared" si="44"/>
        <v>2.3153188538985679E-8</v>
      </c>
      <c r="J567" s="3">
        <f>SQRT(SUM($I$3:I566))*$K$8*SQRT($K$7)</f>
        <v>-5.8977518907365523E-4</v>
      </c>
      <c r="K567">
        <f t="shared" si="45"/>
        <v>0</v>
      </c>
    </row>
    <row r="568" spans="1:11" x14ac:dyDescent="0.25">
      <c r="A568">
        <v>567</v>
      </c>
      <c r="B568" s="4">
        <v>43714</v>
      </c>
      <c r="C568">
        <v>34.549999</v>
      </c>
      <c r="D568" s="3">
        <f t="shared" si="40"/>
        <v>2.8179117645916942E-2</v>
      </c>
      <c r="E568">
        <f t="shared" si="41"/>
        <v>7.940626713024276E-4</v>
      </c>
      <c r="F568">
        <v>121</v>
      </c>
      <c r="G568">
        <f t="shared" si="42"/>
        <v>5.9613199567247531E-4</v>
      </c>
      <c r="H568">
        <f t="shared" si="43"/>
        <v>4.7336616493253295E-7</v>
      </c>
      <c r="I568">
        <f t="shared" si="44"/>
        <v>2.8401969895952004E-8</v>
      </c>
      <c r="J568" s="3">
        <f>SQRT(SUM($I$3:I567))*$K$8*SQRT($K$7)</f>
        <v>-6.4068458022646007E-4</v>
      </c>
      <c r="K568">
        <f t="shared" si="45"/>
        <v>0</v>
      </c>
    </row>
    <row r="569" spans="1:11" x14ac:dyDescent="0.25">
      <c r="A569">
        <v>568</v>
      </c>
      <c r="B569" s="4">
        <v>43717</v>
      </c>
      <c r="C569">
        <v>34.830002</v>
      </c>
      <c r="D569" s="3">
        <f t="shared" si="40"/>
        <v>8.0716205295525423E-3</v>
      </c>
      <c r="E569">
        <f t="shared" si="41"/>
        <v>6.5151057973094058E-5</v>
      </c>
      <c r="F569">
        <v>120</v>
      </c>
      <c r="G569">
        <f t="shared" si="42"/>
        <v>6.3418297411965447E-4</v>
      </c>
      <c r="H569">
        <f t="shared" si="43"/>
        <v>4.1317691712418816E-8</v>
      </c>
      <c r="I569">
        <f t="shared" si="44"/>
        <v>2.4790615027451312E-9</v>
      </c>
      <c r="J569" s="3">
        <f>SQRT(SUM($I$3:I568))*$K$8*SQRT($K$7)</f>
        <v>-6.9808272795948993E-4</v>
      </c>
      <c r="K569">
        <f t="shared" si="45"/>
        <v>0</v>
      </c>
    </row>
    <row r="570" spans="1:11" x14ac:dyDescent="0.25">
      <c r="A570">
        <v>569</v>
      </c>
      <c r="B570" s="4">
        <v>43718</v>
      </c>
      <c r="C570">
        <v>34.57</v>
      </c>
      <c r="D570" s="3">
        <f t="shared" si="40"/>
        <v>-7.4928878661378899E-3</v>
      </c>
      <c r="E570">
        <f t="shared" si="41"/>
        <v>5.6143368574516421E-5</v>
      </c>
      <c r="F570">
        <v>119</v>
      </c>
      <c r="G570">
        <f t="shared" si="42"/>
        <v>6.7466273842516436E-4</v>
      </c>
      <c r="H570">
        <f t="shared" si="43"/>
        <v>3.7877838786896564E-8</v>
      </c>
      <c r="I570">
        <f t="shared" si="44"/>
        <v>2.2726703272137957E-9</v>
      </c>
      <c r="J570" s="3">
        <f>SQRT(SUM($I$3:I569))*$K$8*SQRT($K$7)</f>
        <v>-7.028703320644678E-4</v>
      </c>
      <c r="K570">
        <f t="shared" si="45"/>
        <v>1</v>
      </c>
    </row>
    <row r="571" spans="1:11" x14ac:dyDescent="0.25">
      <c r="A571">
        <v>570</v>
      </c>
      <c r="B571" s="4">
        <v>43719</v>
      </c>
      <c r="C571">
        <v>34.590000000000003</v>
      </c>
      <c r="D571" s="3">
        <f t="shared" si="40"/>
        <v>5.7836901554434805E-4</v>
      </c>
      <c r="E571">
        <f t="shared" si="41"/>
        <v>3.3451071814173832E-7</v>
      </c>
      <c r="F571">
        <v>118</v>
      </c>
      <c r="G571">
        <f t="shared" si="42"/>
        <v>7.1772631747357902E-4</v>
      </c>
      <c r="H571">
        <f t="shared" si="43"/>
        <v>2.4008714588731219E-10</v>
      </c>
      <c r="I571">
        <f t="shared" si="44"/>
        <v>1.4405228753238744E-11</v>
      </c>
      <c r="J571" s="3">
        <f>SQRT(SUM($I$3:I570))*$K$8*SQRT($K$7)</f>
        <v>-7.0723087603944833E-4</v>
      </c>
      <c r="K571">
        <f t="shared" si="45"/>
        <v>0</v>
      </c>
    </row>
    <row r="572" spans="1:11" x14ac:dyDescent="0.25">
      <c r="A572">
        <v>571</v>
      </c>
      <c r="B572" s="4">
        <v>43720</v>
      </c>
      <c r="C572">
        <v>34.790000999999997</v>
      </c>
      <c r="D572" s="3">
        <f t="shared" si="40"/>
        <v>5.7653949586646608E-3</v>
      </c>
      <c r="E572">
        <f t="shared" si="41"/>
        <v>3.3239779029395888E-5</v>
      </c>
      <c r="F572">
        <v>117</v>
      </c>
      <c r="G572">
        <f t="shared" si="42"/>
        <v>7.6353863561019059E-4</v>
      </c>
      <c r="H572">
        <f t="shared" si="43"/>
        <v>2.5379855528089163E-8</v>
      </c>
      <c r="I572">
        <f t="shared" si="44"/>
        <v>1.5227913316853511E-9</v>
      </c>
      <c r="J572" s="3">
        <f>SQRT(SUM($I$3:I571))*$K$8*SQRT($K$7)</f>
        <v>-7.0725842942723812E-4</v>
      </c>
      <c r="K572">
        <f t="shared" si="45"/>
        <v>0</v>
      </c>
    </row>
    <row r="573" spans="1:11" x14ac:dyDescent="0.25">
      <c r="A573">
        <v>572</v>
      </c>
      <c r="B573" s="4">
        <v>43721</v>
      </c>
      <c r="C573">
        <v>34.990001999999997</v>
      </c>
      <c r="D573" s="3">
        <f t="shared" si="40"/>
        <v>5.7323456310411731E-3</v>
      </c>
      <c r="E573">
        <f t="shared" si="41"/>
        <v>3.2859786433716826E-5</v>
      </c>
      <c r="F573">
        <v>116</v>
      </c>
      <c r="G573">
        <f t="shared" si="42"/>
        <v>8.1227514426616011E-4</v>
      </c>
      <c r="H573">
        <f t="shared" si="43"/>
        <v>2.6691187766002547E-8</v>
      </c>
      <c r="I573">
        <f t="shared" si="44"/>
        <v>1.6014712659601542E-9</v>
      </c>
      <c r="J573" s="3">
        <f>SQRT(SUM($I$3:I572))*$K$8*SQRT($K$7)</f>
        <v>-7.1016509637919977E-4</v>
      </c>
      <c r="K573">
        <f t="shared" si="45"/>
        <v>0</v>
      </c>
    </row>
    <row r="574" spans="1:11" x14ac:dyDescent="0.25">
      <c r="A574">
        <v>573</v>
      </c>
      <c r="B574" s="4">
        <v>43725</v>
      </c>
      <c r="C574">
        <v>34.729999999999997</v>
      </c>
      <c r="D574" s="3">
        <f t="shared" si="40"/>
        <v>-7.4584967828006925E-3</v>
      </c>
      <c r="E574">
        <f t="shared" si="41"/>
        <v>5.5629174259048284E-5</v>
      </c>
      <c r="F574">
        <v>115</v>
      </c>
      <c r="G574">
        <f t="shared" si="42"/>
        <v>8.6412249390017048E-4</v>
      </c>
      <c r="H574">
        <f t="shared" si="43"/>
        <v>4.8070420794335972E-8</v>
      </c>
      <c r="I574">
        <f t="shared" si="44"/>
        <v>2.884225247660161E-9</v>
      </c>
      <c r="J574" s="3">
        <f>SQRT(SUM($I$3:I573))*$K$8*SQRT($K$7)</f>
        <v>-7.1320916582431719E-4</v>
      </c>
      <c r="K574">
        <f t="shared" si="45"/>
        <v>1</v>
      </c>
    </row>
    <row r="575" spans="1:11" x14ac:dyDescent="0.25">
      <c r="A575">
        <v>574</v>
      </c>
      <c r="B575" s="4">
        <v>43726</v>
      </c>
      <c r="C575">
        <v>34.32</v>
      </c>
      <c r="D575" s="3">
        <f t="shared" si="40"/>
        <v>-1.1875592136221054E-2</v>
      </c>
      <c r="E575">
        <f t="shared" si="41"/>
        <v>1.4102968858587534E-4</v>
      </c>
      <c r="F575">
        <v>114</v>
      </c>
      <c r="G575">
        <f t="shared" si="42"/>
        <v>9.1927924882996863E-4</v>
      </c>
      <c r="H575">
        <f t="shared" si="43"/>
        <v>1.2964566618594787E-7</v>
      </c>
      <c r="I575">
        <f t="shared" si="44"/>
        <v>7.77873997115688E-9</v>
      </c>
      <c r="J575" s="3">
        <f>SQRT(SUM($I$3:I574))*$K$8*SQRT($K$7)</f>
        <v>-7.1865896707323015E-4</v>
      </c>
      <c r="K575">
        <f t="shared" si="45"/>
        <v>1</v>
      </c>
    </row>
    <row r="576" spans="1:11" x14ac:dyDescent="0.25">
      <c r="A576">
        <v>575</v>
      </c>
      <c r="B576" s="4">
        <v>43727</v>
      </c>
      <c r="C576">
        <v>33.909999999999997</v>
      </c>
      <c r="D576" s="3">
        <f t="shared" si="40"/>
        <v>-1.2018318482214397E-2</v>
      </c>
      <c r="E576">
        <f t="shared" si="41"/>
        <v>1.4443997913993615E-4</v>
      </c>
      <c r="F576">
        <v>113</v>
      </c>
      <c r="G576">
        <f t="shared" si="42"/>
        <v>9.779566476914559E-4</v>
      </c>
      <c r="H576">
        <f t="shared" si="43"/>
        <v>1.4125603779231579E-7</v>
      </c>
      <c r="I576">
        <f t="shared" si="44"/>
        <v>8.4753622675389557E-9</v>
      </c>
      <c r="J576" s="3">
        <f>SQRT(SUM($I$3:I575))*$K$8*SQRT($K$7)</f>
        <v>-7.331551199881482E-4</v>
      </c>
      <c r="K576">
        <f t="shared" si="45"/>
        <v>1</v>
      </c>
    </row>
    <row r="577" spans="1:11" x14ac:dyDescent="0.25">
      <c r="A577">
        <v>576</v>
      </c>
      <c r="B577" s="4">
        <v>43728</v>
      </c>
      <c r="C577">
        <v>33.830002</v>
      </c>
      <c r="D577" s="3">
        <f t="shared" si="40"/>
        <v>-2.3619142258066825E-3</v>
      </c>
      <c r="E577">
        <f t="shared" si="41"/>
        <v>5.5786388100679805E-6</v>
      </c>
      <c r="F577">
        <v>112</v>
      </c>
      <c r="G577">
        <f t="shared" si="42"/>
        <v>1.0403794124377191E-3</v>
      </c>
      <c r="H577">
        <f t="shared" si="43"/>
        <v>5.803900967420782E-9</v>
      </c>
      <c r="I577">
        <f t="shared" si="44"/>
        <v>3.4823405804524724E-10</v>
      </c>
      <c r="J577" s="3">
        <f>SQRT(SUM($I$3:I576))*$K$8*SQRT($K$7)</f>
        <v>-7.486300093296175E-4</v>
      </c>
      <c r="K577">
        <f t="shared" si="45"/>
        <v>1</v>
      </c>
    </row>
    <row r="578" spans="1:11" x14ac:dyDescent="0.25">
      <c r="A578">
        <v>577</v>
      </c>
      <c r="B578" s="4">
        <v>43731</v>
      </c>
      <c r="C578">
        <v>33.529998999999997</v>
      </c>
      <c r="D578" s="3">
        <f t="shared" si="40"/>
        <v>-8.9075112576419511E-3</v>
      </c>
      <c r="E578">
        <f t="shared" si="41"/>
        <v>7.9343756805018098E-5</v>
      </c>
      <c r="F578">
        <v>111</v>
      </c>
      <c r="G578">
        <f t="shared" si="42"/>
        <v>1.1067866089762969E-3</v>
      </c>
      <c r="H578">
        <f t="shared" si="43"/>
        <v>8.7816607537665957E-8</v>
      </c>
      <c r="I578">
        <f t="shared" si="44"/>
        <v>5.2689964522599621E-9</v>
      </c>
      <c r="J578" s="3">
        <f>SQRT(SUM($I$3:I577))*$K$8*SQRT($K$7)</f>
        <v>-7.492590027788125E-4</v>
      </c>
      <c r="K578">
        <f t="shared" si="45"/>
        <v>1</v>
      </c>
    </row>
    <row r="579" spans="1:11" x14ac:dyDescent="0.25">
      <c r="A579">
        <v>578</v>
      </c>
      <c r="B579" s="4">
        <v>43732</v>
      </c>
      <c r="C579">
        <v>33.18</v>
      </c>
      <c r="D579" s="3">
        <f t="shared" si="40"/>
        <v>-1.0493245891800076E-2</v>
      </c>
      <c r="E579">
        <f t="shared" si="41"/>
        <v>1.1010820934577918E-4</v>
      </c>
      <c r="F579">
        <v>110</v>
      </c>
      <c r="G579">
        <f t="shared" si="42"/>
        <v>1.1774325627407413E-3</v>
      </c>
      <c r="H579">
        <f t="shared" si="43"/>
        <v>1.2964499110879483E-7</v>
      </c>
      <c r="I579">
        <f t="shared" si="44"/>
        <v>7.7786994665276963E-9</v>
      </c>
      <c r="J579" s="3">
        <f>SQRT(SUM($I$3:I578))*$K$8*SQRT($K$7)</f>
        <v>-7.5871243044131305E-4</v>
      </c>
      <c r="K579">
        <f t="shared" si="45"/>
        <v>1</v>
      </c>
    </row>
    <row r="580" spans="1:11" x14ac:dyDescent="0.25">
      <c r="A580">
        <v>579</v>
      </c>
      <c r="B580" s="4">
        <v>43733</v>
      </c>
      <c r="C580">
        <v>32.729999999999997</v>
      </c>
      <c r="D580" s="3">
        <f t="shared" ref="D580:D643" si="46">LN(C580/C579)</f>
        <v>-1.365519624920938E-2</v>
      </c>
      <c r="E580">
        <f t="shared" ref="E580:E643" si="47">+D580*D580</f>
        <v>1.8646438460442191E-4</v>
      </c>
      <c r="F580">
        <v>109</v>
      </c>
      <c r="G580">
        <f t="shared" ref="G580:G643" si="48">+$G$2^(F580-1)</f>
        <v>1.2525878327029165E-3</v>
      </c>
      <c r="H580">
        <f t="shared" ref="H580:H643" si="49">+E580*G580</f>
        <v>2.335630193879359E-7</v>
      </c>
      <c r="I580">
        <f t="shared" ref="I580:I643" si="50">+H580*(1-$G$2)</f>
        <v>1.4013781163276167E-8</v>
      </c>
      <c r="J580" s="3">
        <f>SQRT(SUM($I$3:I579))*$K$8*SQRT($K$7)</f>
        <v>-7.7245722310636969E-4</v>
      </c>
      <c r="K580">
        <f t="shared" si="45"/>
        <v>1</v>
      </c>
    </row>
    <row r="581" spans="1:11" x14ac:dyDescent="0.25">
      <c r="A581">
        <v>580</v>
      </c>
      <c r="B581" s="4">
        <v>43734</v>
      </c>
      <c r="C581">
        <v>32.619999</v>
      </c>
      <c r="D581" s="3">
        <f t="shared" si="46"/>
        <v>-3.3665219762609826E-3</v>
      </c>
      <c r="E581">
        <f t="shared" si="47"/>
        <v>1.1333470216648152E-5</v>
      </c>
      <c r="F581">
        <v>108</v>
      </c>
      <c r="G581">
        <f t="shared" si="48"/>
        <v>1.3325402475562942E-3</v>
      </c>
      <c r="H581">
        <f t="shared" si="49"/>
        <v>1.5102305208164216E-8</v>
      </c>
      <c r="I581">
        <f t="shared" si="50"/>
        <v>9.0613831248985382E-10</v>
      </c>
      <c r="J581" s="3">
        <f>SQRT(SUM($I$3:I580))*$K$8*SQRT($K$7)</f>
        <v>-7.9662102371367985E-4</v>
      </c>
      <c r="K581">
        <f t="shared" si="45"/>
        <v>1</v>
      </c>
    </row>
    <row r="582" spans="1:11" x14ac:dyDescent="0.25">
      <c r="A582">
        <v>581</v>
      </c>
      <c r="B582" s="4">
        <v>43735</v>
      </c>
      <c r="C582">
        <v>32.830002</v>
      </c>
      <c r="D582" s="3">
        <f t="shared" si="46"/>
        <v>6.417225896561715E-3</v>
      </c>
      <c r="E582">
        <f t="shared" si="47"/>
        <v>4.1180788207502307E-5</v>
      </c>
      <c r="F582">
        <v>107</v>
      </c>
      <c r="G582">
        <f t="shared" si="48"/>
        <v>1.4175960080386109E-3</v>
      </c>
      <c r="H582">
        <f t="shared" si="49"/>
        <v>5.8377720970838775E-8</v>
      </c>
      <c r="I582">
        <f t="shared" si="50"/>
        <v>3.5026632582503298E-9</v>
      </c>
      <c r="J582" s="3">
        <f>SQRT(SUM($I$3:I581))*$K$8*SQRT($K$7)</f>
        <v>-7.9815828756111607E-4</v>
      </c>
      <c r="K582">
        <f t="shared" si="45"/>
        <v>0</v>
      </c>
    </row>
    <row r="583" spans="1:11" x14ac:dyDescent="0.25">
      <c r="A583">
        <v>582</v>
      </c>
      <c r="B583" s="4">
        <v>43738</v>
      </c>
      <c r="C583">
        <v>32.630001</v>
      </c>
      <c r="D583" s="3">
        <f t="shared" si="46"/>
        <v>-6.1106511815167954E-3</v>
      </c>
      <c r="E583">
        <f t="shared" si="47"/>
        <v>3.7340057862172605E-5</v>
      </c>
      <c r="F583">
        <v>106</v>
      </c>
      <c r="G583">
        <f t="shared" si="48"/>
        <v>1.5080808596155434E-3</v>
      </c>
      <c r="H583">
        <f t="shared" si="49"/>
        <v>5.6311826558879392E-8</v>
      </c>
      <c r="I583">
        <f t="shared" si="50"/>
        <v>3.3787095935327666E-9</v>
      </c>
      <c r="J583" s="3">
        <f>SQRT(SUM($I$3:I582))*$K$8*SQRT($K$7)</f>
        <v>-8.0407291936288538E-4</v>
      </c>
      <c r="K583">
        <f t="shared" si="45"/>
        <v>1</v>
      </c>
    </row>
    <row r="584" spans="1:11" x14ac:dyDescent="0.25">
      <c r="A584">
        <v>583</v>
      </c>
      <c r="B584" s="4">
        <v>43739</v>
      </c>
      <c r="C584">
        <v>32.900002000000001</v>
      </c>
      <c r="D584" s="3">
        <f t="shared" si="46"/>
        <v>8.2405773097248957E-3</v>
      </c>
      <c r="E584">
        <f t="shared" si="47"/>
        <v>6.7907114397552804E-5</v>
      </c>
      <c r="F584">
        <v>105</v>
      </c>
      <c r="G584">
        <f t="shared" si="48"/>
        <v>1.6043413400165356E-3</v>
      </c>
      <c r="H584">
        <f t="shared" si="49"/>
        <v>1.0894619090922604E-7</v>
      </c>
      <c r="I584">
        <f t="shared" si="50"/>
        <v>6.5367714545535681E-9</v>
      </c>
      <c r="J584" s="3">
        <f>SQRT(SUM($I$3:I583))*$K$8*SQRT($K$7)</f>
        <v>-8.0973730633880571E-4</v>
      </c>
      <c r="K584">
        <f t="shared" si="45"/>
        <v>0</v>
      </c>
    </row>
    <row r="585" spans="1:11" x14ac:dyDescent="0.25">
      <c r="A585">
        <v>584</v>
      </c>
      <c r="B585" s="4">
        <v>43740</v>
      </c>
      <c r="C585">
        <v>32.650002000000001</v>
      </c>
      <c r="D585" s="3">
        <f t="shared" si="46"/>
        <v>-7.6278015834169684E-3</v>
      </c>
      <c r="E585">
        <f t="shared" si="47"/>
        <v>5.8183356995978408E-5</v>
      </c>
      <c r="F585">
        <v>104</v>
      </c>
      <c r="G585">
        <f t="shared" si="48"/>
        <v>1.7067461064005696E-3</v>
      </c>
      <c r="H585">
        <f t="shared" si="49"/>
        <v>9.9304218010200497E-8</v>
      </c>
      <c r="I585">
        <f t="shared" si="50"/>
        <v>5.9582530806120353E-9</v>
      </c>
      <c r="J585" s="3">
        <f>SQRT(SUM($I$3:I584))*$K$8*SQRT($K$7)</f>
        <v>-8.2058517199411413E-4</v>
      </c>
      <c r="K585">
        <f t="shared" si="45"/>
        <v>1</v>
      </c>
    </row>
    <row r="586" spans="1:11" x14ac:dyDescent="0.25">
      <c r="A586">
        <v>585</v>
      </c>
      <c r="B586" s="4">
        <v>43741</v>
      </c>
      <c r="C586">
        <v>32.110000999999997</v>
      </c>
      <c r="D586" s="3">
        <f t="shared" si="46"/>
        <v>-1.6677377733812809E-2</v>
      </c>
      <c r="E586">
        <f t="shared" si="47"/>
        <v>2.7813492807627526E-4</v>
      </c>
      <c r="F586">
        <v>103</v>
      </c>
      <c r="G586">
        <f t="shared" si="48"/>
        <v>1.8156873472346489E-3</v>
      </c>
      <c r="H586">
        <f t="shared" si="49"/>
        <v>5.050060697321121E-7</v>
      </c>
      <c r="I586">
        <f t="shared" si="50"/>
        <v>3.0300364183926756E-8</v>
      </c>
      <c r="J586" s="3">
        <f>SQRT(SUM($I$3:I585))*$K$8*SQRT($K$7)</f>
        <v>-8.3034952707682302E-4</v>
      </c>
      <c r="K586">
        <f t="shared" si="45"/>
        <v>1</v>
      </c>
    </row>
    <row r="587" spans="1:11" x14ac:dyDescent="0.25">
      <c r="A587">
        <v>586</v>
      </c>
      <c r="B587" s="4">
        <v>43742</v>
      </c>
      <c r="C587">
        <v>32.240001999999997</v>
      </c>
      <c r="D587" s="3">
        <f t="shared" si="46"/>
        <v>4.0404404287968567E-3</v>
      </c>
      <c r="E587">
        <f t="shared" si="47"/>
        <v>1.6325158858656126E-5</v>
      </c>
      <c r="F587">
        <v>102</v>
      </c>
      <c r="G587">
        <f t="shared" si="48"/>
        <v>1.9315822842921795E-3</v>
      </c>
      <c r="H587">
        <f t="shared" si="49"/>
        <v>3.1533387639635709E-8</v>
      </c>
      <c r="I587">
        <f t="shared" si="50"/>
        <v>1.8920032583781442E-9</v>
      </c>
      <c r="J587" s="3">
        <f>SQRT(SUM($I$3:I586))*$K$8*SQRT($K$7)</f>
        <v>-8.78327552278325E-4</v>
      </c>
      <c r="K587">
        <f t="shared" ref="K587:K650" si="51">+IF(D587&lt;J587,1,0)</f>
        <v>0</v>
      </c>
    </row>
    <row r="588" spans="1:11" x14ac:dyDescent="0.25">
      <c r="A588">
        <v>587</v>
      </c>
      <c r="B588" s="4">
        <v>43745</v>
      </c>
      <c r="C588">
        <v>32.240001999999997</v>
      </c>
      <c r="D588" s="3">
        <f t="shared" si="46"/>
        <v>0</v>
      </c>
      <c r="E588">
        <f t="shared" si="47"/>
        <v>0</v>
      </c>
      <c r="F588">
        <v>101</v>
      </c>
      <c r="G588">
        <f t="shared" si="48"/>
        <v>2.0548747705235954E-3</v>
      </c>
      <c r="H588">
        <f t="shared" si="49"/>
        <v>0</v>
      </c>
      <c r="I588">
        <f t="shared" si="50"/>
        <v>0</v>
      </c>
      <c r="J588" s="3">
        <f>SQRT(SUM($I$3:I587))*$K$8*SQRT($K$7)</f>
        <v>-8.8123673670703596E-4</v>
      </c>
      <c r="K588">
        <f t="shared" si="51"/>
        <v>0</v>
      </c>
    </row>
    <row r="589" spans="1:11" x14ac:dyDescent="0.25">
      <c r="A589">
        <v>588</v>
      </c>
      <c r="B589" s="4">
        <v>43746</v>
      </c>
      <c r="C589">
        <v>32.659999999999997</v>
      </c>
      <c r="D589" s="3">
        <f t="shared" si="46"/>
        <v>1.2943107869153991E-2</v>
      </c>
      <c r="E589">
        <f t="shared" si="47"/>
        <v>1.6752404131255595E-4</v>
      </c>
      <c r="F589">
        <v>100</v>
      </c>
      <c r="G589">
        <f t="shared" si="48"/>
        <v>2.1860369899187183E-3</v>
      </c>
      <c r="H589">
        <f t="shared" si="49"/>
        <v>3.662137510099188E-7</v>
      </c>
      <c r="I589">
        <f t="shared" si="50"/>
        <v>2.1972825060595147E-8</v>
      </c>
      <c r="J589" s="3">
        <f>SQRT(SUM($I$3:I588))*$K$8*SQRT($K$7)</f>
        <v>-8.8123673670703596E-4</v>
      </c>
      <c r="K589">
        <f t="shared" si="51"/>
        <v>0</v>
      </c>
    </row>
    <row r="590" spans="1:11" x14ac:dyDescent="0.25">
      <c r="A590">
        <v>589</v>
      </c>
      <c r="B590" s="4">
        <v>43747</v>
      </c>
      <c r="C590">
        <v>32.970001000000003</v>
      </c>
      <c r="D590" s="3">
        <f t="shared" si="46"/>
        <v>9.4469998719239646E-3</v>
      </c>
      <c r="E590">
        <f t="shared" si="47"/>
        <v>8.924580658013141E-5</v>
      </c>
      <c r="F590">
        <v>99</v>
      </c>
      <c r="G590">
        <f t="shared" si="48"/>
        <v>2.3255712658709769E-3</v>
      </c>
      <c r="H590">
        <f t="shared" si="49"/>
        <v>2.0754748338223257E-7</v>
      </c>
      <c r="I590">
        <f t="shared" si="50"/>
        <v>1.2452849002933966E-8</v>
      </c>
      <c r="J590" s="3">
        <f>SQRT(SUM($I$3:I589))*$K$8*SQRT($K$7)</f>
        <v>-9.1434491256458725E-4</v>
      </c>
      <c r="K590">
        <f t="shared" si="51"/>
        <v>0</v>
      </c>
    </row>
    <row r="591" spans="1:11" x14ac:dyDescent="0.25">
      <c r="A591">
        <v>590</v>
      </c>
      <c r="B591" s="4">
        <v>43748</v>
      </c>
      <c r="C591">
        <v>32.159999999999997</v>
      </c>
      <c r="D591" s="3">
        <f t="shared" si="46"/>
        <v>-2.4874643103477399E-2</v>
      </c>
      <c r="E591">
        <f t="shared" si="47"/>
        <v>6.1874786952537575E-4</v>
      </c>
      <c r="F591">
        <v>98</v>
      </c>
      <c r="G591">
        <f t="shared" si="48"/>
        <v>2.4740119849691248E-3</v>
      </c>
      <c r="H591">
        <f t="shared" si="49"/>
        <v>1.5307896448798918E-6</v>
      </c>
      <c r="I591">
        <f t="shared" si="50"/>
        <v>9.1847378692793591E-8</v>
      </c>
      <c r="J591" s="3">
        <f>SQRT(SUM($I$3:I590))*$K$8*SQRT($K$7)</f>
        <v>-9.3258690921407925E-4</v>
      </c>
      <c r="K591">
        <f t="shared" si="51"/>
        <v>1</v>
      </c>
    </row>
    <row r="592" spans="1:11" x14ac:dyDescent="0.25">
      <c r="A592">
        <v>591</v>
      </c>
      <c r="B592" s="4">
        <v>43749</v>
      </c>
      <c r="C592">
        <v>32.110000999999997</v>
      </c>
      <c r="D592" s="3">
        <f t="shared" si="46"/>
        <v>-1.5559050663974123E-3</v>
      </c>
      <c r="E592">
        <f t="shared" si="47"/>
        <v>2.4208405756411358E-6</v>
      </c>
      <c r="F592">
        <v>97</v>
      </c>
      <c r="G592">
        <f t="shared" si="48"/>
        <v>2.6319276435841752E-3</v>
      </c>
      <c r="H592">
        <f t="shared" si="49"/>
        <v>6.3714772317401331E-9</v>
      </c>
      <c r="I592">
        <f t="shared" si="50"/>
        <v>3.8228863390440833E-10</v>
      </c>
      <c r="J592" s="3">
        <f>SQRT(SUM($I$3:I591))*$K$8*SQRT($K$7)</f>
        <v>-1.0574570522889236E-3</v>
      </c>
      <c r="K592">
        <f t="shared" si="51"/>
        <v>1</v>
      </c>
    </row>
    <row r="593" spans="1:11" x14ac:dyDescent="0.25">
      <c r="A593">
        <v>592</v>
      </c>
      <c r="B593" s="4">
        <v>43752</v>
      </c>
      <c r="C593">
        <v>32.130001</v>
      </c>
      <c r="D593" s="3">
        <f t="shared" si="46"/>
        <v>6.2266500695911547E-4</v>
      </c>
      <c r="E593">
        <f t="shared" si="47"/>
        <v>3.8771171089139532E-7</v>
      </c>
      <c r="F593">
        <v>96</v>
      </c>
      <c r="G593">
        <f t="shared" si="48"/>
        <v>2.7999230250895482E-3</v>
      </c>
      <c r="H593">
        <f t="shared" si="49"/>
        <v>1.08556294642168E-9</v>
      </c>
      <c r="I593">
        <f t="shared" si="50"/>
        <v>6.5133776785300853E-11</v>
      </c>
      <c r="J593" s="3">
        <f>SQRT(SUM($I$3:I592))*$K$8*SQRT($K$7)</f>
        <v>-1.0579459891443485E-3</v>
      </c>
      <c r="K593">
        <f t="shared" si="51"/>
        <v>0</v>
      </c>
    </row>
    <row r="594" spans="1:11" x14ac:dyDescent="0.25">
      <c r="A594">
        <v>593</v>
      </c>
      <c r="B594" s="4">
        <v>43753</v>
      </c>
      <c r="C594">
        <v>32.040000999999997</v>
      </c>
      <c r="D594" s="3">
        <f t="shared" si="46"/>
        <v>-2.8050508401830129E-3</v>
      </c>
      <c r="E594">
        <f t="shared" si="47"/>
        <v>7.868310216011426E-6</v>
      </c>
      <c r="F594">
        <v>95</v>
      </c>
      <c r="G594">
        <f t="shared" si="48"/>
        <v>2.9786415160527112E-3</v>
      </c>
      <c r="H594">
        <f t="shared" si="49"/>
        <v>2.3436875470593311E-8</v>
      </c>
      <c r="I594">
        <f t="shared" si="50"/>
        <v>1.4062125282355999E-9</v>
      </c>
      <c r="J594" s="3">
        <f>SQRT(SUM($I$3:I593))*$K$8*SQRT($K$7)</f>
        <v>-1.0580292709608918E-3</v>
      </c>
      <c r="K594">
        <f t="shared" si="51"/>
        <v>1</v>
      </c>
    </row>
    <row r="595" spans="1:11" x14ac:dyDescent="0.25">
      <c r="A595">
        <v>594</v>
      </c>
      <c r="B595" s="4">
        <v>43754</v>
      </c>
      <c r="C595">
        <v>31.469999000000001</v>
      </c>
      <c r="D595" s="3">
        <f t="shared" si="46"/>
        <v>-1.795047411112401E-2</v>
      </c>
      <c r="E595">
        <f t="shared" si="47"/>
        <v>3.222195208141333E-4</v>
      </c>
      <c r="F595">
        <v>94</v>
      </c>
      <c r="G595">
        <f t="shared" si="48"/>
        <v>3.1687675702688411E-3</v>
      </c>
      <c r="H595">
        <f t="shared" si="49"/>
        <v>1.0210387680633914E-6</v>
      </c>
      <c r="I595">
        <f t="shared" si="50"/>
        <v>6.1262326083803535E-8</v>
      </c>
      <c r="J595" s="3">
        <f>SQRT(SUM($I$3:I594))*$K$8*SQRT($K$7)</f>
        <v>-1.0598256966647256E-3</v>
      </c>
      <c r="K595">
        <f t="shared" si="51"/>
        <v>1</v>
      </c>
    </row>
    <row r="596" spans="1:11" x14ac:dyDescent="0.25">
      <c r="A596">
        <v>595</v>
      </c>
      <c r="B596" s="4">
        <v>43755</v>
      </c>
      <c r="C596">
        <v>30.68</v>
      </c>
      <c r="D596" s="3">
        <f t="shared" si="46"/>
        <v>-2.5423702800964693E-2</v>
      </c>
      <c r="E596">
        <f t="shared" si="47"/>
        <v>6.4636466411177997E-4</v>
      </c>
      <c r="F596">
        <v>93</v>
      </c>
      <c r="G596">
        <f t="shared" si="48"/>
        <v>3.3710293300732359E-3</v>
      </c>
      <c r="H596">
        <f t="shared" si="49"/>
        <v>2.1789142406437459E-6</v>
      </c>
      <c r="I596">
        <f t="shared" si="50"/>
        <v>1.3073485443862488E-7</v>
      </c>
      <c r="J596" s="3">
        <f>SQRT(SUM($I$3:I595))*$K$8*SQRT($K$7)</f>
        <v>-1.1353318425154665E-3</v>
      </c>
      <c r="K596">
        <f t="shared" si="51"/>
        <v>1</v>
      </c>
    </row>
    <row r="597" spans="1:11" x14ac:dyDescent="0.25">
      <c r="A597">
        <v>596</v>
      </c>
      <c r="B597" s="4">
        <v>43756</v>
      </c>
      <c r="C597">
        <v>30.469999000000001</v>
      </c>
      <c r="D597" s="3">
        <f t="shared" si="46"/>
        <v>-6.8684163206045833E-3</v>
      </c>
      <c r="E597">
        <f t="shared" si="47"/>
        <v>4.7175142753147399E-5</v>
      </c>
      <c r="F597">
        <v>92</v>
      </c>
      <c r="G597">
        <f t="shared" si="48"/>
        <v>3.586201414971527E-3</v>
      </c>
      <c r="H597">
        <f t="shared" si="49"/>
        <v>1.6917956369282098E-7</v>
      </c>
      <c r="I597">
        <f t="shared" si="50"/>
        <v>1.0150773821569267E-8</v>
      </c>
      <c r="J597" s="3">
        <f>SQRT(SUM($I$3:I596))*$K$8*SQRT($K$7)</f>
        <v>-1.2816736020836593E-3</v>
      </c>
      <c r="K597">
        <f t="shared" si="51"/>
        <v>1</v>
      </c>
    </row>
    <row r="598" spans="1:11" x14ac:dyDescent="0.25">
      <c r="A598">
        <v>597</v>
      </c>
      <c r="B598" s="4">
        <v>43759</v>
      </c>
      <c r="C598">
        <v>31.950001</v>
      </c>
      <c r="D598" s="3">
        <f t="shared" si="46"/>
        <v>4.7429651943997092E-2</v>
      </c>
      <c r="E598">
        <f t="shared" si="47"/>
        <v>2.2495718835287074E-3</v>
      </c>
      <c r="F598">
        <v>91</v>
      </c>
      <c r="G598">
        <f t="shared" si="48"/>
        <v>3.8151078882675822E-3</v>
      </c>
      <c r="H598">
        <f t="shared" si="49"/>
        <v>8.5823594380753341E-6</v>
      </c>
      <c r="I598">
        <f t="shared" si="50"/>
        <v>5.1494156628452053E-7</v>
      </c>
      <c r="J598" s="3">
        <f>SQRT(SUM($I$3:I597))*$K$8*SQRT($K$7)</f>
        <v>-1.2923430589224564E-3</v>
      </c>
      <c r="K598">
        <f t="shared" si="51"/>
        <v>0</v>
      </c>
    </row>
    <row r="599" spans="1:11" x14ac:dyDescent="0.25">
      <c r="A599">
        <v>598</v>
      </c>
      <c r="B599" s="4">
        <v>43760</v>
      </c>
      <c r="C599">
        <v>32.009998000000003</v>
      </c>
      <c r="D599" s="3">
        <f t="shared" si="46"/>
        <v>1.8760793788470018E-3</v>
      </c>
      <c r="E599">
        <f t="shared" si="47"/>
        <v>3.5196738357349523E-6</v>
      </c>
      <c r="F599">
        <v>90</v>
      </c>
      <c r="G599">
        <f t="shared" si="48"/>
        <v>4.0586254130506195E-3</v>
      </c>
      <c r="H599">
        <f t="shared" si="49"/>
        <v>1.4285037675363228E-8</v>
      </c>
      <c r="I599">
        <f t="shared" si="50"/>
        <v>8.5710226052179443E-10</v>
      </c>
      <c r="J599" s="3">
        <f>SQRT(SUM($I$3:I598))*$K$8*SQRT($K$7)</f>
        <v>-1.7502420877832229E-3</v>
      </c>
      <c r="K599">
        <f t="shared" si="51"/>
        <v>0</v>
      </c>
    </row>
    <row r="600" spans="1:11" x14ac:dyDescent="0.25">
      <c r="A600">
        <v>599</v>
      </c>
      <c r="B600" s="4">
        <v>43761</v>
      </c>
      <c r="C600">
        <v>32</v>
      </c>
      <c r="D600" s="3">
        <f t="shared" si="46"/>
        <v>-3.1238870156848736E-4</v>
      </c>
      <c r="E600">
        <f t="shared" si="47"/>
        <v>9.7586700867645464E-8</v>
      </c>
      <c r="F600">
        <v>89</v>
      </c>
      <c r="G600">
        <f t="shared" si="48"/>
        <v>4.3176866096283186E-3</v>
      </c>
      <c r="H600">
        <f t="shared" si="49"/>
        <v>4.2134879161403703E-10</v>
      </c>
      <c r="I600">
        <f t="shared" si="50"/>
        <v>2.5280927496842246E-11</v>
      </c>
      <c r="J600" s="3">
        <f>SQRT(SUM($I$3:I599))*$K$8*SQRT($K$7)</f>
        <v>-1.7509044215085585E-3</v>
      </c>
      <c r="K600">
        <f t="shared" si="51"/>
        <v>0</v>
      </c>
    </row>
    <row r="601" spans="1:11" x14ac:dyDescent="0.25">
      <c r="A601">
        <v>600</v>
      </c>
      <c r="B601" s="4">
        <v>43762</v>
      </c>
      <c r="C601">
        <v>31.879999000000002</v>
      </c>
      <c r="D601" s="3">
        <f t="shared" si="46"/>
        <v>-3.7570802453413083E-3</v>
      </c>
      <c r="E601">
        <f t="shared" si="47"/>
        <v>1.4115651969933906E-5</v>
      </c>
      <c r="F601">
        <v>88</v>
      </c>
      <c r="G601">
        <f t="shared" si="48"/>
        <v>4.5932836272641686E-3</v>
      </c>
      <c r="H601">
        <f t="shared" si="49"/>
        <v>6.4837193081656622E-8</v>
      </c>
      <c r="I601">
        <f t="shared" si="50"/>
        <v>3.8902315848994008E-9</v>
      </c>
      <c r="J601" s="3">
        <f>SQRT(SUM($I$3:I600))*$K$8*SQRT($K$7)</f>
        <v>-1.7509239537758692E-3</v>
      </c>
      <c r="K601">
        <f t="shared" si="51"/>
        <v>1</v>
      </c>
    </row>
    <row r="602" spans="1:11" x14ac:dyDescent="0.25">
      <c r="A602">
        <v>601</v>
      </c>
      <c r="B602" s="4">
        <v>43763</v>
      </c>
      <c r="C602">
        <v>30.82</v>
      </c>
      <c r="D602" s="3">
        <f t="shared" si="46"/>
        <v>-3.3814992662415486E-2</v>
      </c>
      <c r="E602">
        <f t="shared" si="47"/>
        <v>1.1434537287592131E-3</v>
      </c>
      <c r="F602">
        <v>87</v>
      </c>
      <c r="G602">
        <f t="shared" si="48"/>
        <v>4.8864719438980525E-3</v>
      </c>
      <c r="H602">
        <f t="shared" si="49"/>
        <v>5.5874545647275083E-6</v>
      </c>
      <c r="I602">
        <f t="shared" si="50"/>
        <v>3.3524727388365081E-7</v>
      </c>
      <c r="J602" s="3">
        <f>SQRT(SUM($I$3:I601))*$K$8*SQRT($K$7)</f>
        <v>-1.7539269889324247E-3</v>
      </c>
      <c r="K602">
        <f t="shared" si="51"/>
        <v>1</v>
      </c>
    </row>
    <row r="603" spans="1:11" x14ac:dyDescent="0.25">
      <c r="A603">
        <v>602</v>
      </c>
      <c r="B603" s="4">
        <v>43766</v>
      </c>
      <c r="C603">
        <v>30.940000999999999</v>
      </c>
      <c r="D603" s="3">
        <f t="shared" si="46"/>
        <v>3.8860475735703935E-3</v>
      </c>
      <c r="E603">
        <f t="shared" si="47"/>
        <v>1.5101365744052343E-5</v>
      </c>
      <c r="F603">
        <v>86</v>
      </c>
      <c r="G603">
        <f t="shared" si="48"/>
        <v>5.1983744084021823E-3</v>
      </c>
      <c r="H603">
        <f t="shared" si="49"/>
        <v>7.8502553215803075E-8</v>
      </c>
      <c r="I603">
        <f t="shared" si="50"/>
        <v>4.710153192948189E-9</v>
      </c>
      <c r="J603" s="3">
        <f>SQRT(SUM($I$3:I602))*$K$8*SQRT($K$7)</f>
        <v>-1.99581711333098E-3</v>
      </c>
      <c r="K603">
        <f t="shared" si="51"/>
        <v>0</v>
      </c>
    </row>
    <row r="604" spans="1:11" x14ac:dyDescent="0.25">
      <c r="A604">
        <v>603</v>
      </c>
      <c r="B604" s="4">
        <v>43767</v>
      </c>
      <c r="C604">
        <v>30.860001</v>
      </c>
      <c r="D604" s="3">
        <f t="shared" si="46"/>
        <v>-2.5889981261188128E-3</v>
      </c>
      <c r="E604">
        <f t="shared" si="47"/>
        <v>6.7029112970467236E-6</v>
      </c>
      <c r="F604">
        <v>85</v>
      </c>
      <c r="G604">
        <f t="shared" si="48"/>
        <v>5.5301855408533863E-3</v>
      </c>
      <c r="H604">
        <f t="shared" si="49"/>
        <v>3.706834313655061E-8</v>
      </c>
      <c r="I604">
        <f t="shared" si="50"/>
        <v>2.2241005881930386E-9</v>
      </c>
      <c r="J604" s="3">
        <f>SQRT(SUM($I$3:I603))*$K$8*SQRT($K$7)</f>
        <v>-1.9990071220492866E-3</v>
      </c>
      <c r="K604">
        <f t="shared" si="51"/>
        <v>1</v>
      </c>
    </row>
    <row r="605" spans="1:11" x14ac:dyDescent="0.25">
      <c r="A605">
        <v>604</v>
      </c>
      <c r="B605" s="4">
        <v>43768</v>
      </c>
      <c r="C605">
        <v>31.389999</v>
      </c>
      <c r="D605" s="3">
        <f t="shared" si="46"/>
        <v>1.7028459657161071E-2</v>
      </c>
      <c r="E605">
        <f t="shared" si="47"/>
        <v>2.8996843829556216E-4</v>
      </c>
      <c r="F605">
        <v>84</v>
      </c>
      <c r="G605">
        <f t="shared" si="48"/>
        <v>5.8831761072908363E-3</v>
      </c>
      <c r="H605">
        <f t="shared" si="49"/>
        <v>1.7059353880488885E-6</v>
      </c>
      <c r="I605">
        <f t="shared" si="50"/>
        <v>1.023561232829334E-7</v>
      </c>
      <c r="J605" s="3">
        <f>SQRT(SUM($I$3:I604))*$K$8*SQRT($K$7)</f>
        <v>-2.0005116532505894E-3</v>
      </c>
      <c r="K605">
        <f t="shared" si="51"/>
        <v>0</v>
      </c>
    </row>
    <row r="606" spans="1:11" x14ac:dyDescent="0.25">
      <c r="A606">
        <v>605</v>
      </c>
      <c r="B606" s="4">
        <v>43769</v>
      </c>
      <c r="C606">
        <v>30.99</v>
      </c>
      <c r="D606" s="3">
        <f t="shared" si="46"/>
        <v>-1.2824767196925489E-2</v>
      </c>
      <c r="E606">
        <f t="shared" si="47"/>
        <v>1.6447465365533606E-4</v>
      </c>
      <c r="F606">
        <v>83</v>
      </c>
      <c r="G606">
        <f t="shared" si="48"/>
        <v>6.2586979864796138E-3</v>
      </c>
      <c r="H606">
        <f t="shared" si="49"/>
        <v>1.0293971836595836E-6</v>
      </c>
      <c r="I606">
        <f t="shared" si="50"/>
        <v>6.1763831019575069E-8</v>
      </c>
      <c r="J606" s="3">
        <f>SQRT(SUM($I$3:I605))*$K$8*SQRT($K$7)</f>
        <v>-2.0685685422838014E-3</v>
      </c>
      <c r="K606">
        <f t="shared" si="51"/>
        <v>1</v>
      </c>
    </row>
    <row r="607" spans="1:11" x14ac:dyDescent="0.25">
      <c r="A607">
        <v>606</v>
      </c>
      <c r="B607" s="4">
        <v>43770</v>
      </c>
      <c r="C607">
        <v>31.34</v>
      </c>
      <c r="D607" s="3">
        <f t="shared" si="46"/>
        <v>1.1230665128217883E-2</v>
      </c>
      <c r="E607">
        <f t="shared" si="47"/>
        <v>1.2612783922216921E-4</v>
      </c>
      <c r="F607">
        <v>82</v>
      </c>
      <c r="G607">
        <f t="shared" si="48"/>
        <v>6.6581893473187381E-3</v>
      </c>
      <c r="H607">
        <f t="shared" si="49"/>
        <v>8.3978303550937752E-7</v>
      </c>
      <c r="I607">
        <f t="shared" si="50"/>
        <v>5.0386982130562698E-8</v>
      </c>
      <c r="J607" s="3">
        <f>SQRT(SUM($I$3:I606))*$K$8*SQRT($K$7)</f>
        <v>-2.1085731058801348E-3</v>
      </c>
      <c r="K607">
        <f t="shared" si="51"/>
        <v>0</v>
      </c>
    </row>
    <row r="608" spans="1:11" x14ac:dyDescent="0.25">
      <c r="A608">
        <v>607</v>
      </c>
      <c r="B608" s="4">
        <v>43773</v>
      </c>
      <c r="C608">
        <v>30.77</v>
      </c>
      <c r="D608" s="3">
        <f t="shared" si="46"/>
        <v>-1.8355047593924347E-2</v>
      </c>
      <c r="E608">
        <f t="shared" si="47"/>
        <v>3.3690777217522795E-4</v>
      </c>
      <c r="F608">
        <v>81</v>
      </c>
      <c r="G608">
        <f t="shared" si="48"/>
        <v>7.0831801567220621E-3</v>
      </c>
      <c r="H608">
        <f t="shared" si="49"/>
        <v>2.3863784465170121E-6</v>
      </c>
      <c r="I608">
        <f t="shared" si="50"/>
        <v>1.4318270679102084E-7</v>
      </c>
      <c r="J608" s="3">
        <f>SQRT(SUM($I$3:I607))*$K$8*SQRT($K$7)</f>
        <v>-2.1406552063599513E-3</v>
      </c>
      <c r="K608">
        <f t="shared" si="51"/>
        <v>1</v>
      </c>
    </row>
    <row r="609" spans="1:11" x14ac:dyDescent="0.25">
      <c r="A609">
        <v>608</v>
      </c>
      <c r="B609" s="4">
        <v>43774</v>
      </c>
      <c r="C609">
        <v>30.780000999999999</v>
      </c>
      <c r="D609" s="3">
        <f t="shared" si="46"/>
        <v>3.249715654111565E-4</v>
      </c>
      <c r="E609">
        <f t="shared" si="47"/>
        <v>1.0560651832577757E-7</v>
      </c>
      <c r="F609">
        <v>80</v>
      </c>
      <c r="G609">
        <f t="shared" si="48"/>
        <v>7.5352980390660223E-3</v>
      </c>
      <c r="H609">
        <f t="shared" si="49"/>
        <v>7.9577659045282165E-10</v>
      </c>
      <c r="I609">
        <f t="shared" si="50"/>
        <v>4.7746595427169344E-11</v>
      </c>
      <c r="J609" s="3">
        <f>SQRT(SUM($I$3:I608))*$K$8*SQRT($K$7)</f>
        <v>-2.2293029734906096E-3</v>
      </c>
      <c r="K609">
        <f t="shared" si="51"/>
        <v>0</v>
      </c>
    </row>
    <row r="610" spans="1:11" x14ac:dyDescent="0.25">
      <c r="A610">
        <v>609</v>
      </c>
      <c r="B610" s="4">
        <v>43775</v>
      </c>
      <c r="C610">
        <v>30.98</v>
      </c>
      <c r="D610" s="3">
        <f t="shared" si="46"/>
        <v>6.4766740893609275E-3</v>
      </c>
      <c r="E610">
        <f t="shared" si="47"/>
        <v>4.1947307259799198E-5</v>
      </c>
      <c r="F610">
        <v>79</v>
      </c>
      <c r="G610">
        <f t="shared" si="48"/>
        <v>8.016274509644707E-3</v>
      </c>
      <c r="H610">
        <f t="shared" si="49"/>
        <v>3.3626112993496268E-7</v>
      </c>
      <c r="I610">
        <f t="shared" si="50"/>
        <v>2.017566779609778E-8</v>
      </c>
      <c r="J610" s="3">
        <f>SQRT(SUM($I$3:I609))*$K$8*SQRT($K$7)</f>
        <v>-2.2293319465935945E-3</v>
      </c>
      <c r="K610">
        <f t="shared" si="51"/>
        <v>0</v>
      </c>
    </row>
    <row r="611" spans="1:11" x14ac:dyDescent="0.25">
      <c r="A611">
        <v>610</v>
      </c>
      <c r="B611" s="4">
        <v>43776</v>
      </c>
      <c r="C611">
        <v>31.059999000000001</v>
      </c>
      <c r="D611" s="3">
        <f t="shared" si="46"/>
        <v>2.5789505360677215E-3</v>
      </c>
      <c r="E611">
        <f t="shared" si="47"/>
        <v>6.6509858674839879E-6</v>
      </c>
      <c r="F611">
        <v>78</v>
      </c>
      <c r="G611">
        <f t="shared" si="48"/>
        <v>8.5279516060050055E-3</v>
      </c>
      <c r="H611">
        <f t="shared" si="49"/>
        <v>5.6719285610126668E-8</v>
      </c>
      <c r="I611">
        <f t="shared" si="50"/>
        <v>3.403157136607603E-9</v>
      </c>
      <c r="J611" s="3">
        <f>SQRT(SUM($I$3:I610))*$K$8*SQRT($K$7)</f>
        <v>-2.2415412273791712E-3</v>
      </c>
      <c r="K611">
        <f t="shared" si="51"/>
        <v>0</v>
      </c>
    </row>
    <row r="612" spans="1:11" x14ac:dyDescent="0.25">
      <c r="A612">
        <v>611</v>
      </c>
      <c r="B612" s="4">
        <v>43777</v>
      </c>
      <c r="C612">
        <v>30.99</v>
      </c>
      <c r="D612" s="3">
        <f t="shared" si="46"/>
        <v>-2.2562137251335018E-3</v>
      </c>
      <c r="E612">
        <f t="shared" si="47"/>
        <v>5.090500373480793E-6</v>
      </c>
      <c r="F612">
        <v>77</v>
      </c>
      <c r="G612">
        <f t="shared" si="48"/>
        <v>9.0722889425585186E-3</v>
      </c>
      <c r="H612">
        <f t="shared" si="49"/>
        <v>4.6182490250419805E-8</v>
      </c>
      <c r="I612">
        <f t="shared" si="50"/>
        <v>2.7709494150251908E-9</v>
      </c>
      <c r="J612" s="3">
        <f>SQRT(SUM($I$3:I611))*$K$8*SQRT($K$7)</f>
        <v>-2.243594095097134E-3</v>
      </c>
      <c r="K612">
        <f t="shared" si="51"/>
        <v>1</v>
      </c>
    </row>
    <row r="613" spans="1:11" x14ac:dyDescent="0.25">
      <c r="A613">
        <v>612</v>
      </c>
      <c r="B613" s="4">
        <v>43780</v>
      </c>
      <c r="C613">
        <v>30.799999</v>
      </c>
      <c r="D613" s="3">
        <f t="shared" si="46"/>
        <v>-6.149914287661002E-3</v>
      </c>
      <c r="E613">
        <f t="shared" si="47"/>
        <v>3.7821445745576933E-5</v>
      </c>
      <c r="F613">
        <v>76</v>
      </c>
      <c r="G613">
        <f t="shared" si="48"/>
        <v>9.6513712154877845E-3</v>
      </c>
      <c r="H613">
        <f t="shared" si="49"/>
        <v>3.6502881279699412E-7</v>
      </c>
      <c r="I613">
        <f t="shared" si="50"/>
        <v>2.1901728767819666E-8</v>
      </c>
      <c r="J613" s="3">
        <f>SQRT(SUM($I$3:I612))*$K$8*SQRT($K$7)</f>
        <v>-2.2452642133179291E-3</v>
      </c>
      <c r="K613">
        <f t="shared" si="51"/>
        <v>1</v>
      </c>
    </row>
    <row r="614" spans="1:11" x14ac:dyDescent="0.25">
      <c r="A614">
        <v>613</v>
      </c>
      <c r="B614" s="4">
        <v>43781</v>
      </c>
      <c r="C614">
        <v>29.790001</v>
      </c>
      <c r="D614" s="3">
        <f t="shared" si="46"/>
        <v>-3.3341857218493906E-2</v>
      </c>
      <c r="E614">
        <f t="shared" si="47"/>
        <v>1.1116794427784341E-3</v>
      </c>
      <c r="F614">
        <v>75</v>
      </c>
      <c r="G614">
        <f t="shared" si="48"/>
        <v>1.0267416186689133E-2</v>
      </c>
      <c r="H614">
        <f t="shared" si="49"/>
        <v>1.141407550519285E-5</v>
      </c>
      <c r="I614">
        <f t="shared" si="50"/>
        <v>6.848445303115716E-7</v>
      </c>
      <c r="J614" s="3">
        <f>SQRT(SUM($I$3:I613))*$K$8*SQRT($K$7)</f>
        <v>-2.2584214545800186E-3</v>
      </c>
      <c r="K614">
        <f t="shared" si="51"/>
        <v>1</v>
      </c>
    </row>
    <row r="615" spans="1:11" x14ac:dyDescent="0.25">
      <c r="A615">
        <v>614</v>
      </c>
      <c r="B615" s="4">
        <v>43782</v>
      </c>
      <c r="C615">
        <v>30.58</v>
      </c>
      <c r="D615" s="3">
        <f t="shared" si="46"/>
        <v>2.6173400207414356E-2</v>
      </c>
      <c r="E615">
        <f t="shared" si="47"/>
        <v>6.8504687841747789E-4</v>
      </c>
      <c r="F615">
        <v>74</v>
      </c>
      <c r="G615">
        <f t="shared" si="48"/>
        <v>1.0922783177328864E-2</v>
      </c>
      <c r="H615">
        <f t="shared" si="49"/>
        <v>7.482618519260079E-6</v>
      </c>
      <c r="I615">
        <f t="shared" si="50"/>
        <v>4.4895711115560516E-7</v>
      </c>
      <c r="J615" s="3">
        <f>SQRT(SUM($I$3:I614))*$K$8*SQRT($K$7)</f>
        <v>-2.6369194342195676E-3</v>
      </c>
      <c r="K615">
        <f t="shared" si="51"/>
        <v>0</v>
      </c>
    </row>
    <row r="616" spans="1:11" x14ac:dyDescent="0.25">
      <c r="A616">
        <v>615</v>
      </c>
      <c r="B616" s="4">
        <v>43783</v>
      </c>
      <c r="C616">
        <v>30.52</v>
      </c>
      <c r="D616" s="3">
        <f t="shared" si="46"/>
        <v>-1.9639940846599437E-3</v>
      </c>
      <c r="E616">
        <f t="shared" si="47"/>
        <v>3.8572727645792505E-6</v>
      </c>
      <c r="F616">
        <v>73</v>
      </c>
      <c r="G616">
        <f t="shared" si="48"/>
        <v>1.1619982103541347E-2</v>
      </c>
      <c r="H616">
        <f t="shared" si="49"/>
        <v>4.4821440492888342E-8</v>
      </c>
      <c r="I616">
        <f t="shared" si="50"/>
        <v>2.689286429573303E-9</v>
      </c>
      <c r="J616" s="3">
        <f>SQRT(SUM($I$3:I615))*$K$8*SQRT($K$7)</f>
        <v>-2.8579742958643765E-3</v>
      </c>
      <c r="K616">
        <f t="shared" si="51"/>
        <v>0</v>
      </c>
    </row>
    <row r="617" spans="1:11" x14ac:dyDescent="0.25">
      <c r="A617">
        <v>616</v>
      </c>
      <c r="B617" s="4">
        <v>43784</v>
      </c>
      <c r="C617">
        <v>30.6</v>
      </c>
      <c r="D617" s="3">
        <f t="shared" si="46"/>
        <v>2.6178025420788799E-3</v>
      </c>
      <c r="E617">
        <f t="shared" si="47"/>
        <v>6.8528901493146454E-6</v>
      </c>
      <c r="F617">
        <v>72</v>
      </c>
      <c r="G617">
        <f t="shared" si="48"/>
        <v>1.2361683088873771E-2</v>
      </c>
      <c r="H617">
        <f t="shared" si="49"/>
        <v>8.471325626869251E-8</v>
      </c>
      <c r="I617">
        <f t="shared" si="50"/>
        <v>5.0827953761215548E-9</v>
      </c>
      <c r="J617" s="3">
        <f>SQRT(SUM($I$3:I616))*$K$8*SQRT($K$7)</f>
        <v>-2.8592469388139946E-3</v>
      </c>
      <c r="K617">
        <f t="shared" si="51"/>
        <v>0</v>
      </c>
    </row>
    <row r="618" spans="1:11" x14ac:dyDescent="0.25">
      <c r="A618">
        <v>617</v>
      </c>
      <c r="B618" s="4">
        <v>43788</v>
      </c>
      <c r="C618">
        <v>30.530000999999999</v>
      </c>
      <c r="D618" s="3">
        <f t="shared" si="46"/>
        <v>-2.2901694568816912E-3</v>
      </c>
      <c r="E618">
        <f t="shared" si="47"/>
        <v>5.2448761412337804E-6</v>
      </c>
      <c r="F618">
        <v>71</v>
      </c>
      <c r="G618">
        <f t="shared" si="48"/>
        <v>1.3150726690291248E-2</v>
      </c>
      <c r="H618">
        <f t="shared" si="49"/>
        <v>6.8973932657794839E-8</v>
      </c>
      <c r="I618">
        <f t="shared" si="50"/>
        <v>4.1384359594676938E-9</v>
      </c>
      <c r="J618" s="3">
        <f>SQRT(SUM($I$3:I617))*$K$8*SQRT($K$7)</f>
        <v>-2.8616507090970366E-3</v>
      </c>
      <c r="K618">
        <f t="shared" si="51"/>
        <v>0</v>
      </c>
    </row>
    <row r="619" spans="1:11" x14ac:dyDescent="0.25">
      <c r="A619">
        <v>618</v>
      </c>
      <c r="B619" s="4">
        <v>43789</v>
      </c>
      <c r="C619">
        <v>31.110001</v>
      </c>
      <c r="D619" s="3">
        <f t="shared" si="46"/>
        <v>1.8819503552096908E-2</v>
      </c>
      <c r="E619">
        <f t="shared" si="47"/>
        <v>3.5417371394738813E-4</v>
      </c>
      <c r="F619">
        <v>70</v>
      </c>
      <c r="G619">
        <f t="shared" si="48"/>
        <v>1.3990134776905581E-2</v>
      </c>
      <c r="H619">
        <f t="shared" si="49"/>
        <v>4.9549379925611639E-6</v>
      </c>
      <c r="I619">
        <f t="shared" si="50"/>
        <v>2.9729627955367012E-7</v>
      </c>
      <c r="J619" s="3">
        <f>SQRT(SUM($I$3:I618))*$K$8*SQRT($K$7)</f>
        <v>-2.8636063799335099E-3</v>
      </c>
      <c r="K619">
        <f t="shared" si="51"/>
        <v>0</v>
      </c>
    </row>
    <row r="620" spans="1:11" x14ac:dyDescent="0.25">
      <c r="A620">
        <v>619</v>
      </c>
      <c r="B620" s="4">
        <v>43790</v>
      </c>
      <c r="C620">
        <v>31.66</v>
      </c>
      <c r="D620" s="3">
        <f t="shared" si="46"/>
        <v>1.7524711399315704E-2</v>
      </c>
      <c r="E620">
        <f t="shared" si="47"/>
        <v>3.0711550962930577E-4</v>
      </c>
      <c r="F620">
        <v>69</v>
      </c>
      <c r="G620">
        <f t="shared" si="48"/>
        <v>1.4883122103091046E-2</v>
      </c>
      <c r="H620">
        <f t="shared" si="49"/>
        <v>4.570837629565992E-6</v>
      </c>
      <c r="I620">
        <f t="shared" si="50"/>
        <v>2.7425025777395978E-7</v>
      </c>
      <c r="J620" s="3">
        <f>SQRT(SUM($I$3:I619))*$K$8*SQRT($K$7)</f>
        <v>-3.0007648195533839E-3</v>
      </c>
      <c r="K620">
        <f t="shared" si="51"/>
        <v>0</v>
      </c>
    </row>
    <row r="621" spans="1:11" x14ac:dyDescent="0.25">
      <c r="A621">
        <v>620</v>
      </c>
      <c r="B621" s="4">
        <v>43791</v>
      </c>
      <c r="C621">
        <v>31.57</v>
      </c>
      <c r="D621" s="3">
        <f t="shared" si="46"/>
        <v>-2.8467518829658556E-3</v>
      </c>
      <c r="E621">
        <f t="shared" si="47"/>
        <v>8.1039962831696446E-6</v>
      </c>
      <c r="F621">
        <v>68</v>
      </c>
      <c r="G621">
        <f t="shared" si="48"/>
        <v>1.5833108620309622E-2</v>
      </c>
      <c r="H621">
        <f t="shared" si="49"/>
        <v>1.2831145341001045E-7</v>
      </c>
      <c r="I621">
        <f t="shared" si="50"/>
        <v>7.6986872046006342E-9</v>
      </c>
      <c r="J621" s="3">
        <f>SQRT(SUM($I$3:I620))*$K$8*SQRT($K$7)</f>
        <v>-3.1219521924548375E-3</v>
      </c>
      <c r="K621">
        <f t="shared" si="51"/>
        <v>0</v>
      </c>
    </row>
    <row r="622" spans="1:11" x14ac:dyDescent="0.25">
      <c r="A622">
        <v>621</v>
      </c>
      <c r="B622" s="4">
        <v>43794</v>
      </c>
      <c r="C622">
        <v>31.280000999999999</v>
      </c>
      <c r="D622" s="3">
        <f t="shared" si="46"/>
        <v>-9.2283549234810254E-3</v>
      </c>
      <c r="E622">
        <f t="shared" si="47"/>
        <v>8.5162534593736489E-5</v>
      </c>
      <c r="F622">
        <v>67</v>
      </c>
      <c r="G622">
        <f t="shared" si="48"/>
        <v>1.684373257479747E-2</v>
      </c>
      <c r="H622">
        <f t="shared" si="49"/>
        <v>1.4344549580888358E-6</v>
      </c>
      <c r="I622">
        <f t="shared" si="50"/>
        <v>8.6067297485330229E-8</v>
      </c>
      <c r="J622" s="3">
        <f>SQRT(SUM($I$3:I621))*$K$8*SQRT($K$7)</f>
        <v>-3.1252863268419269E-3</v>
      </c>
      <c r="K622">
        <f t="shared" si="51"/>
        <v>1</v>
      </c>
    </row>
    <row r="623" spans="1:11" x14ac:dyDescent="0.25">
      <c r="A623">
        <v>622</v>
      </c>
      <c r="B623" s="4">
        <v>43795</v>
      </c>
      <c r="C623">
        <v>31.540001</v>
      </c>
      <c r="D623" s="3">
        <f t="shared" si="46"/>
        <v>8.2776655942429899E-3</v>
      </c>
      <c r="E623">
        <f t="shared" si="47"/>
        <v>6.8519747690114154E-5</v>
      </c>
      <c r="F623">
        <v>66</v>
      </c>
      <c r="G623">
        <f t="shared" si="48"/>
        <v>1.7918864441273906E-2</v>
      </c>
      <c r="H623">
        <f t="shared" si="49"/>
        <v>1.2277960704094463E-6</v>
      </c>
      <c r="I623">
        <f t="shared" si="50"/>
        <v>7.3667764224566843E-8</v>
      </c>
      <c r="J623" s="3">
        <f>SQRT(SUM($I$3:I622))*$K$8*SQRT($K$7)</f>
        <v>-3.1623208942275645E-3</v>
      </c>
      <c r="K623">
        <f t="shared" si="51"/>
        <v>0</v>
      </c>
    </row>
    <row r="624" spans="1:11" x14ac:dyDescent="0.25">
      <c r="A624">
        <v>623</v>
      </c>
      <c r="B624" s="4">
        <v>43796</v>
      </c>
      <c r="C624">
        <v>31.389999</v>
      </c>
      <c r="D624" s="3">
        <f t="shared" si="46"/>
        <v>-4.7672742440799751E-3</v>
      </c>
      <c r="E624">
        <f t="shared" si="47"/>
        <v>2.2726903718268299E-5</v>
      </c>
      <c r="F624">
        <v>65</v>
      </c>
      <c r="G624">
        <f t="shared" si="48"/>
        <v>1.9062621746036072E-2</v>
      </c>
      <c r="H624">
        <f t="shared" si="49"/>
        <v>4.3323436903992933E-7</v>
      </c>
      <c r="I624">
        <f t="shared" si="50"/>
        <v>2.5994062142395782E-8</v>
      </c>
      <c r="J624" s="3">
        <f>SQRT(SUM($I$3:I623))*$K$8*SQRT($K$7)</f>
        <v>-3.1936788779311927E-3</v>
      </c>
      <c r="K624">
        <f t="shared" si="51"/>
        <v>1</v>
      </c>
    </row>
    <row r="625" spans="1:11" x14ac:dyDescent="0.25">
      <c r="A625">
        <v>624</v>
      </c>
      <c r="B625" s="4">
        <v>43797</v>
      </c>
      <c r="C625">
        <v>31</v>
      </c>
      <c r="D625" s="3">
        <f t="shared" si="46"/>
        <v>-1.250213451143602E-2</v>
      </c>
      <c r="E625">
        <f t="shared" si="47"/>
        <v>1.5630336734203957E-4</v>
      </c>
      <c r="F625">
        <v>64</v>
      </c>
      <c r="G625">
        <f t="shared" si="48"/>
        <v>2.0279384836208586E-2</v>
      </c>
      <c r="H625">
        <f t="shared" si="49"/>
        <v>3.1697361375244976E-6</v>
      </c>
      <c r="I625">
        <f t="shared" si="50"/>
        <v>1.9018416825147003E-7</v>
      </c>
      <c r="J625" s="3">
        <f>SQRT(SUM($I$3:I624))*$K$8*SQRT($K$7)</f>
        <v>-3.204670472922068E-3</v>
      </c>
      <c r="K625">
        <f t="shared" si="51"/>
        <v>1</v>
      </c>
    </row>
    <row r="626" spans="1:11" x14ac:dyDescent="0.25">
      <c r="A626">
        <v>625</v>
      </c>
      <c r="B626" s="4">
        <v>43798</v>
      </c>
      <c r="C626">
        <v>30.309999000000001</v>
      </c>
      <c r="D626" s="3">
        <f t="shared" si="46"/>
        <v>-2.2509546407846751E-2</v>
      </c>
      <c r="E626">
        <f t="shared" si="47"/>
        <v>5.066796794870066E-4</v>
      </c>
      <c r="F626">
        <v>63</v>
      </c>
      <c r="G626">
        <f t="shared" si="48"/>
        <v>2.1573813655541053E-2</v>
      </c>
      <c r="H626">
        <f t="shared" si="49"/>
        <v>1.0931012988301946E-5</v>
      </c>
      <c r="I626">
        <f t="shared" si="50"/>
        <v>6.5586077929811734E-7</v>
      </c>
      <c r="J626" s="3">
        <f>SQRT(SUM($I$3:I625))*$K$8*SQRT($K$7)</f>
        <v>-3.2839708237899887E-3</v>
      </c>
      <c r="K626">
        <f t="shared" si="51"/>
        <v>1</v>
      </c>
    </row>
    <row r="627" spans="1:11" x14ac:dyDescent="0.25">
      <c r="A627">
        <v>626</v>
      </c>
      <c r="B627" s="4">
        <v>43801</v>
      </c>
      <c r="C627">
        <v>30.43</v>
      </c>
      <c r="D627" s="3">
        <f t="shared" si="46"/>
        <v>3.9513058315800787E-3</v>
      </c>
      <c r="E627">
        <f t="shared" si="47"/>
        <v>1.5612817774678736E-5</v>
      </c>
      <c r="F627">
        <v>62</v>
      </c>
      <c r="G627">
        <f t="shared" si="48"/>
        <v>2.2950865591001113E-2</v>
      </c>
      <c r="H627">
        <f t="shared" si="49"/>
        <v>3.583276822434448E-7</v>
      </c>
      <c r="I627">
        <f t="shared" si="50"/>
        <v>2.1499660934606706E-8</v>
      </c>
      <c r="J627" s="3">
        <f>SQRT(SUM($I$3:I626))*$K$8*SQRT($K$7)</f>
        <v>-3.5438572501910728E-3</v>
      </c>
      <c r="K627">
        <f t="shared" si="51"/>
        <v>0</v>
      </c>
    </row>
    <row r="628" spans="1:11" x14ac:dyDescent="0.25">
      <c r="A628">
        <v>627</v>
      </c>
      <c r="B628" s="4">
        <v>43802</v>
      </c>
      <c r="C628">
        <v>30.540001</v>
      </c>
      <c r="D628" s="3">
        <f t="shared" si="46"/>
        <v>3.6083686255485928E-3</v>
      </c>
      <c r="E628">
        <f t="shared" si="47"/>
        <v>1.302032413784344E-5</v>
      </c>
      <c r="F628">
        <v>61</v>
      </c>
      <c r="G628">
        <f t="shared" si="48"/>
        <v>2.441581445851183E-2</v>
      </c>
      <c r="H628">
        <f t="shared" si="49"/>
        <v>3.1790181833926844E-7</v>
      </c>
      <c r="I628">
        <f t="shared" si="50"/>
        <v>1.9074109100356124E-8</v>
      </c>
      <c r="J628" s="3">
        <f>SQRT(SUM($I$3:I627))*$K$8*SQRT($K$7)</f>
        <v>-3.5520546837905982E-3</v>
      </c>
      <c r="K628">
        <f t="shared" si="51"/>
        <v>0</v>
      </c>
    </row>
    <row r="629" spans="1:11" x14ac:dyDescent="0.25">
      <c r="A629">
        <v>628</v>
      </c>
      <c r="B629" s="4">
        <v>43803</v>
      </c>
      <c r="C629">
        <v>30.16</v>
      </c>
      <c r="D629" s="3">
        <f t="shared" si="46"/>
        <v>-1.2520789394672875E-2</v>
      </c>
      <c r="E629">
        <f t="shared" si="47"/>
        <v>1.5677016706575273E-4</v>
      </c>
      <c r="F629">
        <v>60</v>
      </c>
      <c r="G629">
        <f t="shared" si="48"/>
        <v>2.5974270700544498E-2</v>
      </c>
      <c r="H629">
        <f t="shared" si="49"/>
        <v>4.0719907571354469E-6</v>
      </c>
      <c r="I629">
        <f t="shared" si="50"/>
        <v>2.4431944542812704E-7</v>
      </c>
      <c r="J629" s="3">
        <f>SQRT(SUM($I$3:I628))*$K$8*SQRT($K$7)</f>
        <v>-3.559311493485488E-3</v>
      </c>
      <c r="K629">
        <f t="shared" si="51"/>
        <v>1</v>
      </c>
    </row>
    <row r="630" spans="1:11" x14ac:dyDescent="0.25">
      <c r="A630">
        <v>629</v>
      </c>
      <c r="B630" s="4">
        <v>43804</v>
      </c>
      <c r="C630">
        <v>30.26</v>
      </c>
      <c r="D630" s="3">
        <f t="shared" si="46"/>
        <v>3.3101652204546241E-3</v>
      </c>
      <c r="E630">
        <f t="shared" si="47"/>
        <v>1.095719378670741E-5</v>
      </c>
      <c r="F630">
        <v>59</v>
      </c>
      <c r="G630">
        <f t="shared" si="48"/>
        <v>2.7632202872919679E-2</v>
      </c>
      <c r="H630">
        <f t="shared" si="49"/>
        <v>3.0277140163219416E-7</v>
      </c>
      <c r="I630">
        <f t="shared" si="50"/>
        <v>1.8166284097931666E-8</v>
      </c>
      <c r="J630" s="3">
        <f>SQRT(SUM($I$3:I629))*$K$8*SQRT($K$7)</f>
        <v>-3.6509882475768375E-3</v>
      </c>
      <c r="K630">
        <f t="shared" si="51"/>
        <v>0</v>
      </c>
    </row>
    <row r="631" spans="1:11" x14ac:dyDescent="0.25">
      <c r="A631">
        <v>630</v>
      </c>
      <c r="B631" s="4">
        <v>43805</v>
      </c>
      <c r="C631">
        <v>29.73</v>
      </c>
      <c r="D631" s="3">
        <f t="shared" si="46"/>
        <v>-1.7670071350203556E-2</v>
      </c>
      <c r="E631">
        <f t="shared" si="47"/>
        <v>3.1223142152128451E-4</v>
      </c>
      <c r="F631">
        <v>58</v>
      </c>
      <c r="G631">
        <f t="shared" si="48"/>
        <v>2.9395960503106042E-2</v>
      </c>
      <c r="H631">
        <f t="shared" si="49"/>
        <v>9.1783425348683326E-6</v>
      </c>
      <c r="I631">
        <f t="shared" si="50"/>
        <v>5.507005520921004E-7</v>
      </c>
      <c r="J631" s="3">
        <f>SQRT(SUM($I$3:I630))*$K$8*SQRT($K$7)</f>
        <v>-3.6577130635098462E-3</v>
      </c>
      <c r="K631">
        <f t="shared" si="51"/>
        <v>1</v>
      </c>
    </row>
    <row r="632" spans="1:11" x14ac:dyDescent="0.25">
      <c r="A632">
        <v>631</v>
      </c>
      <c r="B632" s="4">
        <v>43808</v>
      </c>
      <c r="C632">
        <v>30.299999</v>
      </c>
      <c r="D632" s="3">
        <f t="shared" si="46"/>
        <v>1.8991042502016279E-2</v>
      </c>
      <c r="E632">
        <f t="shared" si="47"/>
        <v>3.6065969531338872E-4</v>
      </c>
      <c r="F632">
        <v>57</v>
      </c>
      <c r="G632">
        <f t="shared" si="48"/>
        <v>3.1272298407559622E-2</v>
      </c>
      <c r="H632">
        <f t="shared" si="49"/>
        <v>1.1278657615419824E-5</v>
      </c>
      <c r="I632">
        <f t="shared" si="50"/>
        <v>6.7671945692519003E-7</v>
      </c>
      <c r="J632" s="3">
        <f>SQRT(SUM($I$3:I631))*$K$8*SQRT($K$7)</f>
        <v>-3.8560094824637162E-3</v>
      </c>
      <c r="K632">
        <f t="shared" si="51"/>
        <v>0</v>
      </c>
    </row>
    <row r="633" spans="1:11" x14ac:dyDescent="0.25">
      <c r="A633">
        <v>632</v>
      </c>
      <c r="B633" s="4">
        <v>43809</v>
      </c>
      <c r="C633">
        <v>30.790001</v>
      </c>
      <c r="D633" s="3">
        <f t="shared" si="46"/>
        <v>1.6042314902463235E-2</v>
      </c>
      <c r="E633">
        <f t="shared" si="47"/>
        <v>2.5735586742979397E-4</v>
      </c>
      <c r="F633">
        <v>56</v>
      </c>
      <c r="G633">
        <f t="shared" si="48"/>
        <v>3.3268402561233638E-2</v>
      </c>
      <c r="H633">
        <f t="shared" si="49"/>
        <v>8.5618185991498623E-6</v>
      </c>
      <c r="I633">
        <f t="shared" si="50"/>
        <v>5.1370911594899219E-7</v>
      </c>
      <c r="J633" s="3">
        <f>SQRT(SUM($I$3:I632))*$K$8*SQRT($K$7)</f>
        <v>-4.0865270127325784E-3</v>
      </c>
      <c r="K633">
        <f t="shared" si="51"/>
        <v>0</v>
      </c>
    </row>
    <row r="634" spans="1:11" x14ac:dyDescent="0.25">
      <c r="A634">
        <v>633</v>
      </c>
      <c r="B634" s="4">
        <v>43810</v>
      </c>
      <c r="C634">
        <v>31.379999000000002</v>
      </c>
      <c r="D634" s="3">
        <f t="shared" si="46"/>
        <v>1.8980721022968713E-2</v>
      </c>
      <c r="E634">
        <f t="shared" si="47"/>
        <v>3.6026777055176643E-4</v>
      </c>
      <c r="F634">
        <v>55</v>
      </c>
      <c r="G634">
        <f t="shared" si="48"/>
        <v>3.5391917618333657E-2</v>
      </c>
      <c r="H634">
        <f t="shared" si="49"/>
        <v>1.2750567255908849E-5</v>
      </c>
      <c r="I634">
        <f t="shared" si="50"/>
        <v>7.6503403535453166E-7</v>
      </c>
      <c r="J634" s="3">
        <f>SQRT(SUM($I$3:I633))*$K$8*SQRT($K$7)</f>
        <v>-4.2531829682906875E-3</v>
      </c>
      <c r="K634">
        <f t="shared" si="51"/>
        <v>0</v>
      </c>
    </row>
    <row r="635" spans="1:11" x14ac:dyDescent="0.25">
      <c r="A635">
        <v>634</v>
      </c>
      <c r="B635" s="4">
        <v>43812</v>
      </c>
      <c r="C635">
        <v>31.58</v>
      </c>
      <c r="D635" s="3">
        <f t="shared" si="46"/>
        <v>6.3532933900414031E-3</v>
      </c>
      <c r="E635">
        <f t="shared" si="47"/>
        <v>4.0364336899943783E-5</v>
      </c>
      <c r="F635">
        <v>54</v>
      </c>
      <c r="G635">
        <f t="shared" si="48"/>
        <v>3.7650976189716655E-2</v>
      </c>
      <c r="H635">
        <f t="shared" si="49"/>
        <v>1.5197566875334848E-6</v>
      </c>
      <c r="I635">
        <f t="shared" si="50"/>
        <v>9.1185401252009167E-8</v>
      </c>
      <c r="J635" s="3">
        <f>SQRT(SUM($I$3:I634))*$K$8*SQRT($K$7)</f>
        <v>-4.4899218465661106E-3</v>
      </c>
      <c r="K635">
        <f t="shared" si="51"/>
        <v>0</v>
      </c>
    </row>
    <row r="636" spans="1:11" x14ac:dyDescent="0.25">
      <c r="A636">
        <v>635</v>
      </c>
      <c r="B636" s="4">
        <v>43815</v>
      </c>
      <c r="C636">
        <v>32</v>
      </c>
      <c r="D636" s="3">
        <f t="shared" si="46"/>
        <v>1.3211893972230566E-2</v>
      </c>
      <c r="E636">
        <f t="shared" si="47"/>
        <v>1.7455414233346237E-4</v>
      </c>
      <c r="F636">
        <v>53</v>
      </c>
      <c r="G636">
        <f t="shared" si="48"/>
        <v>4.0054229989060275E-2</v>
      </c>
      <c r="H636">
        <f t="shared" si="49"/>
        <v>6.9916317625676645E-6</v>
      </c>
      <c r="I636">
        <f t="shared" si="50"/>
        <v>4.1949790575406022E-7</v>
      </c>
      <c r="J636" s="3">
        <f>SQRT(SUM($I$3:I635))*$K$8*SQRT($K$7)</f>
        <v>-4.5173116179579717E-3</v>
      </c>
      <c r="K636">
        <f t="shared" si="51"/>
        <v>0</v>
      </c>
    </row>
    <row r="637" spans="1:11" x14ac:dyDescent="0.25">
      <c r="A637">
        <v>636</v>
      </c>
      <c r="B637" s="4">
        <v>43816</v>
      </c>
      <c r="C637">
        <v>31.98</v>
      </c>
      <c r="D637" s="3">
        <f t="shared" si="46"/>
        <v>-6.2519539391836109E-4</v>
      </c>
      <c r="E637">
        <f t="shared" si="47"/>
        <v>3.9086928057673466E-7</v>
      </c>
      <c r="F637">
        <v>52</v>
      </c>
      <c r="G637">
        <f t="shared" si="48"/>
        <v>4.2610882967085394E-2</v>
      </c>
      <c r="H637">
        <f t="shared" si="49"/>
        <v>1.6655285170084104E-8</v>
      </c>
      <c r="I637">
        <f t="shared" si="50"/>
        <v>9.9931711020504708E-10</v>
      </c>
      <c r="J637" s="3">
        <f>SQRT(SUM($I$3:I636))*$K$8*SQRT($K$7)</f>
        <v>-4.6412362649037491E-3</v>
      </c>
      <c r="K637">
        <f t="shared" si="51"/>
        <v>0</v>
      </c>
    </row>
    <row r="638" spans="1:11" x14ac:dyDescent="0.25">
      <c r="A638">
        <v>637</v>
      </c>
      <c r="B638" s="4">
        <v>43817</v>
      </c>
      <c r="C638">
        <v>32.139999000000003</v>
      </c>
      <c r="D638" s="3">
        <f t="shared" si="46"/>
        <v>4.9906217896811406E-3</v>
      </c>
      <c r="E638">
        <f t="shared" si="47"/>
        <v>2.4906305847640191E-5</v>
      </c>
      <c r="F638">
        <v>51</v>
      </c>
      <c r="G638">
        <f t="shared" si="48"/>
        <v>4.5330726560729152E-2</v>
      </c>
      <c r="H638">
        <f t="shared" si="49"/>
        <v>1.129020940017267E-6</v>
      </c>
      <c r="I638">
        <f t="shared" si="50"/>
        <v>6.7741256401036087E-8</v>
      </c>
      <c r="J638" s="3">
        <f>SQRT(SUM($I$3:I637))*$K$8*SQRT($K$7)</f>
        <v>-4.641527524697423E-3</v>
      </c>
      <c r="K638">
        <f t="shared" si="51"/>
        <v>0</v>
      </c>
    </row>
    <row r="639" spans="1:11" x14ac:dyDescent="0.25">
      <c r="A639">
        <v>638</v>
      </c>
      <c r="B639" s="4">
        <v>43818</v>
      </c>
      <c r="C639">
        <v>32.509998000000003</v>
      </c>
      <c r="D639" s="3">
        <f t="shared" si="46"/>
        <v>1.144634360079036E-2</v>
      </c>
      <c r="E639">
        <f t="shared" si="47"/>
        <v>1.3101878182735443E-4</v>
      </c>
      <c r="F639">
        <v>50</v>
      </c>
      <c r="G639">
        <f t="shared" si="48"/>
        <v>4.8224177192265058E-2</v>
      </c>
      <c r="H639">
        <f t="shared" si="49"/>
        <v>6.3182729503570571E-6</v>
      </c>
      <c r="I639">
        <f t="shared" si="50"/>
        <v>3.7909637702142378E-7</v>
      </c>
      <c r="J639" s="3">
        <f>SQRT(SUM($I$3:I638))*$K$8*SQRT($K$7)</f>
        <v>-4.6612288803867807E-3</v>
      </c>
      <c r="K639">
        <f t="shared" si="51"/>
        <v>0</v>
      </c>
    </row>
    <row r="640" spans="1:11" x14ac:dyDescent="0.25">
      <c r="A640">
        <v>639</v>
      </c>
      <c r="B640" s="4">
        <v>43819</v>
      </c>
      <c r="C640">
        <v>32.479999999999997</v>
      </c>
      <c r="D640" s="3">
        <f t="shared" si="46"/>
        <v>-9.231575028025809E-4</v>
      </c>
      <c r="E640">
        <f t="shared" si="47"/>
        <v>8.522197749806972E-7</v>
      </c>
      <c r="F640">
        <v>49</v>
      </c>
      <c r="G640">
        <f t="shared" si="48"/>
        <v>5.13023161619841E-2</v>
      </c>
      <c r="H640">
        <f t="shared" si="49"/>
        <v>4.3720848335554672E-8</v>
      </c>
      <c r="I640">
        <f t="shared" si="50"/>
        <v>2.6232509001332827E-9</v>
      </c>
      <c r="J640" s="3">
        <f>SQRT(SUM($I$3:I639))*$K$8*SQRT($K$7)</f>
        <v>-4.7699807543294557E-3</v>
      </c>
      <c r="K640">
        <f t="shared" si="51"/>
        <v>0</v>
      </c>
    </row>
    <row r="641" spans="1:11" x14ac:dyDescent="0.25">
      <c r="A641">
        <v>640</v>
      </c>
      <c r="B641" s="4">
        <v>43822</v>
      </c>
      <c r="C641">
        <v>32.020000000000003</v>
      </c>
      <c r="D641" s="3">
        <f t="shared" si="46"/>
        <v>-1.426380772490843E-2</v>
      </c>
      <c r="E641">
        <f t="shared" si="47"/>
        <v>2.034562108131574E-4</v>
      </c>
      <c r="F641">
        <v>48</v>
      </c>
      <c r="G641">
        <f t="shared" si="48"/>
        <v>5.4576932087217124E-2</v>
      </c>
      <c r="H641">
        <f t="shared" si="49"/>
        <v>1.1104015800272222E-5</v>
      </c>
      <c r="I641">
        <f t="shared" si="50"/>
        <v>6.6624094801633393E-7</v>
      </c>
      <c r="J641" s="3">
        <f>SQRT(SUM($I$3:I640))*$K$8*SQRT($K$7)</f>
        <v>-4.7707246531291979E-3</v>
      </c>
      <c r="K641">
        <f t="shared" si="51"/>
        <v>1</v>
      </c>
    </row>
    <row r="642" spans="1:11" x14ac:dyDescent="0.25">
      <c r="A642">
        <v>641</v>
      </c>
      <c r="B642" s="4">
        <v>43823</v>
      </c>
      <c r="C642">
        <v>31.969999000000001</v>
      </c>
      <c r="D642" s="3">
        <f t="shared" si="46"/>
        <v>-1.5627757761434438E-3</v>
      </c>
      <c r="E642">
        <f t="shared" si="47"/>
        <v>2.4422681265007431E-6</v>
      </c>
      <c r="F642">
        <v>47</v>
      </c>
      <c r="G642">
        <f t="shared" si="48"/>
        <v>5.8060566050230994E-2</v>
      </c>
      <c r="H642">
        <f t="shared" si="49"/>
        <v>1.417994698710703E-7</v>
      </c>
      <c r="I642">
        <f t="shared" si="50"/>
        <v>8.5079681922642257E-9</v>
      </c>
      <c r="J642" s="3">
        <f>SQRT(SUM($I$3:I641))*$K$8*SQRT($K$7)</f>
        <v>-4.956042529249585E-3</v>
      </c>
      <c r="K642">
        <f t="shared" si="51"/>
        <v>0</v>
      </c>
    </row>
    <row r="643" spans="1:11" x14ac:dyDescent="0.25">
      <c r="A643">
        <v>642</v>
      </c>
      <c r="B643" s="4">
        <v>43825</v>
      </c>
      <c r="C643">
        <v>32.060001</v>
      </c>
      <c r="D643" s="3">
        <f t="shared" si="46"/>
        <v>2.811246580496949E-3</v>
      </c>
      <c r="E643">
        <f t="shared" si="47"/>
        <v>7.9031073363557887E-6</v>
      </c>
      <c r="F643">
        <v>46</v>
      </c>
      <c r="G643">
        <f t="shared" si="48"/>
        <v>6.1766559627905303E-2</v>
      </c>
      <c r="H643">
        <f t="shared" si="49"/>
        <v>4.881477505367557E-7</v>
      </c>
      <c r="I643">
        <f t="shared" si="50"/>
        <v>2.9288865032205369E-8</v>
      </c>
      <c r="J643" s="3">
        <f>SQRT(SUM($I$3:I642))*$K$8*SQRT($K$7)</f>
        <v>-4.9583642695329331E-3</v>
      </c>
      <c r="K643">
        <f t="shared" si="51"/>
        <v>0</v>
      </c>
    </row>
    <row r="644" spans="1:11" x14ac:dyDescent="0.25">
      <c r="A644">
        <v>643</v>
      </c>
      <c r="B644" s="4">
        <v>43826</v>
      </c>
      <c r="C644">
        <v>31.809999000000001</v>
      </c>
      <c r="D644" s="3">
        <f t="shared" ref="D644:D688" si="52">LN(C644/C643)</f>
        <v>-7.8285040485252168E-3</v>
      </c>
      <c r="E644">
        <f t="shared" ref="E644:E688" si="53">+D644*D644</f>
        <v>6.1285475637775714E-5</v>
      </c>
      <c r="F644">
        <v>45</v>
      </c>
      <c r="G644">
        <f t="shared" ref="G644:G688" si="54">+$G$2^(F644-1)</f>
        <v>6.5709105987133309E-2</v>
      </c>
      <c r="H644">
        <f t="shared" ref="H644:H688" si="55">+E644*G644</f>
        <v>4.0270138141544811E-6</v>
      </c>
      <c r="I644">
        <f t="shared" ref="I644:I688" si="56">+H644*(1-$G$2)</f>
        <v>2.4162082884926906E-7</v>
      </c>
      <c r="J644" s="3">
        <f>SQRT(SUM($I$3:I643))*$K$8*SQRT($K$7)</f>
        <v>-4.9663486110468145E-3</v>
      </c>
      <c r="K644">
        <f t="shared" si="51"/>
        <v>1</v>
      </c>
    </row>
    <row r="645" spans="1:11" x14ac:dyDescent="0.25">
      <c r="A645">
        <v>644</v>
      </c>
      <c r="B645" s="4">
        <v>43829</v>
      </c>
      <c r="C645">
        <v>31.379999000000002</v>
      </c>
      <c r="D645" s="3">
        <f t="shared" si="52"/>
        <v>-1.3609958886942547E-2</v>
      </c>
      <c r="E645">
        <f t="shared" si="53"/>
        <v>1.8523098090426641E-4</v>
      </c>
      <c r="F645">
        <v>44</v>
      </c>
      <c r="G645">
        <f t="shared" si="54"/>
        <v>6.9903304241631187E-2</v>
      </c>
      <c r="H645">
        <f t="shared" si="55"/>
        <v>1.2948257613126712E-5</v>
      </c>
      <c r="I645">
        <f t="shared" si="56"/>
        <v>7.7689545678760338E-7</v>
      </c>
      <c r="J645" s="3">
        <f>SQRT(SUM($I$3:I644))*$K$8*SQRT($K$7)</f>
        <v>-5.0317327212713583E-3</v>
      </c>
      <c r="K645">
        <f t="shared" si="51"/>
        <v>1</v>
      </c>
    </row>
    <row r="646" spans="1:11" x14ac:dyDescent="0.25">
      <c r="A646">
        <v>645</v>
      </c>
      <c r="B646" s="4">
        <v>43830</v>
      </c>
      <c r="C646">
        <v>31.379999000000002</v>
      </c>
      <c r="D646" s="3">
        <f t="shared" si="52"/>
        <v>0</v>
      </c>
      <c r="E646">
        <f t="shared" si="53"/>
        <v>0</v>
      </c>
      <c r="F646">
        <v>43</v>
      </c>
      <c r="G646">
        <f t="shared" si="54"/>
        <v>7.436521727833105E-2</v>
      </c>
      <c r="H646">
        <f t="shared" si="55"/>
        <v>0</v>
      </c>
      <c r="I646">
        <f t="shared" si="56"/>
        <v>0</v>
      </c>
      <c r="J646" s="3">
        <f>SQRT(SUM($I$3:I645))*$K$8*SQRT($K$7)</f>
        <v>-5.2364356766736878E-3</v>
      </c>
      <c r="K646">
        <f t="shared" si="51"/>
        <v>0</v>
      </c>
    </row>
    <row r="647" spans="1:11" x14ac:dyDescent="0.25">
      <c r="A647">
        <v>646</v>
      </c>
      <c r="B647" s="4">
        <v>43832</v>
      </c>
      <c r="C647">
        <v>32.200001</v>
      </c>
      <c r="D647" s="3">
        <f t="shared" si="52"/>
        <v>2.5795768168808124E-2</v>
      </c>
      <c r="E647">
        <f t="shared" si="53"/>
        <v>6.6542165541889442E-4</v>
      </c>
      <c r="F647">
        <v>42</v>
      </c>
      <c r="G647">
        <f t="shared" si="54"/>
        <v>7.9111933274820259E-2</v>
      </c>
      <c r="H647">
        <f t="shared" si="55"/>
        <v>5.2642793603120016E-5</v>
      </c>
      <c r="I647">
        <f t="shared" si="56"/>
        <v>3.1585676161872036E-6</v>
      </c>
      <c r="J647" s="3">
        <f>SQRT(SUM($I$3:I646))*$K$8*SQRT($K$7)</f>
        <v>-5.2364356766736878E-3</v>
      </c>
      <c r="K647">
        <f t="shared" si="51"/>
        <v>0</v>
      </c>
    </row>
    <row r="648" spans="1:11" x14ac:dyDescent="0.25">
      <c r="A648">
        <v>647</v>
      </c>
      <c r="B648" s="4">
        <v>43833</v>
      </c>
      <c r="C648">
        <v>32.479999999999997</v>
      </c>
      <c r="D648" s="3">
        <f t="shared" si="52"/>
        <v>8.6580316872144052E-3</v>
      </c>
      <c r="E648">
        <f t="shared" si="53"/>
        <v>7.4961512696808717E-5</v>
      </c>
      <c r="F648">
        <v>41</v>
      </c>
      <c r="G648">
        <f t="shared" si="54"/>
        <v>8.4161631143425814E-2</v>
      </c>
      <c r="H648">
        <f t="shared" si="55"/>
        <v>6.3088831815420458E-6</v>
      </c>
      <c r="I648">
        <f t="shared" si="56"/>
        <v>3.785329908925231E-7</v>
      </c>
      <c r="J648" s="3">
        <f>SQRT(SUM($I$3:I647))*$K$8*SQRT($K$7)</f>
        <v>-5.9971577046325922E-3</v>
      </c>
      <c r="K648">
        <f t="shared" si="51"/>
        <v>0</v>
      </c>
    </row>
    <row r="649" spans="1:11" x14ac:dyDescent="0.25">
      <c r="A649">
        <v>648</v>
      </c>
      <c r="B649" s="4">
        <v>43836</v>
      </c>
      <c r="C649">
        <v>32.330002</v>
      </c>
      <c r="D649" s="3">
        <f t="shared" si="52"/>
        <v>-4.6288616940896405E-3</v>
      </c>
      <c r="E649">
        <f t="shared" si="53"/>
        <v>2.1426360583010415E-5</v>
      </c>
      <c r="F649">
        <v>40</v>
      </c>
      <c r="G649">
        <f t="shared" si="54"/>
        <v>8.9533650152580649E-2</v>
      </c>
      <c r="H649">
        <f t="shared" si="55"/>
        <v>1.9183802724822986E-6</v>
      </c>
      <c r="I649">
        <f t="shared" si="56"/>
        <v>1.1510281634893802E-7</v>
      </c>
      <c r="J649" s="3">
        <f>SQRT(SUM($I$3:I648))*$K$8*SQRT($K$7)</f>
        <v>-6.0819436029860129E-3</v>
      </c>
      <c r="K649">
        <f t="shared" si="51"/>
        <v>0</v>
      </c>
    </row>
    <row r="650" spans="1:11" x14ac:dyDescent="0.25">
      <c r="A650">
        <v>649</v>
      </c>
      <c r="B650" s="4">
        <v>43837</v>
      </c>
      <c r="C650">
        <v>32.229999999999997</v>
      </c>
      <c r="D650" s="3">
        <f t="shared" si="52"/>
        <v>-3.0979577720410796E-3</v>
      </c>
      <c r="E650">
        <f t="shared" si="53"/>
        <v>9.5973423573497295E-6</v>
      </c>
      <c r="F650">
        <v>39</v>
      </c>
      <c r="G650">
        <f t="shared" si="54"/>
        <v>9.5248563992107085E-2</v>
      </c>
      <c r="H650">
        <f t="shared" si="55"/>
        <v>9.141330776781856E-7</v>
      </c>
      <c r="I650">
        <f t="shared" si="56"/>
        <v>5.4847984660691182E-8</v>
      </c>
      <c r="J650" s="3">
        <f>SQRT(SUM($I$3:I649))*$K$8*SQRT($K$7)</f>
        <v>-6.1074916014042377E-3</v>
      </c>
      <c r="K650">
        <f t="shared" si="51"/>
        <v>0</v>
      </c>
    </row>
    <row r="651" spans="1:11" x14ac:dyDescent="0.25">
      <c r="A651">
        <v>650</v>
      </c>
      <c r="B651" s="4">
        <v>43838</v>
      </c>
      <c r="C651">
        <v>31.940000999999999</v>
      </c>
      <c r="D651" s="3">
        <f t="shared" si="52"/>
        <v>-9.0385217317767649E-3</v>
      </c>
      <c r="E651">
        <f t="shared" si="53"/>
        <v>8.1694875095800844E-5</v>
      </c>
      <c r="F651">
        <v>38</v>
      </c>
      <c r="G651">
        <f t="shared" si="54"/>
        <v>0.10132825956607136</v>
      </c>
      <c r="H651">
        <f t="shared" si="55"/>
        <v>8.2779995089250876E-6</v>
      </c>
      <c r="I651">
        <f t="shared" si="56"/>
        <v>4.9667997053550569E-7</v>
      </c>
      <c r="J651" s="3">
        <f>SQRT(SUM($I$3:I650))*$K$8*SQRT($K$7)</f>
        <v>-6.1196280333932354E-3</v>
      </c>
      <c r="K651">
        <f t="shared" ref="K651:K688" si="57">+IF(D651&lt;J651,1,0)</f>
        <v>1</v>
      </c>
    </row>
    <row r="652" spans="1:11" x14ac:dyDescent="0.25">
      <c r="A652">
        <v>651</v>
      </c>
      <c r="B652" s="4">
        <v>43839</v>
      </c>
      <c r="C652">
        <v>31.58</v>
      </c>
      <c r="D652" s="3">
        <f t="shared" si="52"/>
        <v>-1.1335165268073715E-2</v>
      </c>
      <c r="E652">
        <f t="shared" si="53"/>
        <v>1.2848597165454468E-4</v>
      </c>
      <c r="F652">
        <v>37</v>
      </c>
      <c r="G652">
        <f t="shared" si="54"/>
        <v>0.10779602081496954</v>
      </c>
      <c r="H652">
        <f t="shared" si="55"/>
        <v>1.3850276474904885E-5</v>
      </c>
      <c r="I652">
        <f t="shared" si="56"/>
        <v>8.310165884942938E-7</v>
      </c>
      <c r="J652" s="3">
        <f>SQRT(SUM($I$3:I651))*$K$8*SQRT($K$7)</f>
        <v>-6.228453781650386E-3</v>
      </c>
      <c r="K652">
        <f t="shared" si="57"/>
        <v>1</v>
      </c>
    </row>
    <row r="653" spans="1:11" x14ac:dyDescent="0.25">
      <c r="A653">
        <v>652</v>
      </c>
      <c r="B653" s="4">
        <v>43840</v>
      </c>
      <c r="C653">
        <v>30.66</v>
      </c>
      <c r="D653" s="3">
        <f t="shared" si="52"/>
        <v>-2.9565135383827931E-2</v>
      </c>
      <c r="E653">
        <f t="shared" si="53"/>
        <v>8.740972302640743E-4</v>
      </c>
      <c r="F653">
        <v>36</v>
      </c>
      <c r="G653">
        <f t="shared" si="54"/>
        <v>0.11467661788826546</v>
      </c>
      <c r="H653">
        <f t="shared" si="55"/>
        <v>1.0023851407218444E-4</v>
      </c>
      <c r="I653">
        <f t="shared" si="56"/>
        <v>6.0143108443310714E-6</v>
      </c>
      <c r="J653" s="3">
        <f>SQRT(SUM($I$3:I652))*$K$8*SQRT($K$7)</f>
        <v>-6.4064021104985628E-3</v>
      </c>
      <c r="K653">
        <f t="shared" si="57"/>
        <v>1</v>
      </c>
    </row>
    <row r="654" spans="1:11" x14ac:dyDescent="0.25">
      <c r="A654">
        <v>653</v>
      </c>
      <c r="B654" s="4">
        <v>43843</v>
      </c>
      <c r="C654">
        <v>30.15</v>
      </c>
      <c r="D654" s="3">
        <f t="shared" si="52"/>
        <v>-1.6773950270473702E-2</v>
      </c>
      <c r="E654">
        <f t="shared" si="53"/>
        <v>2.8136540767632477E-4</v>
      </c>
      <c r="F654">
        <v>35</v>
      </c>
      <c r="G654">
        <f t="shared" si="54"/>
        <v>0.12199640200879305</v>
      </c>
      <c r="H654">
        <f t="shared" si="55"/>
        <v>3.4325567386248866E-5</v>
      </c>
      <c r="I654">
        <f t="shared" si="56"/>
        <v>2.0595340431749338E-6</v>
      </c>
      <c r="J654" s="3">
        <f>SQRT(SUM($I$3:I653))*$K$8*SQRT($K$7)</f>
        <v>-7.5705988757280894E-3</v>
      </c>
      <c r="K654">
        <f t="shared" si="57"/>
        <v>1</v>
      </c>
    </row>
    <row r="655" spans="1:11" x14ac:dyDescent="0.25">
      <c r="A655">
        <v>654</v>
      </c>
      <c r="B655" s="4">
        <v>43844</v>
      </c>
      <c r="C655">
        <v>30.6</v>
      </c>
      <c r="D655" s="3">
        <f t="shared" si="52"/>
        <v>1.4815085785140682E-2</v>
      </c>
      <c r="E655">
        <f t="shared" si="53"/>
        <v>2.1948676682107749E-4</v>
      </c>
      <c r="F655">
        <v>34</v>
      </c>
      <c r="G655">
        <f t="shared" si="54"/>
        <v>0.12978340639233304</v>
      </c>
      <c r="H655">
        <f t="shared" si="55"/>
        <v>2.8485740256079141E-5</v>
      </c>
      <c r="I655">
        <f t="shared" si="56"/>
        <v>1.7091444153647499E-6</v>
      </c>
      <c r="J655" s="3">
        <f>SQRT(SUM($I$3:I654))*$K$8*SQRT($K$7)</f>
        <v>-7.9300773127488483E-3</v>
      </c>
      <c r="K655">
        <f t="shared" si="57"/>
        <v>0</v>
      </c>
    </row>
    <row r="656" spans="1:11" x14ac:dyDescent="0.25">
      <c r="A656">
        <v>655</v>
      </c>
      <c r="B656" s="4">
        <v>43845</v>
      </c>
      <c r="C656">
        <v>31.309999000000001</v>
      </c>
      <c r="D656" s="3">
        <f t="shared" si="52"/>
        <v>2.2937494441300998E-2</v>
      </c>
      <c r="E656">
        <f t="shared" si="53"/>
        <v>5.2612865124471424E-4</v>
      </c>
      <c r="F656">
        <v>33</v>
      </c>
      <c r="G656">
        <f t="shared" si="54"/>
        <v>0.13806745360886494</v>
      </c>
      <c r="H656">
        <f t="shared" si="55"/>
        <v>7.2641243148024269E-5</v>
      </c>
      <c r="I656">
        <f t="shared" si="56"/>
        <v>4.3584745888814602E-6</v>
      </c>
      <c r="J656" s="3">
        <f>SQRT(SUM($I$3:I655))*$K$8*SQRT($K$7)</f>
        <v>-8.2164646090193694E-3</v>
      </c>
      <c r="K656">
        <f t="shared" si="57"/>
        <v>0</v>
      </c>
    </row>
    <row r="657" spans="1:11" x14ac:dyDescent="0.25">
      <c r="A657">
        <v>656</v>
      </c>
      <c r="B657" s="4">
        <v>43846</v>
      </c>
      <c r="C657">
        <v>31.51</v>
      </c>
      <c r="D657" s="3">
        <f t="shared" si="52"/>
        <v>6.3674523695471559E-3</v>
      </c>
      <c r="E657">
        <f t="shared" si="53"/>
        <v>4.0544449678451691E-5</v>
      </c>
      <c r="F657">
        <v>32</v>
      </c>
      <c r="G657">
        <f t="shared" si="54"/>
        <v>0.14688026979666483</v>
      </c>
      <c r="H657">
        <f t="shared" si="55"/>
        <v>5.9551797075282846E-6</v>
      </c>
      <c r="I657">
        <f t="shared" si="56"/>
        <v>3.5731078245169741E-7</v>
      </c>
      <c r="J657" s="3">
        <f>SQRT(SUM($I$3:I656))*$K$8*SQRT($K$7)</f>
        <v>-8.9051857400650122E-3</v>
      </c>
      <c r="K657">
        <f t="shared" si="57"/>
        <v>0</v>
      </c>
    </row>
    <row r="658" spans="1:11" x14ac:dyDescent="0.25">
      <c r="A658">
        <v>657</v>
      </c>
      <c r="B658" s="4">
        <v>43847</v>
      </c>
      <c r="C658">
        <v>32.049999</v>
      </c>
      <c r="D658" s="3">
        <f t="shared" si="52"/>
        <v>1.6992196396247147E-2</v>
      </c>
      <c r="E658">
        <f t="shared" si="53"/>
        <v>2.8873473836863454E-4</v>
      </c>
      <c r="F658">
        <v>31</v>
      </c>
      <c r="G658">
        <f t="shared" si="54"/>
        <v>0.15625560616666473</v>
      </c>
      <c r="H658">
        <f t="shared" si="55"/>
        <v>4.5116421565164334E-5</v>
      </c>
      <c r="I658">
        <f t="shared" si="56"/>
        <v>2.7069852939098625E-6</v>
      </c>
      <c r="J658" s="3">
        <f>SQRT(SUM($I$3:I657))*$K$8*SQRT($K$7)</f>
        <v>-8.9592998004083529E-3</v>
      </c>
      <c r="K658">
        <f t="shared" si="57"/>
        <v>0</v>
      </c>
    </row>
    <row r="659" spans="1:11" x14ac:dyDescent="0.25">
      <c r="A659">
        <v>658</v>
      </c>
      <c r="B659" s="4">
        <v>43850</v>
      </c>
      <c r="C659">
        <v>32</v>
      </c>
      <c r="D659" s="3">
        <f t="shared" si="52"/>
        <v>-1.5612493657039793E-3</v>
      </c>
      <c r="E659">
        <f t="shared" si="53"/>
        <v>2.4374995819110776E-6</v>
      </c>
      <c r="F659">
        <v>30</v>
      </c>
      <c r="G659">
        <f t="shared" si="54"/>
        <v>0.16622936826240925</v>
      </c>
      <c r="H659">
        <f t="shared" si="55"/>
        <v>4.0518401564096512E-7</v>
      </c>
      <c r="I659">
        <f t="shared" si="56"/>
        <v>2.4311040938457929E-8</v>
      </c>
      <c r="J659" s="3">
        <f>SQRT(SUM($I$3:I658))*$K$8*SQRT($K$7)</f>
        <v>-9.359108892189872E-3</v>
      </c>
      <c r="K659">
        <f t="shared" si="57"/>
        <v>0</v>
      </c>
    </row>
    <row r="660" spans="1:11" x14ac:dyDescent="0.25">
      <c r="A660">
        <v>659</v>
      </c>
      <c r="B660" s="4">
        <v>43851</v>
      </c>
      <c r="C660">
        <v>32.25</v>
      </c>
      <c r="D660" s="3">
        <f t="shared" si="52"/>
        <v>7.782140442054949E-3</v>
      </c>
      <c r="E660">
        <f t="shared" si="53"/>
        <v>6.0561709859867195E-5</v>
      </c>
      <c r="F660">
        <v>29</v>
      </c>
      <c r="G660">
        <f t="shared" si="54"/>
        <v>0.17683975347064818</v>
      </c>
      <c r="H660">
        <f t="shared" si="55"/>
        <v>1.0709717841379837E-5</v>
      </c>
      <c r="I660">
        <f t="shared" si="56"/>
        <v>6.4258307048279077E-7</v>
      </c>
      <c r="J660" s="3">
        <f>SQRT(SUM($I$3:I659))*$K$8*SQRT($K$7)</f>
        <v>-9.3626221665482588E-3</v>
      </c>
      <c r="K660">
        <f t="shared" si="57"/>
        <v>0</v>
      </c>
    </row>
    <row r="661" spans="1:11" x14ac:dyDescent="0.25">
      <c r="A661">
        <v>660</v>
      </c>
      <c r="B661" s="4">
        <v>43852</v>
      </c>
      <c r="C661">
        <v>32.459999000000003</v>
      </c>
      <c r="D661" s="3">
        <f t="shared" si="52"/>
        <v>6.4904880375159886E-3</v>
      </c>
      <c r="E661">
        <f t="shared" si="53"/>
        <v>4.2126434965138149E-5</v>
      </c>
      <c r="F661">
        <v>28</v>
      </c>
      <c r="G661">
        <f t="shared" si="54"/>
        <v>0.18812739730920017</v>
      </c>
      <c r="H661">
        <f t="shared" si="55"/>
        <v>7.9251365679067258E-6</v>
      </c>
      <c r="I661">
        <f t="shared" si="56"/>
        <v>4.7550819407440397E-7</v>
      </c>
      <c r="J661" s="3">
        <f>SQRT(SUM($I$3:I660))*$K$8*SQRT($K$7)</f>
        <v>-9.455010854229522E-3</v>
      </c>
      <c r="K661">
        <f t="shared" si="57"/>
        <v>0</v>
      </c>
    </row>
    <row r="662" spans="1:11" x14ac:dyDescent="0.25">
      <c r="A662">
        <v>661</v>
      </c>
      <c r="B662" s="4">
        <v>43853</v>
      </c>
      <c r="C662">
        <v>32.419998</v>
      </c>
      <c r="D662" s="3">
        <f t="shared" si="52"/>
        <v>-1.2330766620840346E-3</v>
      </c>
      <c r="E662">
        <f t="shared" si="53"/>
        <v>1.5204780545763044E-6</v>
      </c>
      <c r="F662">
        <v>27</v>
      </c>
      <c r="G662">
        <f t="shared" si="54"/>
        <v>0.20013552905234061</v>
      </c>
      <c r="H662">
        <f t="shared" si="55"/>
        <v>3.0430167986510232E-7</v>
      </c>
      <c r="I662">
        <f t="shared" si="56"/>
        <v>1.8258100791906156E-8</v>
      </c>
      <c r="J662" s="3">
        <f>SQRT(SUM($I$3:I661))*$K$8*SQRT($K$7)</f>
        <v>-9.5228009711137412E-3</v>
      </c>
      <c r="K662">
        <f t="shared" si="57"/>
        <v>0</v>
      </c>
    </row>
    <row r="663" spans="1:11" x14ac:dyDescent="0.25">
      <c r="A663">
        <v>662</v>
      </c>
      <c r="B663" s="4">
        <v>43854</v>
      </c>
      <c r="C663">
        <v>31.620000999999998</v>
      </c>
      <c r="D663" s="3">
        <f t="shared" si="52"/>
        <v>-2.4985591210334696E-2</v>
      </c>
      <c r="E663">
        <f t="shared" si="53"/>
        <v>6.2427976812995444E-4</v>
      </c>
      <c r="F663">
        <v>26</v>
      </c>
      <c r="G663">
        <f t="shared" si="54"/>
        <v>0.21291013728972405</v>
      </c>
      <c r="H663">
        <f t="shared" si="55"/>
        <v>1.3291549113974571E-4</v>
      </c>
      <c r="I663">
        <f t="shared" si="56"/>
        <v>7.9749294683847489E-6</v>
      </c>
      <c r="J663" s="3">
        <f>SQRT(SUM($I$3:I662))*$K$8*SQRT($K$7)</f>
        <v>-9.5253942921291485E-3</v>
      </c>
      <c r="K663">
        <f t="shared" si="57"/>
        <v>1</v>
      </c>
    </row>
    <row r="664" spans="1:11" x14ac:dyDescent="0.25">
      <c r="A664">
        <v>663</v>
      </c>
      <c r="B664" s="4">
        <v>43857</v>
      </c>
      <c r="C664">
        <v>31.235001</v>
      </c>
      <c r="D664" s="3">
        <f t="shared" si="52"/>
        <v>-1.2250570445978803E-2</v>
      </c>
      <c r="E664">
        <f t="shared" si="53"/>
        <v>1.5007647625188929E-4</v>
      </c>
      <c r="F664">
        <v>25</v>
      </c>
      <c r="G664">
        <f t="shared" si="54"/>
        <v>0.22650014605289795</v>
      </c>
      <c r="H664">
        <f t="shared" si="55"/>
        <v>3.3992343790157193E-5</v>
      </c>
      <c r="I664">
        <f t="shared" si="56"/>
        <v>2.0395406274094335E-6</v>
      </c>
      <c r="J664" s="3">
        <f>SQRT(SUM($I$3:I663))*$K$8*SQRT($K$7)</f>
        <v>-1.0597624952817847E-2</v>
      </c>
      <c r="K664">
        <f t="shared" si="57"/>
        <v>1</v>
      </c>
    </row>
    <row r="665" spans="1:11" x14ac:dyDescent="0.25">
      <c r="A665">
        <v>664</v>
      </c>
      <c r="B665" s="4">
        <v>43858</v>
      </c>
      <c r="C665">
        <v>31.700001</v>
      </c>
      <c r="D665" s="3">
        <f t="shared" si="52"/>
        <v>1.4777419468075675E-2</v>
      </c>
      <c r="E665">
        <f t="shared" si="53"/>
        <v>2.1837212613546198E-4</v>
      </c>
      <c r="F665">
        <v>24</v>
      </c>
      <c r="G665">
        <f t="shared" si="54"/>
        <v>0.24095760218393397</v>
      </c>
      <c r="H665">
        <f t="shared" si="55"/>
        <v>5.2618423897408498E-5</v>
      </c>
      <c r="I665">
        <f t="shared" si="56"/>
        <v>3.1571054338445125E-6</v>
      </c>
      <c r="J665" s="3">
        <f>SQRT(SUM($I$3:I664))*$K$8*SQRT($K$7)</f>
        <v>-1.085484778495013E-2</v>
      </c>
      <c r="K665">
        <f t="shared" si="57"/>
        <v>0</v>
      </c>
    </row>
    <row r="666" spans="1:11" x14ac:dyDescent="0.25">
      <c r="A666">
        <v>665</v>
      </c>
      <c r="B666" s="4">
        <v>43859</v>
      </c>
      <c r="C666">
        <v>31.83</v>
      </c>
      <c r="D666" s="3">
        <f t="shared" si="52"/>
        <v>4.0925288650257019E-3</v>
      </c>
      <c r="E666">
        <f t="shared" si="53"/>
        <v>1.674879251106856E-5</v>
      </c>
      <c r="F666">
        <v>23</v>
      </c>
      <c r="G666">
        <f t="shared" si="54"/>
        <v>0.25633787466375957</v>
      </c>
      <c r="H666">
        <f t="shared" si="55"/>
        <v>4.2933498754716074E-6</v>
      </c>
      <c r="I666">
        <f t="shared" si="56"/>
        <v>2.5760099252829665E-7</v>
      </c>
      <c r="J666" s="3">
        <f>SQRT(SUM($I$3:I665))*$K$8*SQRT($K$7)</f>
        <v>-1.1241414785286763E-2</v>
      </c>
      <c r="K666">
        <f t="shared" si="57"/>
        <v>0</v>
      </c>
    </row>
    <row r="667" spans="1:11" x14ac:dyDescent="0.25">
      <c r="A667">
        <v>666</v>
      </c>
      <c r="B667" s="4">
        <v>43860</v>
      </c>
      <c r="C667">
        <v>31.08</v>
      </c>
      <c r="D667" s="3">
        <f t="shared" si="52"/>
        <v>-2.3844715794554758E-2</v>
      </c>
      <c r="E667">
        <f t="shared" si="53"/>
        <v>5.6857047132308919E-4</v>
      </c>
      <c r="F667">
        <v>22</v>
      </c>
      <c r="G667">
        <f t="shared" si="54"/>
        <v>0.27269986666357399</v>
      </c>
      <c r="H667">
        <f t="shared" si="55"/>
        <v>1.5504909171865184E-4</v>
      </c>
      <c r="I667">
        <f t="shared" si="56"/>
        <v>9.302945503119119E-6</v>
      </c>
      <c r="J667" s="3">
        <f>SQRT(SUM($I$3:I666))*$K$8*SQRT($K$7)</f>
        <v>-1.1272371403301401E-2</v>
      </c>
      <c r="K667">
        <f t="shared" si="57"/>
        <v>1</v>
      </c>
    </row>
    <row r="668" spans="1:11" x14ac:dyDescent="0.25">
      <c r="A668">
        <v>667</v>
      </c>
      <c r="B668" s="4">
        <v>43861</v>
      </c>
      <c r="C668">
        <v>31.204999999999998</v>
      </c>
      <c r="D668" s="3">
        <f t="shared" si="52"/>
        <v>4.0138128865597122E-3</v>
      </c>
      <c r="E668">
        <f t="shared" si="53"/>
        <v>1.6110693888312809E-5</v>
      </c>
      <c r="F668">
        <v>21</v>
      </c>
      <c r="G668">
        <f t="shared" si="54"/>
        <v>0.29010624113146172</v>
      </c>
      <c r="H668">
        <f t="shared" si="55"/>
        <v>4.6738128459580425E-6</v>
      </c>
      <c r="I668">
        <f t="shared" si="56"/>
        <v>2.8042877075748279E-7</v>
      </c>
      <c r="J668" s="3">
        <f>SQRT(SUM($I$3:I667))*$K$8*SQRT($K$7)</f>
        <v>-1.2338390509452093E-2</v>
      </c>
      <c r="K668">
        <f t="shared" si="57"/>
        <v>0</v>
      </c>
    </row>
    <row r="669" spans="1:11" x14ac:dyDescent="0.25">
      <c r="A669">
        <v>668</v>
      </c>
      <c r="B669" s="4">
        <v>43865</v>
      </c>
      <c r="C669">
        <v>31.315000999999999</v>
      </c>
      <c r="D669" s="3">
        <f t="shared" si="52"/>
        <v>3.5189095249476025E-3</v>
      </c>
      <c r="E669">
        <f t="shared" si="53"/>
        <v>1.2382724244766962E-5</v>
      </c>
      <c r="F669">
        <v>20</v>
      </c>
      <c r="G669">
        <f t="shared" si="54"/>
        <v>0.30862366077815073</v>
      </c>
      <c r="H669">
        <f t="shared" si="55"/>
        <v>3.8216016868263411E-6</v>
      </c>
      <c r="I669">
        <f t="shared" si="56"/>
        <v>2.2929610120958066E-7</v>
      </c>
      <c r="J669" s="3">
        <f>SQRT(SUM($I$3:I668))*$K$8*SQRT($K$7)</f>
        <v>-1.2369098293279118E-2</v>
      </c>
      <c r="K669">
        <f t="shared" si="57"/>
        <v>0</v>
      </c>
    </row>
    <row r="670" spans="1:11" x14ac:dyDescent="0.25">
      <c r="A670">
        <v>669</v>
      </c>
      <c r="B670" s="4">
        <v>43866</v>
      </c>
      <c r="C670">
        <v>31.200001</v>
      </c>
      <c r="D670" s="3">
        <f t="shared" si="52"/>
        <v>-3.6791210442355558E-3</v>
      </c>
      <c r="E670">
        <f t="shared" si="53"/>
        <v>1.3535931658136926E-5</v>
      </c>
      <c r="F670">
        <v>19</v>
      </c>
      <c r="G670">
        <f t="shared" si="54"/>
        <v>0.32832304338101148</v>
      </c>
      <c r="H670">
        <f t="shared" si="55"/>
        <v>4.4441582769968964E-6</v>
      </c>
      <c r="I670">
        <f t="shared" si="56"/>
        <v>2.6664949661981402E-7</v>
      </c>
      <c r="J670" s="3">
        <f>SQRT(SUM($I$3:I669))*$K$8*SQRT($K$7)</f>
        <v>-1.2394150360330375E-2</v>
      </c>
      <c r="K670">
        <f t="shared" si="57"/>
        <v>0</v>
      </c>
    </row>
    <row r="671" spans="1:11" x14ac:dyDescent="0.25">
      <c r="A671">
        <v>670</v>
      </c>
      <c r="B671" s="4">
        <v>43867</v>
      </c>
      <c r="C671">
        <v>31.129999000000002</v>
      </c>
      <c r="D671" s="3">
        <f t="shared" si="52"/>
        <v>-2.2461745365555861E-3</v>
      </c>
      <c r="E671">
        <f t="shared" si="53"/>
        <v>5.0453000486707018E-6</v>
      </c>
      <c r="F671">
        <v>18</v>
      </c>
      <c r="G671">
        <f t="shared" si="54"/>
        <v>0.34927983338405477</v>
      </c>
      <c r="H671">
        <f t="shared" si="55"/>
        <v>1.7622215603722662E-6</v>
      </c>
      <c r="I671">
        <f t="shared" si="56"/>
        <v>1.0573329362233607E-7</v>
      </c>
      <c r="J671" s="3">
        <f>SQRT(SUM($I$3:I670))*$K$8*SQRT($K$7)</f>
        <v>-1.242321999139495E-2</v>
      </c>
      <c r="K671">
        <f t="shared" si="57"/>
        <v>0</v>
      </c>
    </row>
    <row r="672" spans="1:11" x14ac:dyDescent="0.25">
      <c r="A672">
        <v>671</v>
      </c>
      <c r="B672" s="4">
        <v>43868</v>
      </c>
      <c r="C672">
        <v>30.74</v>
      </c>
      <c r="D672" s="3">
        <f t="shared" si="52"/>
        <v>-1.2607214219712859E-2</v>
      </c>
      <c r="E672">
        <f t="shared" si="53"/>
        <v>1.5894185038173013E-4</v>
      </c>
      <c r="F672">
        <v>17</v>
      </c>
      <c r="G672">
        <f t="shared" si="54"/>
        <v>0.37157429083410082</v>
      </c>
      <c r="H672">
        <f t="shared" si="55"/>
        <v>5.9058705339451128E-5</v>
      </c>
      <c r="I672">
        <f t="shared" si="56"/>
        <v>3.5435223203670707E-6</v>
      </c>
      <c r="J672" s="3">
        <f>SQRT(SUM($I$3:I671))*$K$8*SQRT($K$7)</f>
        <v>-1.2434728021755645E-2</v>
      </c>
      <c r="K672">
        <f t="shared" si="57"/>
        <v>1</v>
      </c>
    </row>
    <row r="673" spans="1:11" x14ac:dyDescent="0.25">
      <c r="A673">
        <v>672</v>
      </c>
      <c r="B673" s="4">
        <v>43871</v>
      </c>
      <c r="C673">
        <v>30.610001</v>
      </c>
      <c r="D673" s="3">
        <f t="shared" si="52"/>
        <v>-4.237952484066756E-3</v>
      </c>
      <c r="E673">
        <f t="shared" si="53"/>
        <v>1.7960241257207589E-5</v>
      </c>
      <c r="F673">
        <v>16</v>
      </c>
      <c r="G673">
        <f t="shared" si="54"/>
        <v>0.39529179875968168</v>
      </c>
      <c r="H673">
        <f t="shared" si="55"/>
        <v>7.0995360727194342E-6</v>
      </c>
      <c r="I673">
        <f t="shared" si="56"/>
        <v>4.2597216436316645E-7</v>
      </c>
      <c r="J673" s="3">
        <f>SQRT(SUM($I$3:I672))*$K$8*SQRT($K$7)</f>
        <v>-1.2814429936339156E-2</v>
      </c>
      <c r="K673">
        <f t="shared" si="57"/>
        <v>0</v>
      </c>
    </row>
    <row r="674" spans="1:11" x14ac:dyDescent="0.25">
      <c r="A674">
        <v>673</v>
      </c>
      <c r="B674" s="4">
        <v>43872</v>
      </c>
      <c r="C674">
        <v>30.780000999999999</v>
      </c>
      <c r="D674" s="3">
        <f t="shared" si="52"/>
        <v>5.5383752729784809E-3</v>
      </c>
      <c r="E674">
        <f t="shared" si="53"/>
        <v>3.0673600664339464E-5</v>
      </c>
      <c r="F674">
        <v>15</v>
      </c>
      <c r="G674">
        <f t="shared" si="54"/>
        <v>0.42052319016987422</v>
      </c>
      <c r="H674">
        <f t="shared" si="55"/>
        <v>1.2898960405364805E-5</v>
      </c>
      <c r="I674">
        <f t="shared" si="56"/>
        <v>7.7393762432188895E-7</v>
      </c>
      <c r="J674" s="3">
        <f>SQRT(SUM($I$3:I673))*$K$8*SQRT($K$7)</f>
        <v>-1.2859319608527691E-2</v>
      </c>
      <c r="K674">
        <f t="shared" si="57"/>
        <v>0</v>
      </c>
    </row>
    <row r="675" spans="1:11" x14ac:dyDescent="0.25">
      <c r="A675">
        <v>674</v>
      </c>
      <c r="B675" s="4">
        <v>43873</v>
      </c>
      <c r="C675">
        <v>31.1</v>
      </c>
      <c r="D675" s="3">
        <f t="shared" si="52"/>
        <v>1.0342658285826884E-2</v>
      </c>
      <c r="E675">
        <f t="shared" si="53"/>
        <v>1.0697058041738349E-4</v>
      </c>
      <c r="F675">
        <v>14</v>
      </c>
      <c r="G675">
        <f t="shared" si="54"/>
        <v>0.44736509592539803</v>
      </c>
      <c r="H675">
        <f t="shared" si="55"/>
        <v>4.7854903969618269E-5</v>
      </c>
      <c r="I675">
        <f t="shared" si="56"/>
        <v>2.8712942381770985E-6</v>
      </c>
      <c r="J675" s="3">
        <f>SQRT(SUM($I$3:I674))*$K$8*SQRT($K$7)</f>
        <v>-1.2940480001438395E-2</v>
      </c>
      <c r="K675">
        <f t="shared" si="57"/>
        <v>0</v>
      </c>
    </row>
    <row r="676" spans="1:11" x14ac:dyDescent="0.25">
      <c r="A676">
        <v>675</v>
      </c>
      <c r="B676" s="4">
        <v>43874</v>
      </c>
      <c r="C676">
        <v>30.690000999999999</v>
      </c>
      <c r="D676" s="3">
        <f t="shared" si="52"/>
        <v>-1.3270917969640673E-2</v>
      </c>
      <c r="E676">
        <f t="shared" si="53"/>
        <v>1.7611726375693174E-4</v>
      </c>
      <c r="F676">
        <v>13</v>
      </c>
      <c r="G676">
        <f t="shared" si="54"/>
        <v>0.47592031481425329</v>
      </c>
      <c r="H676">
        <f t="shared" si="55"/>
        <v>8.3817783611423837E-5</v>
      </c>
      <c r="I676">
        <f t="shared" si="56"/>
        <v>5.0290670166854348E-6</v>
      </c>
      <c r="J676" s="3">
        <f>SQRT(SUM($I$3:I675))*$K$8*SQRT($K$7)</f>
        <v>-1.3237236645104934E-2</v>
      </c>
      <c r="K676">
        <f t="shared" si="57"/>
        <v>1</v>
      </c>
    </row>
    <row r="677" spans="1:11" x14ac:dyDescent="0.25">
      <c r="A677">
        <v>676</v>
      </c>
      <c r="B677" s="4">
        <v>43875</v>
      </c>
      <c r="C677">
        <v>30.4</v>
      </c>
      <c r="D677" s="3">
        <f t="shared" si="52"/>
        <v>-9.494292803371775E-3</v>
      </c>
      <c r="E677">
        <f t="shared" si="53"/>
        <v>9.0141595836157082E-5</v>
      </c>
      <c r="F677">
        <v>12</v>
      </c>
      <c r="G677">
        <f t="shared" si="54"/>
        <v>0.5062982072492056</v>
      </c>
      <c r="H677">
        <f t="shared" si="55"/>
        <v>4.5638528370428789E-5</v>
      </c>
      <c r="I677">
        <f t="shared" si="56"/>
        <v>2.7383117022257296E-6</v>
      </c>
      <c r="J677" s="3">
        <f>SQRT(SUM($I$3:I676))*$K$8*SQRT($K$7)</f>
        <v>-1.3741571720356786E-2</v>
      </c>
      <c r="K677">
        <f t="shared" si="57"/>
        <v>0</v>
      </c>
    </row>
    <row r="678" spans="1:11" x14ac:dyDescent="0.25">
      <c r="A678">
        <v>677</v>
      </c>
      <c r="B678" s="4">
        <v>43878</v>
      </c>
      <c r="C678">
        <v>30.41</v>
      </c>
      <c r="D678" s="3">
        <f t="shared" si="52"/>
        <v>3.2889327709736249E-4</v>
      </c>
      <c r="E678">
        <f t="shared" si="53"/>
        <v>1.0817078771984247E-7</v>
      </c>
      <c r="F678">
        <v>11</v>
      </c>
      <c r="G678">
        <f t="shared" si="54"/>
        <v>0.53861511409489959</v>
      </c>
      <c r="H678">
        <f t="shared" si="55"/>
        <v>5.8262421169458114E-8</v>
      </c>
      <c r="I678">
        <f t="shared" si="56"/>
        <v>3.4957452701674899E-9</v>
      </c>
      <c r="J678" s="3">
        <f>SQRT(SUM($I$3:I677))*$K$8*SQRT($K$7)</f>
        <v>-1.4008547913575448E-2</v>
      </c>
      <c r="K678">
        <f t="shared" si="57"/>
        <v>0</v>
      </c>
    </row>
    <row r="679" spans="1:11" x14ac:dyDescent="0.25">
      <c r="A679">
        <v>678</v>
      </c>
      <c r="B679" s="4">
        <v>43879</v>
      </c>
      <c r="C679">
        <v>31.27</v>
      </c>
      <c r="D679" s="3">
        <f t="shared" si="52"/>
        <v>2.7887669780476562E-2</v>
      </c>
      <c r="E679">
        <f t="shared" si="53"/>
        <v>7.7772212578490572E-4</v>
      </c>
      <c r="F679">
        <v>10</v>
      </c>
      <c r="G679">
        <f t="shared" si="54"/>
        <v>0.57299480222861654</v>
      </c>
      <c r="H679">
        <f t="shared" si="55"/>
        <v>4.4563073565294126E-4</v>
      </c>
      <c r="I679">
        <f t="shared" si="56"/>
        <v>2.6737844139176499E-5</v>
      </c>
      <c r="J679" s="3">
        <f>SQRT(SUM($I$3:I678))*$K$8*SQRT($K$7)</f>
        <v>-1.400888548520802E-2</v>
      </c>
      <c r="K679">
        <f t="shared" si="57"/>
        <v>0</v>
      </c>
    </row>
    <row r="680" spans="1:11" x14ac:dyDescent="0.25">
      <c r="A680">
        <v>679</v>
      </c>
      <c r="B680" s="4">
        <v>43880</v>
      </c>
      <c r="C680">
        <v>31.110001</v>
      </c>
      <c r="D680" s="3">
        <f t="shared" si="52"/>
        <v>-5.1298284161995647E-3</v>
      </c>
      <c r="E680">
        <f t="shared" si="53"/>
        <v>2.6315139579648534E-5</v>
      </c>
      <c r="F680">
        <v>9</v>
      </c>
      <c r="G680">
        <f t="shared" si="54"/>
        <v>0.60956893854108152</v>
      </c>
      <c r="H680">
        <f t="shared" si="55"/>
        <v>1.6040891701126758E-5</v>
      </c>
      <c r="I680">
        <f t="shared" si="56"/>
        <v>9.6245350206760635E-7</v>
      </c>
      <c r="J680" s="3">
        <f>SQRT(SUM($I$3:I679))*$K$8*SQRT($K$7)</f>
        <v>-1.6388693411161375E-2</v>
      </c>
      <c r="K680">
        <f t="shared" si="57"/>
        <v>0</v>
      </c>
    </row>
    <row r="681" spans="1:11" x14ac:dyDescent="0.25">
      <c r="A681">
        <v>680</v>
      </c>
      <c r="B681" s="4">
        <v>43881</v>
      </c>
      <c r="C681">
        <v>30.709999</v>
      </c>
      <c r="D681" s="3">
        <f t="shared" si="52"/>
        <v>-1.2941041163502956E-2</v>
      </c>
      <c r="E681">
        <f t="shared" si="53"/>
        <v>1.6747054639547796E-4</v>
      </c>
      <c r="F681">
        <v>8</v>
      </c>
      <c r="G681">
        <f t="shared" si="54"/>
        <v>0.64847759419263984</v>
      </c>
      <c r="H681">
        <f t="shared" si="55"/>
        <v>1.0860089702466642E-4</v>
      </c>
      <c r="I681">
        <f t="shared" si="56"/>
        <v>6.516053821479991E-6</v>
      </c>
      <c r="J681" s="3">
        <f>SQRT(SUM($I$3:I680))*$K$8*SQRT($K$7)</f>
        <v>-1.6467945576101303E-2</v>
      </c>
      <c r="K681">
        <f t="shared" si="57"/>
        <v>0</v>
      </c>
    </row>
    <row r="682" spans="1:11" x14ac:dyDescent="0.25">
      <c r="A682">
        <v>681</v>
      </c>
      <c r="B682" s="4">
        <v>43882</v>
      </c>
      <c r="C682">
        <v>30.639999</v>
      </c>
      <c r="D682" s="3">
        <f t="shared" si="52"/>
        <v>-2.2819896547330507E-3</v>
      </c>
      <c r="E682">
        <f t="shared" si="53"/>
        <v>5.2074767843086675E-6</v>
      </c>
      <c r="F682">
        <v>7</v>
      </c>
      <c r="G682">
        <f t="shared" si="54"/>
        <v>0.68986978105599994</v>
      </c>
      <c r="H682">
        <f t="shared" si="55"/>
        <v>3.592480869045223E-6</v>
      </c>
      <c r="I682">
        <f t="shared" si="56"/>
        <v>2.1554885214271358E-7</v>
      </c>
      <c r="J682" s="3">
        <f>SQRT(SUM($I$3:I681))*$K$8*SQRT($K$7)</f>
        <v>-1.6994784442901093E-2</v>
      </c>
      <c r="K682">
        <f t="shared" si="57"/>
        <v>0</v>
      </c>
    </row>
    <row r="683" spans="1:11" x14ac:dyDescent="0.25">
      <c r="A683">
        <v>682</v>
      </c>
      <c r="B683" s="4">
        <v>43885</v>
      </c>
      <c r="C683">
        <v>30</v>
      </c>
      <c r="D683" s="3">
        <f t="shared" si="52"/>
        <v>-2.1108930573158949E-2</v>
      </c>
      <c r="E683">
        <f t="shared" si="53"/>
        <v>4.4558694994244457E-4</v>
      </c>
      <c r="F683">
        <v>6</v>
      </c>
      <c r="G683">
        <f t="shared" si="54"/>
        <v>0.73390402239999986</v>
      </c>
      <c r="H683">
        <f t="shared" si="55"/>
        <v>3.2701805489170744E-4</v>
      </c>
      <c r="I683">
        <f t="shared" si="56"/>
        <v>1.9621083293502464E-5</v>
      </c>
      <c r="J683" s="3">
        <f>SQRT(SUM($I$3:I682))*$K$8*SQRT($K$7)</f>
        <v>-1.7011933313019582E-2</v>
      </c>
      <c r="K683">
        <f t="shared" si="57"/>
        <v>1</v>
      </c>
    </row>
    <row r="684" spans="1:11" x14ac:dyDescent="0.25">
      <c r="A684">
        <v>683</v>
      </c>
      <c r="B684" s="4">
        <v>43886</v>
      </c>
      <c r="C684">
        <v>30.209999</v>
      </c>
      <c r="D684" s="3">
        <f t="shared" si="52"/>
        <v>6.9755806348027385E-3</v>
      </c>
      <c r="E684">
        <f t="shared" si="53"/>
        <v>4.8658725192634974E-5</v>
      </c>
      <c r="F684">
        <v>5</v>
      </c>
      <c r="G684">
        <f t="shared" si="54"/>
        <v>0.78074895999999994</v>
      </c>
      <c r="H684">
        <f t="shared" si="55"/>
        <v>3.7990249089075552E-5</v>
      </c>
      <c r="I684">
        <f t="shared" si="56"/>
        <v>2.2794149453445349E-6</v>
      </c>
      <c r="J684" s="3">
        <f>SQRT(SUM($I$3:I683))*$K$8*SQRT($K$7)</f>
        <v>-1.850652772709192E-2</v>
      </c>
      <c r="K684">
        <f t="shared" si="57"/>
        <v>0</v>
      </c>
    </row>
    <row r="685" spans="1:11" x14ac:dyDescent="0.25">
      <c r="A685">
        <v>684</v>
      </c>
      <c r="B685" s="4">
        <v>43887</v>
      </c>
      <c r="C685">
        <v>30.58</v>
      </c>
      <c r="D685" s="3">
        <f t="shared" si="52"/>
        <v>1.2173238203958178E-2</v>
      </c>
      <c r="E685">
        <f t="shared" si="53"/>
        <v>1.4818772837030692E-4</v>
      </c>
      <c r="F685">
        <v>4</v>
      </c>
      <c r="G685">
        <f t="shared" si="54"/>
        <v>0.83058399999999988</v>
      </c>
      <c r="H685">
        <f t="shared" si="55"/>
        <v>1.2308235618072299E-4</v>
      </c>
      <c r="I685">
        <f t="shared" si="56"/>
        <v>7.3849413708433858E-6</v>
      </c>
      <c r="J685" s="3">
        <f>SQRT(SUM($I$3:I684))*$K$8*SQRT($K$7)</f>
        <v>-1.8672402756425486E-2</v>
      </c>
      <c r="K685">
        <f t="shared" si="57"/>
        <v>0</v>
      </c>
    </row>
    <row r="686" spans="1:11" x14ac:dyDescent="0.25">
      <c r="A686">
        <v>685</v>
      </c>
      <c r="B686" s="4">
        <v>43888</v>
      </c>
      <c r="C686">
        <v>29.700001</v>
      </c>
      <c r="D686" s="3">
        <f t="shared" si="52"/>
        <v>-2.9199121022229154E-2</v>
      </c>
      <c r="E686">
        <f t="shared" si="53"/>
        <v>8.5258866847078452E-4</v>
      </c>
      <c r="F686">
        <v>3</v>
      </c>
      <c r="G686">
        <f t="shared" si="54"/>
        <v>0.88359999999999994</v>
      </c>
      <c r="H686">
        <f t="shared" si="55"/>
        <v>7.533473474607851E-4</v>
      </c>
      <c r="I686">
        <f t="shared" si="56"/>
        <v>4.5200840847647146E-5</v>
      </c>
      <c r="J686" s="3">
        <f>SQRT(SUM($I$3:I685))*$K$8*SQRT($K$7)</f>
        <v>-1.9199971470888436E-2</v>
      </c>
      <c r="K686">
        <f t="shared" si="57"/>
        <v>1</v>
      </c>
    </row>
    <row r="687" spans="1:11" x14ac:dyDescent="0.25">
      <c r="A687">
        <v>686</v>
      </c>
      <c r="B687" s="4">
        <v>43889</v>
      </c>
      <c r="C687">
        <v>30.700001</v>
      </c>
      <c r="D687" s="3">
        <f t="shared" si="52"/>
        <v>3.3115607687753845E-2</v>
      </c>
      <c r="E687">
        <f t="shared" si="53"/>
        <v>1.0966434725292215E-3</v>
      </c>
      <c r="F687">
        <v>2</v>
      </c>
      <c r="G687">
        <f t="shared" si="54"/>
        <v>0.94</v>
      </c>
      <c r="H687">
        <f t="shared" si="55"/>
        <v>1.0308448641774682E-3</v>
      </c>
      <c r="I687">
        <f t="shared" si="56"/>
        <v>6.1850691850648154E-5</v>
      </c>
      <c r="J687" s="3">
        <f>SQRT(SUM($I$3:I686))*$K$8*SQRT($K$7)</f>
        <v>-2.215697956757396E-2</v>
      </c>
      <c r="K687">
        <f t="shared" si="57"/>
        <v>0</v>
      </c>
    </row>
    <row r="688" spans="1:11" x14ac:dyDescent="0.25">
      <c r="A688">
        <v>687</v>
      </c>
      <c r="B688" s="4">
        <v>43892</v>
      </c>
      <c r="C688">
        <v>30.219999000000001</v>
      </c>
      <c r="D688" s="3">
        <f t="shared" si="52"/>
        <v>-1.5758763412516318E-2</v>
      </c>
      <c r="E688">
        <f t="shared" si="53"/>
        <v>2.4833862429166298E-4</v>
      </c>
      <c r="F688">
        <v>1</v>
      </c>
      <c r="G688">
        <f t="shared" si="54"/>
        <v>1</v>
      </c>
      <c r="H688">
        <f t="shared" si="55"/>
        <v>2.4833862429166298E-4</v>
      </c>
      <c r="I688">
        <f t="shared" si="56"/>
        <v>1.4900317457499791E-5</v>
      </c>
      <c r="J688" s="3">
        <f>SQRT(SUM($I$3:I687))*$K$8*SQRT($K$7)</f>
        <v>-2.5656801788720346E-2</v>
      </c>
      <c r="K688">
        <f t="shared" si="57"/>
        <v>0</v>
      </c>
    </row>
    <row r="689" spans="10:11" x14ac:dyDescent="0.25">
      <c r="K689">
        <f>SUM(K522:K688)</f>
        <v>78</v>
      </c>
    </row>
    <row r="690" spans="10:11" x14ac:dyDescent="0.25">
      <c r="J690">
        <v>168</v>
      </c>
      <c r="K690" t="s">
        <v>37</v>
      </c>
    </row>
    <row r="691" spans="10:11" x14ac:dyDescent="0.25">
      <c r="J691" t="s">
        <v>35</v>
      </c>
      <c r="K691" s="1">
        <f>1-K689/J690</f>
        <v>0.5357142857142857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43B0-0CEF-4E26-A5D3-3D1CC4A7B07B}">
  <dimension ref="A1:I691"/>
  <sheetViews>
    <sheetView topLeftCell="B1" zoomScale="150" zoomScaleNormal="150" workbookViewId="0">
      <selection activeCell="I12" sqref="I12"/>
    </sheetView>
  </sheetViews>
  <sheetFormatPr baseColWidth="10" defaultRowHeight="15" x14ac:dyDescent="0.25"/>
  <cols>
    <col min="4" max="4" width="18.28515625" bestFit="1" customWidth="1"/>
    <col min="5" max="5" width="12.85546875" bestFit="1" customWidth="1"/>
    <col min="6" max="6" width="18" bestFit="1" customWidth="1"/>
    <col min="8" max="8" width="19.85546875" bestFit="1" customWidth="1"/>
    <col min="9" max="9" width="12" bestFit="1" customWidth="1"/>
  </cols>
  <sheetData>
    <row r="1" spans="1:9" x14ac:dyDescent="0.25">
      <c r="A1" t="s">
        <v>0</v>
      </c>
      <c r="B1" t="s">
        <v>2</v>
      </c>
      <c r="C1" t="s">
        <v>15</v>
      </c>
      <c r="D1" t="s">
        <v>27</v>
      </c>
      <c r="E1" t="s">
        <v>32</v>
      </c>
      <c r="F1" t="s">
        <v>30</v>
      </c>
    </row>
    <row r="2" spans="1:9" x14ac:dyDescent="0.25">
      <c r="A2">
        <v>1</v>
      </c>
      <c r="B2">
        <v>30.139999</v>
      </c>
      <c r="C2" t="s">
        <v>26</v>
      </c>
      <c r="D2" t="s">
        <v>29</v>
      </c>
      <c r="E2" t="s">
        <v>28</v>
      </c>
      <c r="F2" t="s">
        <v>31</v>
      </c>
      <c r="H2" t="s">
        <v>4</v>
      </c>
      <c r="I2">
        <v>1</v>
      </c>
    </row>
    <row r="3" spans="1:9" x14ac:dyDescent="0.25">
      <c r="A3">
        <v>2</v>
      </c>
      <c r="B3">
        <v>30.26</v>
      </c>
      <c r="C3" s="3">
        <f>LN(B3/B2)</f>
        <v>3.9735483403613801E-3</v>
      </c>
      <c r="D3">
        <v>30.219999000000001</v>
      </c>
      <c r="H3" t="s">
        <v>5</v>
      </c>
      <c r="I3">
        <v>30.219999000000001</v>
      </c>
    </row>
    <row r="4" spans="1:9" x14ac:dyDescent="0.25">
      <c r="A4">
        <v>3</v>
      </c>
      <c r="B4">
        <v>30.5</v>
      </c>
      <c r="C4" s="3">
        <f t="shared" ref="C4:C67" si="0">LN(B4/B3)</f>
        <v>7.8999752531559303E-3</v>
      </c>
      <c r="D4">
        <f>$D$3*EXP(C3)</f>
        <v>30.340318516268034</v>
      </c>
      <c r="E4">
        <f>$I$2*D4</f>
        <v>30.340318516268034</v>
      </c>
      <c r="F4">
        <f t="shared" ref="F4:F67" si="1">E4-$I$4</f>
        <v>0.12031951626803306</v>
      </c>
      <c r="H4" t="s">
        <v>6</v>
      </c>
      <c r="I4">
        <v>30.219999000000001</v>
      </c>
    </row>
    <row r="5" spans="1:9" x14ac:dyDescent="0.25">
      <c r="A5">
        <v>4</v>
      </c>
      <c r="B5">
        <v>30.4</v>
      </c>
      <c r="C5" s="3">
        <f t="shared" si="0"/>
        <v>-3.2840752011899961E-3</v>
      </c>
      <c r="D5">
        <f t="shared" ref="D5:D68" si="2">$D$3*EXP(C4)</f>
        <v>30.459681741573032</v>
      </c>
      <c r="E5">
        <f t="shared" ref="E5:E67" si="3">$I$2*D5</f>
        <v>30.459681741573032</v>
      </c>
      <c r="F5">
        <f t="shared" si="1"/>
        <v>0.23968274157303071</v>
      </c>
      <c r="H5" t="s">
        <v>7</v>
      </c>
      <c r="I5">
        <v>0.95</v>
      </c>
    </row>
    <row r="6" spans="1:9" x14ac:dyDescent="0.25">
      <c r="A6">
        <v>5</v>
      </c>
      <c r="B6">
        <v>30.49</v>
      </c>
      <c r="C6" s="3">
        <f t="shared" si="0"/>
        <v>2.956152587987395E-3</v>
      </c>
      <c r="D6">
        <f t="shared" si="2"/>
        <v>30.120917036065574</v>
      </c>
      <c r="E6">
        <f t="shared" si="3"/>
        <v>30.120917036065574</v>
      </c>
      <c r="F6">
        <f t="shared" si="1"/>
        <v>-9.9081963934427364E-2</v>
      </c>
      <c r="H6" t="s">
        <v>8</v>
      </c>
      <c r="I6" s="1">
        <v>5.0000000000000044E-2</v>
      </c>
    </row>
    <row r="7" spans="1:9" x14ac:dyDescent="0.25">
      <c r="A7">
        <v>6</v>
      </c>
      <c r="B7">
        <v>30.48</v>
      </c>
      <c r="C7" s="3">
        <f t="shared" si="0"/>
        <v>-3.2803018171780507E-4</v>
      </c>
      <c r="D7">
        <f t="shared" si="2"/>
        <v>30.309466102302633</v>
      </c>
      <c r="E7">
        <f t="shared" si="3"/>
        <v>30.309466102302633</v>
      </c>
      <c r="F7">
        <f t="shared" si="1"/>
        <v>8.9467102302631218E-2</v>
      </c>
      <c r="H7" t="s">
        <v>9</v>
      </c>
      <c r="I7">
        <v>1</v>
      </c>
    </row>
    <row r="8" spans="1:9" x14ac:dyDescent="0.25">
      <c r="A8">
        <v>7</v>
      </c>
      <c r="B8">
        <v>30.690000999999999</v>
      </c>
      <c r="C8" s="3">
        <f t="shared" si="0"/>
        <v>6.8661703971022257E-3</v>
      </c>
      <c r="D8">
        <f t="shared" si="2"/>
        <v>30.210087553952118</v>
      </c>
      <c r="E8">
        <f t="shared" si="3"/>
        <v>30.210087553952118</v>
      </c>
      <c r="F8">
        <f t="shared" si="1"/>
        <v>-9.9114460478837429E-3</v>
      </c>
    </row>
    <row r="9" spans="1:9" x14ac:dyDescent="0.25">
      <c r="A9">
        <v>8</v>
      </c>
      <c r="B9">
        <v>30.959999</v>
      </c>
      <c r="C9" s="3">
        <f t="shared" si="0"/>
        <v>8.7591152062365518E-3</v>
      </c>
      <c r="D9">
        <f t="shared" si="2"/>
        <v>30.428208645997341</v>
      </c>
      <c r="E9">
        <f t="shared" si="3"/>
        <v>30.428208645997341</v>
      </c>
      <c r="F9">
        <f t="shared" si="1"/>
        <v>0.20820964599733927</v>
      </c>
      <c r="H9" t="s">
        <v>22</v>
      </c>
      <c r="I9">
        <v>2.582050320904327E-4</v>
      </c>
    </row>
    <row r="10" spans="1:9" x14ac:dyDescent="0.25">
      <c r="A10">
        <v>9</v>
      </c>
      <c r="B10">
        <v>31.15</v>
      </c>
      <c r="C10" s="3">
        <f t="shared" si="0"/>
        <v>6.1182288116778064E-3</v>
      </c>
      <c r="D10">
        <f t="shared" si="2"/>
        <v>30.485862115807723</v>
      </c>
      <c r="E10">
        <f t="shared" si="3"/>
        <v>30.485862115807723</v>
      </c>
      <c r="F10">
        <f t="shared" si="1"/>
        <v>0.26586311580772204</v>
      </c>
      <c r="H10" t="s">
        <v>23</v>
      </c>
      <c r="I10">
        <v>1.6068759506895132E-2</v>
      </c>
    </row>
    <row r="11" spans="1:9" x14ac:dyDescent="0.25">
      <c r="A11">
        <v>10</v>
      </c>
      <c r="B11">
        <v>31.15</v>
      </c>
      <c r="C11" s="3">
        <f t="shared" si="0"/>
        <v>0</v>
      </c>
      <c r="D11">
        <f t="shared" si="2"/>
        <v>30.405458632282254</v>
      </c>
      <c r="E11">
        <f t="shared" si="3"/>
        <v>30.405458632282254</v>
      </c>
      <c r="F11">
        <f t="shared" si="1"/>
        <v>0.18545963228225304</v>
      </c>
    </row>
    <row r="12" spans="1:9" x14ac:dyDescent="0.25">
      <c r="A12">
        <v>11</v>
      </c>
      <c r="B12">
        <v>31.27</v>
      </c>
      <c r="C12" s="3">
        <f t="shared" si="0"/>
        <v>3.8449262362877383E-3</v>
      </c>
      <c r="D12">
        <f t="shared" si="2"/>
        <v>30.219999000000001</v>
      </c>
      <c r="E12">
        <f t="shared" si="3"/>
        <v>30.219999000000001</v>
      </c>
      <c r="F12">
        <f t="shared" si="1"/>
        <v>0</v>
      </c>
      <c r="H12" t="s">
        <v>24</v>
      </c>
      <c r="I12">
        <f>+PERCENTILE(F4:F688,5%)</f>
        <v>-0.66733940027159799</v>
      </c>
    </row>
    <row r="13" spans="1:9" x14ac:dyDescent="0.25">
      <c r="A13">
        <v>12</v>
      </c>
      <c r="B13">
        <v>31.559999000000001</v>
      </c>
      <c r="C13" s="3">
        <f t="shared" si="0"/>
        <v>9.23129282224509E-3</v>
      </c>
      <c r="D13">
        <f t="shared" si="2"/>
        <v>30.336416331621187</v>
      </c>
      <c r="E13">
        <f t="shared" si="3"/>
        <v>30.336416331621187</v>
      </c>
      <c r="F13">
        <f t="shared" si="1"/>
        <v>0.11641733162118584</v>
      </c>
      <c r="H13" t="s">
        <v>25</v>
      </c>
      <c r="I13" s="3">
        <f>+I12/I4</f>
        <v>-2.2082707556396609E-2</v>
      </c>
    </row>
    <row r="14" spans="1:9" x14ac:dyDescent="0.25">
      <c r="A14">
        <v>13</v>
      </c>
      <c r="B14">
        <v>31.879999000000002</v>
      </c>
      <c r="C14" s="3">
        <f t="shared" si="0"/>
        <v>1.008835826239024E-2</v>
      </c>
      <c r="D14">
        <f t="shared" si="2"/>
        <v>30.50026025647589</v>
      </c>
      <c r="E14">
        <f t="shared" si="3"/>
        <v>30.50026025647589</v>
      </c>
      <c r="F14">
        <f t="shared" si="1"/>
        <v>0.28026125647588884</v>
      </c>
    </row>
    <row r="15" spans="1:9" x14ac:dyDescent="0.25">
      <c r="A15">
        <v>14</v>
      </c>
      <c r="B15">
        <v>32.040000999999997</v>
      </c>
      <c r="C15" s="3">
        <f t="shared" si="0"/>
        <v>5.0063308567589171E-3</v>
      </c>
      <c r="D15">
        <f t="shared" si="2"/>
        <v>30.526412180811572</v>
      </c>
      <c r="E15">
        <f t="shared" si="3"/>
        <v>30.526412180811572</v>
      </c>
      <c r="F15">
        <f t="shared" si="1"/>
        <v>0.3064131808115711</v>
      </c>
    </row>
    <row r="16" spans="1:9" x14ac:dyDescent="0.25">
      <c r="A16">
        <v>15</v>
      </c>
      <c r="B16">
        <v>31.82</v>
      </c>
      <c r="C16" s="3">
        <f t="shared" si="0"/>
        <v>-6.8901305015033635E-3</v>
      </c>
      <c r="D16">
        <f t="shared" si="2"/>
        <v>30.371669653440044</v>
      </c>
      <c r="E16">
        <f t="shared" si="3"/>
        <v>30.371669653440044</v>
      </c>
      <c r="F16">
        <f t="shared" si="1"/>
        <v>0.15167065344004271</v>
      </c>
    </row>
    <row r="17" spans="1:6" x14ac:dyDescent="0.25">
      <c r="A17">
        <v>16</v>
      </c>
      <c r="B17">
        <v>31.65</v>
      </c>
      <c r="C17" s="3">
        <f t="shared" si="0"/>
        <v>-5.3568743194557216E-3</v>
      </c>
      <c r="D17">
        <f t="shared" si="2"/>
        <v>30.012494949048225</v>
      </c>
      <c r="E17">
        <f t="shared" si="3"/>
        <v>30.012494949048225</v>
      </c>
      <c r="F17">
        <f t="shared" si="1"/>
        <v>-0.20750405095177626</v>
      </c>
    </row>
    <row r="18" spans="1:6" x14ac:dyDescent="0.25">
      <c r="A18">
        <v>17</v>
      </c>
      <c r="B18">
        <v>31.98</v>
      </c>
      <c r="C18" s="3">
        <f t="shared" si="0"/>
        <v>1.0372558815622976E-2</v>
      </c>
      <c r="D18">
        <f t="shared" si="2"/>
        <v>30.058547088309236</v>
      </c>
      <c r="E18">
        <f t="shared" si="3"/>
        <v>30.058547088309236</v>
      </c>
      <c r="F18">
        <f t="shared" si="1"/>
        <v>-0.16145191169076512</v>
      </c>
    </row>
    <row r="19" spans="1:6" x14ac:dyDescent="0.25">
      <c r="A19">
        <v>18</v>
      </c>
      <c r="B19">
        <v>31.780000999999999</v>
      </c>
      <c r="C19" s="3">
        <f t="shared" si="0"/>
        <v>-6.2735148309077775E-3</v>
      </c>
      <c r="D19">
        <f t="shared" si="2"/>
        <v>30.535089036966827</v>
      </c>
      <c r="E19">
        <f t="shared" si="3"/>
        <v>30.535089036966827</v>
      </c>
      <c r="F19">
        <f t="shared" si="1"/>
        <v>0.31509003696682569</v>
      </c>
    </row>
    <row r="20" spans="1:6" x14ac:dyDescent="0.25">
      <c r="A20">
        <v>19</v>
      </c>
      <c r="B20">
        <v>31.9</v>
      </c>
      <c r="C20" s="3">
        <f t="shared" si="0"/>
        <v>3.768817215898358E-3</v>
      </c>
      <c r="D20">
        <f t="shared" si="2"/>
        <v>30.031006830519043</v>
      </c>
      <c r="E20">
        <f t="shared" si="3"/>
        <v>30.031006830519043</v>
      </c>
      <c r="F20">
        <f t="shared" si="1"/>
        <v>-0.18899216948095798</v>
      </c>
    </row>
    <row r="21" spans="1:6" x14ac:dyDescent="0.25">
      <c r="A21">
        <v>20</v>
      </c>
      <c r="B21">
        <v>31.99</v>
      </c>
      <c r="C21" s="3">
        <f t="shared" si="0"/>
        <v>2.8173441706276642E-3</v>
      </c>
      <c r="D21">
        <f t="shared" si="2"/>
        <v>30.334107544552939</v>
      </c>
      <c r="E21">
        <f t="shared" si="3"/>
        <v>30.334107544552939</v>
      </c>
      <c r="F21">
        <f t="shared" si="1"/>
        <v>0.11410854455293773</v>
      </c>
    </row>
    <row r="22" spans="1:6" x14ac:dyDescent="0.25">
      <c r="A22">
        <v>21</v>
      </c>
      <c r="B22">
        <v>31.99</v>
      </c>
      <c r="C22" s="3">
        <f t="shared" si="0"/>
        <v>0</v>
      </c>
      <c r="D22">
        <f t="shared" si="2"/>
        <v>30.305259185266458</v>
      </c>
      <c r="E22">
        <f t="shared" si="3"/>
        <v>30.305259185266458</v>
      </c>
      <c r="F22">
        <f t="shared" si="1"/>
        <v>8.526018526645629E-2</v>
      </c>
    </row>
    <row r="23" spans="1:6" x14ac:dyDescent="0.25">
      <c r="A23">
        <v>22</v>
      </c>
      <c r="B23">
        <v>31.93</v>
      </c>
      <c r="C23" s="3">
        <f t="shared" si="0"/>
        <v>-1.8773472347359116E-3</v>
      </c>
      <c r="D23">
        <f t="shared" si="2"/>
        <v>30.219999000000001</v>
      </c>
      <c r="E23">
        <f t="shared" si="3"/>
        <v>30.219999000000001</v>
      </c>
      <c r="F23">
        <f t="shared" si="1"/>
        <v>0</v>
      </c>
    </row>
    <row r="24" spans="1:6" x14ac:dyDescent="0.25">
      <c r="A24">
        <v>23</v>
      </c>
      <c r="B24">
        <v>32.229999999999997</v>
      </c>
      <c r="C24" s="3">
        <f t="shared" si="0"/>
        <v>9.3516891006557874E-3</v>
      </c>
      <c r="D24">
        <f t="shared" si="2"/>
        <v>30.163318789309162</v>
      </c>
      <c r="E24">
        <f t="shared" si="3"/>
        <v>30.163318789309162</v>
      </c>
      <c r="F24">
        <f t="shared" si="1"/>
        <v>-5.6680210690839061E-2</v>
      </c>
    </row>
    <row r="25" spans="1:6" x14ac:dyDescent="0.25">
      <c r="A25">
        <v>24</v>
      </c>
      <c r="B25">
        <v>32.340000000000003</v>
      </c>
      <c r="C25" s="3">
        <f t="shared" si="0"/>
        <v>3.407158321614577E-3</v>
      </c>
      <c r="D25">
        <f t="shared" si="2"/>
        <v>30.503932595364862</v>
      </c>
      <c r="E25">
        <f t="shared" si="3"/>
        <v>30.503932595364862</v>
      </c>
      <c r="F25">
        <f t="shared" si="1"/>
        <v>0.28393359536486074</v>
      </c>
    </row>
    <row r="26" spans="1:6" x14ac:dyDescent="0.25">
      <c r="A26">
        <v>25</v>
      </c>
      <c r="B26">
        <v>32.720001000000003</v>
      </c>
      <c r="C26" s="3">
        <f t="shared" si="0"/>
        <v>1.1681688147932233E-2</v>
      </c>
      <c r="D26">
        <f t="shared" si="2"/>
        <v>30.323138928327655</v>
      </c>
      <c r="E26">
        <f t="shared" si="3"/>
        <v>30.323138928327655</v>
      </c>
      <c r="F26">
        <f t="shared" si="1"/>
        <v>0.10313992832765351</v>
      </c>
    </row>
    <row r="27" spans="1:6" x14ac:dyDescent="0.25">
      <c r="A27">
        <v>26</v>
      </c>
      <c r="B27">
        <v>32.520000000000003</v>
      </c>
      <c r="C27" s="3">
        <f t="shared" si="0"/>
        <v>-6.1312576172831475E-3</v>
      </c>
      <c r="D27">
        <f t="shared" si="2"/>
        <v>30.575089594928851</v>
      </c>
      <c r="E27">
        <f t="shared" si="3"/>
        <v>30.575089594928851</v>
      </c>
      <c r="F27">
        <f t="shared" si="1"/>
        <v>0.35509059492884987</v>
      </c>
    </row>
    <row r="28" spans="1:6" x14ac:dyDescent="0.25">
      <c r="A28">
        <v>27</v>
      </c>
      <c r="B28">
        <v>32.060001</v>
      </c>
      <c r="C28" s="3">
        <f t="shared" si="0"/>
        <v>-1.4246106306687651E-2</v>
      </c>
      <c r="D28">
        <f t="shared" si="2"/>
        <v>30.035279261757971</v>
      </c>
      <c r="E28">
        <f t="shared" si="3"/>
        <v>30.035279261757971</v>
      </c>
      <c r="F28">
        <f t="shared" si="1"/>
        <v>-0.18471973824203047</v>
      </c>
    </row>
    <row r="29" spans="1:6" x14ac:dyDescent="0.25">
      <c r="A29">
        <v>28</v>
      </c>
      <c r="B29">
        <v>32.490001999999997</v>
      </c>
      <c r="C29" s="3">
        <f t="shared" si="0"/>
        <v>1.3323232865486872E-2</v>
      </c>
      <c r="D29">
        <f t="shared" si="2"/>
        <v>29.792533768757654</v>
      </c>
      <c r="E29">
        <f t="shared" si="3"/>
        <v>29.792533768757654</v>
      </c>
      <c r="F29">
        <f t="shared" si="1"/>
        <v>-0.4274652312423477</v>
      </c>
    </row>
    <row r="30" spans="1:6" x14ac:dyDescent="0.25">
      <c r="A30">
        <v>29</v>
      </c>
      <c r="B30">
        <v>32.799999</v>
      </c>
      <c r="C30" s="3">
        <f t="shared" si="0"/>
        <v>9.4960736638834628E-3</v>
      </c>
      <c r="D30">
        <f t="shared" si="2"/>
        <v>30.62532118916646</v>
      </c>
      <c r="E30">
        <f t="shared" si="3"/>
        <v>30.62532118916646</v>
      </c>
      <c r="F30">
        <f t="shared" si="1"/>
        <v>0.40532218916645846</v>
      </c>
    </row>
    <row r="31" spans="1:6" x14ac:dyDescent="0.25">
      <c r="A31">
        <v>30</v>
      </c>
      <c r="B31">
        <v>32.75</v>
      </c>
      <c r="C31" s="3">
        <f t="shared" si="0"/>
        <v>-1.5255228210317633E-3</v>
      </c>
      <c r="D31">
        <f t="shared" si="2"/>
        <v>30.508337210320921</v>
      </c>
      <c r="E31">
        <f t="shared" si="3"/>
        <v>30.508337210320921</v>
      </c>
      <c r="F31">
        <f t="shared" si="1"/>
        <v>0.28833821032091933</v>
      </c>
    </row>
    <row r="32" spans="1:6" x14ac:dyDescent="0.25">
      <c r="A32">
        <v>31</v>
      </c>
      <c r="B32">
        <v>32.720001000000003</v>
      </c>
      <c r="C32" s="3">
        <f t="shared" si="0"/>
        <v>-9.1641978436781497E-4</v>
      </c>
      <c r="D32">
        <f t="shared" si="2"/>
        <v>30.173932848290637</v>
      </c>
      <c r="E32">
        <f t="shared" si="3"/>
        <v>30.173932848290637</v>
      </c>
      <c r="F32">
        <f t="shared" si="1"/>
        <v>-4.6066151709364789E-2</v>
      </c>
    </row>
    <row r="33" spans="1:6" x14ac:dyDescent="0.25">
      <c r="A33">
        <v>32</v>
      </c>
      <c r="B33">
        <v>33.709999000000003</v>
      </c>
      <c r="C33" s="3">
        <f t="shared" si="0"/>
        <v>2.9807957284287936E-2</v>
      </c>
      <c r="D33">
        <f t="shared" si="2"/>
        <v>30.192317480916003</v>
      </c>
      <c r="E33">
        <f t="shared" si="3"/>
        <v>30.192317480916003</v>
      </c>
      <c r="F33">
        <f t="shared" si="1"/>
        <v>-2.7681519083998296E-2</v>
      </c>
    </row>
    <row r="34" spans="1:6" x14ac:dyDescent="0.25">
      <c r="A34">
        <v>33</v>
      </c>
      <c r="B34">
        <v>34.349997999999999</v>
      </c>
      <c r="C34" s="3">
        <f t="shared" si="0"/>
        <v>1.8807460863012531E-2</v>
      </c>
      <c r="D34">
        <f t="shared" si="2"/>
        <v>31.134355285319245</v>
      </c>
      <c r="E34">
        <f t="shared" si="3"/>
        <v>31.134355285319245</v>
      </c>
      <c r="F34">
        <f t="shared" si="1"/>
        <v>0.91435628531924351</v>
      </c>
    </row>
    <row r="35" spans="1:6" x14ac:dyDescent="0.25">
      <c r="A35">
        <v>34</v>
      </c>
      <c r="B35">
        <v>34.459999000000003</v>
      </c>
      <c r="C35" s="3">
        <f t="shared" si="0"/>
        <v>3.197241636436953E-3</v>
      </c>
      <c r="D35">
        <f t="shared" si="2"/>
        <v>30.793738831318326</v>
      </c>
      <c r="E35">
        <f t="shared" si="3"/>
        <v>30.793738831318326</v>
      </c>
      <c r="F35">
        <f t="shared" si="1"/>
        <v>0.57373983131832418</v>
      </c>
    </row>
    <row r="36" spans="1:6" x14ac:dyDescent="0.25">
      <c r="A36">
        <v>35</v>
      </c>
      <c r="B36">
        <v>34.889999000000003</v>
      </c>
      <c r="C36" s="3">
        <f t="shared" si="0"/>
        <v>1.2401024456544171E-2</v>
      </c>
      <c r="D36">
        <f t="shared" si="2"/>
        <v>30.316774263567677</v>
      </c>
      <c r="E36">
        <f t="shared" si="3"/>
        <v>30.316774263567677</v>
      </c>
      <c r="F36">
        <f t="shared" si="1"/>
        <v>9.6775263567675296E-2</v>
      </c>
    </row>
    <row r="37" spans="1:6" x14ac:dyDescent="0.25">
      <c r="A37">
        <v>36</v>
      </c>
      <c r="B37">
        <v>35.470001000000003</v>
      </c>
      <c r="C37" s="3">
        <f t="shared" si="0"/>
        <v>1.6487070441194424E-2</v>
      </c>
      <c r="D37">
        <f t="shared" si="2"/>
        <v>30.597091279370058</v>
      </c>
      <c r="E37">
        <f t="shared" si="3"/>
        <v>30.597091279370058</v>
      </c>
      <c r="F37">
        <f t="shared" si="1"/>
        <v>0.37709227937005707</v>
      </c>
    </row>
    <row r="38" spans="1:6" x14ac:dyDescent="0.25">
      <c r="A38">
        <v>37</v>
      </c>
      <c r="B38">
        <v>36.259998000000003</v>
      </c>
      <c r="C38" s="3">
        <f t="shared" si="0"/>
        <v>2.2027853191136416E-2</v>
      </c>
      <c r="D38">
        <f t="shared" si="2"/>
        <v>30.722368170603822</v>
      </c>
      <c r="E38">
        <f t="shared" si="3"/>
        <v>30.722368170603822</v>
      </c>
      <c r="F38">
        <f t="shared" si="1"/>
        <v>0.50236917060382069</v>
      </c>
    </row>
    <row r="39" spans="1:6" x14ac:dyDescent="0.25">
      <c r="A39">
        <v>38</v>
      </c>
      <c r="B39">
        <v>36.939999</v>
      </c>
      <c r="C39" s="3">
        <f t="shared" si="0"/>
        <v>1.857979753066219E-2</v>
      </c>
      <c r="D39">
        <f t="shared" si="2"/>
        <v>30.893066602958431</v>
      </c>
      <c r="E39">
        <f t="shared" si="3"/>
        <v>30.893066602958431</v>
      </c>
      <c r="F39">
        <f t="shared" si="1"/>
        <v>0.67306760295842949</v>
      </c>
    </row>
    <row r="40" spans="1:6" x14ac:dyDescent="0.25">
      <c r="A40">
        <v>39</v>
      </c>
      <c r="B40">
        <v>37.130001</v>
      </c>
      <c r="C40" s="3">
        <f t="shared" si="0"/>
        <v>5.1303474212203957E-3</v>
      </c>
      <c r="D40">
        <f t="shared" si="2"/>
        <v>30.786729024088775</v>
      </c>
      <c r="E40">
        <f t="shared" si="3"/>
        <v>30.786729024088775</v>
      </c>
      <c r="F40">
        <f t="shared" si="1"/>
        <v>0.56673002408877338</v>
      </c>
    </row>
    <row r="41" spans="1:6" x14ac:dyDescent="0.25">
      <c r="A41">
        <v>40</v>
      </c>
      <c r="B41">
        <v>36.509998000000003</v>
      </c>
      <c r="C41" s="3">
        <f t="shared" si="0"/>
        <v>-1.6839154233356378E-2</v>
      </c>
      <c r="D41">
        <f t="shared" si="2"/>
        <v>30.375436477136859</v>
      </c>
      <c r="E41">
        <f t="shared" si="3"/>
        <v>30.375436477136859</v>
      </c>
      <c r="F41">
        <f t="shared" si="1"/>
        <v>0.15543747713685718</v>
      </c>
    </row>
    <row r="42" spans="1:6" x14ac:dyDescent="0.25">
      <c r="A42">
        <v>41</v>
      </c>
      <c r="B42">
        <v>36</v>
      </c>
      <c r="C42" s="3">
        <f t="shared" si="0"/>
        <v>-1.4067202431921638E-2</v>
      </c>
      <c r="D42">
        <f t="shared" si="2"/>
        <v>29.715380375292803</v>
      </c>
      <c r="E42">
        <f t="shared" si="3"/>
        <v>29.715380375292803</v>
      </c>
      <c r="F42">
        <f t="shared" si="1"/>
        <v>-0.50461862470719865</v>
      </c>
    </row>
    <row r="43" spans="1:6" x14ac:dyDescent="0.25">
      <c r="A43">
        <v>42</v>
      </c>
      <c r="B43">
        <v>36.639999000000003</v>
      </c>
      <c r="C43" s="3">
        <f t="shared" si="0"/>
        <v>1.762157405724276E-2</v>
      </c>
      <c r="D43">
        <f t="shared" si="2"/>
        <v>29.797864245295219</v>
      </c>
      <c r="E43">
        <f t="shared" si="3"/>
        <v>29.797864245295219</v>
      </c>
      <c r="F43">
        <f t="shared" si="1"/>
        <v>-0.42213475470478201</v>
      </c>
    </row>
    <row r="44" spans="1:6" x14ac:dyDescent="0.25">
      <c r="A44">
        <v>43</v>
      </c>
      <c r="B44">
        <v>36.389999000000003</v>
      </c>
      <c r="C44" s="3">
        <f t="shared" si="0"/>
        <v>-6.8465283693616213E-3</v>
      </c>
      <c r="D44">
        <f t="shared" si="2"/>
        <v>30.757242587222251</v>
      </c>
      <c r="E44">
        <f t="shared" si="3"/>
        <v>30.757242587222251</v>
      </c>
      <c r="F44">
        <f t="shared" si="1"/>
        <v>0.53724358722224963</v>
      </c>
    </row>
    <row r="45" spans="1:6" x14ac:dyDescent="0.25">
      <c r="A45">
        <v>44</v>
      </c>
      <c r="B45">
        <v>36.310001</v>
      </c>
      <c r="C45" s="3">
        <f t="shared" si="0"/>
        <v>-2.2007711771247296E-3</v>
      </c>
      <c r="D45">
        <f t="shared" si="2"/>
        <v>30.013803586348381</v>
      </c>
      <c r="E45">
        <f t="shared" si="3"/>
        <v>30.013803586348381</v>
      </c>
      <c r="F45">
        <f t="shared" si="1"/>
        <v>-0.20619541365162064</v>
      </c>
    </row>
    <row r="46" spans="1:6" x14ac:dyDescent="0.25">
      <c r="A46">
        <v>45</v>
      </c>
      <c r="B46">
        <v>35.979999999999997</v>
      </c>
      <c r="C46" s="3">
        <f t="shared" si="0"/>
        <v>-9.1299844444795025E-3</v>
      </c>
      <c r="D46">
        <f t="shared" si="2"/>
        <v>30.15356482724825</v>
      </c>
      <c r="E46">
        <f t="shared" si="3"/>
        <v>30.15356482724825</v>
      </c>
      <c r="F46">
        <f t="shared" si="1"/>
        <v>-6.6434172751751674E-2</v>
      </c>
    </row>
    <row r="47" spans="1:6" x14ac:dyDescent="0.25">
      <c r="A47">
        <v>46</v>
      </c>
      <c r="B47">
        <v>35.900002000000001</v>
      </c>
      <c r="C47" s="3">
        <f t="shared" si="0"/>
        <v>-2.2258773178488933E-3</v>
      </c>
      <c r="D47">
        <f t="shared" si="2"/>
        <v>29.945346573248511</v>
      </c>
      <c r="E47">
        <f t="shared" si="3"/>
        <v>29.945346573248511</v>
      </c>
      <c r="F47">
        <f t="shared" si="1"/>
        <v>-0.27465242675149071</v>
      </c>
    </row>
    <row r="48" spans="1:6" x14ac:dyDescent="0.25">
      <c r="A48">
        <v>47</v>
      </c>
      <c r="B48">
        <v>35.909999999999997</v>
      </c>
      <c r="C48" s="3">
        <f t="shared" si="0"/>
        <v>2.7845703345335935E-4</v>
      </c>
      <c r="D48">
        <f t="shared" si="2"/>
        <v>30.152807797109453</v>
      </c>
      <c r="E48">
        <f t="shared" si="3"/>
        <v>30.152807797109453</v>
      </c>
      <c r="F48">
        <f t="shared" si="1"/>
        <v>-6.7191202890548141E-2</v>
      </c>
    </row>
    <row r="49" spans="1:6" x14ac:dyDescent="0.25">
      <c r="A49">
        <v>48</v>
      </c>
      <c r="B49">
        <v>35.939999</v>
      </c>
      <c r="C49" s="3">
        <f t="shared" si="0"/>
        <v>8.3504529326991679E-4</v>
      </c>
      <c r="D49">
        <f t="shared" si="2"/>
        <v>30.228415142985227</v>
      </c>
      <c r="E49">
        <f t="shared" si="3"/>
        <v>30.228415142985227</v>
      </c>
      <c r="F49">
        <f t="shared" si="1"/>
        <v>8.4161429852258607E-3</v>
      </c>
    </row>
    <row r="50" spans="1:6" x14ac:dyDescent="0.25">
      <c r="A50">
        <v>49</v>
      </c>
      <c r="B50">
        <v>35.950001</v>
      </c>
      <c r="C50" s="3">
        <f t="shared" si="0"/>
        <v>2.7825845220579167E-4</v>
      </c>
      <c r="D50">
        <f t="shared" si="2"/>
        <v>30.245244607073271</v>
      </c>
      <c r="E50">
        <f t="shared" si="3"/>
        <v>30.245244607073271</v>
      </c>
      <c r="F50">
        <f t="shared" si="1"/>
        <v>2.5245607073269838E-2</v>
      </c>
    </row>
    <row r="51" spans="1:6" x14ac:dyDescent="0.25">
      <c r="A51">
        <v>50</v>
      </c>
      <c r="B51">
        <v>36.110000999999997</v>
      </c>
      <c r="C51" s="3">
        <f t="shared" si="0"/>
        <v>4.4407509990587683E-3</v>
      </c>
      <c r="D51">
        <f t="shared" si="2"/>
        <v>30.228409140189434</v>
      </c>
      <c r="E51">
        <f t="shared" si="3"/>
        <v>30.228409140189434</v>
      </c>
      <c r="F51">
        <f t="shared" si="1"/>
        <v>8.4101401894329797E-3</v>
      </c>
    </row>
    <row r="52" spans="1:6" x14ac:dyDescent="0.25">
      <c r="A52">
        <v>51</v>
      </c>
      <c r="B52">
        <v>35.68</v>
      </c>
      <c r="C52" s="3">
        <f t="shared" si="0"/>
        <v>-1.1979555270717104E-2</v>
      </c>
      <c r="D52">
        <f t="shared" si="2"/>
        <v>30.35449690557725</v>
      </c>
      <c r="E52">
        <f t="shared" si="3"/>
        <v>30.35449690557725</v>
      </c>
      <c r="F52">
        <f t="shared" si="1"/>
        <v>0.13449790557724839</v>
      </c>
    </row>
    <row r="53" spans="1:6" x14ac:dyDescent="0.25">
      <c r="A53">
        <v>52</v>
      </c>
      <c r="B53">
        <v>36.119999</v>
      </c>
      <c r="C53" s="3">
        <f t="shared" si="0"/>
        <v>1.2256393151482761E-2</v>
      </c>
      <c r="D53">
        <f t="shared" si="2"/>
        <v>29.860136650785474</v>
      </c>
      <c r="E53">
        <f t="shared" si="3"/>
        <v>29.860136650785474</v>
      </c>
      <c r="F53">
        <f t="shared" si="1"/>
        <v>-0.3598623492145272</v>
      </c>
    </row>
    <row r="54" spans="1:6" x14ac:dyDescent="0.25">
      <c r="A54">
        <v>53</v>
      </c>
      <c r="B54">
        <v>36.240001999999997</v>
      </c>
      <c r="C54" s="3">
        <f t="shared" si="0"/>
        <v>3.3168354991233704E-3</v>
      </c>
      <c r="D54">
        <f t="shared" si="2"/>
        <v>30.59266630213007</v>
      </c>
      <c r="E54">
        <f t="shared" si="3"/>
        <v>30.59266630213007</v>
      </c>
      <c r="F54">
        <f t="shared" si="1"/>
        <v>0.37266730213006838</v>
      </c>
    </row>
    <row r="55" spans="1:6" x14ac:dyDescent="0.25">
      <c r="A55">
        <v>54</v>
      </c>
      <c r="B55">
        <v>36.580002</v>
      </c>
      <c r="C55" s="3">
        <f t="shared" si="0"/>
        <v>9.338161274988906E-3</v>
      </c>
      <c r="D55">
        <f t="shared" si="2"/>
        <v>30.320400180520434</v>
      </c>
      <c r="E55">
        <f t="shared" si="3"/>
        <v>30.320400180520434</v>
      </c>
      <c r="F55">
        <f t="shared" si="1"/>
        <v>0.10040118052043212</v>
      </c>
    </row>
    <row r="56" spans="1:6" x14ac:dyDescent="0.25">
      <c r="A56">
        <v>55</v>
      </c>
      <c r="B56">
        <v>36.959999000000003</v>
      </c>
      <c r="C56" s="3">
        <f t="shared" si="0"/>
        <v>1.0334522079802313E-2</v>
      </c>
      <c r="D56">
        <f t="shared" si="2"/>
        <v>30.503519946273684</v>
      </c>
      <c r="E56">
        <f t="shared" si="3"/>
        <v>30.503519946273684</v>
      </c>
      <c r="F56">
        <f t="shared" si="1"/>
        <v>0.28352094627368274</v>
      </c>
    </row>
    <row r="57" spans="1:6" x14ac:dyDescent="0.25">
      <c r="A57">
        <v>56</v>
      </c>
      <c r="B57">
        <v>36.700001</v>
      </c>
      <c r="C57" s="3">
        <f t="shared" si="0"/>
        <v>-7.059437408725438E-3</v>
      </c>
      <c r="D57">
        <f t="shared" si="2"/>
        <v>30.533927603940565</v>
      </c>
      <c r="E57">
        <f t="shared" si="3"/>
        <v>30.533927603940565</v>
      </c>
      <c r="F57">
        <f t="shared" si="1"/>
        <v>0.31392860394056399</v>
      </c>
    </row>
    <row r="58" spans="1:6" x14ac:dyDescent="0.25">
      <c r="A58">
        <v>57</v>
      </c>
      <c r="B58">
        <v>36.619999</v>
      </c>
      <c r="C58" s="3">
        <f t="shared" si="0"/>
        <v>-2.1822703695985736E-3</v>
      </c>
      <c r="D58">
        <f t="shared" si="2"/>
        <v>30.007414056477625</v>
      </c>
      <c r="E58">
        <f t="shared" si="3"/>
        <v>30.007414056477625</v>
      </c>
      <c r="F58">
        <f t="shared" si="1"/>
        <v>-0.21258494352237634</v>
      </c>
    </row>
    <row r="59" spans="1:6" x14ac:dyDescent="0.25">
      <c r="A59">
        <v>58</v>
      </c>
      <c r="B59">
        <v>37.099997999999999</v>
      </c>
      <c r="C59" s="3">
        <f t="shared" si="0"/>
        <v>1.3022403766150171E-2</v>
      </c>
      <c r="D59">
        <f t="shared" si="2"/>
        <v>30.154122697707859</v>
      </c>
      <c r="E59">
        <f t="shared" si="3"/>
        <v>30.154122697707859</v>
      </c>
      <c r="F59">
        <f t="shared" si="1"/>
        <v>-6.5876302292142697E-2</v>
      </c>
    </row>
    <row r="60" spans="1:6" x14ac:dyDescent="0.25">
      <c r="A60">
        <v>59</v>
      </c>
      <c r="B60">
        <v>37.049999</v>
      </c>
      <c r="C60" s="3">
        <f t="shared" si="0"/>
        <v>-1.3485909534899673E-3</v>
      </c>
      <c r="D60">
        <f t="shared" si="2"/>
        <v>30.616109587004686</v>
      </c>
      <c r="E60">
        <f t="shared" si="3"/>
        <v>30.616109587004686</v>
      </c>
      <c r="F60">
        <f t="shared" si="1"/>
        <v>0.39611058700468504</v>
      </c>
    </row>
    <row r="61" spans="1:6" x14ac:dyDescent="0.25">
      <c r="A61">
        <v>60</v>
      </c>
      <c r="B61">
        <v>36.950001</v>
      </c>
      <c r="C61" s="3">
        <f t="shared" si="0"/>
        <v>-2.7026502937323679E-3</v>
      </c>
      <c r="D61">
        <f t="shared" si="2"/>
        <v>30.179272050904181</v>
      </c>
      <c r="E61">
        <f t="shared" si="3"/>
        <v>30.179272050904181</v>
      </c>
      <c r="F61">
        <f t="shared" si="1"/>
        <v>-4.0726949095819975E-2</v>
      </c>
    </row>
    <row r="62" spans="1:6" x14ac:dyDescent="0.25">
      <c r="A62">
        <v>61</v>
      </c>
      <c r="B62">
        <v>36.720001000000003</v>
      </c>
      <c r="C62" s="3">
        <f t="shared" si="0"/>
        <v>-6.2440814724050199E-3</v>
      </c>
      <c r="D62">
        <f t="shared" si="2"/>
        <v>30.138435179714822</v>
      </c>
      <c r="E62">
        <f t="shared" si="3"/>
        <v>30.138435179714822</v>
      </c>
      <c r="F62">
        <f t="shared" si="1"/>
        <v>-8.1563820285179389E-2</v>
      </c>
    </row>
    <row r="63" spans="1:6" x14ac:dyDescent="0.25">
      <c r="A63">
        <v>62</v>
      </c>
      <c r="B63">
        <v>36.479999999999997</v>
      </c>
      <c r="C63" s="3">
        <f t="shared" si="0"/>
        <v>-6.5574277792743371E-3</v>
      </c>
      <c r="D63">
        <f t="shared" si="2"/>
        <v>30.031890756917683</v>
      </c>
      <c r="E63">
        <f t="shared" si="3"/>
        <v>30.031890756917683</v>
      </c>
      <c r="F63">
        <f t="shared" si="1"/>
        <v>-0.18810824308231844</v>
      </c>
    </row>
    <row r="64" spans="1:6" x14ac:dyDescent="0.25">
      <c r="A64">
        <v>63</v>
      </c>
      <c r="B64">
        <v>36.490001999999997</v>
      </c>
      <c r="C64" s="3">
        <f t="shared" si="0"/>
        <v>2.7414005176093118E-4</v>
      </c>
      <c r="D64">
        <f t="shared" si="2"/>
        <v>30.022481849060949</v>
      </c>
      <c r="E64">
        <f t="shared" si="3"/>
        <v>30.022481849060949</v>
      </c>
      <c r="F64">
        <f t="shared" si="1"/>
        <v>-0.19751715093905275</v>
      </c>
    </row>
    <row r="65" spans="1:6" x14ac:dyDescent="0.25">
      <c r="A65">
        <v>64</v>
      </c>
      <c r="B65">
        <v>36.590000000000003</v>
      </c>
      <c r="C65" s="3">
        <f t="shared" si="0"/>
        <v>2.7366737732240046E-3</v>
      </c>
      <c r="D65">
        <f t="shared" si="2"/>
        <v>30.228284647752137</v>
      </c>
      <c r="E65">
        <f t="shared" si="3"/>
        <v>30.228284647752137</v>
      </c>
      <c r="F65">
        <f t="shared" si="1"/>
        <v>8.2856477521353611E-3</v>
      </c>
    </row>
    <row r="66" spans="1:6" x14ac:dyDescent="0.25">
      <c r="A66">
        <v>65</v>
      </c>
      <c r="B66">
        <v>36.549999</v>
      </c>
      <c r="C66" s="3">
        <f t="shared" si="0"/>
        <v>-1.0938201951095437E-3</v>
      </c>
      <c r="D66">
        <f t="shared" si="2"/>
        <v>30.302814546570872</v>
      </c>
      <c r="E66">
        <f t="shared" si="3"/>
        <v>30.302814546570872</v>
      </c>
      <c r="F66">
        <f t="shared" si="1"/>
        <v>8.2815546570870424E-2</v>
      </c>
    </row>
    <row r="67" spans="1:6" x14ac:dyDescent="0.25">
      <c r="A67">
        <v>66</v>
      </c>
      <c r="B67">
        <v>36.43</v>
      </c>
      <c r="C67" s="3">
        <f t="shared" si="0"/>
        <v>-3.2885478155336339E-3</v>
      </c>
      <c r="D67">
        <f t="shared" si="2"/>
        <v>30.186961826455342</v>
      </c>
      <c r="E67">
        <f t="shared" si="3"/>
        <v>30.186961826455342</v>
      </c>
      <c r="F67">
        <f t="shared" si="1"/>
        <v>-3.3037173544659737E-2</v>
      </c>
    </row>
    <row r="68" spans="1:6" x14ac:dyDescent="0.25">
      <c r="A68">
        <v>67</v>
      </c>
      <c r="B68">
        <v>36.229999999999997</v>
      </c>
      <c r="C68" s="3">
        <f t="shared" ref="C68:C131" si="4">LN(B68/B67)</f>
        <v>-5.5051061134866628E-3</v>
      </c>
      <c r="D68">
        <f t="shared" si="2"/>
        <v>30.120782317121268</v>
      </c>
      <c r="E68">
        <f t="shared" ref="E68:E131" si="5">$I$2*D68</f>
        <v>30.120782317121268</v>
      </c>
      <c r="F68">
        <f t="shared" ref="F68:F131" si="6">E68-$I$4</f>
        <v>-9.9216682878733309E-2</v>
      </c>
    </row>
    <row r="69" spans="1:6" x14ac:dyDescent="0.25">
      <c r="A69">
        <v>68</v>
      </c>
      <c r="B69">
        <v>36.720001000000003</v>
      </c>
      <c r="C69" s="3">
        <f t="shared" si="4"/>
        <v>1.3434088078419127E-2</v>
      </c>
      <c r="D69">
        <f t="shared" ref="D69:D132" si="7">$D$3*EXP(C68)</f>
        <v>30.054091786165248</v>
      </c>
      <c r="E69">
        <f t="shared" si="5"/>
        <v>30.054091786165248</v>
      </c>
      <c r="F69">
        <f t="shared" si="6"/>
        <v>-0.16590721383475326</v>
      </c>
    </row>
    <row r="70" spans="1:6" x14ac:dyDescent="0.25">
      <c r="A70">
        <v>69</v>
      </c>
      <c r="B70">
        <v>35.880001</v>
      </c>
      <c r="C70" s="3">
        <f t="shared" si="4"/>
        <v>-2.31415279241299E-2</v>
      </c>
      <c r="D70">
        <f t="shared" si="7"/>
        <v>30.628716353850379</v>
      </c>
      <c r="E70">
        <f t="shared" si="5"/>
        <v>30.628716353850379</v>
      </c>
      <c r="F70">
        <f t="shared" si="6"/>
        <v>0.40871735385037766</v>
      </c>
    </row>
    <row r="71" spans="1:6" x14ac:dyDescent="0.25">
      <c r="A71">
        <v>70</v>
      </c>
      <c r="B71">
        <v>36.490001999999997</v>
      </c>
      <c r="C71" s="3">
        <f t="shared" si="4"/>
        <v>1.6858240196616536E-2</v>
      </c>
      <c r="D71">
        <f t="shared" si="7"/>
        <v>29.528691852159778</v>
      </c>
      <c r="E71">
        <f t="shared" si="5"/>
        <v>29.528691852159778</v>
      </c>
      <c r="F71">
        <f t="shared" si="6"/>
        <v>-0.69130714784022373</v>
      </c>
    </row>
    <row r="72" spans="1:6" x14ac:dyDescent="0.25">
      <c r="A72">
        <v>71</v>
      </c>
      <c r="B72">
        <v>36.5</v>
      </c>
      <c r="C72" s="3">
        <f t="shared" si="4"/>
        <v>2.739553305542348E-4</v>
      </c>
      <c r="D72">
        <f t="shared" si="7"/>
        <v>30.733773501009601</v>
      </c>
      <c r="E72">
        <f t="shared" si="5"/>
        <v>30.733773501009601</v>
      </c>
      <c r="F72">
        <f t="shared" si="6"/>
        <v>0.51377450100959976</v>
      </c>
    </row>
    <row r="73" spans="1:6" x14ac:dyDescent="0.25">
      <c r="A73">
        <v>72</v>
      </c>
      <c r="B73">
        <v>36.490001999999997</v>
      </c>
      <c r="C73" s="3">
        <f t="shared" si="4"/>
        <v>-2.7395533055429177E-4</v>
      </c>
      <c r="D73">
        <f t="shared" si="7"/>
        <v>30.228279063947436</v>
      </c>
      <c r="E73">
        <f t="shared" si="5"/>
        <v>30.228279063947436</v>
      </c>
      <c r="F73">
        <f t="shared" si="6"/>
        <v>8.280063947434968E-3</v>
      </c>
    </row>
    <row r="74" spans="1:6" x14ac:dyDescent="0.25">
      <c r="A74">
        <v>73</v>
      </c>
      <c r="B74">
        <v>35.770000000000003</v>
      </c>
      <c r="C74" s="3">
        <f t="shared" si="4"/>
        <v>-1.9928751986965049E-2</v>
      </c>
      <c r="D74">
        <f t="shared" si="7"/>
        <v>30.211721204109534</v>
      </c>
      <c r="E74">
        <f t="shared" si="5"/>
        <v>30.211721204109534</v>
      </c>
      <c r="F74">
        <f t="shared" si="6"/>
        <v>-8.2777958904678428E-3</v>
      </c>
    </row>
    <row r="75" spans="1:6" x14ac:dyDescent="0.25">
      <c r="A75">
        <v>74</v>
      </c>
      <c r="B75">
        <v>35.659999999999997</v>
      </c>
      <c r="C75" s="3">
        <f t="shared" si="4"/>
        <v>-3.0799408359322203E-3</v>
      </c>
      <c r="D75">
        <f t="shared" si="7"/>
        <v>29.623713482668492</v>
      </c>
      <c r="E75">
        <f t="shared" si="5"/>
        <v>29.623713482668492</v>
      </c>
      <c r="F75">
        <f t="shared" si="6"/>
        <v>-0.59628551733150914</v>
      </c>
    </row>
    <row r="76" spans="1:6" x14ac:dyDescent="0.25">
      <c r="A76">
        <v>75</v>
      </c>
      <c r="B76">
        <v>36.169998</v>
      </c>
      <c r="C76" s="3">
        <f t="shared" si="4"/>
        <v>1.4200378234567948E-2</v>
      </c>
      <c r="D76">
        <f t="shared" si="7"/>
        <v>30.127066377970362</v>
      </c>
      <c r="E76">
        <f t="shared" si="5"/>
        <v>30.127066377970362</v>
      </c>
      <c r="F76">
        <f t="shared" si="6"/>
        <v>-9.2932622029639589E-2</v>
      </c>
    </row>
    <row r="77" spans="1:6" x14ac:dyDescent="0.25">
      <c r="A77">
        <v>76</v>
      </c>
      <c r="B77">
        <v>36.130001</v>
      </c>
      <c r="C77" s="3">
        <f t="shared" si="4"/>
        <v>-1.1064178321836032E-3</v>
      </c>
      <c r="D77">
        <f t="shared" si="7"/>
        <v>30.652195832585591</v>
      </c>
      <c r="E77">
        <f t="shared" si="5"/>
        <v>30.652195832585591</v>
      </c>
      <c r="F77">
        <f t="shared" si="6"/>
        <v>0.43219683258558916</v>
      </c>
    </row>
    <row r="78" spans="1:6" x14ac:dyDescent="0.25">
      <c r="A78">
        <v>77</v>
      </c>
      <c r="B78">
        <v>36.200001</v>
      </c>
      <c r="C78" s="3">
        <f t="shared" si="4"/>
        <v>1.9355736186559475E-3</v>
      </c>
      <c r="D78">
        <f t="shared" si="7"/>
        <v>30.186581544461216</v>
      </c>
      <c r="E78">
        <f t="shared" si="5"/>
        <v>30.186581544461216</v>
      </c>
      <c r="F78">
        <f t="shared" si="6"/>
        <v>-3.341745553878539E-2</v>
      </c>
    </row>
    <row r="79" spans="1:6" x14ac:dyDescent="0.25">
      <c r="A79">
        <v>78</v>
      </c>
      <c r="B79">
        <v>35.729999999999997</v>
      </c>
      <c r="C79" s="3">
        <f t="shared" si="4"/>
        <v>-1.3068474420716054E-2</v>
      </c>
      <c r="D79">
        <f t="shared" si="7"/>
        <v>30.278548678146983</v>
      </c>
      <c r="E79">
        <f t="shared" si="5"/>
        <v>30.278548678146983</v>
      </c>
      <c r="F79">
        <f t="shared" si="6"/>
        <v>5.8549678146981421E-2</v>
      </c>
    </row>
    <row r="80" spans="1:6" x14ac:dyDescent="0.25">
      <c r="A80">
        <v>79</v>
      </c>
      <c r="B80">
        <v>35.310001</v>
      </c>
      <c r="C80" s="3">
        <f t="shared" si="4"/>
        <v>-1.1824433774434633E-2</v>
      </c>
      <c r="D80">
        <f t="shared" si="7"/>
        <v>29.827639072993396</v>
      </c>
      <c r="E80">
        <f t="shared" si="5"/>
        <v>29.827639072993396</v>
      </c>
      <c r="F80">
        <f t="shared" si="6"/>
        <v>-0.3923599270066056</v>
      </c>
    </row>
    <row r="81" spans="1:6" x14ac:dyDescent="0.25">
      <c r="A81">
        <v>80</v>
      </c>
      <c r="B81">
        <v>35.07</v>
      </c>
      <c r="C81" s="3">
        <f t="shared" si="4"/>
        <v>-6.8201741087969584E-3</v>
      </c>
      <c r="D81">
        <f t="shared" si="7"/>
        <v>29.864768959137955</v>
      </c>
      <c r="E81">
        <f t="shared" si="5"/>
        <v>29.864768959137955</v>
      </c>
      <c r="F81">
        <f t="shared" si="6"/>
        <v>-0.35523004086204679</v>
      </c>
    </row>
    <row r="82" spans="1:6" x14ac:dyDescent="0.25">
      <c r="A82">
        <v>81</v>
      </c>
      <c r="B82">
        <v>34.869999</v>
      </c>
      <c r="C82" s="3">
        <f t="shared" si="4"/>
        <v>-5.7192321424740294E-3</v>
      </c>
      <c r="D82">
        <f t="shared" si="7"/>
        <v>30.014594588371722</v>
      </c>
      <c r="E82">
        <f t="shared" si="5"/>
        <v>30.014594588371722</v>
      </c>
      <c r="F82">
        <f t="shared" si="6"/>
        <v>-0.2054044116282796</v>
      </c>
    </row>
    <row r="83" spans="1:6" x14ac:dyDescent="0.25">
      <c r="A83">
        <v>82</v>
      </c>
      <c r="B83">
        <v>35.270000000000003</v>
      </c>
      <c r="C83" s="3">
        <f t="shared" si="4"/>
        <v>1.1405912238347887E-2</v>
      </c>
      <c r="D83">
        <f t="shared" si="7"/>
        <v>30.047657111776477</v>
      </c>
      <c r="E83">
        <f t="shared" si="5"/>
        <v>30.047657111776477</v>
      </c>
      <c r="F83">
        <f t="shared" si="6"/>
        <v>-0.17234188822352436</v>
      </c>
    </row>
    <row r="84" spans="1:6" x14ac:dyDescent="0.25">
      <c r="A84">
        <v>83</v>
      </c>
      <c r="B84">
        <v>36.380001</v>
      </c>
      <c r="C84" s="3">
        <f t="shared" si="4"/>
        <v>3.0986456329645574E-2</v>
      </c>
      <c r="D84">
        <f t="shared" si="7"/>
        <v>30.56665888433206</v>
      </c>
      <c r="E84">
        <f t="shared" si="5"/>
        <v>30.56665888433206</v>
      </c>
      <c r="F84">
        <f t="shared" si="6"/>
        <v>0.34665988433205897</v>
      </c>
    </row>
    <row r="85" spans="1:6" x14ac:dyDescent="0.25">
      <c r="A85">
        <v>84</v>
      </c>
      <c r="B85">
        <v>35.849997999999999</v>
      </c>
      <c r="C85" s="3">
        <f t="shared" si="4"/>
        <v>-1.4675689319984227E-2</v>
      </c>
      <c r="D85">
        <f t="shared" si="7"/>
        <v>31.171068722426959</v>
      </c>
      <c r="E85">
        <f t="shared" si="5"/>
        <v>31.171068722426959</v>
      </c>
      <c r="F85">
        <f t="shared" si="6"/>
        <v>0.95106972242695775</v>
      </c>
    </row>
    <row r="86" spans="1:6" x14ac:dyDescent="0.25">
      <c r="A86">
        <v>85</v>
      </c>
      <c r="B86">
        <v>35.759998000000003</v>
      </c>
      <c r="C86" s="3">
        <f t="shared" si="4"/>
        <v>-2.5136168807219092E-3</v>
      </c>
      <c r="D86">
        <f t="shared" si="7"/>
        <v>29.779738150914344</v>
      </c>
      <c r="E86">
        <f t="shared" si="5"/>
        <v>29.779738150914344</v>
      </c>
      <c r="F86">
        <f t="shared" si="6"/>
        <v>-0.44026084908565721</v>
      </c>
    </row>
    <row r="87" spans="1:6" x14ac:dyDescent="0.25">
      <c r="A87">
        <v>86</v>
      </c>
      <c r="B87">
        <v>35.639999000000003</v>
      </c>
      <c r="C87" s="3">
        <f t="shared" si="4"/>
        <v>-3.3613198326534186E-3</v>
      </c>
      <c r="D87">
        <f t="shared" si="7"/>
        <v>30.144132889491434</v>
      </c>
      <c r="E87">
        <f t="shared" si="5"/>
        <v>30.144132889491434</v>
      </c>
      <c r="F87">
        <f t="shared" si="6"/>
        <v>-7.5866110508567175E-2</v>
      </c>
    </row>
    <row r="88" spans="1:6" x14ac:dyDescent="0.25">
      <c r="A88">
        <v>87</v>
      </c>
      <c r="B88">
        <v>35.639999000000003</v>
      </c>
      <c r="C88" s="3">
        <f t="shared" si="4"/>
        <v>0</v>
      </c>
      <c r="D88">
        <f t="shared" si="7"/>
        <v>30.118590446789206</v>
      </c>
      <c r="E88">
        <f t="shared" si="5"/>
        <v>30.118590446789206</v>
      </c>
      <c r="F88">
        <f t="shared" si="6"/>
        <v>-0.10140855321079556</v>
      </c>
    </row>
    <row r="89" spans="1:6" x14ac:dyDescent="0.25">
      <c r="A89">
        <v>88</v>
      </c>
      <c r="B89">
        <v>36.099997999999999</v>
      </c>
      <c r="C89" s="3">
        <f t="shared" si="4"/>
        <v>1.2824235392924767E-2</v>
      </c>
      <c r="D89">
        <f t="shared" si="7"/>
        <v>30.219999000000001</v>
      </c>
      <c r="E89">
        <f t="shared" si="5"/>
        <v>30.219999000000001</v>
      </c>
      <c r="F89">
        <f t="shared" si="6"/>
        <v>0</v>
      </c>
    </row>
    <row r="90" spans="1:6" x14ac:dyDescent="0.25">
      <c r="A90">
        <v>89</v>
      </c>
      <c r="B90">
        <v>35.889999000000003</v>
      </c>
      <c r="C90" s="3">
        <f t="shared" si="4"/>
        <v>-5.8341326405704583E-3</v>
      </c>
      <c r="D90">
        <f t="shared" si="7"/>
        <v>30.610043043491721</v>
      </c>
      <c r="E90">
        <f t="shared" si="5"/>
        <v>30.610043043491721</v>
      </c>
      <c r="F90">
        <f t="shared" si="6"/>
        <v>0.39004404349172006</v>
      </c>
    </row>
    <row r="91" spans="1:6" x14ac:dyDescent="0.25">
      <c r="A91">
        <v>90</v>
      </c>
      <c r="B91">
        <v>35.259998000000003</v>
      </c>
      <c r="C91" s="3">
        <f t="shared" si="4"/>
        <v>-1.7709557048375936E-2</v>
      </c>
      <c r="D91">
        <f t="shared" si="7"/>
        <v>30.044204819346561</v>
      </c>
      <c r="E91">
        <f t="shared" si="5"/>
        <v>30.044204819346561</v>
      </c>
      <c r="F91">
        <f t="shared" si="6"/>
        <v>-0.17579418065344043</v>
      </c>
    </row>
    <row r="92" spans="1:6" x14ac:dyDescent="0.25">
      <c r="A92">
        <v>91</v>
      </c>
      <c r="B92">
        <v>35.090000000000003</v>
      </c>
      <c r="C92" s="3">
        <f t="shared" si="4"/>
        <v>-4.8329306531013309E-3</v>
      </c>
      <c r="D92">
        <f t="shared" si="7"/>
        <v>29.689527277501515</v>
      </c>
      <c r="E92">
        <f t="shared" si="5"/>
        <v>29.689527277501515</v>
      </c>
      <c r="F92">
        <f t="shared" si="6"/>
        <v>-0.53047172249848629</v>
      </c>
    </row>
    <row r="93" spans="1:6" x14ac:dyDescent="0.25">
      <c r="A93">
        <v>92</v>
      </c>
      <c r="B93">
        <v>34.150002000000001</v>
      </c>
      <c r="C93" s="3">
        <f t="shared" si="4"/>
        <v>-2.7153545013172742E-2</v>
      </c>
      <c r="D93">
        <f t="shared" si="7"/>
        <v>30.074300200187196</v>
      </c>
      <c r="E93">
        <f t="shared" si="5"/>
        <v>30.074300200187196</v>
      </c>
      <c r="F93">
        <f t="shared" si="6"/>
        <v>-0.14569879981280565</v>
      </c>
    </row>
    <row r="94" spans="1:6" x14ac:dyDescent="0.25">
      <c r="A94">
        <v>93</v>
      </c>
      <c r="B94">
        <v>34.360000999999997</v>
      </c>
      <c r="C94" s="3">
        <f t="shared" si="4"/>
        <v>6.1304816377117863E-3</v>
      </c>
      <c r="D94">
        <f t="shared" si="7"/>
        <v>29.41045956939293</v>
      </c>
      <c r="E94">
        <f t="shared" si="5"/>
        <v>29.41045956939293</v>
      </c>
      <c r="F94">
        <f t="shared" si="6"/>
        <v>-0.8095394306070709</v>
      </c>
    </row>
    <row r="95" spans="1:6" x14ac:dyDescent="0.25">
      <c r="A95">
        <v>94</v>
      </c>
      <c r="B95">
        <v>34.5</v>
      </c>
      <c r="C95" s="3">
        <f t="shared" si="4"/>
        <v>4.0661978176510655E-3</v>
      </c>
      <c r="D95">
        <f t="shared" si="7"/>
        <v>30.40583118735978</v>
      </c>
      <c r="E95">
        <f t="shared" si="5"/>
        <v>30.40583118735978</v>
      </c>
      <c r="F95">
        <f t="shared" si="6"/>
        <v>0.1858321873597788</v>
      </c>
    </row>
    <row r="96" spans="1:6" x14ac:dyDescent="0.25">
      <c r="A96">
        <v>95</v>
      </c>
      <c r="B96">
        <v>34.830002</v>
      </c>
      <c r="C96" s="3">
        <f t="shared" si="4"/>
        <v>9.5198177623568789E-3</v>
      </c>
      <c r="D96">
        <f t="shared" si="7"/>
        <v>30.34312966114291</v>
      </c>
      <c r="E96">
        <f t="shared" si="5"/>
        <v>30.34312966114291</v>
      </c>
      <c r="F96">
        <f t="shared" si="6"/>
        <v>0.12313066114290905</v>
      </c>
    </row>
    <row r="97" spans="1:6" x14ac:dyDescent="0.25">
      <c r="A97">
        <v>96</v>
      </c>
      <c r="B97">
        <v>35.490001999999997</v>
      </c>
      <c r="C97" s="3">
        <f t="shared" si="4"/>
        <v>1.8771881212634806E-2</v>
      </c>
      <c r="D97">
        <f t="shared" si="7"/>
        <v>30.509061611884</v>
      </c>
      <c r="E97">
        <f t="shared" si="5"/>
        <v>30.509061611884</v>
      </c>
      <c r="F97">
        <f t="shared" si="6"/>
        <v>0.28906261188399895</v>
      </c>
    </row>
    <row r="98" spans="1:6" x14ac:dyDescent="0.25">
      <c r="A98">
        <v>97</v>
      </c>
      <c r="B98">
        <v>35.349997999999999</v>
      </c>
      <c r="C98" s="3">
        <f t="shared" si="4"/>
        <v>-3.9526872468120967E-3</v>
      </c>
      <c r="D98">
        <f t="shared" si="7"/>
        <v>30.792643220347728</v>
      </c>
      <c r="E98">
        <f t="shared" si="5"/>
        <v>30.792643220347728</v>
      </c>
      <c r="F98">
        <f t="shared" si="6"/>
        <v>0.57264422034772622</v>
      </c>
    </row>
    <row r="99" spans="1:6" x14ac:dyDescent="0.25">
      <c r="A99">
        <v>98</v>
      </c>
      <c r="B99">
        <v>35.369999</v>
      </c>
      <c r="C99" s="3">
        <f t="shared" si="4"/>
        <v>5.6563917934761287E-4</v>
      </c>
      <c r="D99">
        <f t="shared" si="7"/>
        <v>30.100784559268327</v>
      </c>
      <c r="E99">
        <f t="shared" si="5"/>
        <v>30.100784559268327</v>
      </c>
      <c r="F99">
        <f t="shared" si="6"/>
        <v>-0.11921444073167464</v>
      </c>
    </row>
    <row r="100" spans="1:6" x14ac:dyDescent="0.25">
      <c r="A100">
        <v>99</v>
      </c>
      <c r="B100">
        <v>35.400002000000001</v>
      </c>
      <c r="C100" s="3">
        <f t="shared" si="4"/>
        <v>8.4790169206091994E-4</v>
      </c>
      <c r="D100">
        <f t="shared" si="7"/>
        <v>30.23709745075519</v>
      </c>
      <c r="E100">
        <f t="shared" si="5"/>
        <v>30.23709745075519</v>
      </c>
      <c r="F100">
        <f t="shared" si="6"/>
        <v>1.7098450755188566E-2</v>
      </c>
    </row>
    <row r="101" spans="1:6" x14ac:dyDescent="0.25">
      <c r="A101">
        <v>100</v>
      </c>
      <c r="B101">
        <v>35.979999999999997</v>
      </c>
      <c r="C101" s="3">
        <f t="shared" si="4"/>
        <v>1.6251351885484665E-2</v>
      </c>
      <c r="D101">
        <f t="shared" si="7"/>
        <v>30.245633454499057</v>
      </c>
      <c r="E101">
        <f t="shared" si="5"/>
        <v>30.245633454499057</v>
      </c>
      <c r="F101">
        <f t="shared" si="6"/>
        <v>2.5634454499055437E-2</v>
      </c>
    </row>
    <row r="102" spans="1:6" x14ac:dyDescent="0.25">
      <c r="A102">
        <v>101</v>
      </c>
      <c r="B102">
        <v>35.32</v>
      </c>
      <c r="C102" s="3">
        <f t="shared" si="4"/>
        <v>-1.8513852786627715E-2</v>
      </c>
      <c r="D102">
        <f t="shared" si="7"/>
        <v>30.715127191800722</v>
      </c>
      <c r="E102">
        <f t="shared" si="5"/>
        <v>30.715127191800722</v>
      </c>
      <c r="F102">
        <f t="shared" si="6"/>
        <v>0.49512819180072043</v>
      </c>
    </row>
    <row r="103" spans="1:6" x14ac:dyDescent="0.25">
      <c r="A103">
        <v>102</v>
      </c>
      <c r="B103">
        <v>34.740001999999997</v>
      </c>
      <c r="C103" s="3">
        <f t="shared" si="4"/>
        <v>-1.655755735227827E-2</v>
      </c>
      <c r="D103">
        <f t="shared" si="7"/>
        <v>29.665657717620903</v>
      </c>
      <c r="E103">
        <f t="shared" si="5"/>
        <v>29.665657717620903</v>
      </c>
      <c r="F103">
        <f t="shared" si="6"/>
        <v>-0.55434128237909874</v>
      </c>
    </row>
    <row r="104" spans="1:6" x14ac:dyDescent="0.25">
      <c r="A104">
        <v>103</v>
      </c>
      <c r="B104">
        <v>34.75</v>
      </c>
      <c r="C104" s="3">
        <f t="shared" si="4"/>
        <v>2.8775362732012669E-4</v>
      </c>
      <c r="D104">
        <f t="shared" si="7"/>
        <v>29.723749312004472</v>
      </c>
      <c r="E104">
        <f t="shared" si="5"/>
        <v>29.723749312004472</v>
      </c>
      <c r="F104">
        <f t="shared" si="6"/>
        <v>-0.4962496879955296</v>
      </c>
    </row>
    <row r="105" spans="1:6" x14ac:dyDescent="0.25">
      <c r="A105">
        <v>104</v>
      </c>
      <c r="B105">
        <v>34.740001999999997</v>
      </c>
      <c r="C105" s="3">
        <f t="shared" si="4"/>
        <v>-2.8775362732015336E-4</v>
      </c>
      <c r="D105">
        <f t="shared" si="7"/>
        <v>30.228696165590321</v>
      </c>
      <c r="E105">
        <f t="shared" si="5"/>
        <v>30.228696165590321</v>
      </c>
      <c r="F105">
        <f t="shared" si="6"/>
        <v>8.6971655903198553E-3</v>
      </c>
    </row>
    <row r="106" spans="1:6" x14ac:dyDescent="0.25">
      <c r="A106">
        <v>105</v>
      </c>
      <c r="B106">
        <v>34.650002000000001</v>
      </c>
      <c r="C106" s="3">
        <f t="shared" si="4"/>
        <v>-2.594035027512669E-3</v>
      </c>
      <c r="D106">
        <f t="shared" si="7"/>
        <v>30.211304336690588</v>
      </c>
      <c r="E106">
        <f t="shared" si="5"/>
        <v>30.211304336690588</v>
      </c>
      <c r="F106">
        <f t="shared" si="6"/>
        <v>-8.6946633094129311E-3</v>
      </c>
    </row>
    <row r="107" spans="1:6" x14ac:dyDescent="0.25">
      <c r="A107">
        <v>106</v>
      </c>
      <c r="B107">
        <v>34.659999999999997</v>
      </c>
      <c r="C107" s="3">
        <f t="shared" si="4"/>
        <v>2.8850093149155774E-4</v>
      </c>
      <c r="D107">
        <f t="shared" si="7"/>
        <v>30.141708851657469</v>
      </c>
      <c r="E107">
        <f t="shared" si="5"/>
        <v>30.141708851657469</v>
      </c>
      <c r="F107">
        <f t="shared" si="6"/>
        <v>-7.8290148342532007E-2</v>
      </c>
    </row>
    <row r="108" spans="1:6" x14ac:dyDescent="0.25">
      <c r="A108">
        <v>107</v>
      </c>
      <c r="B108">
        <v>34.520000000000003</v>
      </c>
      <c r="C108" s="3">
        <f t="shared" si="4"/>
        <v>-4.0474180722326033E-3</v>
      </c>
      <c r="D108">
        <f t="shared" si="7"/>
        <v>30.228718755629504</v>
      </c>
      <c r="E108">
        <f t="shared" si="5"/>
        <v>30.228718755629504</v>
      </c>
      <c r="F108">
        <f t="shared" si="6"/>
        <v>8.719755629503112E-3</v>
      </c>
    </row>
    <row r="109" spans="1:6" x14ac:dyDescent="0.25">
      <c r="A109">
        <v>108</v>
      </c>
      <c r="B109">
        <v>34.520000000000003</v>
      </c>
      <c r="C109" s="3">
        <f t="shared" si="4"/>
        <v>0</v>
      </c>
      <c r="D109">
        <f t="shared" si="7"/>
        <v>30.097933222158115</v>
      </c>
      <c r="E109">
        <f t="shared" si="5"/>
        <v>30.097933222158115</v>
      </c>
      <c r="F109">
        <f t="shared" si="6"/>
        <v>-0.1220657778418861</v>
      </c>
    </row>
    <row r="110" spans="1:6" x14ac:dyDescent="0.25">
      <c r="A110">
        <v>109</v>
      </c>
      <c r="B110">
        <v>34.18</v>
      </c>
      <c r="C110" s="3">
        <f t="shared" si="4"/>
        <v>-9.8981885277824519E-3</v>
      </c>
      <c r="D110">
        <f t="shared" si="7"/>
        <v>30.219999000000001</v>
      </c>
      <c r="E110">
        <f t="shared" si="5"/>
        <v>30.219999000000001</v>
      </c>
      <c r="F110">
        <f t="shared" si="6"/>
        <v>0</v>
      </c>
    </row>
    <row r="111" spans="1:6" x14ac:dyDescent="0.25">
      <c r="A111">
        <v>110</v>
      </c>
      <c r="B111">
        <v>34.159999999999997</v>
      </c>
      <c r="C111" s="3">
        <f t="shared" si="4"/>
        <v>-5.8530876707575772E-4</v>
      </c>
      <c r="D111">
        <f t="shared" si="7"/>
        <v>29.922351269409038</v>
      </c>
      <c r="E111">
        <f t="shared" si="5"/>
        <v>29.922351269409038</v>
      </c>
      <c r="F111">
        <f t="shared" si="6"/>
        <v>-0.29764773059096328</v>
      </c>
    </row>
    <row r="112" spans="1:6" x14ac:dyDescent="0.25">
      <c r="A112">
        <v>111</v>
      </c>
      <c r="B112">
        <v>34.020000000000003</v>
      </c>
      <c r="C112" s="3">
        <f t="shared" si="4"/>
        <v>-4.1067819526532483E-3</v>
      </c>
      <c r="D112">
        <f t="shared" si="7"/>
        <v>30.202316145114104</v>
      </c>
      <c r="E112">
        <f t="shared" si="5"/>
        <v>30.202316145114104</v>
      </c>
      <c r="F112">
        <f t="shared" si="6"/>
        <v>-1.7682854885897825E-2</v>
      </c>
    </row>
    <row r="113" spans="1:6" x14ac:dyDescent="0.25">
      <c r="A113">
        <v>112</v>
      </c>
      <c r="B113">
        <v>33.75</v>
      </c>
      <c r="C113" s="3">
        <f t="shared" si="4"/>
        <v>-7.9681696491769576E-3</v>
      </c>
      <c r="D113">
        <f t="shared" si="7"/>
        <v>30.096146545081975</v>
      </c>
      <c r="E113">
        <f t="shared" si="5"/>
        <v>30.096146545081975</v>
      </c>
      <c r="F113">
        <f t="shared" si="6"/>
        <v>-0.12385245491802621</v>
      </c>
    </row>
    <row r="114" spans="1:6" x14ac:dyDescent="0.25">
      <c r="A114">
        <v>113</v>
      </c>
      <c r="B114">
        <v>34.229999999999997</v>
      </c>
      <c r="C114" s="3">
        <f t="shared" si="4"/>
        <v>1.4122035223555048E-2</v>
      </c>
      <c r="D114">
        <f t="shared" si="7"/>
        <v>29.980157738095237</v>
      </c>
      <c r="E114">
        <f t="shared" si="5"/>
        <v>29.980157738095237</v>
      </c>
      <c r="F114">
        <f t="shared" si="6"/>
        <v>-0.23984126190476474</v>
      </c>
    </row>
    <row r="115" spans="1:6" x14ac:dyDescent="0.25">
      <c r="A115">
        <v>114</v>
      </c>
      <c r="B115">
        <v>34.209999000000003</v>
      </c>
      <c r="C115" s="3">
        <f t="shared" si="4"/>
        <v>-5.8448278379988393E-4</v>
      </c>
      <c r="D115">
        <f t="shared" si="7"/>
        <v>30.649794541333332</v>
      </c>
      <c r="E115">
        <f t="shared" si="5"/>
        <v>30.649794541333332</v>
      </c>
      <c r="F115">
        <f t="shared" si="6"/>
        <v>0.42979554133333053</v>
      </c>
    </row>
    <row r="116" spans="1:6" x14ac:dyDescent="0.25">
      <c r="A116">
        <v>115</v>
      </c>
      <c r="B116">
        <v>34.07</v>
      </c>
      <c r="C116" s="3">
        <f t="shared" si="4"/>
        <v>-4.1007380854188738E-3</v>
      </c>
      <c r="D116">
        <f t="shared" si="7"/>
        <v>30.202341091732432</v>
      </c>
      <c r="E116">
        <f t="shared" si="5"/>
        <v>30.202341091732432</v>
      </c>
      <c r="F116">
        <f t="shared" si="6"/>
        <v>-1.7657908267569411E-2</v>
      </c>
    </row>
    <row r="117" spans="1:6" x14ac:dyDescent="0.25">
      <c r="A117">
        <v>116</v>
      </c>
      <c r="B117">
        <v>34.479999999999997</v>
      </c>
      <c r="C117" s="3">
        <f t="shared" si="4"/>
        <v>1.1962214122617039E-2</v>
      </c>
      <c r="D117">
        <f t="shared" si="7"/>
        <v>30.096328442745641</v>
      </c>
      <c r="E117">
        <f t="shared" si="5"/>
        <v>30.096328442745641</v>
      </c>
      <c r="F117">
        <f t="shared" si="6"/>
        <v>-0.1236705572543606</v>
      </c>
    </row>
    <row r="118" spans="1:6" x14ac:dyDescent="0.25">
      <c r="A118">
        <v>117</v>
      </c>
      <c r="B118">
        <v>34.689999</v>
      </c>
      <c r="C118" s="3">
        <f t="shared" si="4"/>
        <v>6.0719863594144111E-3</v>
      </c>
      <c r="D118">
        <f t="shared" si="7"/>
        <v>30.58366790490167</v>
      </c>
      <c r="E118">
        <f t="shared" si="5"/>
        <v>30.58366790490167</v>
      </c>
      <c r="F118">
        <f t="shared" si="6"/>
        <v>0.36366890490166881</v>
      </c>
    </row>
    <row r="119" spans="1:6" x14ac:dyDescent="0.25">
      <c r="A119">
        <v>118</v>
      </c>
      <c r="B119">
        <v>34.900002000000001</v>
      </c>
      <c r="C119" s="3">
        <f t="shared" si="4"/>
        <v>6.0354543600633385E-3</v>
      </c>
      <c r="D119">
        <f t="shared" si="7"/>
        <v>30.404052641821377</v>
      </c>
      <c r="E119">
        <f t="shared" si="5"/>
        <v>30.404052641821377</v>
      </c>
      <c r="F119">
        <f t="shared" si="6"/>
        <v>0.18405364182137518</v>
      </c>
    </row>
    <row r="120" spans="1:6" x14ac:dyDescent="0.25">
      <c r="A120">
        <v>119</v>
      </c>
      <c r="B120">
        <v>34.979999999999997</v>
      </c>
      <c r="C120" s="3">
        <f t="shared" si="4"/>
        <v>2.2895830754857591E-3</v>
      </c>
      <c r="D120">
        <f t="shared" si="7"/>
        <v>30.402941941278176</v>
      </c>
      <c r="E120">
        <f t="shared" si="5"/>
        <v>30.402941941278176</v>
      </c>
      <c r="F120">
        <f t="shared" si="6"/>
        <v>0.18294294127817423</v>
      </c>
    </row>
    <row r="121" spans="1:6" x14ac:dyDescent="0.25">
      <c r="A121">
        <v>120</v>
      </c>
      <c r="B121">
        <v>34.150002000000001</v>
      </c>
      <c r="C121" s="3">
        <f t="shared" si="4"/>
        <v>-2.4013825008504842E-2</v>
      </c>
      <c r="D121">
        <f t="shared" si="7"/>
        <v>30.289269468236704</v>
      </c>
      <c r="E121">
        <f t="shared" si="5"/>
        <v>30.289269468236704</v>
      </c>
      <c r="F121">
        <f t="shared" si="6"/>
        <v>6.9270468236702243E-2</v>
      </c>
    </row>
    <row r="122" spans="1:6" x14ac:dyDescent="0.25">
      <c r="A122">
        <v>121</v>
      </c>
      <c r="B122">
        <v>34.57</v>
      </c>
      <c r="C122" s="3">
        <f t="shared" si="4"/>
        <v>1.2223609351582176E-2</v>
      </c>
      <c r="D122">
        <f t="shared" si="7"/>
        <v>29.502945291309267</v>
      </c>
      <c r="E122">
        <f t="shared" si="5"/>
        <v>29.502945291309267</v>
      </c>
      <c r="F122">
        <f t="shared" si="6"/>
        <v>-0.71705370869073448</v>
      </c>
    </row>
    <row r="123" spans="1:6" x14ac:dyDescent="0.25">
      <c r="A123">
        <v>122</v>
      </c>
      <c r="B123">
        <v>34.849997999999999</v>
      </c>
      <c r="C123" s="3">
        <f t="shared" si="4"/>
        <v>8.0668258841889665E-3</v>
      </c>
      <c r="D123">
        <f t="shared" si="7"/>
        <v>30.591663374719573</v>
      </c>
      <c r="E123">
        <f t="shared" si="5"/>
        <v>30.591663374719573</v>
      </c>
      <c r="F123">
        <f t="shared" si="6"/>
        <v>0.37166437471957181</v>
      </c>
    </row>
    <row r="124" spans="1:6" x14ac:dyDescent="0.25">
      <c r="A124">
        <v>123</v>
      </c>
      <c r="B124">
        <v>34.560001</v>
      </c>
      <c r="C124" s="3">
        <f t="shared" si="4"/>
        <v>-8.3561069466823752E-3</v>
      </c>
      <c r="D124">
        <f t="shared" si="7"/>
        <v>30.464764382701826</v>
      </c>
      <c r="E124">
        <f t="shared" si="5"/>
        <v>30.464764382701826</v>
      </c>
      <c r="F124">
        <f t="shared" si="6"/>
        <v>0.24476538270182502</v>
      </c>
    </row>
    <row r="125" spans="1:6" x14ac:dyDescent="0.25">
      <c r="A125">
        <v>124</v>
      </c>
      <c r="B125">
        <v>34.330002</v>
      </c>
      <c r="C125" s="3">
        <f t="shared" si="4"/>
        <v>-6.677307143357329E-3</v>
      </c>
      <c r="D125">
        <f t="shared" si="7"/>
        <v>29.968529572368961</v>
      </c>
      <c r="E125">
        <f t="shared" si="5"/>
        <v>29.968529572368961</v>
      </c>
      <c r="F125">
        <f t="shared" si="6"/>
        <v>-0.25146942763104008</v>
      </c>
    </row>
    <row r="126" spans="1:6" x14ac:dyDescent="0.25">
      <c r="A126">
        <v>125</v>
      </c>
      <c r="B126">
        <v>34.580002</v>
      </c>
      <c r="C126" s="3">
        <f t="shared" si="4"/>
        <v>7.2558723643603423E-3</v>
      </c>
      <c r="D126">
        <f t="shared" si="7"/>
        <v>30.018882988747542</v>
      </c>
      <c r="E126">
        <f t="shared" si="5"/>
        <v>30.018882988747542</v>
      </c>
      <c r="F126">
        <f t="shared" si="6"/>
        <v>-0.20111601125245926</v>
      </c>
    </row>
    <row r="127" spans="1:6" x14ac:dyDescent="0.25">
      <c r="A127">
        <v>126</v>
      </c>
      <c r="B127">
        <v>34.119999</v>
      </c>
      <c r="C127" s="3">
        <f t="shared" si="4"/>
        <v>-1.3391844776888397E-2</v>
      </c>
      <c r="D127">
        <f t="shared" si="7"/>
        <v>30.440068889596859</v>
      </c>
      <c r="E127">
        <f t="shared" si="5"/>
        <v>30.440068889596859</v>
      </c>
      <c r="F127">
        <f t="shared" si="6"/>
        <v>0.22006988959685714</v>
      </c>
    </row>
    <row r="128" spans="1:6" x14ac:dyDescent="0.25">
      <c r="A128">
        <v>127</v>
      </c>
      <c r="B128">
        <v>34.380001</v>
      </c>
      <c r="C128" s="3">
        <f t="shared" si="4"/>
        <v>7.5913357262268003E-3</v>
      </c>
      <c r="D128">
        <f t="shared" si="7"/>
        <v>29.817995258068549</v>
      </c>
      <c r="E128">
        <f t="shared" si="5"/>
        <v>29.817995258068549</v>
      </c>
      <c r="F128">
        <f t="shared" si="6"/>
        <v>-0.40200374193145194</v>
      </c>
    </row>
    <row r="129" spans="1:6" x14ac:dyDescent="0.25">
      <c r="A129">
        <v>128</v>
      </c>
      <c r="B129">
        <v>34.389999000000003</v>
      </c>
      <c r="C129" s="3">
        <f t="shared" si="4"/>
        <v>2.9076632457292938E-4</v>
      </c>
      <c r="D129">
        <f t="shared" si="7"/>
        <v>30.450282130430285</v>
      </c>
      <c r="E129">
        <f t="shared" si="5"/>
        <v>30.450282130430285</v>
      </c>
      <c r="F129">
        <f t="shared" si="6"/>
        <v>0.23028313043028348</v>
      </c>
    </row>
    <row r="130" spans="1:6" x14ac:dyDescent="0.25">
      <c r="A130">
        <v>129</v>
      </c>
      <c r="B130">
        <v>34.459999000000003</v>
      </c>
      <c r="C130" s="3">
        <f t="shared" si="4"/>
        <v>2.0334067146765399E-3</v>
      </c>
      <c r="D130">
        <f t="shared" si="7"/>
        <v>30.228787235637402</v>
      </c>
      <c r="E130">
        <f t="shared" si="5"/>
        <v>30.228787235637402</v>
      </c>
      <c r="F130">
        <f t="shared" si="6"/>
        <v>8.7882356374002768E-3</v>
      </c>
    </row>
    <row r="131" spans="1:6" x14ac:dyDescent="0.25">
      <c r="A131">
        <v>130</v>
      </c>
      <c r="B131">
        <v>34.990001999999997</v>
      </c>
      <c r="C131" s="3">
        <f t="shared" si="4"/>
        <v>1.5263161458152718E-2</v>
      </c>
      <c r="D131">
        <f t="shared" si="7"/>
        <v>30.281511067214659</v>
      </c>
      <c r="E131">
        <f t="shared" si="5"/>
        <v>30.281511067214659</v>
      </c>
      <c r="F131">
        <f t="shared" si="6"/>
        <v>6.1512067214657407E-2</v>
      </c>
    </row>
    <row r="132" spans="1:6" x14ac:dyDescent="0.25">
      <c r="A132">
        <v>131</v>
      </c>
      <c r="B132">
        <v>34.93</v>
      </c>
      <c r="C132" s="3">
        <f t="shared" ref="C132:C195" si="8">LN(B132/B131)</f>
        <v>-1.7163047200426304E-3</v>
      </c>
      <c r="D132">
        <f t="shared" si="7"/>
        <v>30.684789789169695</v>
      </c>
      <c r="E132">
        <f t="shared" ref="E132:E195" si="9">$I$2*D132</f>
        <v>30.684789789169695</v>
      </c>
      <c r="F132">
        <f t="shared" ref="F132:F195" si="10">E132-$I$4</f>
        <v>0.46479078916969385</v>
      </c>
    </row>
    <row r="133" spans="1:6" x14ac:dyDescent="0.25">
      <c r="A133">
        <v>132</v>
      </c>
      <c r="B133">
        <v>34.659999999999997</v>
      </c>
      <c r="C133" s="3">
        <f t="shared" si="8"/>
        <v>-7.7597745312806372E-3</v>
      </c>
      <c r="D133">
        <f t="shared" ref="D133:D196" si="11">$D$3*EXP(C132)</f>
        <v>30.168176757177669</v>
      </c>
      <c r="E133">
        <f t="shared" si="9"/>
        <v>30.168176757177669</v>
      </c>
      <c r="F133">
        <f t="shared" si="10"/>
        <v>-5.1822242822332498E-2</v>
      </c>
    </row>
    <row r="134" spans="1:6" x14ac:dyDescent="0.25">
      <c r="A134">
        <v>133</v>
      </c>
      <c r="B134">
        <v>35.630001</v>
      </c>
      <c r="C134" s="3">
        <f t="shared" si="8"/>
        <v>2.7601723396520703E-2</v>
      </c>
      <c r="D134">
        <f t="shared" si="11"/>
        <v>29.986406107643859</v>
      </c>
      <c r="E134">
        <f t="shared" si="9"/>
        <v>29.986406107643859</v>
      </c>
      <c r="F134">
        <f t="shared" si="10"/>
        <v>-0.23359289235614256</v>
      </c>
    </row>
    <row r="135" spans="1:6" x14ac:dyDescent="0.25">
      <c r="A135">
        <v>134</v>
      </c>
      <c r="B135">
        <v>35.580002</v>
      </c>
      <c r="C135" s="3">
        <f t="shared" si="8"/>
        <v>-1.4042692349384496E-3</v>
      </c>
      <c r="D135">
        <f t="shared" si="11"/>
        <v>31.065741332660103</v>
      </c>
      <c r="E135">
        <f t="shared" si="9"/>
        <v>31.065741332660103</v>
      </c>
      <c r="F135">
        <f t="shared" si="10"/>
        <v>0.84574233266010168</v>
      </c>
    </row>
    <row r="136" spans="1:6" x14ac:dyDescent="0.25">
      <c r="A136">
        <v>135</v>
      </c>
      <c r="B136">
        <v>35.509998000000003</v>
      </c>
      <c r="C136" s="3">
        <f t="shared" si="8"/>
        <v>-1.9694478162099387E-3</v>
      </c>
      <c r="D136">
        <f t="shared" si="11"/>
        <v>30.177591767679097</v>
      </c>
      <c r="E136">
        <f t="shared" si="9"/>
        <v>30.177591767679097</v>
      </c>
      <c r="F136">
        <f t="shared" si="10"/>
        <v>-4.2407232320904598E-2</v>
      </c>
    </row>
    <row r="137" spans="1:6" x14ac:dyDescent="0.25">
      <c r="A137">
        <v>136</v>
      </c>
      <c r="B137">
        <v>35.080002</v>
      </c>
      <c r="C137" s="3">
        <f t="shared" si="8"/>
        <v>-1.2183066116308809E-2</v>
      </c>
      <c r="D137">
        <f t="shared" si="11"/>
        <v>30.160540858035986</v>
      </c>
      <c r="E137">
        <f t="shared" si="9"/>
        <v>30.160540858035986</v>
      </c>
      <c r="F137">
        <f t="shared" si="10"/>
        <v>-5.9458141964014999E-2</v>
      </c>
    </row>
    <row r="138" spans="1:6" x14ac:dyDescent="0.25">
      <c r="A138">
        <v>137</v>
      </c>
      <c r="B138">
        <v>34.75</v>
      </c>
      <c r="C138" s="3">
        <f t="shared" si="8"/>
        <v>-9.4516525057222536E-3</v>
      </c>
      <c r="D138">
        <f t="shared" si="11"/>
        <v>29.854060407437871</v>
      </c>
      <c r="E138">
        <f t="shared" si="9"/>
        <v>29.854060407437871</v>
      </c>
      <c r="F138">
        <f t="shared" si="10"/>
        <v>-0.36593859256213079</v>
      </c>
    </row>
    <row r="139" spans="1:6" x14ac:dyDescent="0.25">
      <c r="A139">
        <v>138</v>
      </c>
      <c r="B139">
        <v>34.959999000000003</v>
      </c>
      <c r="C139" s="3">
        <f t="shared" si="8"/>
        <v>6.024950172414177E-3</v>
      </c>
      <c r="D139">
        <f t="shared" si="11"/>
        <v>29.935715660734573</v>
      </c>
      <c r="E139">
        <f t="shared" si="9"/>
        <v>29.935715660734573</v>
      </c>
      <c r="F139">
        <f t="shared" si="10"/>
        <v>-0.28428333926542848</v>
      </c>
    </row>
    <row r="140" spans="1:6" x14ac:dyDescent="0.25">
      <c r="A140">
        <v>139</v>
      </c>
      <c r="B140">
        <v>34.860000999999997</v>
      </c>
      <c r="C140" s="3">
        <f t="shared" si="8"/>
        <v>-2.8644534051677434E-3</v>
      </c>
      <c r="D140">
        <f t="shared" si="11"/>
        <v>30.402622584748233</v>
      </c>
      <c r="E140">
        <f t="shared" si="9"/>
        <v>30.402622584748233</v>
      </c>
      <c r="F140">
        <f t="shared" si="10"/>
        <v>0.18262358474823159</v>
      </c>
    </row>
    <row r="141" spans="1:6" x14ac:dyDescent="0.25">
      <c r="A141">
        <v>140</v>
      </c>
      <c r="B141">
        <v>35.090000000000003</v>
      </c>
      <c r="C141" s="3">
        <f t="shared" si="8"/>
        <v>6.5761208170761424E-3</v>
      </c>
      <c r="D141">
        <f t="shared" si="11"/>
        <v>30.133559081623513</v>
      </c>
      <c r="E141">
        <f t="shared" si="9"/>
        <v>30.133559081623513</v>
      </c>
      <c r="F141">
        <f t="shared" si="10"/>
        <v>-8.6439918376488123E-2</v>
      </c>
    </row>
    <row r="142" spans="1:6" x14ac:dyDescent="0.25">
      <c r="A142">
        <v>141</v>
      </c>
      <c r="B142">
        <v>35.279998999999997</v>
      </c>
      <c r="C142" s="3">
        <f t="shared" si="8"/>
        <v>5.4000131987950407E-3</v>
      </c>
      <c r="D142">
        <f t="shared" si="11"/>
        <v>30.419384236678599</v>
      </c>
      <c r="E142">
        <f t="shared" si="9"/>
        <v>30.419384236678599</v>
      </c>
      <c r="F142">
        <f t="shared" si="10"/>
        <v>0.19938523667859798</v>
      </c>
    </row>
    <row r="143" spans="1:6" x14ac:dyDescent="0.25">
      <c r="A143">
        <v>142</v>
      </c>
      <c r="B143">
        <v>35.090000000000003</v>
      </c>
      <c r="C143" s="3">
        <f t="shared" si="8"/>
        <v>-5.4000131987950537E-3</v>
      </c>
      <c r="D143">
        <f t="shared" si="11"/>
        <v>30.383628797378197</v>
      </c>
      <c r="E143">
        <f t="shared" si="9"/>
        <v>30.383628797378197</v>
      </c>
      <c r="F143">
        <f t="shared" si="10"/>
        <v>0.16362979737819572</v>
      </c>
    </row>
    <row r="144" spans="1:6" x14ac:dyDescent="0.25">
      <c r="A144">
        <v>143</v>
      </c>
      <c r="B144">
        <v>36</v>
      </c>
      <c r="C144" s="3">
        <f t="shared" si="8"/>
        <v>2.5602748860986142E-2</v>
      </c>
      <c r="D144">
        <f t="shared" si="11"/>
        <v>30.057250424241797</v>
      </c>
      <c r="E144">
        <f t="shared" si="9"/>
        <v>30.057250424241797</v>
      </c>
      <c r="F144">
        <f t="shared" si="10"/>
        <v>-0.16274857575820434</v>
      </c>
    </row>
    <row r="145" spans="1:6" x14ac:dyDescent="0.25">
      <c r="A145">
        <v>144</v>
      </c>
      <c r="B145">
        <v>36.919998</v>
      </c>
      <c r="C145" s="3">
        <f t="shared" si="8"/>
        <v>2.523441700735907E-2</v>
      </c>
      <c r="D145">
        <f t="shared" si="11"/>
        <v>31.003703733257336</v>
      </c>
      <c r="E145">
        <f t="shared" si="9"/>
        <v>31.003703733257336</v>
      </c>
      <c r="F145">
        <f t="shared" si="10"/>
        <v>0.78370473325733414</v>
      </c>
    </row>
    <row r="146" spans="1:6" x14ac:dyDescent="0.25">
      <c r="A146">
        <v>145</v>
      </c>
      <c r="B146">
        <v>36.439999</v>
      </c>
      <c r="C146" s="3">
        <f t="shared" si="8"/>
        <v>-1.3086310514082856E-2</v>
      </c>
      <c r="D146">
        <f t="shared" si="11"/>
        <v>30.992286184444502</v>
      </c>
      <c r="E146">
        <f t="shared" si="9"/>
        <v>30.992286184444502</v>
      </c>
      <c r="F146">
        <f t="shared" si="10"/>
        <v>0.77228718444450095</v>
      </c>
    </row>
    <row r="147" spans="1:6" x14ac:dyDescent="0.25">
      <c r="A147">
        <v>146</v>
      </c>
      <c r="B147">
        <v>36.330002</v>
      </c>
      <c r="C147" s="3">
        <f t="shared" si="8"/>
        <v>-3.0231436653549541E-3</v>
      </c>
      <c r="D147">
        <f t="shared" si="11"/>
        <v>29.827107069182425</v>
      </c>
      <c r="E147">
        <f t="shared" si="9"/>
        <v>29.827107069182425</v>
      </c>
      <c r="F147">
        <f t="shared" si="10"/>
        <v>-0.39289193081757645</v>
      </c>
    </row>
    <row r="148" spans="1:6" x14ac:dyDescent="0.25">
      <c r="A148">
        <v>147</v>
      </c>
      <c r="B148">
        <v>36.880001</v>
      </c>
      <c r="C148" s="3">
        <f t="shared" si="8"/>
        <v>1.5025524519329083E-2</v>
      </c>
      <c r="D148">
        <f t="shared" si="11"/>
        <v>30.128777558693077</v>
      </c>
      <c r="E148">
        <f t="shared" si="9"/>
        <v>30.128777558693077</v>
      </c>
      <c r="F148">
        <f t="shared" si="10"/>
        <v>-9.1221441306924334E-2</v>
      </c>
    </row>
    <row r="149" spans="1:6" x14ac:dyDescent="0.25">
      <c r="A149">
        <v>148</v>
      </c>
      <c r="B149">
        <v>36.529998999999997</v>
      </c>
      <c r="C149" s="3">
        <f t="shared" si="8"/>
        <v>-9.5356123709299297E-3</v>
      </c>
      <c r="D149">
        <f t="shared" si="11"/>
        <v>30.677498815992333</v>
      </c>
      <c r="E149">
        <f t="shared" si="9"/>
        <v>30.677498815992333</v>
      </c>
      <c r="F149">
        <f t="shared" si="10"/>
        <v>0.4574998159923318</v>
      </c>
    </row>
    <row r="150" spans="1:6" x14ac:dyDescent="0.25">
      <c r="A150">
        <v>149</v>
      </c>
      <c r="B150">
        <v>37.330002</v>
      </c>
      <c r="C150" s="3">
        <f t="shared" si="8"/>
        <v>2.1663533070272942E-2</v>
      </c>
      <c r="D150">
        <f t="shared" si="11"/>
        <v>29.933202367592155</v>
      </c>
      <c r="E150">
        <f t="shared" si="9"/>
        <v>29.933202367592155</v>
      </c>
      <c r="F150">
        <f t="shared" si="10"/>
        <v>-0.28679663240784592</v>
      </c>
    </row>
    <row r="151" spans="1:6" x14ac:dyDescent="0.25">
      <c r="A151">
        <v>150</v>
      </c>
      <c r="B151">
        <v>36.900002000000001</v>
      </c>
      <c r="C151" s="3">
        <f t="shared" si="8"/>
        <v>-1.15857412556811E-2</v>
      </c>
      <c r="D151">
        <f t="shared" si="11"/>
        <v>30.881813687156086</v>
      </c>
      <c r="E151">
        <f t="shared" si="9"/>
        <v>30.881813687156086</v>
      </c>
      <c r="F151">
        <f t="shared" si="10"/>
        <v>0.6618146871560846</v>
      </c>
    </row>
    <row r="152" spans="1:6" x14ac:dyDescent="0.25">
      <c r="A152">
        <v>151</v>
      </c>
      <c r="B152">
        <v>36.909999999999997</v>
      </c>
      <c r="C152" s="3">
        <f t="shared" si="8"/>
        <v>2.7091179488498561E-4</v>
      </c>
      <c r="D152">
        <f t="shared" si="11"/>
        <v>29.871898306889943</v>
      </c>
      <c r="E152">
        <f t="shared" si="9"/>
        <v>29.871898306889943</v>
      </c>
      <c r="F152">
        <f t="shared" si="10"/>
        <v>-0.34810069311005876</v>
      </c>
    </row>
    <row r="153" spans="1:6" x14ac:dyDescent="0.25">
      <c r="A153">
        <v>152</v>
      </c>
      <c r="B153">
        <v>36.380001</v>
      </c>
      <c r="C153" s="3">
        <f t="shared" si="8"/>
        <v>-1.4463316464300694E-2</v>
      </c>
      <c r="D153">
        <f t="shared" si="11"/>
        <v>30.22818706324189</v>
      </c>
      <c r="E153">
        <f t="shared" si="9"/>
        <v>30.22818706324189</v>
      </c>
      <c r="F153">
        <f t="shared" si="10"/>
        <v>8.1880632418886989E-3</v>
      </c>
    </row>
    <row r="154" spans="1:6" x14ac:dyDescent="0.25">
      <c r="A154">
        <v>153</v>
      </c>
      <c r="B154">
        <v>36.520000000000003</v>
      </c>
      <c r="C154" s="3">
        <f t="shared" si="8"/>
        <v>3.8408551491614603E-3</v>
      </c>
      <c r="D154">
        <f t="shared" si="11"/>
        <v>29.786063230560803</v>
      </c>
      <c r="E154">
        <f t="shared" si="9"/>
        <v>29.786063230560803</v>
      </c>
      <c r="F154">
        <f t="shared" si="10"/>
        <v>-0.43393576943919854</v>
      </c>
    </row>
    <row r="155" spans="1:6" x14ac:dyDescent="0.25">
      <c r="A155">
        <v>154</v>
      </c>
      <c r="B155">
        <v>36.43</v>
      </c>
      <c r="C155" s="3">
        <f t="shared" si="8"/>
        <v>-2.4674447062954219E-3</v>
      </c>
      <c r="D155">
        <f t="shared" si="11"/>
        <v>30.336292829678598</v>
      </c>
      <c r="E155">
        <f t="shared" si="9"/>
        <v>30.336292829678598</v>
      </c>
      <c r="F155">
        <f t="shared" si="10"/>
        <v>0.11629382967859669</v>
      </c>
    </row>
    <row r="156" spans="1:6" x14ac:dyDescent="0.25">
      <c r="A156">
        <v>155</v>
      </c>
      <c r="B156">
        <v>36.490001999999997</v>
      </c>
      <c r="C156" s="3">
        <f t="shared" si="8"/>
        <v>1.6456942374191595E-3</v>
      </c>
      <c r="D156">
        <f t="shared" si="11"/>
        <v>30.145524741785319</v>
      </c>
      <c r="E156">
        <f t="shared" si="9"/>
        <v>30.145524741785319</v>
      </c>
      <c r="F156">
        <f t="shared" si="10"/>
        <v>-7.447425821468201E-2</v>
      </c>
    </row>
    <row r="157" spans="1:6" x14ac:dyDescent="0.25">
      <c r="A157">
        <v>156</v>
      </c>
      <c r="B157">
        <v>37.150002000000001</v>
      </c>
      <c r="C157" s="3">
        <f t="shared" si="8"/>
        <v>1.7925519741676017E-2</v>
      </c>
      <c r="D157">
        <f t="shared" si="11"/>
        <v>30.269772823222564</v>
      </c>
      <c r="E157">
        <f t="shared" si="9"/>
        <v>30.269772823222564</v>
      </c>
      <c r="F157">
        <f t="shared" si="10"/>
        <v>4.9773823222562186E-2</v>
      </c>
    </row>
    <row r="158" spans="1:6" x14ac:dyDescent="0.25">
      <c r="A158">
        <v>157</v>
      </c>
      <c r="B158">
        <v>37.080002</v>
      </c>
      <c r="C158" s="3">
        <f t="shared" si="8"/>
        <v>-1.8860303644820649E-3</v>
      </c>
      <c r="D158">
        <f t="shared" si="11"/>
        <v>30.766592539238506</v>
      </c>
      <c r="E158">
        <f t="shared" si="9"/>
        <v>30.766592539238506</v>
      </c>
      <c r="F158">
        <f t="shared" si="10"/>
        <v>0.54659353923850418</v>
      </c>
    </row>
    <row r="159" spans="1:6" x14ac:dyDescent="0.25">
      <c r="A159">
        <v>158</v>
      </c>
      <c r="B159">
        <v>36.540000999999997</v>
      </c>
      <c r="C159" s="3">
        <f t="shared" si="8"/>
        <v>-1.4670216317956579E-2</v>
      </c>
      <c r="D159">
        <f t="shared" si="11"/>
        <v>30.163056878435647</v>
      </c>
      <c r="E159">
        <f t="shared" si="9"/>
        <v>30.163056878435647</v>
      </c>
      <c r="F159">
        <f t="shared" si="10"/>
        <v>-5.6942121564354409E-2</v>
      </c>
    </row>
    <row r="160" spans="1:6" x14ac:dyDescent="0.25">
      <c r="A160">
        <v>159</v>
      </c>
      <c r="B160">
        <v>36.979999999999997</v>
      </c>
      <c r="C160" s="3">
        <f t="shared" si="8"/>
        <v>1.1969647641849806E-2</v>
      </c>
      <c r="D160">
        <f t="shared" si="11"/>
        <v>29.779901135927634</v>
      </c>
      <c r="E160">
        <f t="shared" si="9"/>
        <v>29.779901135927634</v>
      </c>
      <c r="F160">
        <f t="shared" si="10"/>
        <v>-0.44009786407236717</v>
      </c>
    </row>
    <row r="161" spans="1:6" x14ac:dyDescent="0.25">
      <c r="A161">
        <v>160</v>
      </c>
      <c r="B161">
        <v>37.639999000000003</v>
      </c>
      <c r="C161" s="3">
        <f t="shared" si="8"/>
        <v>1.7690062190718482E-2</v>
      </c>
      <c r="D161">
        <f t="shared" si="11"/>
        <v>30.583895250030238</v>
      </c>
      <c r="E161">
        <f t="shared" si="9"/>
        <v>30.583895250030238</v>
      </c>
      <c r="F161">
        <f t="shared" si="10"/>
        <v>0.36389625003023696</v>
      </c>
    </row>
    <row r="162" spans="1:6" x14ac:dyDescent="0.25">
      <c r="A162">
        <v>161</v>
      </c>
      <c r="B162">
        <v>37.220001000000003</v>
      </c>
      <c r="C162" s="3">
        <f t="shared" si="8"/>
        <v>-1.1221010068317161E-2</v>
      </c>
      <c r="D162">
        <f t="shared" si="11"/>
        <v>30.759349165494896</v>
      </c>
      <c r="E162">
        <f t="shared" si="9"/>
        <v>30.759349165494896</v>
      </c>
      <c r="F162">
        <f t="shared" si="10"/>
        <v>0.5393501654948949</v>
      </c>
    </row>
    <row r="163" spans="1:6" x14ac:dyDescent="0.25">
      <c r="A163">
        <v>162</v>
      </c>
      <c r="B163">
        <v>38.220001000000003</v>
      </c>
      <c r="C163" s="3">
        <f t="shared" si="8"/>
        <v>2.651268689505859E-2</v>
      </c>
      <c r="D163">
        <f t="shared" si="11"/>
        <v>29.88279550698179</v>
      </c>
      <c r="E163">
        <f t="shared" si="9"/>
        <v>29.88279550698179</v>
      </c>
      <c r="F163">
        <f t="shared" si="10"/>
        <v>-0.33720349301821173</v>
      </c>
    </row>
    <row r="164" spans="1:6" x14ac:dyDescent="0.25">
      <c r="A164">
        <v>163</v>
      </c>
      <c r="B164">
        <v>38.060001</v>
      </c>
      <c r="C164" s="3">
        <f t="shared" si="8"/>
        <v>-4.1950768341317696E-3</v>
      </c>
      <c r="D164">
        <f t="shared" si="11"/>
        <v>31.031928021710669</v>
      </c>
      <c r="E164">
        <f t="shared" si="9"/>
        <v>31.031928021710669</v>
      </c>
      <c r="F164">
        <f t="shared" si="10"/>
        <v>0.81192902171066805</v>
      </c>
    </row>
    <row r="165" spans="1:6" x14ac:dyDescent="0.25">
      <c r="A165">
        <v>164</v>
      </c>
      <c r="B165">
        <v>39.740001999999997</v>
      </c>
      <c r="C165" s="3">
        <f t="shared" si="8"/>
        <v>4.3194399308488958E-2</v>
      </c>
      <c r="D165">
        <f t="shared" si="11"/>
        <v>30.093489326700933</v>
      </c>
      <c r="E165">
        <f t="shared" si="9"/>
        <v>30.093489326700933</v>
      </c>
      <c r="F165">
        <f t="shared" si="10"/>
        <v>-0.12650967329906848</v>
      </c>
    </row>
    <row r="166" spans="1:6" x14ac:dyDescent="0.25">
      <c r="A166">
        <v>165</v>
      </c>
      <c r="B166">
        <v>39.330002</v>
      </c>
      <c r="C166" s="3">
        <f t="shared" si="8"/>
        <v>-1.0370650155311769E-2</v>
      </c>
      <c r="D166">
        <f t="shared" si="11"/>
        <v>31.553935605519243</v>
      </c>
      <c r="E166">
        <f t="shared" si="9"/>
        <v>31.553935605519243</v>
      </c>
      <c r="F166">
        <f t="shared" si="10"/>
        <v>1.3339366055192414</v>
      </c>
    </row>
    <row r="167" spans="1:6" x14ac:dyDescent="0.25">
      <c r="A167">
        <v>166</v>
      </c>
      <c r="B167">
        <v>39.610000999999997</v>
      </c>
      <c r="C167" s="3">
        <f t="shared" si="8"/>
        <v>7.0939995844909263E-3</v>
      </c>
      <c r="D167">
        <f t="shared" si="11"/>
        <v>29.908217445736369</v>
      </c>
      <c r="E167">
        <f t="shared" si="9"/>
        <v>29.908217445736369</v>
      </c>
      <c r="F167">
        <f t="shared" si="10"/>
        <v>-0.31178155426363219</v>
      </c>
    </row>
    <row r="168" spans="1:6" x14ac:dyDescent="0.25">
      <c r="A168">
        <v>167</v>
      </c>
      <c r="B168">
        <v>39.900002000000001</v>
      </c>
      <c r="C168" s="3">
        <f t="shared" si="8"/>
        <v>7.2947371411549574E-3</v>
      </c>
      <c r="D168">
        <f t="shared" si="11"/>
        <v>30.435141869812238</v>
      </c>
      <c r="E168">
        <f t="shared" si="9"/>
        <v>30.435141869812238</v>
      </c>
      <c r="F168">
        <f t="shared" si="10"/>
        <v>0.21514286981223663</v>
      </c>
    </row>
    <row r="169" spans="1:6" x14ac:dyDescent="0.25">
      <c r="A169">
        <v>168</v>
      </c>
      <c r="B169">
        <v>39.330002</v>
      </c>
      <c r="C169" s="3">
        <f t="shared" si="8"/>
        <v>-1.4388736725645779E-2</v>
      </c>
      <c r="D169">
        <f t="shared" si="11"/>
        <v>30.441251959069582</v>
      </c>
      <c r="E169">
        <f t="shared" si="9"/>
        <v>30.441251959069582</v>
      </c>
      <c r="F169">
        <f t="shared" si="10"/>
        <v>0.22125295906958087</v>
      </c>
    </row>
    <row r="170" spans="1:6" x14ac:dyDescent="0.25">
      <c r="A170">
        <v>169</v>
      </c>
      <c r="B170">
        <v>39.82</v>
      </c>
      <c r="C170" s="3">
        <f t="shared" si="8"/>
        <v>1.2381661340566322E-2</v>
      </c>
      <c r="D170">
        <f t="shared" si="11"/>
        <v>29.788284750211243</v>
      </c>
      <c r="E170">
        <f t="shared" si="9"/>
        <v>29.788284750211243</v>
      </c>
      <c r="F170">
        <f t="shared" si="10"/>
        <v>-0.43171424978875805</v>
      </c>
    </row>
    <row r="171" spans="1:6" x14ac:dyDescent="0.25">
      <c r="A171">
        <v>170</v>
      </c>
      <c r="B171">
        <v>38.369999</v>
      </c>
      <c r="C171" s="3">
        <f t="shared" si="8"/>
        <v>-3.7093420439217199E-2</v>
      </c>
      <c r="D171">
        <f t="shared" si="11"/>
        <v>30.596498830078882</v>
      </c>
      <c r="E171">
        <f t="shared" si="9"/>
        <v>30.596498830078882</v>
      </c>
      <c r="F171">
        <f t="shared" si="10"/>
        <v>0.3764998300788811</v>
      </c>
    </row>
    <row r="172" spans="1:6" x14ac:dyDescent="0.25">
      <c r="A172">
        <v>171</v>
      </c>
      <c r="B172">
        <v>38.009998000000003</v>
      </c>
      <c r="C172" s="3">
        <f t="shared" si="8"/>
        <v>-9.4266478134091263E-3</v>
      </c>
      <c r="D172">
        <f t="shared" si="11"/>
        <v>29.119571356353617</v>
      </c>
      <c r="E172">
        <f t="shared" si="9"/>
        <v>29.119571356353617</v>
      </c>
      <c r="F172">
        <f t="shared" si="10"/>
        <v>-1.100427643646384</v>
      </c>
    </row>
    <row r="173" spans="1:6" x14ac:dyDescent="0.25">
      <c r="A173">
        <v>172</v>
      </c>
      <c r="B173">
        <v>38.119999</v>
      </c>
      <c r="C173" s="3">
        <f t="shared" si="8"/>
        <v>2.8898221696285189E-3</v>
      </c>
      <c r="D173">
        <f t="shared" si="11"/>
        <v>29.936464203452342</v>
      </c>
      <c r="E173">
        <f t="shared" si="9"/>
        <v>29.936464203452342</v>
      </c>
      <c r="F173">
        <f t="shared" si="10"/>
        <v>-0.28353479654765934</v>
      </c>
    </row>
    <row r="174" spans="1:6" x14ac:dyDescent="0.25">
      <c r="A174">
        <v>173</v>
      </c>
      <c r="B174">
        <v>38.060001</v>
      </c>
      <c r="C174" s="3">
        <f t="shared" si="8"/>
        <v>-1.5751644107455849E-3</v>
      </c>
      <c r="D174">
        <f t="shared" si="11"/>
        <v>30.307455729411007</v>
      </c>
      <c r="E174">
        <f t="shared" si="9"/>
        <v>30.307455729411007</v>
      </c>
      <c r="F174">
        <f t="shared" si="10"/>
        <v>8.7456729411005796E-2</v>
      </c>
    </row>
    <row r="175" spans="1:6" x14ac:dyDescent="0.25">
      <c r="A175">
        <v>174</v>
      </c>
      <c r="B175">
        <v>38.740001999999997</v>
      </c>
      <c r="C175" s="3">
        <f t="shared" si="8"/>
        <v>1.7708821462767765E-2</v>
      </c>
      <c r="D175">
        <f t="shared" si="11"/>
        <v>30.172435003474138</v>
      </c>
      <c r="E175">
        <f t="shared" si="9"/>
        <v>30.172435003474138</v>
      </c>
      <c r="F175">
        <f t="shared" si="10"/>
        <v>-4.7563996525862962E-2</v>
      </c>
    </row>
    <row r="176" spans="1:6" x14ac:dyDescent="0.25">
      <c r="A176">
        <v>175</v>
      </c>
      <c r="B176">
        <v>39.779998999999997</v>
      </c>
      <c r="C176" s="3">
        <f t="shared" si="8"/>
        <v>2.6491538682490733E-2</v>
      </c>
      <c r="D176">
        <f t="shared" si="11"/>
        <v>30.759926193906249</v>
      </c>
      <c r="E176">
        <f t="shared" si="9"/>
        <v>30.759926193906249</v>
      </c>
      <c r="F176">
        <f t="shared" si="10"/>
        <v>0.53992719390624799</v>
      </c>
    </row>
    <row r="177" spans="1:6" x14ac:dyDescent="0.25">
      <c r="A177">
        <v>176</v>
      </c>
      <c r="B177">
        <v>40.810001</v>
      </c>
      <c r="C177" s="3">
        <f t="shared" si="8"/>
        <v>2.5562925633946878E-2</v>
      </c>
      <c r="D177">
        <f t="shared" si="11"/>
        <v>31.031271758839893</v>
      </c>
      <c r="E177">
        <f t="shared" si="9"/>
        <v>31.031271758839893</v>
      </c>
      <c r="F177">
        <f t="shared" si="10"/>
        <v>0.81127275883989114</v>
      </c>
    </row>
    <row r="178" spans="1:6" x14ac:dyDescent="0.25">
      <c r="A178">
        <v>177</v>
      </c>
      <c r="B178">
        <v>40.5</v>
      </c>
      <c r="C178" s="3">
        <f t="shared" si="8"/>
        <v>-7.62519980901859E-3</v>
      </c>
      <c r="D178">
        <f t="shared" si="11"/>
        <v>31.002469090308406</v>
      </c>
      <c r="E178">
        <f t="shared" si="9"/>
        <v>31.002469090308406</v>
      </c>
      <c r="F178">
        <f t="shared" si="10"/>
        <v>0.78247009030840431</v>
      </c>
    </row>
    <row r="179" spans="1:6" x14ac:dyDescent="0.25">
      <c r="A179">
        <v>178</v>
      </c>
      <c r="B179">
        <v>40.98</v>
      </c>
      <c r="C179" s="3">
        <f t="shared" si="8"/>
        <v>1.1782168698260169E-2</v>
      </c>
      <c r="D179">
        <f t="shared" si="11"/>
        <v>29.990441791461855</v>
      </c>
      <c r="E179">
        <f t="shared" si="9"/>
        <v>29.990441791461855</v>
      </c>
      <c r="F179">
        <f t="shared" si="10"/>
        <v>-0.22955720853814654</v>
      </c>
    </row>
    <row r="180" spans="1:6" x14ac:dyDescent="0.25">
      <c r="A180">
        <v>179</v>
      </c>
      <c r="B180">
        <v>40.740001999999997</v>
      </c>
      <c r="C180" s="3">
        <f t="shared" si="8"/>
        <v>-5.8736829202934221E-3</v>
      </c>
      <c r="D180">
        <f t="shared" si="11"/>
        <v>30.57816195111111</v>
      </c>
      <c r="E180">
        <f t="shared" si="9"/>
        <v>30.57816195111111</v>
      </c>
      <c r="F180">
        <f t="shared" si="10"/>
        <v>0.35816295111110819</v>
      </c>
    </row>
    <row r="181" spans="1:6" x14ac:dyDescent="0.25">
      <c r="A181">
        <v>180</v>
      </c>
      <c r="B181">
        <v>41.09</v>
      </c>
      <c r="C181" s="3">
        <f t="shared" si="8"/>
        <v>8.5543230048583142E-3</v>
      </c>
      <c r="D181">
        <f t="shared" si="11"/>
        <v>30.043016586139533</v>
      </c>
      <c r="E181">
        <f t="shared" si="9"/>
        <v>30.043016586139533</v>
      </c>
      <c r="F181">
        <f t="shared" si="10"/>
        <v>-0.17698241386046831</v>
      </c>
    </row>
    <row r="182" spans="1:6" x14ac:dyDescent="0.25">
      <c r="A182">
        <v>181</v>
      </c>
      <c r="B182">
        <v>40.900002000000001</v>
      </c>
      <c r="C182" s="3">
        <f t="shared" si="8"/>
        <v>-4.6346709468081124E-3</v>
      </c>
      <c r="D182">
        <f t="shared" si="11"/>
        <v>30.479619488236654</v>
      </c>
      <c r="E182">
        <f t="shared" si="9"/>
        <v>30.479619488236654</v>
      </c>
      <c r="F182">
        <f t="shared" si="10"/>
        <v>0.25962048823665285</v>
      </c>
    </row>
    <row r="183" spans="1:6" x14ac:dyDescent="0.25">
      <c r="A183">
        <v>182</v>
      </c>
      <c r="B183">
        <v>41.52</v>
      </c>
      <c r="C183" s="3">
        <f t="shared" si="8"/>
        <v>1.5045126909122889E-2</v>
      </c>
      <c r="D183">
        <f t="shared" si="11"/>
        <v>30.080263313214843</v>
      </c>
      <c r="E183">
        <f t="shared" si="9"/>
        <v>30.080263313214843</v>
      </c>
      <c r="F183">
        <f t="shared" si="10"/>
        <v>-0.13973568678515846</v>
      </c>
    </row>
    <row r="184" spans="1:6" x14ac:dyDescent="0.25">
      <c r="A184">
        <v>183</v>
      </c>
      <c r="B184">
        <v>41.82</v>
      </c>
      <c r="C184" s="3">
        <f t="shared" si="8"/>
        <v>7.1994551428543286E-3</v>
      </c>
      <c r="D184">
        <f t="shared" si="11"/>
        <v>30.678100174176034</v>
      </c>
      <c r="E184">
        <f t="shared" si="9"/>
        <v>30.678100174176034</v>
      </c>
      <c r="F184">
        <f t="shared" si="10"/>
        <v>0.4581011741760328</v>
      </c>
    </row>
    <row r="185" spans="1:6" x14ac:dyDescent="0.25">
      <c r="A185">
        <v>184</v>
      </c>
      <c r="B185">
        <v>41.049999</v>
      </c>
      <c r="C185" s="3">
        <f t="shared" si="8"/>
        <v>-1.8583882462586531E-2</v>
      </c>
      <c r="D185">
        <f t="shared" si="11"/>
        <v>30.438351593930637</v>
      </c>
      <c r="E185">
        <f t="shared" si="9"/>
        <v>30.438351593930637</v>
      </c>
      <c r="F185">
        <f t="shared" si="10"/>
        <v>0.21835259393063566</v>
      </c>
    </row>
    <row r="186" spans="1:6" x14ac:dyDescent="0.25">
      <c r="A186">
        <v>185</v>
      </c>
      <c r="B186">
        <v>40.849997999999999</v>
      </c>
      <c r="C186" s="3">
        <f t="shared" si="8"/>
        <v>-4.8840391914986188E-3</v>
      </c>
      <c r="D186">
        <f t="shared" si="11"/>
        <v>29.663580313964633</v>
      </c>
      <c r="E186">
        <f t="shared" si="9"/>
        <v>29.663580313964633</v>
      </c>
      <c r="F186">
        <f t="shared" si="10"/>
        <v>-0.55641868603536793</v>
      </c>
    </row>
    <row r="187" spans="1:6" x14ac:dyDescent="0.25">
      <c r="A187">
        <v>186</v>
      </c>
      <c r="B187">
        <v>40.770000000000003</v>
      </c>
      <c r="C187" s="3">
        <f t="shared" si="8"/>
        <v>-1.9602555152401975E-3</v>
      </c>
      <c r="D187">
        <f t="shared" si="11"/>
        <v>30.072763185938253</v>
      </c>
      <c r="E187">
        <f t="shared" si="9"/>
        <v>30.072763185938253</v>
      </c>
      <c r="F187">
        <f t="shared" si="10"/>
        <v>-0.14723581406174802</v>
      </c>
    </row>
    <row r="188" spans="1:6" x14ac:dyDescent="0.25">
      <c r="A188">
        <v>187</v>
      </c>
      <c r="B188">
        <v>40.889999000000003</v>
      </c>
      <c r="C188" s="3">
        <f t="shared" si="8"/>
        <v>2.938993089531371E-3</v>
      </c>
      <c r="D188">
        <f t="shared" si="11"/>
        <v>30.160818104079226</v>
      </c>
      <c r="E188">
        <f t="shared" si="9"/>
        <v>30.160818104079226</v>
      </c>
      <c r="F188">
        <f t="shared" si="10"/>
        <v>-5.9180895920775356E-2</v>
      </c>
    </row>
    <row r="189" spans="1:6" x14ac:dyDescent="0.25">
      <c r="A189">
        <v>188</v>
      </c>
      <c r="B189">
        <v>40.25</v>
      </c>
      <c r="C189" s="3">
        <f t="shared" si="8"/>
        <v>-1.5775506056121109E-2</v>
      </c>
      <c r="D189">
        <f t="shared" si="11"/>
        <v>30.308946011528107</v>
      </c>
      <c r="E189">
        <f t="shared" si="9"/>
        <v>30.308946011528107</v>
      </c>
      <c r="F189">
        <f t="shared" si="10"/>
        <v>8.8947011528105691E-2</v>
      </c>
    </row>
    <row r="190" spans="1:6" x14ac:dyDescent="0.25">
      <c r="A190">
        <v>189</v>
      </c>
      <c r="B190">
        <v>40.130001</v>
      </c>
      <c r="C190" s="3">
        <f t="shared" si="8"/>
        <v>-2.9857946667341097E-3</v>
      </c>
      <c r="D190">
        <f t="shared" si="11"/>
        <v>29.747003900635949</v>
      </c>
      <c r="E190">
        <f t="shared" si="9"/>
        <v>29.747003900635949</v>
      </c>
      <c r="F190">
        <f t="shared" si="10"/>
        <v>-0.47299509936405215</v>
      </c>
    </row>
    <row r="191" spans="1:6" x14ac:dyDescent="0.25">
      <c r="A191">
        <v>190</v>
      </c>
      <c r="B191">
        <v>40.279998999999997</v>
      </c>
      <c r="C191" s="3">
        <f t="shared" si="8"/>
        <v>3.7308338263063044E-3</v>
      </c>
      <c r="D191">
        <f t="shared" si="11"/>
        <v>30.129902859378859</v>
      </c>
      <c r="E191">
        <f t="shared" si="9"/>
        <v>30.129902859378859</v>
      </c>
      <c r="F191">
        <f t="shared" si="10"/>
        <v>-9.009614062114224E-2</v>
      </c>
    </row>
    <row r="192" spans="1:6" x14ac:dyDescent="0.25">
      <c r="A192">
        <v>191</v>
      </c>
      <c r="B192">
        <v>40.880001</v>
      </c>
      <c r="C192" s="3">
        <f t="shared" si="8"/>
        <v>1.4785927333143612E-2</v>
      </c>
      <c r="D192">
        <f t="shared" si="11"/>
        <v>30.332955374209952</v>
      </c>
      <c r="E192">
        <f t="shared" si="9"/>
        <v>30.332955374209952</v>
      </c>
      <c r="F192">
        <f t="shared" si="10"/>
        <v>0.11295637420995064</v>
      </c>
    </row>
    <row r="193" spans="1:6" x14ac:dyDescent="0.25">
      <c r="A193">
        <v>192</v>
      </c>
      <c r="B193">
        <v>40.810001</v>
      </c>
      <c r="C193" s="3">
        <f t="shared" si="8"/>
        <v>-1.7137964357761784E-3</v>
      </c>
      <c r="D193">
        <f t="shared" si="11"/>
        <v>30.67014945407519</v>
      </c>
      <c r="E193">
        <f t="shared" si="9"/>
        <v>30.67014945407519</v>
      </c>
      <c r="F193">
        <f t="shared" si="10"/>
        <v>0.45015045407518883</v>
      </c>
    </row>
    <row r="194" spans="1:6" x14ac:dyDescent="0.25">
      <c r="A194">
        <v>193</v>
      </c>
      <c r="B194">
        <v>40.5</v>
      </c>
      <c r="C194" s="3">
        <f t="shared" si="8"/>
        <v>-7.62519980901859E-3</v>
      </c>
      <c r="D194">
        <f t="shared" si="11"/>
        <v>30.168252427635679</v>
      </c>
      <c r="E194">
        <f t="shared" si="9"/>
        <v>30.168252427635679</v>
      </c>
      <c r="F194">
        <f t="shared" si="10"/>
        <v>-5.1746572364322674E-2</v>
      </c>
    </row>
    <row r="195" spans="1:6" x14ac:dyDescent="0.25">
      <c r="A195">
        <v>194</v>
      </c>
      <c r="B195">
        <v>40.340000000000003</v>
      </c>
      <c r="C195" s="3">
        <f t="shared" si="8"/>
        <v>-3.9584415864276443E-3</v>
      </c>
      <c r="D195">
        <f t="shared" si="11"/>
        <v>29.990441791461855</v>
      </c>
      <c r="E195">
        <f t="shared" si="9"/>
        <v>29.990441791461855</v>
      </c>
      <c r="F195">
        <f t="shared" si="10"/>
        <v>-0.22955720853814654</v>
      </c>
    </row>
    <row r="196" spans="1:6" x14ac:dyDescent="0.25">
      <c r="A196">
        <v>195</v>
      </c>
      <c r="B196">
        <v>40.439999</v>
      </c>
      <c r="C196" s="3">
        <f t="shared" ref="C196:C259" si="12">LN(B196/B195)</f>
        <v>2.4758368982125598E-3</v>
      </c>
      <c r="D196">
        <f t="shared" si="11"/>
        <v>30.100611349629634</v>
      </c>
      <c r="E196">
        <f t="shared" ref="E196:E259" si="13">$I$2*D196</f>
        <v>30.100611349629634</v>
      </c>
      <c r="F196">
        <f t="shared" ref="F196:F259" si="14">E196-$I$4</f>
        <v>-0.11938765037036703</v>
      </c>
    </row>
    <row r="197" spans="1:6" x14ac:dyDescent="0.25">
      <c r="A197">
        <v>196</v>
      </c>
      <c r="B197">
        <v>40.049999</v>
      </c>
      <c r="C197" s="3">
        <f t="shared" si="12"/>
        <v>-9.690720878699377E-3</v>
      </c>
      <c r="D197">
        <f t="shared" ref="D197:D260" si="15">$D$3*EXP(C196)</f>
        <v>30.294911485870131</v>
      </c>
      <c r="E197">
        <f t="shared" si="13"/>
        <v>30.294911485870131</v>
      </c>
      <c r="F197">
        <f t="shared" si="14"/>
        <v>7.4912485870129331E-2</v>
      </c>
    </row>
    <row r="198" spans="1:6" x14ac:dyDescent="0.25">
      <c r="A198">
        <v>197</v>
      </c>
      <c r="B198">
        <v>39.770000000000003</v>
      </c>
      <c r="C198" s="3">
        <f t="shared" si="12"/>
        <v>-7.015789325979592E-3</v>
      </c>
      <c r="D198">
        <f t="shared" si="15"/>
        <v>29.928559833297747</v>
      </c>
      <c r="E198">
        <f t="shared" si="13"/>
        <v>29.928559833297747</v>
      </c>
      <c r="F198">
        <f t="shared" si="14"/>
        <v>-0.29143916670225423</v>
      </c>
    </row>
    <row r="199" spans="1:6" x14ac:dyDescent="0.25">
      <c r="A199">
        <v>198</v>
      </c>
      <c r="B199">
        <v>39.400002000000001</v>
      </c>
      <c r="C199" s="3">
        <f t="shared" si="12"/>
        <v>-9.3469921542911425E-3</v>
      </c>
      <c r="D199">
        <f t="shared" si="15"/>
        <v>30.008723851154155</v>
      </c>
      <c r="E199">
        <f t="shared" si="13"/>
        <v>30.008723851154155</v>
      </c>
      <c r="F199">
        <f t="shared" si="14"/>
        <v>-0.21127514884584642</v>
      </c>
    </row>
    <row r="200" spans="1:6" x14ac:dyDescent="0.25">
      <c r="A200">
        <v>199</v>
      </c>
      <c r="B200">
        <v>39.669998</v>
      </c>
      <c r="C200" s="3">
        <f t="shared" si="12"/>
        <v>6.8293170449979165E-3</v>
      </c>
      <c r="D200">
        <f t="shared" si="15"/>
        <v>29.938848907216446</v>
      </c>
      <c r="E200">
        <f t="shared" si="13"/>
        <v>29.938848907216446</v>
      </c>
      <c r="F200">
        <f t="shared" si="14"/>
        <v>-0.28115009278355529</v>
      </c>
    </row>
    <row r="201" spans="1:6" x14ac:dyDescent="0.25">
      <c r="A201">
        <v>200</v>
      </c>
      <c r="B201">
        <v>39.5</v>
      </c>
      <c r="C201" s="3">
        <f t="shared" si="12"/>
        <v>-4.2945122032299245E-3</v>
      </c>
      <c r="D201">
        <f t="shared" si="15"/>
        <v>30.427087285173286</v>
      </c>
      <c r="E201">
        <f t="shared" si="13"/>
        <v>30.427087285173286</v>
      </c>
      <c r="F201">
        <f t="shared" si="14"/>
        <v>0.2070882851732847</v>
      </c>
    </row>
    <row r="202" spans="1:6" x14ac:dyDescent="0.25">
      <c r="A202">
        <v>201</v>
      </c>
      <c r="B202">
        <v>39.189999</v>
      </c>
      <c r="C202" s="3">
        <f t="shared" si="12"/>
        <v>-7.8790852122498992E-3</v>
      </c>
      <c r="D202">
        <f t="shared" si="15"/>
        <v>30.090497118250422</v>
      </c>
      <c r="E202">
        <f t="shared" si="13"/>
        <v>30.090497118250422</v>
      </c>
      <c r="F202">
        <f t="shared" si="14"/>
        <v>-0.12950188174957944</v>
      </c>
    </row>
    <row r="203" spans="1:6" x14ac:dyDescent="0.25">
      <c r="A203">
        <v>202</v>
      </c>
      <c r="B203">
        <v>39.849997999999999</v>
      </c>
      <c r="C203" s="3">
        <f t="shared" si="12"/>
        <v>1.6700768353190638E-2</v>
      </c>
      <c r="D203">
        <f t="shared" si="15"/>
        <v>29.98282862253167</v>
      </c>
      <c r="E203">
        <f t="shared" si="13"/>
        <v>29.98282862253167</v>
      </c>
      <c r="F203">
        <f t="shared" si="14"/>
        <v>-0.23717037746833114</v>
      </c>
    </row>
    <row r="204" spans="1:6" x14ac:dyDescent="0.25">
      <c r="A204">
        <v>203</v>
      </c>
      <c r="B204">
        <v>38.909999999999997</v>
      </c>
      <c r="C204" s="3">
        <f t="shared" si="12"/>
        <v>-2.3871068051554908E-2</v>
      </c>
      <c r="D204">
        <f t="shared" si="15"/>
        <v>30.728934178079513</v>
      </c>
      <c r="E204">
        <f t="shared" si="13"/>
        <v>30.728934178079513</v>
      </c>
      <c r="F204">
        <f t="shared" si="14"/>
        <v>0.50893517807951127</v>
      </c>
    </row>
    <row r="205" spans="1:6" x14ac:dyDescent="0.25">
      <c r="A205">
        <v>204</v>
      </c>
      <c r="B205">
        <v>38.419998</v>
      </c>
      <c r="C205" s="3">
        <f t="shared" si="12"/>
        <v>-1.2673181712273574E-2</v>
      </c>
      <c r="D205">
        <f t="shared" si="15"/>
        <v>29.507157342642778</v>
      </c>
      <c r="E205">
        <f t="shared" si="13"/>
        <v>29.507157342642778</v>
      </c>
      <c r="F205">
        <f t="shared" si="14"/>
        <v>-0.71284165735722382</v>
      </c>
    </row>
    <row r="206" spans="1:6" x14ac:dyDescent="0.25">
      <c r="A206">
        <v>205</v>
      </c>
      <c r="B206">
        <v>38.520000000000003</v>
      </c>
      <c r="C206" s="3">
        <f t="shared" si="12"/>
        <v>2.599481645736478E-3</v>
      </c>
      <c r="D206">
        <f t="shared" si="15"/>
        <v>29.839432051914731</v>
      </c>
      <c r="E206">
        <f t="shared" si="13"/>
        <v>29.839432051914731</v>
      </c>
      <c r="F206">
        <f t="shared" si="14"/>
        <v>-0.3805669480852707</v>
      </c>
    </row>
    <row r="207" spans="1:6" x14ac:dyDescent="0.25">
      <c r="A207">
        <v>206</v>
      </c>
      <c r="B207">
        <v>39.200001</v>
      </c>
      <c r="C207" s="3">
        <f t="shared" si="12"/>
        <v>1.7499185376695803E-2</v>
      </c>
      <c r="D207">
        <f t="shared" si="15"/>
        <v>30.298657524136267</v>
      </c>
      <c r="E207">
        <f t="shared" si="13"/>
        <v>30.298657524136267</v>
      </c>
      <c r="F207">
        <f t="shared" si="14"/>
        <v>7.8658524136265839E-2</v>
      </c>
    </row>
    <row r="208" spans="1:6" x14ac:dyDescent="0.25">
      <c r="A208">
        <v>207</v>
      </c>
      <c r="B208">
        <v>39.369999</v>
      </c>
      <c r="C208" s="3">
        <f t="shared" si="12"/>
        <v>4.3273072489744945E-3</v>
      </c>
      <c r="D208">
        <f t="shared" si="15"/>
        <v>30.753478479231543</v>
      </c>
      <c r="E208">
        <f t="shared" si="13"/>
        <v>30.753478479231543</v>
      </c>
      <c r="F208">
        <f t="shared" si="14"/>
        <v>0.53347947923154138</v>
      </c>
    </row>
    <row r="209" spans="1:6" x14ac:dyDescent="0.25">
      <c r="A209">
        <v>208</v>
      </c>
      <c r="B209">
        <v>39.770000000000003</v>
      </c>
      <c r="C209" s="3">
        <f t="shared" si="12"/>
        <v>1.0108779664004332E-2</v>
      </c>
      <c r="D209">
        <f t="shared" si="15"/>
        <v>30.351053572932337</v>
      </c>
      <c r="E209">
        <f t="shared" si="13"/>
        <v>30.351053572932337</v>
      </c>
      <c r="F209">
        <f t="shared" si="14"/>
        <v>0.13105457293233513</v>
      </c>
    </row>
    <row r="210" spans="1:6" x14ac:dyDescent="0.25">
      <c r="A210">
        <v>209</v>
      </c>
      <c r="B210">
        <v>39.830002</v>
      </c>
      <c r="C210" s="3">
        <f t="shared" si="12"/>
        <v>1.5075881873592837E-3</v>
      </c>
      <c r="D210">
        <f t="shared" si="15"/>
        <v>30.527035579299866</v>
      </c>
      <c r="E210">
        <f t="shared" si="13"/>
        <v>30.527035579299866</v>
      </c>
      <c r="F210">
        <f t="shared" si="14"/>
        <v>0.30703657929986505</v>
      </c>
    </row>
    <row r="211" spans="1:6" x14ac:dyDescent="0.25">
      <c r="A211">
        <v>210</v>
      </c>
      <c r="B211">
        <v>39.520000000000003</v>
      </c>
      <c r="C211" s="3">
        <f t="shared" si="12"/>
        <v>-7.8135745272914052E-3</v>
      </c>
      <c r="D211">
        <f t="shared" si="15"/>
        <v>30.265592673120391</v>
      </c>
      <c r="E211">
        <f t="shared" si="13"/>
        <v>30.265592673120391</v>
      </c>
      <c r="F211">
        <f t="shared" si="14"/>
        <v>4.5593673120389866E-2</v>
      </c>
    </row>
    <row r="212" spans="1:6" x14ac:dyDescent="0.25">
      <c r="A212">
        <v>211</v>
      </c>
      <c r="B212">
        <v>39.400002000000001</v>
      </c>
      <c r="C212" s="3">
        <f t="shared" si="12"/>
        <v>-3.041005814358992E-3</v>
      </c>
      <c r="D212">
        <f t="shared" si="15"/>
        <v>29.984792882511034</v>
      </c>
      <c r="E212">
        <f t="shared" si="13"/>
        <v>29.984792882511034</v>
      </c>
      <c r="F212">
        <f t="shared" si="14"/>
        <v>-0.23520611748896769</v>
      </c>
    </row>
    <row r="213" spans="1:6" x14ac:dyDescent="0.25">
      <c r="A213">
        <v>212</v>
      </c>
      <c r="B213">
        <v>40.009998000000003</v>
      </c>
      <c r="C213" s="3">
        <f t="shared" si="12"/>
        <v>1.536350581633116E-2</v>
      </c>
      <c r="D213">
        <f t="shared" si="15"/>
        <v>30.128239398785372</v>
      </c>
      <c r="E213">
        <f t="shared" si="13"/>
        <v>30.128239398785372</v>
      </c>
      <c r="F213">
        <f t="shared" si="14"/>
        <v>-9.1759601214629782E-2</v>
      </c>
    </row>
    <row r="214" spans="1:6" x14ac:dyDescent="0.25">
      <c r="A214">
        <v>213</v>
      </c>
      <c r="B214">
        <v>40.130001</v>
      </c>
      <c r="C214" s="3">
        <f t="shared" si="12"/>
        <v>2.9948363161988087E-3</v>
      </c>
      <c r="D214">
        <f t="shared" si="15"/>
        <v>30.68786898919452</v>
      </c>
      <c r="E214">
        <f t="shared" si="13"/>
        <v>30.68786898919452</v>
      </c>
      <c r="F214">
        <f t="shared" si="14"/>
        <v>0.46786998919451861</v>
      </c>
    </row>
    <row r="215" spans="1:6" x14ac:dyDescent="0.25">
      <c r="A215">
        <v>214</v>
      </c>
      <c r="B215">
        <v>40.75</v>
      </c>
      <c r="C215" s="3">
        <f t="shared" si="12"/>
        <v>1.5331630489033486E-2</v>
      </c>
      <c r="D215">
        <f t="shared" si="15"/>
        <v>30.310638608129871</v>
      </c>
      <c r="E215">
        <f t="shared" si="13"/>
        <v>30.310638608129871</v>
      </c>
      <c r="F215">
        <f t="shared" si="14"/>
        <v>9.0639608129869487E-2</v>
      </c>
    </row>
    <row r="216" spans="1:6" x14ac:dyDescent="0.25">
      <c r="A216">
        <v>215</v>
      </c>
      <c r="B216">
        <v>41.41</v>
      </c>
      <c r="C216" s="3">
        <f t="shared" si="12"/>
        <v>1.6066557870604167E-2</v>
      </c>
      <c r="D216">
        <f t="shared" si="15"/>
        <v>30.686890818916254</v>
      </c>
      <c r="E216">
        <f t="shared" si="13"/>
        <v>30.686890818916254</v>
      </c>
      <c r="F216">
        <f t="shared" si="14"/>
        <v>0.46689181891625253</v>
      </c>
    </row>
    <row r="217" spans="1:6" x14ac:dyDescent="0.25">
      <c r="A217">
        <v>216</v>
      </c>
      <c r="B217">
        <v>41.560001</v>
      </c>
      <c r="C217" s="3">
        <f t="shared" si="12"/>
        <v>3.6157927351481494E-3</v>
      </c>
      <c r="D217">
        <f t="shared" si="15"/>
        <v>30.70945174453988</v>
      </c>
      <c r="E217">
        <f t="shared" si="13"/>
        <v>30.70945174453988</v>
      </c>
      <c r="F217">
        <f t="shared" si="14"/>
        <v>0.48945274453987864</v>
      </c>
    </row>
    <row r="218" spans="1:6" x14ac:dyDescent="0.25">
      <c r="A218">
        <v>217</v>
      </c>
      <c r="B218">
        <v>41.529998999999997</v>
      </c>
      <c r="C218" s="3">
        <f t="shared" si="12"/>
        <v>-7.221567289412658E-4</v>
      </c>
      <c r="D218">
        <f t="shared" si="15"/>
        <v>30.329466038637989</v>
      </c>
      <c r="E218">
        <f t="shared" si="13"/>
        <v>30.329466038637989</v>
      </c>
      <c r="F218">
        <f t="shared" si="14"/>
        <v>0.10946703863798746</v>
      </c>
    </row>
    <row r="219" spans="1:6" x14ac:dyDescent="0.25">
      <c r="A219">
        <v>218</v>
      </c>
      <c r="B219">
        <v>41.779998999999997</v>
      </c>
      <c r="C219" s="3">
        <f t="shared" si="12"/>
        <v>6.0016986298396255E-3</v>
      </c>
      <c r="D219">
        <f t="shared" si="15"/>
        <v>30.19818330249802</v>
      </c>
      <c r="E219">
        <f t="shared" si="13"/>
        <v>30.19818330249802</v>
      </c>
      <c r="F219">
        <f t="shared" si="14"/>
        <v>-2.1815697501981646E-2</v>
      </c>
    </row>
    <row r="220" spans="1:6" x14ac:dyDescent="0.25">
      <c r="A220">
        <v>219</v>
      </c>
      <c r="B220">
        <v>40.639999000000003</v>
      </c>
      <c r="C220" s="3">
        <f t="shared" si="12"/>
        <v>-2.7664953529595322E-2</v>
      </c>
      <c r="D220">
        <f t="shared" si="15"/>
        <v>30.401915685093112</v>
      </c>
      <c r="E220">
        <f t="shared" si="13"/>
        <v>30.401915685093112</v>
      </c>
      <c r="F220">
        <f t="shared" si="14"/>
        <v>0.18191668509311043</v>
      </c>
    </row>
    <row r="221" spans="1:6" x14ac:dyDescent="0.25">
      <c r="A221">
        <v>220</v>
      </c>
      <c r="B221">
        <v>40.689999</v>
      </c>
      <c r="C221" s="3">
        <f t="shared" si="12"/>
        <v>1.2295587736084362E-3</v>
      </c>
      <c r="D221">
        <f t="shared" si="15"/>
        <v>29.395422655227954</v>
      </c>
      <c r="E221">
        <f t="shared" si="13"/>
        <v>29.395422655227954</v>
      </c>
      <c r="F221">
        <f t="shared" si="14"/>
        <v>-0.82457634477204778</v>
      </c>
    </row>
    <row r="222" spans="1:6" x14ac:dyDescent="0.25">
      <c r="A222">
        <v>221</v>
      </c>
      <c r="B222">
        <v>39.82</v>
      </c>
      <c r="C222" s="3">
        <f t="shared" si="12"/>
        <v>-2.1613038801485185E-2</v>
      </c>
      <c r="D222">
        <f t="shared" si="15"/>
        <v>30.257179117794788</v>
      </c>
      <c r="E222">
        <f t="shared" si="13"/>
        <v>30.257179117794788</v>
      </c>
      <c r="F222">
        <f t="shared" si="14"/>
        <v>3.7180117794786582E-2</v>
      </c>
    </row>
    <row r="223" spans="1:6" x14ac:dyDescent="0.25">
      <c r="A223">
        <v>222</v>
      </c>
      <c r="B223">
        <v>40.330002</v>
      </c>
      <c r="C223" s="3">
        <f t="shared" si="12"/>
        <v>1.2726359840100492E-2</v>
      </c>
      <c r="D223">
        <f t="shared" si="15"/>
        <v>29.573860647674138</v>
      </c>
      <c r="E223">
        <f t="shared" si="13"/>
        <v>29.573860647674138</v>
      </c>
      <c r="F223">
        <f t="shared" si="14"/>
        <v>-0.64613835232586325</v>
      </c>
    </row>
    <row r="224" spans="1:6" x14ac:dyDescent="0.25">
      <c r="A224">
        <v>223</v>
      </c>
      <c r="B224">
        <v>39.990001999999997</v>
      </c>
      <c r="C224" s="3">
        <f t="shared" si="12"/>
        <v>-8.4661856049220302E-3</v>
      </c>
      <c r="D224">
        <f t="shared" si="15"/>
        <v>30.607047215218433</v>
      </c>
      <c r="E224">
        <f t="shared" si="13"/>
        <v>30.607047215218433</v>
      </c>
      <c r="F224">
        <f t="shared" si="14"/>
        <v>0.38704821521843158</v>
      </c>
    </row>
    <row r="225" spans="1:6" x14ac:dyDescent="0.25">
      <c r="A225">
        <v>224</v>
      </c>
      <c r="B225">
        <v>39.889999000000003</v>
      </c>
      <c r="C225" s="3">
        <f t="shared" si="12"/>
        <v>-2.5038320228533946E-3</v>
      </c>
      <c r="D225">
        <f t="shared" si="15"/>
        <v>29.965230858406553</v>
      </c>
      <c r="E225">
        <f t="shared" si="13"/>
        <v>29.965230858406553</v>
      </c>
      <c r="F225">
        <f t="shared" si="14"/>
        <v>-0.25476814159344841</v>
      </c>
    </row>
    <row r="226" spans="1:6" x14ac:dyDescent="0.25">
      <c r="A226">
        <v>225</v>
      </c>
      <c r="B226">
        <v>39.709999000000003</v>
      </c>
      <c r="C226" s="3">
        <f t="shared" si="12"/>
        <v>-4.5226208877891918E-3</v>
      </c>
      <c r="D226">
        <f t="shared" si="15"/>
        <v>30.144427846990386</v>
      </c>
      <c r="E226">
        <f t="shared" si="13"/>
        <v>30.144427846990386</v>
      </c>
      <c r="F226">
        <f t="shared" si="14"/>
        <v>-7.5571153009615699E-2</v>
      </c>
    </row>
    <row r="227" spans="1:6" x14ac:dyDescent="0.25">
      <c r="A227">
        <v>226</v>
      </c>
      <c r="B227">
        <v>39.509998000000003</v>
      </c>
      <c r="C227" s="3">
        <f t="shared" si="12"/>
        <v>-5.0492661573842698E-3</v>
      </c>
      <c r="D227">
        <f t="shared" si="15"/>
        <v>30.083633997333546</v>
      </c>
      <c r="E227">
        <f t="shared" si="13"/>
        <v>30.083633997333546</v>
      </c>
      <c r="F227">
        <f t="shared" si="14"/>
        <v>-0.13636500266645513</v>
      </c>
    </row>
    <row r="228" spans="1:6" x14ac:dyDescent="0.25">
      <c r="A228">
        <v>227</v>
      </c>
      <c r="B228">
        <v>39.470001000000003</v>
      </c>
      <c r="C228" s="3">
        <f t="shared" si="12"/>
        <v>-1.0128387927484462E-3</v>
      </c>
      <c r="D228">
        <f t="shared" si="15"/>
        <v>30.067794764991103</v>
      </c>
      <c r="E228">
        <f t="shared" si="13"/>
        <v>30.067794764991103</v>
      </c>
      <c r="F228">
        <f t="shared" si="14"/>
        <v>-0.15220423500889879</v>
      </c>
    </row>
    <row r="229" spans="1:6" x14ac:dyDescent="0.25">
      <c r="A229">
        <v>228</v>
      </c>
      <c r="B229">
        <v>39.310001</v>
      </c>
      <c r="C229" s="3">
        <f t="shared" si="12"/>
        <v>-4.0619501378652409E-3</v>
      </c>
      <c r="D229">
        <f t="shared" si="15"/>
        <v>30.1894065079426</v>
      </c>
      <c r="E229">
        <f t="shared" si="13"/>
        <v>30.1894065079426</v>
      </c>
      <c r="F229">
        <f t="shared" si="14"/>
        <v>-3.0592492057401444E-2</v>
      </c>
    </row>
    <row r="230" spans="1:6" x14ac:dyDescent="0.25">
      <c r="A230">
        <v>229</v>
      </c>
      <c r="B230">
        <v>38.470001000000003</v>
      </c>
      <c r="C230" s="3">
        <f t="shared" si="12"/>
        <v>-2.1600222114103458E-2</v>
      </c>
      <c r="D230">
        <f t="shared" si="15"/>
        <v>30.097495840195165</v>
      </c>
      <c r="E230">
        <f t="shared" si="13"/>
        <v>30.097495840195165</v>
      </c>
      <c r="F230">
        <f t="shared" si="14"/>
        <v>-0.12250315980483606</v>
      </c>
    </row>
    <row r="231" spans="1:6" x14ac:dyDescent="0.25">
      <c r="A231">
        <v>230</v>
      </c>
      <c r="B231">
        <v>37.919998</v>
      </c>
      <c r="C231" s="3">
        <f t="shared" si="12"/>
        <v>-1.4400118114281176E-2</v>
      </c>
      <c r="D231">
        <f t="shared" si="15"/>
        <v>29.574239689029753</v>
      </c>
      <c r="E231">
        <f t="shared" si="13"/>
        <v>29.574239689029753</v>
      </c>
      <c r="F231">
        <f t="shared" si="14"/>
        <v>-0.64575931097024863</v>
      </c>
    </row>
    <row r="232" spans="1:6" x14ac:dyDescent="0.25">
      <c r="A232">
        <v>231</v>
      </c>
      <c r="B232">
        <v>38.419998</v>
      </c>
      <c r="C232" s="3">
        <f t="shared" si="12"/>
        <v>1.309948063998481E-2</v>
      </c>
      <c r="D232">
        <f t="shared" si="15"/>
        <v>29.787945720095038</v>
      </c>
      <c r="E232">
        <f t="shared" si="13"/>
        <v>29.787945720095038</v>
      </c>
      <c r="F232">
        <f t="shared" si="14"/>
        <v>-0.43205327990496301</v>
      </c>
    </row>
    <row r="233" spans="1:6" x14ac:dyDescent="0.25">
      <c r="A233">
        <v>232</v>
      </c>
      <c r="B233">
        <v>38.07</v>
      </c>
      <c r="C233" s="3">
        <f t="shared" si="12"/>
        <v>-9.1515348897825144E-3</v>
      </c>
      <c r="D233">
        <f t="shared" si="15"/>
        <v>30.618469471965742</v>
      </c>
      <c r="E233">
        <f t="shared" si="13"/>
        <v>30.618469471965742</v>
      </c>
      <c r="F233">
        <f t="shared" si="14"/>
        <v>0.39847047196574081</v>
      </c>
    </row>
    <row r="234" spans="1:6" x14ac:dyDescent="0.25">
      <c r="A234">
        <v>233</v>
      </c>
      <c r="B234">
        <v>38.700001</v>
      </c>
      <c r="C234" s="3">
        <f t="shared" si="12"/>
        <v>1.6413055481123099E-2</v>
      </c>
      <c r="D234">
        <f t="shared" si="15"/>
        <v>29.944701244648687</v>
      </c>
      <c r="E234">
        <f t="shared" si="13"/>
        <v>29.944701244648687</v>
      </c>
      <c r="F234">
        <f t="shared" si="14"/>
        <v>-0.27529775535131407</v>
      </c>
    </row>
    <row r="235" spans="1:6" x14ac:dyDescent="0.25">
      <c r="A235">
        <v>234</v>
      </c>
      <c r="B235">
        <v>38.639999000000003</v>
      </c>
      <c r="C235" s="3">
        <f t="shared" si="12"/>
        <v>-1.5516424111293122E-3</v>
      </c>
      <c r="D235">
        <f t="shared" si="15"/>
        <v>30.720094339900161</v>
      </c>
      <c r="E235">
        <f t="shared" si="13"/>
        <v>30.720094339900161</v>
      </c>
      <c r="F235">
        <f t="shared" si="14"/>
        <v>0.50009533990015953</v>
      </c>
    </row>
    <row r="236" spans="1:6" x14ac:dyDescent="0.25">
      <c r="A236">
        <v>235</v>
      </c>
      <c r="B236">
        <v>38.709999000000003</v>
      </c>
      <c r="C236" s="3">
        <f t="shared" si="12"/>
        <v>1.809955292038657E-3</v>
      </c>
      <c r="D236">
        <f t="shared" si="15"/>
        <v>30.173144727825747</v>
      </c>
      <c r="E236">
        <f t="shared" si="13"/>
        <v>30.173144727825747</v>
      </c>
      <c r="F236">
        <f t="shared" si="14"/>
        <v>-4.6854272174254419E-2</v>
      </c>
    </row>
    <row r="237" spans="1:6" x14ac:dyDescent="0.25">
      <c r="A237">
        <v>236</v>
      </c>
      <c r="B237">
        <v>37.779998999999997</v>
      </c>
      <c r="C237" s="3">
        <f t="shared" si="12"/>
        <v>-2.4318103152106581E-2</v>
      </c>
      <c r="D237">
        <f t="shared" si="15"/>
        <v>30.274745376416835</v>
      </c>
      <c r="E237">
        <f t="shared" si="13"/>
        <v>30.274745376416835</v>
      </c>
      <c r="F237">
        <f t="shared" si="14"/>
        <v>5.4746376416833442E-2</v>
      </c>
    </row>
    <row r="238" spans="1:6" x14ac:dyDescent="0.25">
      <c r="A238">
        <v>237</v>
      </c>
      <c r="B238">
        <v>38.389999000000003</v>
      </c>
      <c r="C238" s="3">
        <f t="shared" si="12"/>
        <v>1.60171473599242E-2</v>
      </c>
      <c r="D238">
        <f t="shared" si="15"/>
        <v>29.493969555514607</v>
      </c>
      <c r="E238">
        <f t="shared" si="13"/>
        <v>29.493969555514607</v>
      </c>
      <c r="F238">
        <f t="shared" si="14"/>
        <v>-0.72602944448539475</v>
      </c>
    </row>
    <row r="239" spans="1:6" x14ac:dyDescent="0.25">
      <c r="A239">
        <v>238</v>
      </c>
      <c r="B239">
        <v>37.419998</v>
      </c>
      <c r="C239" s="3">
        <f t="shared" si="12"/>
        <v>-2.5591715565668208E-2</v>
      </c>
      <c r="D239">
        <f t="shared" si="15"/>
        <v>30.707934412332868</v>
      </c>
      <c r="E239">
        <f t="shared" si="13"/>
        <v>30.707934412332868</v>
      </c>
      <c r="F239">
        <f t="shared" si="14"/>
        <v>0.48793541233286675</v>
      </c>
    </row>
    <row r="240" spans="1:6" x14ac:dyDescent="0.25">
      <c r="A240">
        <v>239</v>
      </c>
      <c r="B240">
        <v>38.310001</v>
      </c>
      <c r="C240" s="3">
        <f t="shared" si="12"/>
        <v>2.3505717416814755E-2</v>
      </c>
      <c r="D240">
        <f t="shared" si="15"/>
        <v>29.456429580527001</v>
      </c>
      <c r="E240">
        <f t="shared" si="13"/>
        <v>29.456429580527001</v>
      </c>
      <c r="F240">
        <f t="shared" si="14"/>
        <v>-0.76356941947300072</v>
      </c>
    </row>
    <row r="241" spans="1:6" x14ac:dyDescent="0.25">
      <c r="A241">
        <v>240</v>
      </c>
      <c r="B241">
        <v>37.389999000000003</v>
      </c>
      <c r="C241" s="3">
        <f t="shared" si="12"/>
        <v>-2.4307722571499383E-2</v>
      </c>
      <c r="D241">
        <f t="shared" si="15"/>
        <v>30.938756114043596</v>
      </c>
      <c r="E241">
        <f t="shared" si="13"/>
        <v>30.938756114043596</v>
      </c>
      <c r="F241">
        <f t="shared" si="14"/>
        <v>0.71875711404359421</v>
      </c>
    </row>
    <row r="242" spans="1:6" x14ac:dyDescent="0.25">
      <c r="A242">
        <v>241</v>
      </c>
      <c r="B242">
        <v>37.540000999999997</v>
      </c>
      <c r="C242" s="3">
        <f t="shared" si="12"/>
        <v>4.0037955527117636E-3</v>
      </c>
      <c r="D242">
        <f t="shared" si="15"/>
        <v>29.494275721632093</v>
      </c>
      <c r="E242">
        <f t="shared" si="13"/>
        <v>29.494275721632093</v>
      </c>
      <c r="F242">
        <f t="shared" si="14"/>
        <v>-0.72572327836790862</v>
      </c>
    </row>
    <row r="243" spans="1:6" x14ac:dyDescent="0.25">
      <c r="A243">
        <v>242</v>
      </c>
      <c r="B243">
        <v>37.169998</v>
      </c>
      <c r="C243" s="3">
        <f t="shared" si="12"/>
        <v>-9.9051272942889609E-3</v>
      </c>
      <c r="D243">
        <f t="shared" si="15"/>
        <v>30.3412362402042</v>
      </c>
      <c r="E243">
        <f t="shared" si="13"/>
        <v>30.3412362402042</v>
      </c>
      <c r="F243">
        <f t="shared" si="14"/>
        <v>0.12123724020419857</v>
      </c>
    </row>
    <row r="244" spans="1:6" x14ac:dyDescent="0.25">
      <c r="A244">
        <v>243</v>
      </c>
      <c r="B244">
        <v>37.689999</v>
      </c>
      <c r="C244" s="3">
        <f t="shared" si="12"/>
        <v>1.3892850244481109E-2</v>
      </c>
      <c r="D244">
        <f t="shared" si="15"/>
        <v>29.922143645920578</v>
      </c>
      <c r="E244">
        <f t="shared" si="13"/>
        <v>29.922143645920578</v>
      </c>
      <c r="F244">
        <f t="shared" si="14"/>
        <v>-0.29785535407942376</v>
      </c>
    </row>
    <row r="245" spans="1:6" x14ac:dyDescent="0.25">
      <c r="A245">
        <v>244</v>
      </c>
      <c r="B245">
        <v>37.200001</v>
      </c>
      <c r="C245" s="3">
        <f t="shared" si="12"/>
        <v>-1.3085992585986118E-2</v>
      </c>
      <c r="D245">
        <f t="shared" si="15"/>
        <v>30.642770873703061</v>
      </c>
      <c r="E245">
        <f t="shared" si="13"/>
        <v>30.642770873703061</v>
      </c>
      <c r="F245">
        <f t="shared" si="14"/>
        <v>0.42277187370305924</v>
      </c>
    </row>
    <row r="246" spans="1:6" x14ac:dyDescent="0.25">
      <c r="A246">
        <v>245</v>
      </c>
      <c r="B246">
        <v>37.599997999999999</v>
      </c>
      <c r="C246" s="3">
        <f t="shared" si="12"/>
        <v>1.0695209043537197E-2</v>
      </c>
      <c r="D246">
        <f t="shared" si="15"/>
        <v>29.827116552059316</v>
      </c>
      <c r="E246">
        <f t="shared" si="13"/>
        <v>29.827116552059316</v>
      </c>
      <c r="F246">
        <f t="shared" si="14"/>
        <v>-0.39288244794068561</v>
      </c>
    </row>
    <row r="247" spans="1:6" x14ac:dyDescent="0.25">
      <c r="A247">
        <v>246</v>
      </c>
      <c r="B247">
        <v>37.799999</v>
      </c>
      <c r="C247" s="3">
        <f t="shared" si="12"/>
        <v>5.305078966157231E-3</v>
      </c>
      <c r="D247">
        <f t="shared" si="15"/>
        <v>30.544942779974715</v>
      </c>
      <c r="E247">
        <f t="shared" si="13"/>
        <v>30.544942779974715</v>
      </c>
      <c r="F247">
        <f t="shared" si="14"/>
        <v>0.32494377997471346</v>
      </c>
    </row>
    <row r="248" spans="1:6" x14ac:dyDescent="0.25">
      <c r="A248">
        <v>247</v>
      </c>
      <c r="B248">
        <v>38.650002000000001</v>
      </c>
      <c r="C248" s="3">
        <f t="shared" si="12"/>
        <v>2.2237750609356823E-2</v>
      </c>
      <c r="D248">
        <f t="shared" si="15"/>
        <v>30.38074448780559</v>
      </c>
      <c r="E248">
        <f t="shared" si="13"/>
        <v>30.38074448780559</v>
      </c>
      <c r="F248">
        <f t="shared" si="14"/>
        <v>0.16074548780558828</v>
      </c>
    </row>
    <row r="249" spans="1:6" x14ac:dyDescent="0.25">
      <c r="A249">
        <v>248</v>
      </c>
      <c r="B249">
        <v>38.779998999999997</v>
      </c>
      <c r="C249" s="3">
        <f t="shared" si="12"/>
        <v>3.3577972481453073E-3</v>
      </c>
      <c r="D249">
        <f t="shared" si="15"/>
        <v>30.899551658453696</v>
      </c>
      <c r="E249">
        <f t="shared" si="13"/>
        <v>30.899551658453696</v>
      </c>
      <c r="F249">
        <f t="shared" si="14"/>
        <v>0.67955265845369439</v>
      </c>
    </row>
    <row r="250" spans="1:6" x14ac:dyDescent="0.25">
      <c r="A250">
        <v>249</v>
      </c>
      <c r="B250">
        <v>38.619999</v>
      </c>
      <c r="C250" s="3">
        <f t="shared" si="12"/>
        <v>-4.1343729209688974E-3</v>
      </c>
      <c r="D250">
        <f t="shared" si="15"/>
        <v>30.321642182579986</v>
      </c>
      <c r="E250">
        <f t="shared" si="13"/>
        <v>30.321642182579986</v>
      </c>
      <c r="F250">
        <f t="shared" si="14"/>
        <v>0.10164318257998417</v>
      </c>
    </row>
    <row r="251" spans="1:6" x14ac:dyDescent="0.25">
      <c r="A251">
        <v>250</v>
      </c>
      <c r="B251">
        <v>38.830002</v>
      </c>
      <c r="C251" s="3">
        <f t="shared" si="12"/>
        <v>5.4229441430932888E-3</v>
      </c>
      <c r="D251">
        <f t="shared" si="15"/>
        <v>30.095316174711638</v>
      </c>
      <c r="E251">
        <f t="shared" si="13"/>
        <v>30.095316174711638</v>
      </c>
      <c r="F251">
        <f t="shared" si="14"/>
        <v>-0.12468282528836383</v>
      </c>
    </row>
    <row r="252" spans="1:6" x14ac:dyDescent="0.25">
      <c r="A252">
        <v>251</v>
      </c>
      <c r="B252">
        <v>39.150002000000001</v>
      </c>
      <c r="C252" s="3">
        <f t="shared" si="12"/>
        <v>8.2072782722373422E-3</v>
      </c>
      <c r="D252">
        <f t="shared" si="15"/>
        <v>30.384325530666072</v>
      </c>
      <c r="E252">
        <f t="shared" si="13"/>
        <v>30.384325530666072</v>
      </c>
      <c r="F252">
        <f t="shared" si="14"/>
        <v>0.16432653066607017</v>
      </c>
    </row>
    <row r="253" spans="1:6" x14ac:dyDescent="0.25">
      <c r="A253">
        <v>252</v>
      </c>
      <c r="B253">
        <v>39.590000000000003</v>
      </c>
      <c r="C253" s="3">
        <f t="shared" si="12"/>
        <v>1.1176087595660102E-2</v>
      </c>
      <c r="D253">
        <f t="shared" si="15"/>
        <v>30.46904353211205</v>
      </c>
      <c r="E253">
        <f t="shared" si="13"/>
        <v>30.46904353211205</v>
      </c>
      <c r="F253">
        <f t="shared" si="14"/>
        <v>0.24904453211204824</v>
      </c>
    </row>
    <row r="254" spans="1:6" x14ac:dyDescent="0.25">
      <c r="A254">
        <v>253</v>
      </c>
      <c r="B254">
        <v>39.419998</v>
      </c>
      <c r="C254" s="3">
        <f t="shared" si="12"/>
        <v>-4.3033101291336919E-3</v>
      </c>
      <c r="D254">
        <f t="shared" si="15"/>
        <v>30.559634720069749</v>
      </c>
      <c r="E254">
        <f t="shared" si="13"/>
        <v>30.559634720069749</v>
      </c>
      <c r="F254">
        <f t="shared" si="14"/>
        <v>0.33963572006974729</v>
      </c>
    </row>
    <row r="255" spans="1:6" x14ac:dyDescent="0.25">
      <c r="A255">
        <v>254</v>
      </c>
      <c r="B255">
        <v>39.919998</v>
      </c>
      <c r="C255" s="3">
        <f t="shared" si="12"/>
        <v>1.2604150354155826E-2</v>
      </c>
      <c r="D255">
        <f t="shared" si="15"/>
        <v>30.090232385450921</v>
      </c>
      <c r="E255">
        <f t="shared" si="13"/>
        <v>30.090232385450921</v>
      </c>
      <c r="F255">
        <f t="shared" si="14"/>
        <v>-0.12976661454908012</v>
      </c>
    </row>
    <row r="256" spans="1:6" x14ac:dyDescent="0.25">
      <c r="A256">
        <v>255</v>
      </c>
      <c r="B256">
        <v>39.889999000000003</v>
      </c>
      <c r="C256" s="3">
        <f t="shared" si="12"/>
        <v>-7.5176049468608948E-4</v>
      </c>
      <c r="D256">
        <f t="shared" si="15"/>
        <v>30.603306972263216</v>
      </c>
      <c r="E256">
        <f t="shared" si="13"/>
        <v>30.603306972263216</v>
      </c>
      <c r="F256">
        <f t="shared" si="14"/>
        <v>0.38330797226321422</v>
      </c>
    </row>
    <row r="257" spans="1:6" x14ac:dyDescent="0.25">
      <c r="A257">
        <v>256</v>
      </c>
      <c r="B257">
        <v>40.060001</v>
      </c>
      <c r="C257" s="3">
        <f t="shared" si="12"/>
        <v>4.2527143518526671E-3</v>
      </c>
      <c r="D257">
        <f t="shared" si="15"/>
        <v>30.197289335786071</v>
      </c>
      <c r="E257">
        <f t="shared" si="13"/>
        <v>30.197289335786071</v>
      </c>
      <c r="F257">
        <f t="shared" si="14"/>
        <v>-2.2709664213930836E-2</v>
      </c>
    </row>
    <row r="258" spans="1:6" x14ac:dyDescent="0.25">
      <c r="A258">
        <v>257</v>
      </c>
      <c r="B258">
        <v>38.68</v>
      </c>
      <c r="C258" s="3">
        <f t="shared" si="12"/>
        <v>-3.5055684615134489E-2</v>
      </c>
      <c r="D258">
        <f t="shared" si="15"/>
        <v>30.348789684351686</v>
      </c>
      <c r="E258">
        <f t="shared" si="13"/>
        <v>30.348789684351686</v>
      </c>
      <c r="F258">
        <f t="shared" si="14"/>
        <v>0.12879068435168506</v>
      </c>
    </row>
    <row r="259" spans="1:6" x14ac:dyDescent="0.25">
      <c r="A259">
        <v>258</v>
      </c>
      <c r="B259">
        <v>39.669998</v>
      </c>
      <c r="C259" s="3">
        <f t="shared" si="12"/>
        <v>2.5272513525212457E-2</v>
      </c>
      <c r="D259">
        <f t="shared" si="15"/>
        <v>29.178969848752626</v>
      </c>
      <c r="E259">
        <f t="shared" si="13"/>
        <v>29.178969848752626</v>
      </c>
      <c r="F259">
        <f t="shared" si="14"/>
        <v>-1.0410291512473755</v>
      </c>
    </row>
    <row r="260" spans="1:6" x14ac:dyDescent="0.25">
      <c r="A260">
        <v>259</v>
      </c>
      <c r="B260">
        <v>38.970001000000003</v>
      </c>
      <c r="C260" s="3">
        <f t="shared" ref="C260:C323" si="16">LN(B260/B259)</f>
        <v>-1.7803039098923761E-2</v>
      </c>
      <c r="D260">
        <f t="shared" si="15"/>
        <v>30.993466905118975</v>
      </c>
      <c r="E260">
        <f t="shared" ref="E260:E323" si="17">$I$2*D260</f>
        <v>30.993466905118975</v>
      </c>
      <c r="F260">
        <f t="shared" ref="F260:F323" si="18">E260-$I$4</f>
        <v>0.77346790511897368</v>
      </c>
    </row>
    <row r="261" spans="1:6" x14ac:dyDescent="0.25">
      <c r="A261">
        <v>260</v>
      </c>
      <c r="B261">
        <v>39.689999</v>
      </c>
      <c r="C261" s="3">
        <f t="shared" si="16"/>
        <v>1.8307096588328072E-2</v>
      </c>
      <c r="D261">
        <f t="shared" ref="D261:D324" si="19">$D$3*EXP(C260)</f>
        <v>29.686751969334587</v>
      </c>
      <c r="E261">
        <f t="shared" si="17"/>
        <v>29.686751969334587</v>
      </c>
      <c r="F261">
        <f t="shared" si="18"/>
        <v>-0.53324703066541446</v>
      </c>
    </row>
    <row r="262" spans="1:6" x14ac:dyDescent="0.25">
      <c r="A262">
        <v>261</v>
      </c>
      <c r="B262">
        <v>39.479999999999997</v>
      </c>
      <c r="C262" s="3">
        <f t="shared" si="16"/>
        <v>-5.3050270344296505E-3</v>
      </c>
      <c r="D262">
        <f t="shared" si="19"/>
        <v>30.778334598708401</v>
      </c>
      <c r="E262">
        <f t="shared" si="17"/>
        <v>30.778334598708401</v>
      </c>
      <c r="F262">
        <f t="shared" si="18"/>
        <v>0.55833559870839977</v>
      </c>
    </row>
    <row r="263" spans="1:6" x14ac:dyDescent="0.25">
      <c r="A263">
        <v>262</v>
      </c>
      <c r="B263">
        <v>39.790000999999997</v>
      </c>
      <c r="C263" s="3">
        <f t="shared" si="16"/>
        <v>7.8214350054987645E-3</v>
      </c>
      <c r="D263">
        <f t="shared" si="19"/>
        <v>30.060105582769101</v>
      </c>
      <c r="E263">
        <f t="shared" si="17"/>
        <v>30.060105582769101</v>
      </c>
      <c r="F263">
        <f t="shared" si="18"/>
        <v>-0.15989341723090078</v>
      </c>
    </row>
    <row r="264" spans="1:6" x14ac:dyDescent="0.25">
      <c r="A264">
        <v>263</v>
      </c>
      <c r="B264">
        <v>40.049999</v>
      </c>
      <c r="C264" s="3">
        <f t="shared" si="16"/>
        <v>6.5129989747994207E-3</v>
      </c>
      <c r="D264">
        <f t="shared" si="19"/>
        <v>30.457289524569376</v>
      </c>
      <c r="E264">
        <f t="shared" si="17"/>
        <v>30.457289524569376</v>
      </c>
      <c r="F264">
        <f t="shared" si="18"/>
        <v>0.23729052456937438</v>
      </c>
    </row>
    <row r="265" spans="1:6" x14ac:dyDescent="0.25">
      <c r="A265">
        <v>264</v>
      </c>
      <c r="B265">
        <v>39.840000000000003</v>
      </c>
      <c r="C265" s="3">
        <f t="shared" si="16"/>
        <v>-5.2572158291812783E-3</v>
      </c>
      <c r="D265">
        <f t="shared" si="19"/>
        <v>30.417464169704374</v>
      </c>
      <c r="E265">
        <f t="shared" si="17"/>
        <v>30.417464169704374</v>
      </c>
      <c r="F265">
        <f t="shared" si="18"/>
        <v>0.19746516970437256</v>
      </c>
    </row>
    <row r="266" spans="1:6" x14ac:dyDescent="0.25">
      <c r="A266">
        <v>265</v>
      </c>
      <c r="B266">
        <v>39.919998</v>
      </c>
      <c r="C266" s="3">
        <f t="shared" si="16"/>
        <v>2.0059686266640309E-3</v>
      </c>
      <c r="D266">
        <f t="shared" si="19"/>
        <v>30.061542827004821</v>
      </c>
      <c r="E266">
        <f t="shared" si="17"/>
        <v>30.061542827004821</v>
      </c>
      <c r="F266">
        <f t="shared" si="18"/>
        <v>-0.15845617299518011</v>
      </c>
    </row>
    <row r="267" spans="1:6" x14ac:dyDescent="0.25">
      <c r="A267">
        <v>266</v>
      </c>
      <c r="B267">
        <v>40.860000999999997</v>
      </c>
      <c r="C267" s="3">
        <f t="shared" si="16"/>
        <v>2.3274212520227003E-2</v>
      </c>
      <c r="D267">
        <f t="shared" si="19"/>
        <v>30.280680211847439</v>
      </c>
      <c r="E267">
        <f t="shared" si="17"/>
        <v>30.280680211847439</v>
      </c>
      <c r="F267">
        <f t="shared" si="18"/>
        <v>6.0681211847438021E-2</v>
      </c>
    </row>
    <row r="268" spans="1:6" x14ac:dyDescent="0.25">
      <c r="A268">
        <v>267</v>
      </c>
      <c r="B268">
        <v>41.34</v>
      </c>
      <c r="C268" s="3">
        <f t="shared" si="16"/>
        <v>1.1678940390333624E-2</v>
      </c>
      <c r="D268">
        <f t="shared" si="19"/>
        <v>30.931594469518732</v>
      </c>
      <c r="E268">
        <f t="shared" si="17"/>
        <v>30.931594469518732</v>
      </c>
      <c r="F268">
        <f t="shared" si="18"/>
        <v>0.71159546951873054</v>
      </c>
    </row>
    <row r="269" spans="1:6" x14ac:dyDescent="0.25">
      <c r="A269">
        <v>268</v>
      </c>
      <c r="B269">
        <v>40.889999000000003</v>
      </c>
      <c r="C269" s="3">
        <f t="shared" si="16"/>
        <v>-1.0945044332928715E-2</v>
      </c>
      <c r="D269">
        <f t="shared" si="19"/>
        <v>30.575005582109512</v>
      </c>
      <c r="E269">
        <f t="shared" si="17"/>
        <v>30.575005582109512</v>
      </c>
      <c r="F269">
        <f t="shared" si="18"/>
        <v>0.3550065821095103</v>
      </c>
    </row>
    <row r="270" spans="1:6" x14ac:dyDescent="0.25">
      <c r="A270">
        <v>269</v>
      </c>
      <c r="B270">
        <v>41.740001999999997</v>
      </c>
      <c r="C270" s="3">
        <f t="shared" si="16"/>
        <v>2.0574439644028348E-2</v>
      </c>
      <c r="D270">
        <f t="shared" si="19"/>
        <v>29.891043272617345</v>
      </c>
      <c r="E270">
        <f t="shared" si="17"/>
        <v>29.891043272617345</v>
      </c>
      <c r="F270">
        <f t="shared" si="18"/>
        <v>-0.32895572738265599</v>
      </c>
    </row>
    <row r="271" spans="1:6" x14ac:dyDescent="0.25">
      <c r="A271">
        <v>270</v>
      </c>
      <c r="B271">
        <v>41.52</v>
      </c>
      <c r="C271" s="3">
        <f t="shared" si="16"/>
        <v>-5.2847107070886495E-3</v>
      </c>
      <c r="D271">
        <f t="shared" si="19"/>
        <v>30.848198815069619</v>
      </c>
      <c r="E271">
        <f t="shared" si="17"/>
        <v>30.848198815069619</v>
      </c>
      <c r="F271">
        <f t="shared" si="18"/>
        <v>0.62819981506961753</v>
      </c>
    </row>
    <row r="272" spans="1:6" x14ac:dyDescent="0.25">
      <c r="A272">
        <v>271</v>
      </c>
      <c r="B272">
        <v>42.040000999999997</v>
      </c>
      <c r="C272" s="3">
        <f t="shared" si="16"/>
        <v>1.24463309379863E-2</v>
      </c>
      <c r="D272">
        <f t="shared" si="19"/>
        <v>30.060716299917768</v>
      </c>
      <c r="E272">
        <f t="shared" si="17"/>
        <v>30.060716299917768</v>
      </c>
      <c r="F272">
        <f t="shared" si="18"/>
        <v>-0.15928270008223322</v>
      </c>
    </row>
    <row r="273" spans="1:6" x14ac:dyDescent="0.25">
      <c r="A273">
        <v>272</v>
      </c>
      <c r="B273">
        <v>42.759998000000003</v>
      </c>
      <c r="C273" s="3">
        <f t="shared" si="16"/>
        <v>1.6981469588539022E-2</v>
      </c>
      <c r="D273">
        <f t="shared" si="19"/>
        <v>30.598477557321743</v>
      </c>
      <c r="E273">
        <f t="shared" si="17"/>
        <v>30.598477557321743</v>
      </c>
      <c r="F273">
        <f t="shared" si="18"/>
        <v>0.37847855732174196</v>
      </c>
    </row>
    <row r="274" spans="1:6" x14ac:dyDescent="0.25">
      <c r="A274">
        <v>273</v>
      </c>
      <c r="B274">
        <v>43.700001</v>
      </c>
      <c r="C274" s="3">
        <f t="shared" si="16"/>
        <v>2.1745085600680811E-2</v>
      </c>
      <c r="D274">
        <f t="shared" si="19"/>
        <v>30.737561038592798</v>
      </c>
      <c r="E274">
        <f t="shared" si="17"/>
        <v>30.737561038592798</v>
      </c>
      <c r="F274">
        <f t="shared" si="18"/>
        <v>0.51756203859279637</v>
      </c>
    </row>
    <row r="275" spans="1:6" x14ac:dyDescent="0.25">
      <c r="A275">
        <v>274</v>
      </c>
      <c r="B275">
        <v>43.73</v>
      </c>
      <c r="C275" s="3">
        <f t="shared" si="16"/>
        <v>6.8624043998986037E-4</v>
      </c>
      <c r="D275">
        <f t="shared" si="19"/>
        <v>30.884332279903266</v>
      </c>
      <c r="E275">
        <f t="shared" si="17"/>
        <v>30.884332279903266</v>
      </c>
      <c r="F275">
        <f t="shared" si="18"/>
        <v>0.66433327990326418</v>
      </c>
    </row>
    <row r="276" spans="1:6" x14ac:dyDescent="0.25">
      <c r="A276">
        <v>275</v>
      </c>
      <c r="B276">
        <v>43.459999000000003</v>
      </c>
      <c r="C276" s="3">
        <f t="shared" si="16"/>
        <v>-6.1934136062098358E-3</v>
      </c>
      <c r="D276">
        <f t="shared" si="19"/>
        <v>30.240744302728967</v>
      </c>
      <c r="E276">
        <f t="shared" si="17"/>
        <v>30.240744302728967</v>
      </c>
      <c r="F276">
        <f t="shared" si="18"/>
        <v>2.0745302728965243E-2</v>
      </c>
    </row>
    <row r="277" spans="1:6" x14ac:dyDescent="0.25">
      <c r="A277">
        <v>276</v>
      </c>
      <c r="B277">
        <v>43.759998000000003</v>
      </c>
      <c r="C277" s="3">
        <f t="shared" si="16"/>
        <v>6.8791605912662855E-3</v>
      </c>
      <c r="D277">
        <f t="shared" si="19"/>
        <v>30.033412447290218</v>
      </c>
      <c r="E277">
        <f t="shared" si="17"/>
        <v>30.033412447290218</v>
      </c>
      <c r="F277">
        <f t="shared" si="18"/>
        <v>-0.18658655270978386</v>
      </c>
    </row>
    <row r="278" spans="1:6" x14ac:dyDescent="0.25">
      <c r="A278">
        <v>277</v>
      </c>
      <c r="B278">
        <v>43.509998000000003</v>
      </c>
      <c r="C278" s="3">
        <f t="shared" si="16"/>
        <v>-5.7293616437423568E-3</v>
      </c>
      <c r="D278">
        <f t="shared" si="19"/>
        <v>30.428603916903036</v>
      </c>
      <c r="E278">
        <f t="shared" si="17"/>
        <v>30.428603916903036</v>
      </c>
      <c r="F278">
        <f t="shared" si="18"/>
        <v>0.20860491690303462</v>
      </c>
    </row>
    <row r="279" spans="1:6" x14ac:dyDescent="0.25">
      <c r="A279">
        <v>278</v>
      </c>
      <c r="B279">
        <v>43.790000999999997</v>
      </c>
      <c r="C279" s="3">
        <f t="shared" si="16"/>
        <v>6.4147528834274832E-3</v>
      </c>
      <c r="D279">
        <f t="shared" si="19"/>
        <v>30.047352745537193</v>
      </c>
      <c r="E279">
        <f t="shared" si="17"/>
        <v>30.047352745537193</v>
      </c>
      <c r="F279">
        <f t="shared" si="18"/>
        <v>-0.17264625446280846</v>
      </c>
    </row>
    <row r="280" spans="1:6" x14ac:dyDescent="0.25">
      <c r="A280">
        <v>279</v>
      </c>
      <c r="B280">
        <v>45.009998000000003</v>
      </c>
      <c r="C280" s="3">
        <f t="shared" si="16"/>
        <v>2.7479139220699625E-2</v>
      </c>
      <c r="D280">
        <f t="shared" si="19"/>
        <v>30.41447591953461</v>
      </c>
      <c r="E280">
        <f t="shared" si="17"/>
        <v>30.41447591953461</v>
      </c>
      <c r="F280">
        <f t="shared" si="18"/>
        <v>0.19447691953460833</v>
      </c>
    </row>
    <row r="281" spans="1:6" x14ac:dyDescent="0.25">
      <c r="A281">
        <v>280</v>
      </c>
      <c r="B281">
        <v>44.75</v>
      </c>
      <c r="C281" s="3">
        <f t="shared" si="16"/>
        <v>-5.7931981494059592E-3</v>
      </c>
      <c r="D281">
        <f t="shared" si="19"/>
        <v>31.061933397763617</v>
      </c>
      <c r="E281">
        <f t="shared" si="17"/>
        <v>31.061933397763617</v>
      </c>
      <c r="F281">
        <f t="shared" si="18"/>
        <v>0.841934397763616</v>
      </c>
    </row>
    <row r="282" spans="1:6" x14ac:dyDescent="0.25">
      <c r="A282">
        <v>281</v>
      </c>
      <c r="B282">
        <v>45.130001</v>
      </c>
      <c r="C282" s="3">
        <f t="shared" si="16"/>
        <v>8.4557912762547784E-3</v>
      </c>
      <c r="D282">
        <f t="shared" si="19"/>
        <v>30.045434688755151</v>
      </c>
      <c r="E282">
        <f t="shared" si="17"/>
        <v>30.045434688755151</v>
      </c>
      <c r="F282">
        <f t="shared" si="18"/>
        <v>-0.1745643112448505</v>
      </c>
    </row>
    <row r="283" spans="1:6" x14ac:dyDescent="0.25">
      <c r="A283">
        <v>282</v>
      </c>
      <c r="B283">
        <v>45</v>
      </c>
      <c r="C283" s="3">
        <f t="shared" si="16"/>
        <v>-2.8847462267993789E-3</v>
      </c>
      <c r="D283">
        <f t="shared" si="19"/>
        <v>30.476616426592155</v>
      </c>
      <c r="E283">
        <f t="shared" si="17"/>
        <v>30.476616426592155</v>
      </c>
      <c r="F283">
        <f t="shared" si="18"/>
        <v>0.25661742659215392</v>
      </c>
    </row>
    <row r="284" spans="1:6" x14ac:dyDescent="0.25">
      <c r="A284">
        <v>283</v>
      </c>
      <c r="B284">
        <v>44.439999</v>
      </c>
      <c r="C284" s="3">
        <f t="shared" si="16"/>
        <v>-1.2522547501140976E-2</v>
      </c>
      <c r="D284">
        <f t="shared" si="19"/>
        <v>30.132947592888378</v>
      </c>
      <c r="E284">
        <f t="shared" si="17"/>
        <v>30.132947592888378</v>
      </c>
      <c r="F284">
        <f t="shared" si="18"/>
        <v>-8.7051407111623291E-2</v>
      </c>
    </row>
    <row r="285" spans="1:6" x14ac:dyDescent="0.25">
      <c r="A285">
        <v>284</v>
      </c>
      <c r="B285">
        <v>44.380001</v>
      </c>
      <c r="C285" s="3">
        <f t="shared" si="16"/>
        <v>-1.3510022320587351E-3</v>
      </c>
      <c r="D285">
        <f t="shared" si="19"/>
        <v>29.843927229777801</v>
      </c>
      <c r="E285">
        <f t="shared" si="17"/>
        <v>29.843927229777801</v>
      </c>
      <c r="F285">
        <f t="shared" si="18"/>
        <v>-0.37607177022220029</v>
      </c>
    </row>
    <row r="286" spans="1:6" x14ac:dyDescent="0.25">
      <c r="A286">
        <v>285</v>
      </c>
      <c r="B286">
        <v>44.880001</v>
      </c>
      <c r="C286" s="3">
        <f t="shared" si="16"/>
        <v>1.1203343458960546E-2</v>
      </c>
      <c r="D286">
        <f t="shared" si="19"/>
        <v>30.179199280359999</v>
      </c>
      <c r="E286">
        <f t="shared" si="17"/>
        <v>30.179199280359999</v>
      </c>
      <c r="F286">
        <f t="shared" si="18"/>
        <v>-4.0799719640002508E-2</v>
      </c>
    </row>
    <row r="287" spans="1:6" x14ac:dyDescent="0.25">
      <c r="A287">
        <v>286</v>
      </c>
      <c r="B287">
        <v>44.32</v>
      </c>
      <c r="C287" s="3">
        <f t="shared" si="16"/>
        <v>-1.2556241057052126E-2</v>
      </c>
      <c r="D287">
        <f t="shared" si="19"/>
        <v>30.560467660647394</v>
      </c>
      <c r="E287">
        <f t="shared" si="17"/>
        <v>30.560467660647394</v>
      </c>
      <c r="F287">
        <f t="shared" si="18"/>
        <v>0.34046866064739234</v>
      </c>
    </row>
    <row r="288" spans="1:6" x14ac:dyDescent="0.25">
      <c r="A288">
        <v>287</v>
      </c>
      <c r="B288">
        <v>44.130001</v>
      </c>
      <c r="C288" s="3">
        <f t="shared" si="16"/>
        <v>-4.2961964972509708E-3</v>
      </c>
      <c r="D288">
        <f t="shared" si="19"/>
        <v>29.842921698687132</v>
      </c>
      <c r="E288">
        <f t="shared" si="17"/>
        <v>29.842921698687132</v>
      </c>
      <c r="F288">
        <f t="shared" si="18"/>
        <v>-0.37707730131286965</v>
      </c>
    </row>
    <row r="289" spans="1:6" x14ac:dyDescent="0.25">
      <c r="A289">
        <v>288</v>
      </c>
      <c r="B289">
        <v>43.77</v>
      </c>
      <c r="C289" s="3">
        <f t="shared" si="16"/>
        <v>-8.1911947389733068E-3</v>
      </c>
      <c r="D289">
        <f t="shared" si="19"/>
        <v>30.090446437048715</v>
      </c>
      <c r="E289">
        <f t="shared" si="17"/>
        <v>30.090446437048715</v>
      </c>
      <c r="F289">
        <f t="shared" si="18"/>
        <v>-0.12955256295128592</v>
      </c>
    </row>
    <row r="290" spans="1:6" x14ac:dyDescent="0.25">
      <c r="A290">
        <v>289</v>
      </c>
      <c r="B290">
        <v>44.029998999999997</v>
      </c>
      <c r="C290" s="3">
        <f t="shared" si="16"/>
        <v>5.9225458530705669E-3</v>
      </c>
      <c r="D290">
        <f t="shared" si="19"/>
        <v>29.973472156277545</v>
      </c>
      <c r="E290">
        <f t="shared" si="17"/>
        <v>29.973472156277545</v>
      </c>
      <c r="F290">
        <f t="shared" si="18"/>
        <v>-0.24652684372245659</v>
      </c>
    </row>
    <row r="291" spans="1:6" x14ac:dyDescent="0.25">
      <c r="A291">
        <v>290</v>
      </c>
      <c r="B291">
        <v>44.130001</v>
      </c>
      <c r="C291" s="3">
        <f t="shared" si="16"/>
        <v>2.2686488859025838E-3</v>
      </c>
      <c r="D291">
        <f t="shared" si="19"/>
        <v>30.399509384281487</v>
      </c>
      <c r="E291">
        <f t="shared" si="17"/>
        <v>30.399509384281487</v>
      </c>
      <c r="F291">
        <f t="shared" si="18"/>
        <v>0.17951038428148536</v>
      </c>
    </row>
    <row r="292" spans="1:6" x14ac:dyDescent="0.25">
      <c r="A292">
        <v>291</v>
      </c>
      <c r="B292">
        <v>43.919998</v>
      </c>
      <c r="C292" s="3">
        <f t="shared" si="16"/>
        <v>-4.7700942778438503E-3</v>
      </c>
      <c r="D292">
        <f t="shared" si="19"/>
        <v>30.288635393564263</v>
      </c>
      <c r="E292">
        <f t="shared" si="17"/>
        <v>30.288635393564263</v>
      </c>
      <c r="F292">
        <f t="shared" si="18"/>
        <v>6.8636393564261766E-2</v>
      </c>
    </row>
    <row r="293" spans="1:6" x14ac:dyDescent="0.25">
      <c r="A293">
        <v>292</v>
      </c>
      <c r="B293">
        <v>44.43</v>
      </c>
      <c r="C293" s="3">
        <f t="shared" si="16"/>
        <v>1.1545165283883548E-2</v>
      </c>
      <c r="D293">
        <f t="shared" si="19"/>
        <v>30.076190019574259</v>
      </c>
      <c r="E293">
        <f t="shared" si="17"/>
        <v>30.076190019574259</v>
      </c>
      <c r="F293">
        <f t="shared" si="18"/>
        <v>-0.14380898042574231</v>
      </c>
    </row>
    <row r="294" spans="1:6" x14ac:dyDescent="0.25">
      <c r="A294">
        <v>293</v>
      </c>
      <c r="B294">
        <v>45.310001</v>
      </c>
      <c r="C294" s="3">
        <f t="shared" si="16"/>
        <v>1.961286380141275E-2</v>
      </c>
      <c r="D294">
        <f t="shared" si="19"/>
        <v>30.570915681052629</v>
      </c>
      <c r="E294">
        <f t="shared" si="17"/>
        <v>30.570915681052629</v>
      </c>
      <c r="F294">
        <f t="shared" si="18"/>
        <v>0.35091668105262741</v>
      </c>
    </row>
    <row r="295" spans="1:6" x14ac:dyDescent="0.25">
      <c r="A295">
        <v>294</v>
      </c>
      <c r="B295">
        <v>46</v>
      </c>
      <c r="C295" s="3">
        <f t="shared" si="16"/>
        <v>1.5113615739865182E-2</v>
      </c>
      <c r="D295">
        <f t="shared" si="19"/>
        <v>30.818550189286501</v>
      </c>
      <c r="E295">
        <f t="shared" si="17"/>
        <v>30.818550189286501</v>
      </c>
      <c r="F295">
        <f t="shared" si="18"/>
        <v>0.59855118928649986</v>
      </c>
    </row>
    <row r="296" spans="1:6" x14ac:dyDescent="0.25">
      <c r="A296">
        <v>295</v>
      </c>
      <c r="B296">
        <v>46.02</v>
      </c>
      <c r="C296" s="3">
        <f t="shared" si="16"/>
        <v>4.3468811812483893E-4</v>
      </c>
      <c r="D296">
        <f t="shared" si="19"/>
        <v>30.680201353339189</v>
      </c>
      <c r="E296">
        <f t="shared" si="17"/>
        <v>30.680201353339189</v>
      </c>
      <c r="F296">
        <f t="shared" si="18"/>
        <v>0.46020235333918791</v>
      </c>
    </row>
    <row r="297" spans="1:6" x14ac:dyDescent="0.25">
      <c r="A297">
        <v>296</v>
      </c>
      <c r="B297">
        <v>45.720001000000003</v>
      </c>
      <c r="C297" s="3">
        <f t="shared" si="16"/>
        <v>-6.5402238083441776E-3</v>
      </c>
      <c r="D297">
        <f t="shared" si="19"/>
        <v>30.23313813</v>
      </c>
      <c r="E297">
        <f t="shared" si="17"/>
        <v>30.23313813</v>
      </c>
      <c r="F297">
        <f t="shared" si="18"/>
        <v>1.3139129999999E-2</v>
      </c>
    </row>
    <row r="298" spans="1:6" x14ac:dyDescent="0.25">
      <c r="A298">
        <v>297</v>
      </c>
      <c r="B298">
        <v>45.029998999999997</v>
      </c>
      <c r="C298" s="3">
        <f t="shared" si="16"/>
        <v>-1.5206948692812984E-2</v>
      </c>
      <c r="D298">
        <f t="shared" si="19"/>
        <v>30.022998359408934</v>
      </c>
      <c r="E298">
        <f t="shared" si="17"/>
        <v>30.022998359408934</v>
      </c>
      <c r="F298">
        <f t="shared" si="18"/>
        <v>-0.19700064059106737</v>
      </c>
    </row>
    <row r="299" spans="1:6" x14ac:dyDescent="0.25">
      <c r="A299">
        <v>298</v>
      </c>
      <c r="B299">
        <v>45.490001999999997</v>
      </c>
      <c r="C299" s="3">
        <f t="shared" si="16"/>
        <v>1.0163653441555724E-2</v>
      </c>
      <c r="D299">
        <f t="shared" si="19"/>
        <v>29.763921587622033</v>
      </c>
      <c r="E299">
        <f t="shared" si="17"/>
        <v>29.763921587622033</v>
      </c>
      <c r="F299">
        <f t="shared" si="18"/>
        <v>-0.45607741237796873</v>
      </c>
    </row>
    <row r="300" spans="1:6" x14ac:dyDescent="0.25">
      <c r="A300">
        <v>299</v>
      </c>
      <c r="B300">
        <v>45.369999</v>
      </c>
      <c r="C300" s="3">
        <f t="shared" si="16"/>
        <v>-2.6414939127423448E-3</v>
      </c>
      <c r="D300">
        <f t="shared" si="19"/>
        <v>30.528710759020846</v>
      </c>
      <c r="E300">
        <f t="shared" si="17"/>
        <v>30.528710759020846</v>
      </c>
      <c r="F300">
        <f t="shared" si="18"/>
        <v>0.30871175902084502</v>
      </c>
    </row>
    <row r="301" spans="1:6" x14ac:dyDescent="0.25">
      <c r="A301">
        <v>300</v>
      </c>
      <c r="B301">
        <v>45.09</v>
      </c>
      <c r="C301" s="3">
        <f t="shared" si="16"/>
        <v>-6.1905792018831273E-3</v>
      </c>
      <c r="D301">
        <f t="shared" si="19"/>
        <v>30.14027839370069</v>
      </c>
      <c r="E301">
        <f t="shared" si="17"/>
        <v>30.14027839370069</v>
      </c>
      <c r="F301">
        <f t="shared" si="18"/>
        <v>-7.9720606299311214E-2</v>
      </c>
    </row>
    <row r="302" spans="1:6" x14ac:dyDescent="0.25">
      <c r="A302">
        <v>301</v>
      </c>
      <c r="B302">
        <v>44.23</v>
      </c>
      <c r="C302" s="3">
        <f t="shared" si="16"/>
        <v>-1.9257200552757561E-2</v>
      </c>
      <c r="D302">
        <f t="shared" si="19"/>
        <v>30.033497574245047</v>
      </c>
      <c r="E302">
        <f t="shared" si="17"/>
        <v>30.033497574245047</v>
      </c>
      <c r="F302">
        <f t="shared" si="18"/>
        <v>-0.18650142575495465</v>
      </c>
    </row>
    <row r="303" spans="1:6" x14ac:dyDescent="0.25">
      <c r="A303">
        <v>302</v>
      </c>
      <c r="B303">
        <v>45.07</v>
      </c>
      <c r="C303" s="3">
        <f t="shared" si="16"/>
        <v>1.8813544822321556E-2</v>
      </c>
      <c r="D303">
        <f t="shared" si="19"/>
        <v>29.64361401131071</v>
      </c>
      <c r="E303">
        <f t="shared" si="17"/>
        <v>29.64361401131071</v>
      </c>
      <c r="F303">
        <f t="shared" si="18"/>
        <v>-0.57638498868929133</v>
      </c>
    </row>
    <row r="304" spans="1:6" x14ac:dyDescent="0.25">
      <c r="A304">
        <v>303</v>
      </c>
      <c r="B304">
        <v>44.310001</v>
      </c>
      <c r="C304" s="3">
        <f t="shared" si="16"/>
        <v>-1.7006428922890063E-2</v>
      </c>
      <c r="D304">
        <f t="shared" si="19"/>
        <v>30.793926179742257</v>
      </c>
      <c r="E304">
        <f t="shared" si="17"/>
        <v>30.793926179742257</v>
      </c>
      <c r="F304">
        <f t="shared" si="18"/>
        <v>0.57392717974225604</v>
      </c>
    </row>
    <row r="305" spans="1:6" x14ac:dyDescent="0.25">
      <c r="A305">
        <v>304</v>
      </c>
      <c r="B305">
        <v>45.009998000000003</v>
      </c>
      <c r="C305" s="3">
        <f t="shared" si="16"/>
        <v>1.5674235090603342E-2</v>
      </c>
      <c r="D305">
        <f t="shared" si="19"/>
        <v>29.710410159973353</v>
      </c>
      <c r="E305">
        <f t="shared" si="17"/>
        <v>29.710410159973353</v>
      </c>
      <c r="F305">
        <f t="shared" si="18"/>
        <v>-0.50958884002664817</v>
      </c>
    </row>
    <row r="306" spans="1:6" x14ac:dyDescent="0.25">
      <c r="A306">
        <v>305</v>
      </c>
      <c r="B306">
        <v>45.189999</v>
      </c>
      <c r="C306" s="3">
        <f t="shared" si="16"/>
        <v>3.991158424128307E-3</v>
      </c>
      <c r="D306">
        <f t="shared" si="19"/>
        <v>30.697406090105979</v>
      </c>
      <c r="E306">
        <f t="shared" si="17"/>
        <v>30.697406090105979</v>
      </c>
      <c r="F306">
        <f t="shared" si="18"/>
        <v>0.47740709010597726</v>
      </c>
    </row>
    <row r="307" spans="1:6" x14ac:dyDescent="0.25">
      <c r="A307">
        <v>306</v>
      </c>
      <c r="B307">
        <v>45.16</v>
      </c>
      <c r="C307" s="3">
        <f t="shared" si="16"/>
        <v>-6.6406201293728567E-4</v>
      </c>
      <c r="D307">
        <f t="shared" si="19"/>
        <v>30.340852816523146</v>
      </c>
      <c r="E307">
        <f t="shared" si="17"/>
        <v>30.340852816523146</v>
      </c>
      <c r="F307">
        <f t="shared" si="18"/>
        <v>0.12085381652314453</v>
      </c>
    </row>
    <row r="308" spans="1:6" x14ac:dyDescent="0.25">
      <c r="A308">
        <v>307</v>
      </c>
      <c r="B308">
        <v>44.57</v>
      </c>
      <c r="C308" s="3">
        <f t="shared" si="16"/>
        <v>-1.3150752322996721E-2</v>
      </c>
      <c r="D308">
        <f t="shared" si="19"/>
        <v>30.199937708341174</v>
      </c>
      <c r="E308">
        <f t="shared" si="17"/>
        <v>30.199937708341174</v>
      </c>
      <c r="F308">
        <f t="shared" si="18"/>
        <v>-2.0061291658826974E-2</v>
      </c>
    </row>
    <row r="309" spans="1:6" x14ac:dyDescent="0.25">
      <c r="A309">
        <v>308</v>
      </c>
      <c r="B309">
        <v>45.330002</v>
      </c>
      <c r="C309" s="3">
        <f t="shared" si="16"/>
        <v>1.6908122115183808E-2</v>
      </c>
      <c r="D309">
        <f t="shared" si="19"/>
        <v>29.825185018379102</v>
      </c>
      <c r="E309">
        <f t="shared" si="17"/>
        <v>29.825185018379102</v>
      </c>
      <c r="F309">
        <f t="shared" si="18"/>
        <v>-0.39481398162089931</v>
      </c>
    </row>
    <row r="310" spans="1:6" x14ac:dyDescent="0.25">
      <c r="A310">
        <v>309</v>
      </c>
      <c r="B310">
        <v>44.619999</v>
      </c>
      <c r="C310" s="3">
        <f t="shared" si="16"/>
        <v>-1.5786942480736595E-2</v>
      </c>
      <c r="D310">
        <f t="shared" si="19"/>
        <v>30.735306598833255</v>
      </c>
      <c r="E310">
        <f t="shared" si="17"/>
        <v>30.735306598833255</v>
      </c>
      <c r="F310">
        <f t="shared" si="18"/>
        <v>0.51530759883325317</v>
      </c>
    </row>
    <row r="311" spans="1:6" x14ac:dyDescent="0.25">
      <c r="A311">
        <v>310</v>
      </c>
      <c r="B311">
        <v>45.259998000000003</v>
      </c>
      <c r="C311" s="3">
        <f t="shared" si="16"/>
        <v>1.4241429423349427E-2</v>
      </c>
      <c r="D311">
        <f t="shared" si="19"/>
        <v>29.746663703213628</v>
      </c>
      <c r="E311">
        <f t="shared" si="17"/>
        <v>29.746663703213628</v>
      </c>
      <c r="F311">
        <f t="shared" si="18"/>
        <v>-0.47333529678637376</v>
      </c>
    </row>
    <row r="312" spans="1:6" x14ac:dyDescent="0.25">
      <c r="A312">
        <v>311</v>
      </c>
      <c r="B312">
        <v>44.57</v>
      </c>
      <c r="C312" s="3">
        <f t="shared" si="16"/>
        <v>-1.5362609057796496E-2</v>
      </c>
      <c r="D312">
        <f t="shared" si="19"/>
        <v>30.653454167491176</v>
      </c>
      <c r="E312">
        <f t="shared" si="17"/>
        <v>30.653454167491176</v>
      </c>
      <c r="F312">
        <f t="shared" si="18"/>
        <v>0.43345516749117508</v>
      </c>
    </row>
    <row r="313" spans="1:6" x14ac:dyDescent="0.25">
      <c r="A313">
        <v>312</v>
      </c>
      <c r="B313">
        <v>44.5</v>
      </c>
      <c r="C313" s="3">
        <f t="shared" si="16"/>
        <v>-1.5717977862699786E-3</v>
      </c>
      <c r="D313">
        <f t="shared" si="19"/>
        <v>29.759288885297785</v>
      </c>
      <c r="E313">
        <f t="shared" si="17"/>
        <v>29.759288885297785</v>
      </c>
      <c r="F313">
        <f t="shared" si="18"/>
        <v>-0.46071011470221634</v>
      </c>
    </row>
    <row r="314" spans="1:6" x14ac:dyDescent="0.25">
      <c r="A314">
        <v>313</v>
      </c>
      <c r="B314">
        <v>44.32</v>
      </c>
      <c r="C314" s="3">
        <f t="shared" si="16"/>
        <v>-4.053146733166129E-3</v>
      </c>
      <c r="D314">
        <f t="shared" si="19"/>
        <v>30.172536582903298</v>
      </c>
      <c r="E314">
        <f t="shared" si="17"/>
        <v>30.172536582903298</v>
      </c>
      <c r="F314">
        <f t="shared" si="18"/>
        <v>-4.7462417096703291E-2</v>
      </c>
    </row>
    <row r="315" spans="1:6" x14ac:dyDescent="0.25">
      <c r="A315">
        <v>314</v>
      </c>
      <c r="B315">
        <v>44.029998999999997</v>
      </c>
      <c r="C315" s="3">
        <f t="shared" si="16"/>
        <v>-6.5648453831536639E-3</v>
      </c>
      <c r="D315">
        <f t="shared" si="19"/>
        <v>30.097760801797754</v>
      </c>
      <c r="E315">
        <f t="shared" si="17"/>
        <v>30.097760801797754</v>
      </c>
      <c r="F315">
        <f t="shared" si="18"/>
        <v>-0.12223819820224691</v>
      </c>
    </row>
    <row r="316" spans="1:6" x14ac:dyDescent="0.25">
      <c r="A316">
        <v>315</v>
      </c>
      <c r="B316">
        <v>43.98</v>
      </c>
      <c r="C316" s="3">
        <f t="shared" si="16"/>
        <v>-1.1362119292596317E-3</v>
      </c>
      <c r="D316">
        <f t="shared" si="19"/>
        <v>30.022259155009046</v>
      </c>
      <c r="E316">
        <f t="shared" si="17"/>
        <v>30.022259155009046</v>
      </c>
      <c r="F316">
        <f t="shared" si="18"/>
        <v>-0.19773984499095576</v>
      </c>
    </row>
    <row r="317" spans="1:6" x14ac:dyDescent="0.25">
      <c r="A317">
        <v>316</v>
      </c>
      <c r="B317">
        <v>44.41</v>
      </c>
      <c r="C317" s="3">
        <f t="shared" si="16"/>
        <v>9.7296841773958538E-3</v>
      </c>
      <c r="D317">
        <f t="shared" si="19"/>
        <v>30.185682175918288</v>
      </c>
      <c r="E317">
        <f t="shared" si="17"/>
        <v>30.185682175918288</v>
      </c>
      <c r="F317">
        <f t="shared" si="18"/>
        <v>-3.4316824081713548E-2</v>
      </c>
    </row>
    <row r="318" spans="1:6" x14ac:dyDescent="0.25">
      <c r="A318">
        <v>317</v>
      </c>
      <c r="B318">
        <v>44.470001000000003</v>
      </c>
      <c r="C318" s="3">
        <f t="shared" si="16"/>
        <v>1.3501577056640296E-3</v>
      </c>
      <c r="D318">
        <f t="shared" si="19"/>
        <v>30.515465111186906</v>
      </c>
      <c r="E318">
        <f t="shared" si="17"/>
        <v>30.515465111186906</v>
      </c>
      <c r="F318">
        <f t="shared" si="18"/>
        <v>0.29546611118690436</v>
      </c>
    </row>
    <row r="319" spans="1:6" x14ac:dyDescent="0.25">
      <c r="A319">
        <v>318</v>
      </c>
      <c r="B319">
        <v>44.889999000000003</v>
      </c>
      <c r="C319" s="3">
        <f t="shared" si="16"/>
        <v>9.4002035074894248E-3</v>
      </c>
      <c r="D319">
        <f t="shared" si="19"/>
        <v>30.260828321324009</v>
      </c>
      <c r="E319">
        <f t="shared" si="17"/>
        <v>30.260828321324009</v>
      </c>
      <c r="F319">
        <f t="shared" si="18"/>
        <v>4.082932132400785E-2</v>
      </c>
    </row>
    <row r="320" spans="1:6" x14ac:dyDescent="0.25">
      <c r="A320">
        <v>319</v>
      </c>
      <c r="B320">
        <v>45.009998000000003</v>
      </c>
      <c r="C320" s="3">
        <f t="shared" si="16"/>
        <v>2.6696123531060687E-3</v>
      </c>
      <c r="D320">
        <f t="shared" si="19"/>
        <v>30.505412511459152</v>
      </c>
      <c r="E320">
        <f t="shared" si="17"/>
        <v>30.505412511459152</v>
      </c>
      <c r="F320">
        <f t="shared" si="18"/>
        <v>0.28541351145915073</v>
      </c>
    </row>
    <row r="321" spans="1:6" x14ac:dyDescent="0.25">
      <c r="A321">
        <v>320</v>
      </c>
      <c r="B321">
        <v>45.849997999999999</v>
      </c>
      <c r="C321" s="3">
        <f t="shared" si="16"/>
        <v>1.8490512211700855E-2</v>
      </c>
      <c r="D321">
        <f t="shared" si="19"/>
        <v>30.300782464931711</v>
      </c>
      <c r="E321">
        <f t="shared" si="17"/>
        <v>30.300782464931711</v>
      </c>
      <c r="F321">
        <f t="shared" si="18"/>
        <v>8.0783464931709403E-2</v>
      </c>
    </row>
    <row r="322" spans="1:6" x14ac:dyDescent="0.25">
      <c r="A322">
        <v>321</v>
      </c>
      <c r="B322">
        <v>46.119999</v>
      </c>
      <c r="C322" s="3">
        <f t="shared" si="16"/>
        <v>5.871518636319583E-3</v>
      </c>
      <c r="D322">
        <f t="shared" si="19"/>
        <v>30.783980343878305</v>
      </c>
      <c r="E322">
        <f t="shared" si="17"/>
        <v>30.783980343878305</v>
      </c>
      <c r="F322">
        <f t="shared" si="18"/>
        <v>0.56398134387830368</v>
      </c>
    </row>
    <row r="323" spans="1:6" x14ac:dyDescent="0.25">
      <c r="A323">
        <v>322</v>
      </c>
      <c r="B323">
        <v>46.220001000000003</v>
      </c>
      <c r="C323" s="3">
        <f t="shared" si="16"/>
        <v>2.1659527635992802E-3</v>
      </c>
      <c r="D323">
        <f t="shared" si="19"/>
        <v>30.39795822150311</v>
      </c>
      <c r="E323">
        <f t="shared" si="17"/>
        <v>30.39795822150311</v>
      </c>
      <c r="F323">
        <f t="shared" si="18"/>
        <v>0.17795922150310872</v>
      </c>
    </row>
    <row r="324" spans="1:6" x14ac:dyDescent="0.25">
      <c r="A324">
        <v>323</v>
      </c>
      <c r="B324">
        <v>45.830002</v>
      </c>
      <c r="C324" s="3">
        <f t="shared" ref="C324:C387" si="20">LN(B324/B323)</f>
        <v>-8.473684321320854E-3</v>
      </c>
      <c r="D324">
        <f t="shared" si="19"/>
        <v>30.285525027873465</v>
      </c>
      <c r="E324">
        <f t="shared" ref="E324:E387" si="21">$I$2*D324</f>
        <v>30.285525027873465</v>
      </c>
      <c r="F324">
        <f t="shared" ref="F324:F387" si="22">E324-$I$4</f>
        <v>6.5526027873463732E-2</v>
      </c>
    </row>
    <row r="325" spans="1:6" x14ac:dyDescent="0.25">
      <c r="A325">
        <v>324</v>
      </c>
      <c r="B325">
        <v>46</v>
      </c>
      <c r="C325" s="3">
        <f t="shared" si="20"/>
        <v>3.7024543285258389E-3</v>
      </c>
      <c r="D325">
        <f t="shared" ref="D325:D388" si="23">$D$3*EXP(C324)</f>
        <v>29.965006158481</v>
      </c>
      <c r="E325">
        <f t="shared" si="21"/>
        <v>29.965006158481</v>
      </c>
      <c r="F325">
        <f t="shared" si="22"/>
        <v>-0.2549928415190017</v>
      </c>
    </row>
    <row r="326" spans="1:6" x14ac:dyDescent="0.25">
      <c r="A326">
        <v>325</v>
      </c>
      <c r="B326">
        <v>45.98</v>
      </c>
      <c r="C326" s="3">
        <f t="shared" si="20"/>
        <v>-4.348771540595304E-4</v>
      </c>
      <c r="D326">
        <f t="shared" si="23"/>
        <v>30.33209455238514</v>
      </c>
      <c r="E326">
        <f t="shared" si="21"/>
        <v>30.33209455238514</v>
      </c>
      <c r="F326">
        <f t="shared" si="22"/>
        <v>0.11209555238513857</v>
      </c>
    </row>
    <row r="327" spans="1:6" x14ac:dyDescent="0.25">
      <c r="A327">
        <v>326</v>
      </c>
      <c r="B327">
        <v>46.119999</v>
      </c>
      <c r="C327" s="3">
        <f t="shared" si="20"/>
        <v>3.0401543832552975E-3</v>
      </c>
      <c r="D327">
        <f t="shared" si="23"/>
        <v>30.206859870000002</v>
      </c>
      <c r="E327">
        <f t="shared" si="21"/>
        <v>30.206859870000002</v>
      </c>
      <c r="F327">
        <f t="shared" si="22"/>
        <v>-1.3139129999999E-2</v>
      </c>
    </row>
    <row r="328" spans="1:6" x14ac:dyDescent="0.25">
      <c r="A328">
        <v>327</v>
      </c>
      <c r="B328">
        <v>45.450001</v>
      </c>
      <c r="C328" s="3">
        <f t="shared" si="20"/>
        <v>-1.463383109260304E-2</v>
      </c>
      <c r="D328">
        <f t="shared" si="23"/>
        <v>30.312012258808199</v>
      </c>
      <c r="E328">
        <f t="shared" si="21"/>
        <v>30.312012258808199</v>
      </c>
      <c r="F328">
        <f t="shared" si="22"/>
        <v>9.2013258808197662E-2</v>
      </c>
    </row>
    <row r="329" spans="1:6" x14ac:dyDescent="0.25">
      <c r="A329">
        <v>328</v>
      </c>
      <c r="B329">
        <v>45.119999</v>
      </c>
      <c r="C329" s="3">
        <f t="shared" si="20"/>
        <v>-7.287257599005159E-3</v>
      </c>
      <c r="D329">
        <f t="shared" si="23"/>
        <v>29.780984704054287</v>
      </c>
      <c r="E329">
        <f t="shared" si="21"/>
        <v>29.780984704054287</v>
      </c>
      <c r="F329">
        <f t="shared" si="22"/>
        <v>-0.43901429594571439</v>
      </c>
    </row>
    <row r="330" spans="1:6" x14ac:dyDescent="0.25">
      <c r="A330">
        <v>329</v>
      </c>
      <c r="B330">
        <v>46.209999000000003</v>
      </c>
      <c r="C330" s="3">
        <f t="shared" si="20"/>
        <v>2.3870618215154529E-2</v>
      </c>
      <c r="D330">
        <f t="shared" si="23"/>
        <v>30.000578540361332</v>
      </c>
      <c r="E330">
        <f t="shared" si="21"/>
        <v>30.000578540361332</v>
      </c>
      <c r="F330">
        <f t="shared" si="22"/>
        <v>-0.21942045963866974</v>
      </c>
    </row>
    <row r="331" spans="1:6" x14ac:dyDescent="0.25">
      <c r="A331">
        <v>330</v>
      </c>
      <c r="B331">
        <v>46.220001000000003</v>
      </c>
      <c r="C331" s="3">
        <f t="shared" si="20"/>
        <v>2.1642324005273923E-4</v>
      </c>
      <c r="D331">
        <f t="shared" si="23"/>
        <v>30.950047750887606</v>
      </c>
      <c r="E331">
        <f t="shared" si="21"/>
        <v>30.950047750887606</v>
      </c>
      <c r="F331">
        <f t="shared" si="22"/>
        <v>0.73004875088760457</v>
      </c>
    </row>
    <row r="332" spans="1:6" x14ac:dyDescent="0.25">
      <c r="A332">
        <v>331</v>
      </c>
      <c r="B332">
        <v>45.619999</v>
      </c>
      <c r="C332" s="3">
        <f t="shared" si="20"/>
        <v>-1.3066431545858747E-2</v>
      </c>
      <c r="D332">
        <f t="shared" si="23"/>
        <v>30.226540017886581</v>
      </c>
      <c r="E332">
        <f t="shared" si="21"/>
        <v>30.226540017886581</v>
      </c>
      <c r="F332">
        <f t="shared" si="22"/>
        <v>6.5410178865796809E-3</v>
      </c>
    </row>
    <row r="333" spans="1:6" x14ac:dyDescent="0.25">
      <c r="A333">
        <v>332</v>
      </c>
      <c r="B333">
        <v>46.18</v>
      </c>
      <c r="C333" s="3">
        <f t="shared" si="20"/>
        <v>1.2200608990317892E-2</v>
      </c>
      <c r="D333">
        <f t="shared" si="23"/>
        <v>29.827700007189549</v>
      </c>
      <c r="E333">
        <f t="shared" si="21"/>
        <v>29.827700007189549</v>
      </c>
      <c r="F333">
        <f t="shared" si="22"/>
        <v>-0.39229899281045277</v>
      </c>
    </row>
    <row r="334" spans="1:6" x14ac:dyDescent="0.25">
      <c r="A334">
        <v>333</v>
      </c>
      <c r="B334">
        <v>47.029998999999997</v>
      </c>
      <c r="C334" s="3">
        <f t="shared" si="20"/>
        <v>1.823887076758338E-2</v>
      </c>
      <c r="D334">
        <f t="shared" si="23"/>
        <v>30.590959763501967</v>
      </c>
      <c r="E334">
        <f t="shared" si="21"/>
        <v>30.590959763501967</v>
      </c>
      <c r="F334">
        <f t="shared" si="22"/>
        <v>0.37096076350196583</v>
      </c>
    </row>
    <row r="335" spans="1:6" x14ac:dyDescent="0.25">
      <c r="A335">
        <v>334</v>
      </c>
      <c r="B335">
        <v>46.75</v>
      </c>
      <c r="C335" s="3">
        <f t="shared" si="20"/>
        <v>-5.971418959236652E-3</v>
      </c>
      <c r="D335">
        <f t="shared" si="23"/>
        <v>30.77623479320054</v>
      </c>
      <c r="E335">
        <f t="shared" si="21"/>
        <v>30.77623479320054</v>
      </c>
      <c r="F335">
        <f t="shared" si="22"/>
        <v>0.55623579320053906</v>
      </c>
    </row>
    <row r="336" spans="1:6" x14ac:dyDescent="0.25">
      <c r="A336">
        <v>335</v>
      </c>
      <c r="B336">
        <v>46.48</v>
      </c>
      <c r="C336" s="3">
        <f t="shared" si="20"/>
        <v>-5.7921431910402934E-3</v>
      </c>
      <c r="D336">
        <f t="shared" si="23"/>
        <v>30.04008044418628</v>
      </c>
      <c r="E336">
        <f t="shared" si="21"/>
        <v>30.04008044418628</v>
      </c>
      <c r="F336">
        <f t="shared" si="22"/>
        <v>-0.17991855581372107</v>
      </c>
    </row>
    <row r="337" spans="1:6" x14ac:dyDescent="0.25">
      <c r="A337">
        <v>336</v>
      </c>
      <c r="B337">
        <v>45.68</v>
      </c>
      <c r="C337" s="3">
        <f t="shared" si="20"/>
        <v>-1.7361547195900971E-2</v>
      </c>
      <c r="D337">
        <f t="shared" si="23"/>
        <v>30.045466385454546</v>
      </c>
      <c r="E337">
        <f t="shared" si="21"/>
        <v>30.045466385454546</v>
      </c>
      <c r="F337">
        <f t="shared" si="22"/>
        <v>-0.17453261454545554</v>
      </c>
    </row>
    <row r="338" spans="1:6" x14ac:dyDescent="0.25">
      <c r="A338">
        <v>337</v>
      </c>
      <c r="B338">
        <v>45.73</v>
      </c>
      <c r="C338" s="3">
        <f t="shared" si="20"/>
        <v>1.093972322208876E-3</v>
      </c>
      <c r="D338">
        <f t="shared" si="23"/>
        <v>29.699861323580038</v>
      </c>
      <c r="E338">
        <f t="shared" si="21"/>
        <v>29.699861323580038</v>
      </c>
      <c r="F338">
        <f t="shared" si="22"/>
        <v>-0.52013767641996367</v>
      </c>
    </row>
    <row r="339" spans="1:6" x14ac:dyDescent="0.25">
      <c r="A339">
        <v>338</v>
      </c>
      <c r="B339">
        <v>45.82</v>
      </c>
      <c r="C339" s="3">
        <f t="shared" si="20"/>
        <v>1.9661393553857352E-3</v>
      </c>
      <c r="D339">
        <f t="shared" si="23"/>
        <v>30.253076932355512</v>
      </c>
      <c r="E339">
        <f t="shared" si="21"/>
        <v>30.253076932355512</v>
      </c>
      <c r="F339">
        <f t="shared" si="22"/>
        <v>3.3077932355510598E-2</v>
      </c>
    </row>
    <row r="340" spans="1:6" x14ac:dyDescent="0.25">
      <c r="A340">
        <v>339</v>
      </c>
      <c r="B340">
        <v>46.549999</v>
      </c>
      <c r="C340" s="3">
        <f t="shared" si="20"/>
        <v>1.5806305215449307E-2</v>
      </c>
      <c r="D340">
        <f t="shared" si="23"/>
        <v>30.279474178438665</v>
      </c>
      <c r="E340">
        <f t="shared" si="21"/>
        <v>30.279474178438665</v>
      </c>
      <c r="F340">
        <f t="shared" si="22"/>
        <v>5.9475178438663789E-2</v>
      </c>
    </row>
    <row r="341" spans="1:6" x14ac:dyDescent="0.25">
      <c r="A341">
        <v>340</v>
      </c>
      <c r="B341">
        <v>46.619999</v>
      </c>
      <c r="C341" s="3">
        <f t="shared" si="20"/>
        <v>1.5026299167907511E-3</v>
      </c>
      <c r="D341">
        <f t="shared" si="23"/>
        <v>30.701460568092561</v>
      </c>
      <c r="E341">
        <f t="shared" si="21"/>
        <v>30.701460568092561</v>
      </c>
      <c r="F341">
        <f t="shared" si="22"/>
        <v>0.48146156809255913</v>
      </c>
    </row>
    <row r="342" spans="1:6" x14ac:dyDescent="0.25">
      <c r="A342">
        <v>341</v>
      </c>
      <c r="B342">
        <v>46.900002000000001</v>
      </c>
      <c r="C342" s="3">
        <f t="shared" si="20"/>
        <v>5.9881059385666823E-3</v>
      </c>
      <c r="D342">
        <f t="shared" si="23"/>
        <v>30.265442608495032</v>
      </c>
      <c r="E342">
        <f t="shared" si="21"/>
        <v>30.265442608495032</v>
      </c>
      <c r="F342">
        <f t="shared" si="22"/>
        <v>4.5443608495030929E-2</v>
      </c>
    </row>
    <row r="343" spans="1:6" x14ac:dyDescent="0.25">
      <c r="A343">
        <v>342</v>
      </c>
      <c r="B343">
        <v>46.189999</v>
      </c>
      <c r="C343" s="3">
        <f t="shared" si="20"/>
        <v>-1.5254415303349924E-2</v>
      </c>
      <c r="D343">
        <f t="shared" si="23"/>
        <v>30.401502444047633</v>
      </c>
      <c r="E343">
        <f t="shared" si="21"/>
        <v>30.401502444047633</v>
      </c>
      <c r="F343">
        <f t="shared" si="22"/>
        <v>0.18150344404763175</v>
      </c>
    </row>
    <row r="344" spans="1:6" x14ac:dyDescent="0.25">
      <c r="A344">
        <v>343</v>
      </c>
      <c r="B344">
        <v>46.98</v>
      </c>
      <c r="C344" s="3">
        <f t="shared" si="20"/>
        <v>1.6958676437960583E-2</v>
      </c>
      <c r="D344">
        <f t="shared" si="23"/>
        <v>29.762508828677685</v>
      </c>
      <c r="E344">
        <f t="shared" si="21"/>
        <v>29.762508828677685</v>
      </c>
      <c r="F344">
        <f t="shared" si="22"/>
        <v>-0.45749017132231629</v>
      </c>
    </row>
    <row r="345" spans="1:6" x14ac:dyDescent="0.25">
      <c r="A345">
        <v>344</v>
      </c>
      <c r="B345">
        <v>46.290000999999997</v>
      </c>
      <c r="C345" s="3">
        <f t="shared" si="20"/>
        <v>-1.4796002584649864E-2</v>
      </c>
      <c r="D345">
        <f t="shared" si="23"/>
        <v>30.736860440720076</v>
      </c>
      <c r="E345">
        <f t="shared" si="21"/>
        <v>30.736860440720076</v>
      </c>
      <c r="F345">
        <f t="shared" si="22"/>
        <v>0.51686144072007423</v>
      </c>
    </row>
    <row r="346" spans="1:6" x14ac:dyDescent="0.25">
      <c r="A346">
        <v>345</v>
      </c>
      <c r="B346">
        <v>46.75</v>
      </c>
      <c r="C346" s="3">
        <f t="shared" si="20"/>
        <v>9.8882790885791941E-3</v>
      </c>
      <c r="D346">
        <f t="shared" si="23"/>
        <v>29.776155468922923</v>
      </c>
      <c r="E346">
        <f t="shared" si="21"/>
        <v>29.776155468922923</v>
      </c>
      <c r="F346">
        <f t="shared" si="22"/>
        <v>-0.44384353107707852</v>
      </c>
    </row>
    <row r="347" spans="1:6" x14ac:dyDescent="0.25">
      <c r="A347">
        <v>346</v>
      </c>
      <c r="B347">
        <v>46.209999000000003</v>
      </c>
      <c r="C347" s="3">
        <f t="shared" si="20"/>
        <v>-1.1618052492858775E-2</v>
      </c>
      <c r="D347">
        <f t="shared" si="23"/>
        <v>30.520305092453988</v>
      </c>
      <c r="E347">
        <f t="shared" si="21"/>
        <v>30.520305092453988</v>
      </c>
      <c r="F347">
        <f t="shared" si="22"/>
        <v>0.30030609245398665</v>
      </c>
    </row>
    <row r="348" spans="1:6" x14ac:dyDescent="0.25">
      <c r="A348">
        <v>347</v>
      </c>
      <c r="B348">
        <v>47.009998000000003</v>
      </c>
      <c r="C348" s="3">
        <f t="shared" si="20"/>
        <v>1.7164099250061543E-2</v>
      </c>
      <c r="D348">
        <f t="shared" si="23"/>
        <v>29.870933124492002</v>
      </c>
      <c r="E348">
        <f t="shared" si="21"/>
        <v>29.870933124492002</v>
      </c>
      <c r="F348">
        <f t="shared" si="22"/>
        <v>-0.34906587550799983</v>
      </c>
    </row>
    <row r="349" spans="1:6" x14ac:dyDescent="0.25">
      <c r="A349">
        <v>348</v>
      </c>
      <c r="B349">
        <v>46.959999000000003</v>
      </c>
      <c r="C349" s="3">
        <f t="shared" si="20"/>
        <v>-1.0641482667767793E-3</v>
      </c>
      <c r="D349">
        <f t="shared" si="23"/>
        <v>30.743175141596566</v>
      </c>
      <c r="E349">
        <f t="shared" si="21"/>
        <v>30.743175141596566</v>
      </c>
      <c r="F349">
        <f t="shared" si="22"/>
        <v>0.523176141596565</v>
      </c>
    </row>
    <row r="350" spans="1:6" x14ac:dyDescent="0.25">
      <c r="A350">
        <v>349</v>
      </c>
      <c r="B350">
        <v>46.110000999999997</v>
      </c>
      <c r="C350" s="3">
        <f t="shared" si="20"/>
        <v>-1.8266286319238476E-2</v>
      </c>
      <c r="D350">
        <f t="shared" si="23"/>
        <v>30.187857545112024</v>
      </c>
      <c r="E350">
        <f t="shared" si="21"/>
        <v>30.187857545112024</v>
      </c>
      <c r="F350">
        <f t="shared" si="22"/>
        <v>-3.2141454887977261E-2</v>
      </c>
    </row>
    <row r="351" spans="1:6" x14ac:dyDescent="0.25">
      <c r="A351">
        <v>350</v>
      </c>
      <c r="B351">
        <v>45.759998000000003</v>
      </c>
      <c r="C351" s="3">
        <f t="shared" si="20"/>
        <v>-7.6195645406356297E-3</v>
      </c>
      <c r="D351">
        <f t="shared" si="23"/>
        <v>29.673002848871416</v>
      </c>
      <c r="E351">
        <f t="shared" si="21"/>
        <v>29.673002848871416</v>
      </c>
      <c r="F351">
        <f t="shared" si="22"/>
        <v>-0.54699615112858524</v>
      </c>
    </row>
    <row r="352" spans="1:6" x14ac:dyDescent="0.25">
      <c r="A352">
        <v>351</v>
      </c>
      <c r="B352">
        <v>45.720001000000003</v>
      </c>
      <c r="C352" s="3">
        <f t="shared" si="20"/>
        <v>-8.7444256637219514E-4</v>
      </c>
      <c r="D352">
        <f t="shared" si="23"/>
        <v>29.990610796126468</v>
      </c>
      <c r="E352">
        <f t="shared" si="21"/>
        <v>29.990610796126468</v>
      </c>
      <c r="F352">
        <f t="shared" si="22"/>
        <v>-0.22938820387353331</v>
      </c>
    </row>
    <row r="353" spans="1:6" x14ac:dyDescent="0.25">
      <c r="A353">
        <v>352</v>
      </c>
      <c r="B353">
        <v>45.25</v>
      </c>
      <c r="C353" s="3">
        <f t="shared" si="20"/>
        <v>-1.0333190652940548E-2</v>
      </c>
      <c r="D353">
        <f t="shared" si="23"/>
        <v>30.193584897009806</v>
      </c>
      <c r="E353">
        <f t="shared" si="21"/>
        <v>30.193584897009806</v>
      </c>
      <c r="F353">
        <f t="shared" si="22"/>
        <v>-2.6414102990194976E-2</v>
      </c>
    </row>
    <row r="354" spans="1:6" x14ac:dyDescent="0.25">
      <c r="A354">
        <v>353</v>
      </c>
      <c r="B354">
        <v>42.169998</v>
      </c>
      <c r="C354" s="3">
        <f t="shared" si="20"/>
        <v>-7.049364981454867E-2</v>
      </c>
      <c r="D354">
        <f t="shared" si="23"/>
        <v>29.909337813662777</v>
      </c>
      <c r="E354">
        <f t="shared" si="21"/>
        <v>29.909337813662777</v>
      </c>
      <c r="F354">
        <f t="shared" si="22"/>
        <v>-0.31066118633722439</v>
      </c>
    </row>
    <row r="355" spans="1:6" x14ac:dyDescent="0.25">
      <c r="A355">
        <v>354</v>
      </c>
      <c r="B355">
        <v>39.93</v>
      </c>
      <c r="C355" s="3">
        <f t="shared" si="20"/>
        <v>-5.4581099256256531E-2</v>
      </c>
      <c r="D355">
        <f t="shared" si="23"/>
        <v>28.163034196464132</v>
      </c>
      <c r="E355">
        <f t="shared" si="21"/>
        <v>28.163034196464132</v>
      </c>
      <c r="F355">
        <f t="shared" si="22"/>
        <v>-2.0569648035358696</v>
      </c>
    </row>
    <row r="356" spans="1:6" x14ac:dyDescent="0.25">
      <c r="A356">
        <v>355</v>
      </c>
      <c r="B356">
        <v>39.93</v>
      </c>
      <c r="C356" s="3">
        <f t="shared" si="20"/>
        <v>0</v>
      </c>
      <c r="D356">
        <f t="shared" si="23"/>
        <v>28.614764460505786</v>
      </c>
      <c r="E356">
        <f t="shared" si="21"/>
        <v>28.614764460505786</v>
      </c>
      <c r="F356">
        <f t="shared" si="22"/>
        <v>-1.6052345394942158</v>
      </c>
    </row>
    <row r="357" spans="1:6" x14ac:dyDescent="0.25">
      <c r="A357">
        <v>356</v>
      </c>
      <c r="B357">
        <v>41.990001999999997</v>
      </c>
      <c r="C357" s="3">
        <f t="shared" si="20"/>
        <v>5.030362125135901E-2</v>
      </c>
      <c r="D357">
        <f t="shared" si="23"/>
        <v>30.219999000000001</v>
      </c>
      <c r="E357">
        <f t="shared" si="21"/>
        <v>30.219999000000001</v>
      </c>
      <c r="F357">
        <f t="shared" si="22"/>
        <v>0</v>
      </c>
    </row>
    <row r="358" spans="1:6" x14ac:dyDescent="0.25">
      <c r="A358">
        <v>357</v>
      </c>
      <c r="B358">
        <v>42.419998</v>
      </c>
      <c r="C358" s="3">
        <f t="shared" si="20"/>
        <v>1.0188359662474377E-2</v>
      </c>
      <c r="D358">
        <f t="shared" si="23"/>
        <v>31.779058814174757</v>
      </c>
      <c r="E358">
        <f t="shared" si="21"/>
        <v>31.779058814174757</v>
      </c>
      <c r="F358">
        <f t="shared" si="22"/>
        <v>1.5590598141747556</v>
      </c>
    </row>
    <row r="359" spans="1:6" x14ac:dyDescent="0.25">
      <c r="A359">
        <v>358</v>
      </c>
      <c r="B359">
        <v>41.91</v>
      </c>
      <c r="C359" s="3">
        <f t="shared" si="20"/>
        <v>-1.2095440051983352E-2</v>
      </c>
      <c r="D359">
        <f t="shared" si="23"/>
        <v>30.529465017410622</v>
      </c>
      <c r="E359">
        <f t="shared" si="21"/>
        <v>30.529465017410622</v>
      </c>
      <c r="F359">
        <f t="shared" si="22"/>
        <v>0.30946601741062096</v>
      </c>
    </row>
    <row r="360" spans="1:6" x14ac:dyDescent="0.25">
      <c r="A360">
        <v>359</v>
      </c>
      <c r="B360">
        <v>42</v>
      </c>
      <c r="C360" s="3">
        <f t="shared" si="20"/>
        <v>2.145156346388202E-3</v>
      </c>
      <c r="D360">
        <f t="shared" si="23"/>
        <v>29.856676515873477</v>
      </c>
      <c r="E360">
        <f t="shared" si="21"/>
        <v>29.856676515873477</v>
      </c>
      <c r="F360">
        <f t="shared" si="22"/>
        <v>-0.3633224841265239</v>
      </c>
    </row>
    <row r="361" spans="1:6" x14ac:dyDescent="0.25">
      <c r="A361">
        <v>360</v>
      </c>
      <c r="B361">
        <v>39.07</v>
      </c>
      <c r="C361" s="3">
        <f t="shared" si="20"/>
        <v>-7.2314709216389134E-2</v>
      </c>
      <c r="D361">
        <f t="shared" si="23"/>
        <v>30.284895204008592</v>
      </c>
      <c r="E361">
        <f t="shared" si="21"/>
        <v>30.284895204008592</v>
      </c>
      <c r="F361">
        <f t="shared" si="22"/>
        <v>6.489620400859053E-2</v>
      </c>
    </row>
    <row r="362" spans="1:6" x14ac:dyDescent="0.25">
      <c r="A362">
        <v>361</v>
      </c>
      <c r="B362">
        <v>41.41</v>
      </c>
      <c r="C362" s="3">
        <f t="shared" si="20"/>
        <v>5.816748849049648E-2</v>
      </c>
      <c r="D362">
        <f t="shared" si="23"/>
        <v>28.111794307857142</v>
      </c>
      <c r="E362">
        <f t="shared" si="21"/>
        <v>28.111794307857142</v>
      </c>
      <c r="F362">
        <f t="shared" si="22"/>
        <v>-2.1082046921428592</v>
      </c>
    </row>
    <row r="363" spans="1:6" x14ac:dyDescent="0.25">
      <c r="A363">
        <v>362</v>
      </c>
      <c r="B363">
        <v>39.669998</v>
      </c>
      <c r="C363" s="3">
        <f t="shared" si="20"/>
        <v>-4.2927213447169724E-2</v>
      </c>
      <c r="D363">
        <f t="shared" si="23"/>
        <v>32.02995030944458</v>
      </c>
      <c r="E363">
        <f t="shared" si="21"/>
        <v>32.02995030944458</v>
      </c>
      <c r="F363">
        <f t="shared" si="22"/>
        <v>1.8099513094445783</v>
      </c>
    </row>
    <row r="364" spans="1:6" x14ac:dyDescent="0.25">
      <c r="A364">
        <v>363</v>
      </c>
      <c r="B364">
        <v>39.509998000000003</v>
      </c>
      <c r="C364" s="3">
        <f t="shared" si="20"/>
        <v>-4.041430307104096E-3</v>
      </c>
      <c r="D364">
        <f t="shared" si="23"/>
        <v>28.950188357643135</v>
      </c>
      <c r="E364">
        <f t="shared" si="21"/>
        <v>28.950188357643135</v>
      </c>
      <c r="F364">
        <f t="shared" si="22"/>
        <v>-1.269810642356866</v>
      </c>
    </row>
    <row r="365" spans="1:6" x14ac:dyDescent="0.25">
      <c r="A365">
        <v>364</v>
      </c>
      <c r="B365">
        <v>38.75</v>
      </c>
      <c r="C365" s="3">
        <f t="shared" si="20"/>
        <v>-1.9422998003845927E-2</v>
      </c>
      <c r="D365">
        <f t="shared" si="23"/>
        <v>30.098113442052661</v>
      </c>
      <c r="E365">
        <f t="shared" si="21"/>
        <v>30.098113442052661</v>
      </c>
      <c r="F365">
        <f t="shared" si="22"/>
        <v>-0.12188555794734057</v>
      </c>
    </row>
    <row r="366" spans="1:6" x14ac:dyDescent="0.25">
      <c r="A366">
        <v>365</v>
      </c>
      <c r="B366">
        <v>38.099997999999999</v>
      </c>
      <c r="C366" s="3">
        <f t="shared" si="20"/>
        <v>-1.6916526160140433E-2</v>
      </c>
      <c r="D366">
        <f t="shared" si="23"/>
        <v>29.638699583077681</v>
      </c>
      <c r="E366">
        <f t="shared" si="21"/>
        <v>29.638699583077681</v>
      </c>
      <c r="F366">
        <f t="shared" si="22"/>
        <v>-0.58129941692232023</v>
      </c>
    </row>
    <row r="367" spans="1:6" x14ac:dyDescent="0.25">
      <c r="A367">
        <v>366</v>
      </c>
      <c r="B367">
        <v>39.009998000000003</v>
      </c>
      <c r="C367" s="3">
        <f t="shared" si="20"/>
        <v>2.3603742610442971E-2</v>
      </c>
      <c r="D367">
        <f t="shared" si="23"/>
        <v>29.713081328000051</v>
      </c>
      <c r="E367">
        <f t="shared" si="21"/>
        <v>29.713081328000051</v>
      </c>
      <c r="F367">
        <f t="shared" si="22"/>
        <v>-0.50691767199995041</v>
      </c>
    </row>
    <row r="368" spans="1:6" x14ac:dyDescent="0.25">
      <c r="A368">
        <v>367</v>
      </c>
      <c r="B368">
        <v>38.389999000000003</v>
      </c>
      <c r="C368" s="3">
        <f t="shared" si="20"/>
        <v>-1.6020989285402576E-2</v>
      </c>
      <c r="D368">
        <f t="shared" si="23"/>
        <v>30.94178904025145</v>
      </c>
      <c r="E368">
        <f t="shared" si="21"/>
        <v>30.94178904025145</v>
      </c>
      <c r="F368">
        <f t="shared" si="22"/>
        <v>0.72179004025144877</v>
      </c>
    </row>
    <row r="369" spans="1:6" x14ac:dyDescent="0.25">
      <c r="A369">
        <v>368</v>
      </c>
      <c r="B369">
        <v>38.729999999999997</v>
      </c>
      <c r="C369" s="3">
        <f t="shared" si="20"/>
        <v>8.8175105624047363E-3</v>
      </c>
      <c r="D369">
        <f t="shared" si="23"/>
        <v>29.739702406290842</v>
      </c>
      <c r="E369">
        <f t="shared" si="21"/>
        <v>29.739702406290842</v>
      </c>
      <c r="F369">
        <f t="shared" si="22"/>
        <v>-0.48029659370915923</v>
      </c>
    </row>
    <row r="370" spans="1:6" x14ac:dyDescent="0.25">
      <c r="A370">
        <v>369</v>
      </c>
      <c r="B370">
        <v>38.040000999999997</v>
      </c>
      <c r="C370" s="3">
        <f t="shared" si="20"/>
        <v>-1.7976229561353842E-2</v>
      </c>
      <c r="D370">
        <f t="shared" si="23"/>
        <v>30.487642400563747</v>
      </c>
      <c r="E370">
        <f t="shared" si="21"/>
        <v>30.487642400563747</v>
      </c>
      <c r="F370">
        <f t="shared" si="22"/>
        <v>0.26764340056374536</v>
      </c>
    </row>
    <row r="371" spans="1:6" x14ac:dyDescent="0.25">
      <c r="A371">
        <v>370</v>
      </c>
      <c r="B371">
        <v>37.689999</v>
      </c>
      <c r="C371" s="3">
        <f t="shared" si="20"/>
        <v>-9.2434832184998018E-3</v>
      </c>
      <c r="D371">
        <f t="shared" si="23"/>
        <v>29.681610952233385</v>
      </c>
      <c r="E371">
        <f t="shared" si="21"/>
        <v>29.681610952233385</v>
      </c>
      <c r="F371">
        <f t="shared" si="22"/>
        <v>-0.53838804776661675</v>
      </c>
    </row>
    <row r="372" spans="1:6" x14ac:dyDescent="0.25">
      <c r="A372">
        <v>371</v>
      </c>
      <c r="B372">
        <v>34.400002000000001</v>
      </c>
      <c r="C372" s="3">
        <f t="shared" si="20"/>
        <v>-9.1338158227921185E-2</v>
      </c>
      <c r="D372">
        <f t="shared" si="23"/>
        <v>29.941948005995091</v>
      </c>
      <c r="E372">
        <f t="shared" si="21"/>
        <v>29.941948005995091</v>
      </c>
      <c r="F372">
        <f t="shared" si="22"/>
        <v>-0.27805099400491073</v>
      </c>
    </row>
    <row r="373" spans="1:6" x14ac:dyDescent="0.25">
      <c r="A373">
        <v>372</v>
      </c>
      <c r="B373">
        <v>34.799999</v>
      </c>
      <c r="C373" s="3">
        <f t="shared" si="20"/>
        <v>1.1560735525910195E-2</v>
      </c>
      <c r="D373">
        <f t="shared" si="23"/>
        <v>27.582065630726021</v>
      </c>
      <c r="E373">
        <f t="shared" si="21"/>
        <v>27.582065630726021</v>
      </c>
      <c r="F373">
        <f t="shared" si="22"/>
        <v>-2.6379333692739806</v>
      </c>
    </row>
    <row r="374" spans="1:6" x14ac:dyDescent="0.25">
      <c r="A374">
        <v>373</v>
      </c>
      <c r="B374">
        <v>36.549999</v>
      </c>
      <c r="C374" s="3">
        <f t="shared" si="20"/>
        <v>4.9063800791209956E-2</v>
      </c>
      <c r="D374">
        <f t="shared" si="23"/>
        <v>30.571391681314466</v>
      </c>
      <c r="E374">
        <f t="shared" si="21"/>
        <v>30.571391681314466</v>
      </c>
      <c r="F374">
        <f t="shared" si="22"/>
        <v>0.35139268131446499</v>
      </c>
    </row>
    <row r="375" spans="1:6" x14ac:dyDescent="0.25">
      <c r="A375">
        <v>374</v>
      </c>
      <c r="B375">
        <v>37.549999</v>
      </c>
      <c r="C375" s="3">
        <f t="shared" si="20"/>
        <v>2.6992192742978888E-2</v>
      </c>
      <c r="D375">
        <f t="shared" si="23"/>
        <v>31.739682901427699</v>
      </c>
      <c r="E375">
        <f t="shared" si="21"/>
        <v>31.739682901427699</v>
      </c>
      <c r="F375">
        <f t="shared" si="22"/>
        <v>1.5196839014276975</v>
      </c>
    </row>
    <row r="376" spans="1:6" x14ac:dyDescent="0.25">
      <c r="A376">
        <v>375</v>
      </c>
      <c r="B376">
        <v>38.060001</v>
      </c>
      <c r="C376" s="3">
        <f t="shared" si="20"/>
        <v>1.3490536563321862E-2</v>
      </c>
      <c r="D376">
        <f t="shared" si="23"/>
        <v>31.046811580760945</v>
      </c>
      <c r="E376">
        <f t="shared" si="21"/>
        <v>31.046811580760945</v>
      </c>
      <c r="F376">
        <f t="shared" si="22"/>
        <v>0.82681258076094366</v>
      </c>
    </row>
    <row r="377" spans="1:6" x14ac:dyDescent="0.25">
      <c r="A377">
        <v>376</v>
      </c>
      <c r="B377">
        <v>37.900002000000001</v>
      </c>
      <c r="C377" s="3">
        <f t="shared" si="20"/>
        <v>-4.2127232834789207E-3</v>
      </c>
      <c r="D377">
        <f t="shared" si="23"/>
        <v>30.630445347282141</v>
      </c>
      <c r="E377">
        <f t="shared" si="21"/>
        <v>30.630445347282141</v>
      </c>
      <c r="F377">
        <f t="shared" si="22"/>
        <v>0.41044634728213936</v>
      </c>
    </row>
    <row r="378" spans="1:6" x14ac:dyDescent="0.25">
      <c r="A378">
        <v>377</v>
      </c>
      <c r="B378">
        <v>36.919998</v>
      </c>
      <c r="C378" s="3">
        <f t="shared" si="20"/>
        <v>-2.6197809395358818E-2</v>
      </c>
      <c r="D378">
        <f t="shared" si="23"/>
        <v>30.092958288151337</v>
      </c>
      <c r="E378">
        <f t="shared" si="21"/>
        <v>30.092958288151337</v>
      </c>
      <c r="F378">
        <f t="shared" si="22"/>
        <v>-0.1270407118486645</v>
      </c>
    </row>
    <row r="379" spans="1:6" x14ac:dyDescent="0.25">
      <c r="A379">
        <v>378</v>
      </c>
      <c r="B379">
        <v>37.979999999999997</v>
      </c>
      <c r="C379" s="3">
        <f t="shared" si="20"/>
        <v>2.8306349920670722E-2</v>
      </c>
      <c r="D379">
        <f t="shared" si="23"/>
        <v>29.438581629626352</v>
      </c>
      <c r="E379">
        <f t="shared" si="21"/>
        <v>29.438581629626352</v>
      </c>
      <c r="F379">
        <f t="shared" si="22"/>
        <v>-0.78141737037364933</v>
      </c>
    </row>
    <row r="380" spans="1:6" x14ac:dyDescent="0.25">
      <c r="A380">
        <v>379</v>
      </c>
      <c r="B380">
        <v>38.090000000000003</v>
      </c>
      <c r="C380" s="3">
        <f t="shared" si="20"/>
        <v>2.8920751063730254E-3</v>
      </c>
      <c r="D380">
        <f t="shared" si="23"/>
        <v>31.087638791854754</v>
      </c>
      <c r="E380">
        <f t="shared" si="21"/>
        <v>31.087638791854754</v>
      </c>
      <c r="F380">
        <f t="shared" si="22"/>
        <v>0.86763979185475293</v>
      </c>
    </row>
    <row r="381" spans="1:6" x14ac:dyDescent="0.25">
      <c r="A381">
        <v>380</v>
      </c>
      <c r="B381">
        <v>37.479999999999997</v>
      </c>
      <c r="C381" s="3">
        <f t="shared" si="20"/>
        <v>-1.6144323120291383E-2</v>
      </c>
      <c r="D381">
        <f t="shared" si="23"/>
        <v>30.307524010268569</v>
      </c>
      <c r="E381">
        <f t="shared" si="21"/>
        <v>30.307524010268569</v>
      </c>
      <c r="F381">
        <f t="shared" si="22"/>
        <v>8.7525010268567627E-2</v>
      </c>
    </row>
    <row r="382" spans="1:6" x14ac:dyDescent="0.25">
      <c r="A382">
        <v>381</v>
      </c>
      <c r="B382">
        <v>36.93</v>
      </c>
      <c r="C382" s="3">
        <f t="shared" si="20"/>
        <v>-1.4783228505749552E-2</v>
      </c>
      <c r="D382">
        <f t="shared" si="23"/>
        <v>29.736034720924124</v>
      </c>
      <c r="E382">
        <f t="shared" si="21"/>
        <v>29.736034720924124</v>
      </c>
      <c r="F382">
        <f t="shared" si="22"/>
        <v>-0.48396427907587736</v>
      </c>
    </row>
    <row r="383" spans="1:6" x14ac:dyDescent="0.25">
      <c r="A383">
        <v>382</v>
      </c>
      <c r="B383">
        <v>36.630001</v>
      </c>
      <c r="C383" s="3">
        <f t="shared" si="20"/>
        <v>-8.1566247737218916E-3</v>
      </c>
      <c r="D383">
        <f t="shared" si="23"/>
        <v>29.776535834311638</v>
      </c>
      <c r="E383">
        <f t="shared" si="21"/>
        <v>29.776535834311638</v>
      </c>
      <c r="F383">
        <f t="shared" si="22"/>
        <v>-0.44346316568836386</v>
      </c>
    </row>
    <row r="384" spans="1:6" x14ac:dyDescent="0.25">
      <c r="A384">
        <v>383</v>
      </c>
      <c r="B384">
        <v>36.919998</v>
      </c>
      <c r="C384" s="3">
        <f t="shared" si="20"/>
        <v>7.8857513727189701E-3</v>
      </c>
      <c r="D384">
        <f t="shared" si="23"/>
        <v>29.974508356079042</v>
      </c>
      <c r="E384">
        <f t="shared" si="21"/>
        <v>29.974508356079042</v>
      </c>
      <c r="F384">
        <f t="shared" si="22"/>
        <v>-0.24549064392095943</v>
      </c>
    </row>
    <row r="385" spans="1:6" x14ac:dyDescent="0.25">
      <c r="A385">
        <v>384</v>
      </c>
      <c r="B385">
        <v>36.770000000000003</v>
      </c>
      <c r="C385" s="3">
        <f t="shared" si="20"/>
        <v>-4.0710601502882571E-3</v>
      </c>
      <c r="D385">
        <f t="shared" si="23"/>
        <v>30.459248489783057</v>
      </c>
      <c r="E385">
        <f t="shared" si="21"/>
        <v>30.459248489783057</v>
      </c>
      <c r="F385">
        <f t="shared" si="22"/>
        <v>0.23924948978305594</v>
      </c>
    </row>
    <row r="386" spans="1:6" x14ac:dyDescent="0.25">
      <c r="A386">
        <v>385</v>
      </c>
      <c r="B386">
        <v>35.950001</v>
      </c>
      <c r="C386" s="3">
        <f t="shared" si="20"/>
        <v>-2.2553183329713691E-2</v>
      </c>
      <c r="D386">
        <f t="shared" si="23"/>
        <v>30.097221652883086</v>
      </c>
      <c r="E386">
        <f t="shared" si="21"/>
        <v>30.097221652883086</v>
      </c>
      <c r="F386">
        <f t="shared" si="22"/>
        <v>-0.12277734711691579</v>
      </c>
    </row>
    <row r="387" spans="1:6" x14ac:dyDescent="0.25">
      <c r="A387">
        <v>386</v>
      </c>
      <c r="B387">
        <v>36.189999</v>
      </c>
      <c r="C387" s="3">
        <f t="shared" si="20"/>
        <v>6.6536979602412633E-3</v>
      </c>
      <c r="D387">
        <f t="shared" si="23"/>
        <v>29.546070010062525</v>
      </c>
      <c r="E387">
        <f t="shared" si="21"/>
        <v>29.546070010062525</v>
      </c>
      <c r="F387">
        <f t="shared" si="22"/>
        <v>-0.67392898993747608</v>
      </c>
    </row>
    <row r="388" spans="1:6" x14ac:dyDescent="0.25">
      <c r="A388">
        <v>387</v>
      </c>
      <c r="B388">
        <v>36.279998999999997</v>
      </c>
      <c r="C388" s="3">
        <f t="shared" ref="C388:C451" si="24">LN(B388/B387)</f>
        <v>2.4837877398313588E-3</v>
      </c>
      <c r="D388">
        <f t="shared" si="23"/>
        <v>30.421744177142056</v>
      </c>
      <c r="E388">
        <f t="shared" ref="E388:E451" si="25">$I$2*D388</f>
        <v>30.421744177142056</v>
      </c>
      <c r="F388">
        <f t="shared" ref="F388:F451" si="26">E388-$I$4</f>
        <v>0.20174517714205464</v>
      </c>
    </row>
    <row r="389" spans="1:6" x14ac:dyDescent="0.25">
      <c r="A389">
        <v>388</v>
      </c>
      <c r="B389">
        <v>36.840000000000003</v>
      </c>
      <c r="C389" s="3">
        <f t="shared" si="24"/>
        <v>1.5317613703566635E-2</v>
      </c>
      <c r="D389">
        <f t="shared" ref="D389:D452" si="27">$D$3*EXP(C388)</f>
        <v>30.295152356870773</v>
      </c>
      <c r="E389">
        <f t="shared" si="25"/>
        <v>30.295152356870773</v>
      </c>
      <c r="F389">
        <f t="shared" si="26"/>
        <v>7.5153356870771404E-2</v>
      </c>
    </row>
    <row r="390" spans="1:6" x14ac:dyDescent="0.25">
      <c r="A390">
        <v>389</v>
      </c>
      <c r="B390">
        <v>37.490001999999997</v>
      </c>
      <c r="C390" s="3">
        <f t="shared" si="24"/>
        <v>1.7490072708272218E-2</v>
      </c>
      <c r="D390">
        <f t="shared" si="27"/>
        <v>30.686460690365518</v>
      </c>
      <c r="E390">
        <f t="shared" si="25"/>
        <v>30.686460690365518</v>
      </c>
      <c r="F390">
        <f t="shared" si="26"/>
        <v>0.46646169036551655</v>
      </c>
    </row>
    <row r="391" spans="1:6" x14ac:dyDescent="0.25">
      <c r="A391">
        <v>390</v>
      </c>
      <c r="B391">
        <v>37.439999</v>
      </c>
      <c r="C391" s="3">
        <f t="shared" si="24"/>
        <v>-1.33465919538922E-3</v>
      </c>
      <c r="D391">
        <f t="shared" si="27"/>
        <v>30.753198234256182</v>
      </c>
      <c r="E391">
        <f t="shared" si="25"/>
        <v>30.753198234256182</v>
      </c>
      <c r="F391">
        <f t="shared" si="26"/>
        <v>0.53319923425618043</v>
      </c>
    </row>
    <row r="392" spans="1:6" x14ac:dyDescent="0.25">
      <c r="A392">
        <v>391</v>
      </c>
      <c r="B392">
        <v>37.400002000000001</v>
      </c>
      <c r="C392" s="3">
        <f t="shared" si="24"/>
        <v>-1.068867003568599E-3</v>
      </c>
      <c r="D392">
        <f t="shared" si="27"/>
        <v>30.179692504150871</v>
      </c>
      <c r="E392">
        <f t="shared" si="25"/>
        <v>30.179692504150871</v>
      </c>
      <c r="F392">
        <f t="shared" si="26"/>
        <v>-4.0306495849129931E-2</v>
      </c>
    </row>
    <row r="393" spans="1:6" x14ac:dyDescent="0.25">
      <c r="A393">
        <v>392</v>
      </c>
      <c r="B393">
        <v>37.419998</v>
      </c>
      <c r="C393" s="3">
        <f t="shared" si="24"/>
        <v>5.3450950216706505E-4</v>
      </c>
      <c r="D393">
        <f t="shared" si="27"/>
        <v>30.187715096894046</v>
      </c>
      <c r="E393">
        <f t="shared" si="25"/>
        <v>30.187715096894046</v>
      </c>
      <c r="F393">
        <f t="shared" si="26"/>
        <v>-3.2283903105955858E-2</v>
      </c>
    </row>
    <row r="394" spans="1:6" x14ac:dyDescent="0.25">
      <c r="A394">
        <v>393</v>
      </c>
      <c r="B394">
        <v>38.400002000000001</v>
      </c>
      <c r="C394" s="3">
        <f t="shared" si="24"/>
        <v>2.5852244278425432E-2</v>
      </c>
      <c r="D394">
        <f t="shared" si="27"/>
        <v>30.23615619432325</v>
      </c>
      <c r="E394">
        <f t="shared" si="25"/>
        <v>30.23615619432325</v>
      </c>
      <c r="F394">
        <f t="shared" si="26"/>
        <v>1.6157194323248802E-2</v>
      </c>
    </row>
    <row r="395" spans="1:6" x14ac:dyDescent="0.25">
      <c r="A395">
        <v>394</v>
      </c>
      <c r="B395">
        <v>38.369999</v>
      </c>
      <c r="C395" s="3">
        <f t="shared" si="24"/>
        <v>-7.8163348018013903E-4</v>
      </c>
      <c r="D395">
        <f t="shared" si="27"/>
        <v>31.011439980301393</v>
      </c>
      <c r="E395">
        <f t="shared" si="25"/>
        <v>31.011439980301393</v>
      </c>
      <c r="F395">
        <f t="shared" si="26"/>
        <v>0.79144098030139176</v>
      </c>
    </row>
    <row r="396" spans="1:6" x14ac:dyDescent="0.25">
      <c r="A396">
        <v>395</v>
      </c>
      <c r="B396">
        <v>38.310001</v>
      </c>
      <c r="C396" s="3">
        <f t="shared" si="24"/>
        <v>-1.5648933814306025E-3</v>
      </c>
      <c r="D396">
        <f t="shared" si="27"/>
        <v>30.196387266073607</v>
      </c>
      <c r="E396">
        <f t="shared" si="25"/>
        <v>30.196387266073607</v>
      </c>
      <c r="F396">
        <f t="shared" si="26"/>
        <v>-2.3611733926394152E-2</v>
      </c>
    </row>
    <row r="397" spans="1:6" x14ac:dyDescent="0.25">
      <c r="A397">
        <v>396</v>
      </c>
      <c r="B397">
        <v>37.509998000000003</v>
      </c>
      <c r="C397" s="3">
        <f t="shared" si="24"/>
        <v>-2.1103474040722763E-2</v>
      </c>
      <c r="D397">
        <f t="shared" si="27"/>
        <v>30.172744907030072</v>
      </c>
      <c r="E397">
        <f t="shared" si="25"/>
        <v>30.172744907030072</v>
      </c>
      <c r="F397">
        <f t="shared" si="26"/>
        <v>-4.7254092969929218E-2</v>
      </c>
    </row>
    <row r="398" spans="1:6" x14ac:dyDescent="0.25">
      <c r="A398">
        <v>397</v>
      </c>
      <c r="B398">
        <v>38.950001</v>
      </c>
      <c r="C398" s="3">
        <f t="shared" si="24"/>
        <v>3.7671287216018208E-2</v>
      </c>
      <c r="D398">
        <f t="shared" si="27"/>
        <v>29.588934285070945</v>
      </c>
      <c r="E398">
        <f t="shared" si="25"/>
        <v>29.588934285070945</v>
      </c>
      <c r="F398">
        <f t="shared" si="26"/>
        <v>-0.63106471492905669</v>
      </c>
    </row>
    <row r="399" spans="1:6" x14ac:dyDescent="0.25">
      <c r="A399">
        <v>398</v>
      </c>
      <c r="B399">
        <v>38.619999</v>
      </c>
      <c r="C399" s="3">
        <f t="shared" si="24"/>
        <v>-8.5085468836493434E-3</v>
      </c>
      <c r="D399">
        <f t="shared" si="27"/>
        <v>31.380140070122078</v>
      </c>
      <c r="E399">
        <f t="shared" si="25"/>
        <v>31.380140070122078</v>
      </c>
      <c r="F399">
        <f t="shared" si="26"/>
        <v>1.1601410701220765</v>
      </c>
    </row>
    <row r="400" spans="1:6" x14ac:dyDescent="0.25">
      <c r="A400">
        <v>399</v>
      </c>
      <c r="B400">
        <v>40.029998999999997</v>
      </c>
      <c r="C400" s="3">
        <f t="shared" si="24"/>
        <v>3.5858896916169246E-2</v>
      </c>
      <c r="D400">
        <f t="shared" si="27"/>
        <v>29.963961519795625</v>
      </c>
      <c r="E400">
        <f t="shared" si="25"/>
        <v>29.963961519795625</v>
      </c>
      <c r="F400">
        <f t="shared" si="26"/>
        <v>-0.25603748020437678</v>
      </c>
    </row>
    <row r="401" spans="1:6" x14ac:dyDescent="0.25">
      <c r="A401">
        <v>400</v>
      </c>
      <c r="B401">
        <v>40.700001</v>
      </c>
      <c r="C401" s="3">
        <f t="shared" si="24"/>
        <v>1.6598968995355772E-2</v>
      </c>
      <c r="D401">
        <f t="shared" si="27"/>
        <v>31.323318515621942</v>
      </c>
      <c r="E401">
        <f t="shared" si="25"/>
        <v>31.323318515621942</v>
      </c>
      <c r="F401">
        <f t="shared" si="26"/>
        <v>1.1033195156219406</v>
      </c>
    </row>
    <row r="402" spans="1:6" x14ac:dyDescent="0.25">
      <c r="A402">
        <v>401</v>
      </c>
      <c r="B402">
        <v>41.240001999999997</v>
      </c>
      <c r="C402" s="3">
        <f t="shared" si="24"/>
        <v>1.3180590626789602E-2</v>
      </c>
      <c r="D402">
        <f t="shared" si="27"/>
        <v>30.725806151531483</v>
      </c>
      <c r="E402">
        <f t="shared" si="25"/>
        <v>30.725806151531483</v>
      </c>
      <c r="F402">
        <f t="shared" si="26"/>
        <v>0.50580715153148148</v>
      </c>
    </row>
    <row r="403" spans="1:6" x14ac:dyDescent="0.25">
      <c r="A403">
        <v>402</v>
      </c>
      <c r="B403">
        <v>41.310001</v>
      </c>
      <c r="C403" s="3">
        <f t="shared" si="24"/>
        <v>1.6959179705234458E-3</v>
      </c>
      <c r="D403">
        <f t="shared" si="27"/>
        <v>30.620953036340172</v>
      </c>
      <c r="E403">
        <f t="shared" si="25"/>
        <v>30.620953036340172</v>
      </c>
      <c r="F403">
        <f t="shared" si="26"/>
        <v>0.40095403634017046</v>
      </c>
    </row>
    <row r="404" spans="1:6" x14ac:dyDescent="0.25">
      <c r="A404">
        <v>403</v>
      </c>
      <c r="B404">
        <v>40.630001</v>
      </c>
      <c r="C404" s="3">
        <f t="shared" si="24"/>
        <v>-1.659789100389613E-2</v>
      </c>
      <c r="D404">
        <f t="shared" si="27"/>
        <v>30.271293122391196</v>
      </c>
      <c r="E404">
        <f t="shared" si="25"/>
        <v>30.271293122391196</v>
      </c>
      <c r="F404">
        <f t="shared" si="26"/>
        <v>5.1294122391194463E-2</v>
      </c>
    </row>
    <row r="405" spans="1:6" x14ac:dyDescent="0.25">
      <c r="A405">
        <v>404</v>
      </c>
      <c r="B405">
        <v>41.48</v>
      </c>
      <c r="C405" s="3">
        <f t="shared" si="24"/>
        <v>2.070464874933611E-2</v>
      </c>
      <c r="D405">
        <f t="shared" si="27"/>
        <v>29.722550468831969</v>
      </c>
      <c r="E405">
        <f t="shared" si="25"/>
        <v>29.722550468831969</v>
      </c>
      <c r="F405">
        <f t="shared" si="26"/>
        <v>-0.49744853116803256</v>
      </c>
    </row>
    <row r="406" spans="1:6" x14ac:dyDescent="0.25">
      <c r="A406">
        <v>405</v>
      </c>
      <c r="B406">
        <v>40.669998</v>
      </c>
      <c r="C406" s="3">
        <f t="shared" si="24"/>
        <v>-1.9720712618491603E-2</v>
      </c>
      <c r="D406">
        <f t="shared" si="27"/>
        <v>30.852215792955558</v>
      </c>
      <c r="E406">
        <f t="shared" si="25"/>
        <v>30.852215792955558</v>
      </c>
      <c r="F406">
        <f t="shared" si="26"/>
        <v>0.63221679295555688</v>
      </c>
    </row>
    <row r="407" spans="1:6" x14ac:dyDescent="0.25">
      <c r="A407">
        <v>406</v>
      </c>
      <c r="B407">
        <v>40.520000000000003</v>
      </c>
      <c r="C407" s="3">
        <f t="shared" si="24"/>
        <v>-3.6949913623522258E-3</v>
      </c>
      <c r="D407">
        <f t="shared" si="27"/>
        <v>29.629877022420494</v>
      </c>
      <c r="E407">
        <f t="shared" si="25"/>
        <v>29.629877022420494</v>
      </c>
      <c r="F407">
        <f t="shared" si="26"/>
        <v>-0.59012197757950702</v>
      </c>
    </row>
    <row r="408" spans="1:6" x14ac:dyDescent="0.25">
      <c r="A408">
        <v>407</v>
      </c>
      <c r="B408">
        <v>40.959999000000003</v>
      </c>
      <c r="C408" s="3">
        <f t="shared" si="24"/>
        <v>1.0800276936706921E-2</v>
      </c>
      <c r="D408">
        <f t="shared" si="27"/>
        <v>30.108542407108065</v>
      </c>
      <c r="E408">
        <f t="shared" si="25"/>
        <v>30.108542407108065</v>
      </c>
      <c r="F408">
        <f t="shared" si="26"/>
        <v>-0.11145659289193688</v>
      </c>
    </row>
    <row r="409" spans="1:6" x14ac:dyDescent="0.25">
      <c r="A409">
        <v>408</v>
      </c>
      <c r="B409">
        <v>40.889999000000003</v>
      </c>
      <c r="C409" s="3">
        <f t="shared" si="24"/>
        <v>-1.7104463964961257E-3</v>
      </c>
      <c r="D409">
        <f t="shared" si="27"/>
        <v>30.548152241362317</v>
      </c>
      <c r="E409">
        <f t="shared" si="25"/>
        <v>30.548152241362317</v>
      </c>
      <c r="F409">
        <f t="shared" si="26"/>
        <v>0.32815324136231538</v>
      </c>
    </row>
    <row r="410" spans="1:6" x14ac:dyDescent="0.25">
      <c r="A410">
        <v>409</v>
      </c>
      <c r="B410">
        <v>40.229999999999997</v>
      </c>
      <c r="C410" s="3">
        <f t="shared" si="24"/>
        <v>-1.6272523958996785E-2</v>
      </c>
      <c r="D410">
        <f t="shared" si="27"/>
        <v>30.168353492635607</v>
      </c>
      <c r="E410">
        <f t="shared" si="25"/>
        <v>30.168353492635607</v>
      </c>
      <c r="F410">
        <f t="shared" si="26"/>
        <v>-5.164550736439466E-2</v>
      </c>
    </row>
    <row r="411" spans="1:6" x14ac:dyDescent="0.25">
      <c r="A411">
        <v>410</v>
      </c>
      <c r="B411">
        <v>40.080002</v>
      </c>
      <c r="C411" s="3">
        <f t="shared" si="24"/>
        <v>-3.7354792848890979E-3</v>
      </c>
      <c r="D411">
        <f t="shared" si="27"/>
        <v>29.732222780685316</v>
      </c>
      <c r="E411">
        <f t="shared" si="25"/>
        <v>29.732222780685316</v>
      </c>
      <c r="F411">
        <f t="shared" si="26"/>
        <v>-0.48777621931468573</v>
      </c>
    </row>
    <row r="412" spans="1:6" x14ac:dyDescent="0.25">
      <c r="A412">
        <v>411</v>
      </c>
      <c r="B412">
        <v>40.209999000000003</v>
      </c>
      <c r="C412" s="3">
        <f t="shared" si="24"/>
        <v>3.238189362939277E-3</v>
      </c>
      <c r="D412">
        <f t="shared" si="27"/>
        <v>30.107323399453097</v>
      </c>
      <c r="E412">
        <f t="shared" si="25"/>
        <v>30.107323399453097</v>
      </c>
      <c r="F412">
        <f t="shared" si="26"/>
        <v>-0.11267560054690406</v>
      </c>
    </row>
    <row r="413" spans="1:6" x14ac:dyDescent="0.25">
      <c r="A413">
        <v>412</v>
      </c>
      <c r="B413">
        <v>39.790000999999997</v>
      </c>
      <c r="C413" s="3">
        <f t="shared" si="24"/>
        <v>-1.0500046468967445E-2</v>
      </c>
      <c r="D413">
        <f t="shared" si="27"/>
        <v>30.318015691965314</v>
      </c>
      <c r="E413">
        <f t="shared" si="25"/>
        <v>30.318015691965314</v>
      </c>
      <c r="F413">
        <f t="shared" si="26"/>
        <v>9.801669196531293E-2</v>
      </c>
    </row>
    <row r="414" spans="1:6" x14ac:dyDescent="0.25">
      <c r="A414">
        <v>413</v>
      </c>
      <c r="B414">
        <v>39.900002000000001</v>
      </c>
      <c r="C414" s="3">
        <f t="shared" si="24"/>
        <v>2.7607244503502306E-3</v>
      </c>
      <c r="D414">
        <f t="shared" si="27"/>
        <v>29.904347683022792</v>
      </c>
      <c r="E414">
        <f t="shared" si="25"/>
        <v>29.904347683022792</v>
      </c>
      <c r="F414">
        <f t="shared" si="26"/>
        <v>-0.31565131697720972</v>
      </c>
    </row>
    <row r="415" spans="1:6" x14ac:dyDescent="0.25">
      <c r="A415">
        <v>414</v>
      </c>
      <c r="B415">
        <v>40.409999999999997</v>
      </c>
      <c r="C415" s="3">
        <f t="shared" si="24"/>
        <v>1.2700905069252307E-2</v>
      </c>
      <c r="D415">
        <f t="shared" si="27"/>
        <v>30.303543358543724</v>
      </c>
      <c r="E415">
        <f t="shared" si="25"/>
        <v>30.303543358543724</v>
      </c>
      <c r="F415">
        <f t="shared" si="26"/>
        <v>8.3544358543722552E-2</v>
      </c>
    </row>
    <row r="416" spans="1:6" x14ac:dyDescent="0.25">
      <c r="A416">
        <v>415</v>
      </c>
      <c r="B416">
        <v>39.57</v>
      </c>
      <c r="C416" s="3">
        <f t="shared" si="24"/>
        <v>-2.1006023693049273E-2</v>
      </c>
      <c r="D416">
        <f t="shared" si="27"/>
        <v>30.606268129760991</v>
      </c>
      <c r="E416">
        <f t="shared" si="25"/>
        <v>30.606268129760991</v>
      </c>
      <c r="F416">
        <f t="shared" si="26"/>
        <v>0.38626912976098993</v>
      </c>
    </row>
    <row r="417" spans="1:6" x14ac:dyDescent="0.25">
      <c r="A417">
        <v>416</v>
      </c>
      <c r="B417">
        <v>39.880001</v>
      </c>
      <c r="C417" s="3">
        <f t="shared" si="24"/>
        <v>7.8037147715299187E-3</v>
      </c>
      <c r="D417">
        <f t="shared" si="27"/>
        <v>29.591817877505573</v>
      </c>
      <c r="E417">
        <f t="shared" si="25"/>
        <v>29.591817877505573</v>
      </c>
      <c r="F417">
        <f t="shared" si="26"/>
        <v>-0.62818112249442848</v>
      </c>
    </row>
    <row r="418" spans="1:6" x14ac:dyDescent="0.25">
      <c r="A418">
        <v>417</v>
      </c>
      <c r="B418">
        <v>39.540000999999997</v>
      </c>
      <c r="C418" s="3">
        <f t="shared" si="24"/>
        <v>-8.5621271355478309E-3</v>
      </c>
      <c r="D418">
        <f t="shared" si="27"/>
        <v>30.456749819054814</v>
      </c>
      <c r="E418">
        <f t="shared" si="25"/>
        <v>30.456749819054814</v>
      </c>
      <c r="F418">
        <f t="shared" si="26"/>
        <v>0.23675081905481221</v>
      </c>
    </row>
    <row r="419" spans="1:6" x14ac:dyDescent="0.25">
      <c r="A419">
        <v>418</v>
      </c>
      <c r="B419">
        <v>39.950001</v>
      </c>
      <c r="C419" s="3">
        <f t="shared" si="24"/>
        <v>1.0315854210257351E-2</v>
      </c>
      <c r="D419">
        <f t="shared" si="27"/>
        <v>29.962356086199669</v>
      </c>
      <c r="E419">
        <f t="shared" si="25"/>
        <v>29.962356086199669</v>
      </c>
      <c r="F419">
        <f t="shared" si="26"/>
        <v>-0.257642913800332</v>
      </c>
    </row>
    <row r="420" spans="1:6" x14ac:dyDescent="0.25">
      <c r="A420">
        <v>419</v>
      </c>
      <c r="B420">
        <v>39.110000999999997</v>
      </c>
      <c r="C420" s="3">
        <f t="shared" si="24"/>
        <v>-2.1250482907241956E-2</v>
      </c>
      <c r="D420">
        <f t="shared" si="27"/>
        <v>30.533357605883701</v>
      </c>
      <c r="E420">
        <f t="shared" si="25"/>
        <v>30.533357605883701</v>
      </c>
      <c r="F420">
        <f t="shared" si="26"/>
        <v>0.31335860588369968</v>
      </c>
    </row>
    <row r="421" spans="1:6" x14ac:dyDescent="0.25">
      <c r="A421">
        <v>420</v>
      </c>
      <c r="B421">
        <v>39.860000999999997</v>
      </c>
      <c r="C421" s="3">
        <f t="shared" si="24"/>
        <v>1.8995125536125087E-2</v>
      </c>
      <c r="D421">
        <f t="shared" si="27"/>
        <v>29.584584769096725</v>
      </c>
      <c r="E421">
        <f t="shared" si="25"/>
        <v>29.584584769096725</v>
      </c>
      <c r="F421">
        <f t="shared" si="26"/>
        <v>-0.63541423090327598</v>
      </c>
    </row>
    <row r="422" spans="1:6" x14ac:dyDescent="0.25">
      <c r="A422">
        <v>421</v>
      </c>
      <c r="B422">
        <v>38.959999000000003</v>
      </c>
      <c r="C422" s="3">
        <f t="shared" si="24"/>
        <v>-2.2837886765472635E-2</v>
      </c>
      <c r="D422">
        <f t="shared" si="27"/>
        <v>30.799518270531344</v>
      </c>
      <c r="E422">
        <f t="shared" si="25"/>
        <v>30.799518270531344</v>
      </c>
      <c r="F422">
        <f t="shared" si="26"/>
        <v>0.57951927053134256</v>
      </c>
    </row>
    <row r="423" spans="1:6" x14ac:dyDescent="0.25">
      <c r="A423">
        <v>422</v>
      </c>
      <c r="B423">
        <v>39.060001</v>
      </c>
      <c r="C423" s="3">
        <f t="shared" si="24"/>
        <v>2.5634979431879926E-3</v>
      </c>
      <c r="D423">
        <f t="shared" si="27"/>
        <v>29.537659339747663</v>
      </c>
      <c r="E423">
        <f t="shared" si="25"/>
        <v>29.537659339747663</v>
      </c>
      <c r="F423">
        <f t="shared" si="26"/>
        <v>-0.68233966025233883</v>
      </c>
    </row>
    <row r="424" spans="1:6" x14ac:dyDescent="0.25">
      <c r="A424">
        <v>423</v>
      </c>
      <c r="B424">
        <v>39.080002</v>
      </c>
      <c r="C424" s="3">
        <f t="shared" si="24"/>
        <v>5.119273014822643E-4</v>
      </c>
      <c r="D424">
        <f t="shared" si="27"/>
        <v>30.297567285871821</v>
      </c>
      <c r="E424">
        <f t="shared" si="25"/>
        <v>30.297567285871821</v>
      </c>
      <c r="F424">
        <f t="shared" si="26"/>
        <v>7.7568285871819853E-2</v>
      </c>
    </row>
    <row r="425" spans="1:6" x14ac:dyDescent="0.25">
      <c r="A425">
        <v>424</v>
      </c>
      <c r="B425">
        <v>36.919998</v>
      </c>
      <c r="C425" s="3">
        <f t="shared" si="24"/>
        <v>-5.6857522888184374E-2</v>
      </c>
      <c r="D425">
        <f t="shared" si="27"/>
        <v>30.235473403085628</v>
      </c>
      <c r="E425">
        <f t="shared" si="25"/>
        <v>30.235473403085628</v>
      </c>
      <c r="F425">
        <f t="shared" si="26"/>
        <v>1.547440308562642E-2</v>
      </c>
    </row>
    <row r="426" spans="1:6" x14ac:dyDescent="0.25">
      <c r="A426">
        <v>425</v>
      </c>
      <c r="B426">
        <v>37.270000000000003</v>
      </c>
      <c r="C426" s="3">
        <f t="shared" si="24"/>
        <v>9.4353580276981992E-3</v>
      </c>
      <c r="D426">
        <f t="shared" si="27"/>
        <v>28.549699220588629</v>
      </c>
      <c r="E426">
        <f t="shared" si="25"/>
        <v>28.549699220588629</v>
      </c>
      <c r="F426">
        <f t="shared" si="26"/>
        <v>-1.6702997794113728</v>
      </c>
    </row>
    <row r="427" spans="1:6" x14ac:dyDescent="0.25">
      <c r="A427">
        <v>426</v>
      </c>
      <c r="B427">
        <v>36.840000000000003</v>
      </c>
      <c r="C427" s="3">
        <f t="shared" si="24"/>
        <v>-1.1604502104060955E-2</v>
      </c>
      <c r="D427">
        <f t="shared" si="27"/>
        <v>30.506484933449894</v>
      </c>
      <c r="E427">
        <f t="shared" si="25"/>
        <v>30.506484933449894</v>
      </c>
      <c r="F427">
        <f t="shared" si="26"/>
        <v>0.28648593344989237</v>
      </c>
    </row>
    <row r="428" spans="1:6" x14ac:dyDescent="0.25">
      <c r="A428">
        <v>427</v>
      </c>
      <c r="B428">
        <v>37.330002</v>
      </c>
      <c r="C428" s="3">
        <f t="shared" si="24"/>
        <v>1.321313511559705E-2</v>
      </c>
      <c r="D428">
        <f t="shared" si="27"/>
        <v>29.871337889991953</v>
      </c>
      <c r="E428">
        <f t="shared" si="25"/>
        <v>29.871337889991953</v>
      </c>
      <c r="F428">
        <f t="shared" si="26"/>
        <v>-0.34866111000804878</v>
      </c>
    </row>
    <row r="429" spans="1:6" x14ac:dyDescent="0.25">
      <c r="A429">
        <v>428</v>
      </c>
      <c r="B429">
        <v>36.900002000000001</v>
      </c>
      <c r="C429" s="3">
        <f t="shared" si="24"/>
        <v>-1.15857412556811E-2</v>
      </c>
      <c r="D429">
        <f t="shared" si="27"/>
        <v>30.621949595819707</v>
      </c>
      <c r="E429">
        <f t="shared" si="25"/>
        <v>30.621949595819707</v>
      </c>
      <c r="F429">
        <f t="shared" si="26"/>
        <v>0.40195059581970582</v>
      </c>
    </row>
    <row r="430" spans="1:6" x14ac:dyDescent="0.25">
      <c r="A430">
        <v>429</v>
      </c>
      <c r="B430">
        <v>37.360000999999997</v>
      </c>
      <c r="C430" s="3">
        <f t="shared" si="24"/>
        <v>1.2389034880214672E-2</v>
      </c>
      <c r="D430">
        <f t="shared" si="27"/>
        <v>29.871898306889943</v>
      </c>
      <c r="E430">
        <f t="shared" si="25"/>
        <v>29.871898306889943</v>
      </c>
      <c r="F430">
        <f t="shared" si="26"/>
        <v>-0.34810069311005876</v>
      </c>
    </row>
    <row r="431" spans="1:6" x14ac:dyDescent="0.25">
      <c r="A431">
        <v>430</v>
      </c>
      <c r="B431">
        <v>37.229999999999997</v>
      </c>
      <c r="C431" s="3">
        <f t="shared" si="24"/>
        <v>-3.4857522426112461E-3</v>
      </c>
      <c r="D431">
        <f t="shared" si="27"/>
        <v>30.596724435407861</v>
      </c>
      <c r="E431">
        <f t="shared" si="25"/>
        <v>30.596724435407861</v>
      </c>
      <c r="F431">
        <f t="shared" si="26"/>
        <v>0.37672543540785952</v>
      </c>
    </row>
    <row r="432" spans="1:6" x14ac:dyDescent="0.25">
      <c r="A432">
        <v>431</v>
      </c>
      <c r="B432">
        <v>37.290000999999997</v>
      </c>
      <c r="C432" s="3">
        <f t="shared" si="24"/>
        <v>1.6103331229445001E-3</v>
      </c>
      <c r="D432">
        <f t="shared" si="27"/>
        <v>30.114842951155168</v>
      </c>
      <c r="E432">
        <f t="shared" si="25"/>
        <v>30.114842951155168</v>
      </c>
      <c r="F432">
        <f t="shared" si="26"/>
        <v>-0.10515604884483309</v>
      </c>
    </row>
    <row r="433" spans="1:6" x14ac:dyDescent="0.25">
      <c r="A433">
        <v>432</v>
      </c>
      <c r="B433">
        <v>37.009998000000003</v>
      </c>
      <c r="C433" s="3">
        <f t="shared" si="24"/>
        <v>-7.5371286489555791E-3</v>
      </c>
      <c r="D433">
        <f t="shared" si="27"/>
        <v>30.268702469245206</v>
      </c>
      <c r="E433">
        <f t="shared" si="25"/>
        <v>30.268702469245206</v>
      </c>
      <c r="F433">
        <f t="shared" si="26"/>
        <v>4.870346924520419E-2</v>
      </c>
    </row>
    <row r="434" spans="1:6" x14ac:dyDescent="0.25">
      <c r="A434">
        <v>433</v>
      </c>
      <c r="B434">
        <v>36.840000000000003</v>
      </c>
      <c r="C434" s="3">
        <f t="shared" si="24"/>
        <v>-4.6038809715082856E-3</v>
      </c>
      <c r="D434">
        <f t="shared" si="27"/>
        <v>29.993083200775516</v>
      </c>
      <c r="E434">
        <f t="shared" si="25"/>
        <v>29.993083200775516</v>
      </c>
      <c r="F434">
        <f t="shared" si="26"/>
        <v>-0.22691579922448568</v>
      </c>
    </row>
    <row r="435" spans="1:6" x14ac:dyDescent="0.25">
      <c r="A435">
        <v>434</v>
      </c>
      <c r="B435">
        <v>36.990001999999997</v>
      </c>
      <c r="C435" s="3">
        <f t="shared" si="24"/>
        <v>4.0634485259219907E-3</v>
      </c>
      <c r="D435">
        <f t="shared" si="27"/>
        <v>30.081189498037801</v>
      </c>
      <c r="E435">
        <f t="shared" si="25"/>
        <v>30.081189498037801</v>
      </c>
      <c r="F435">
        <f t="shared" si="26"/>
        <v>-0.13880950196219999</v>
      </c>
    </row>
    <row r="436" spans="1:6" x14ac:dyDescent="0.25">
      <c r="A436">
        <v>435</v>
      </c>
      <c r="B436">
        <v>37.220001000000003</v>
      </c>
      <c r="C436" s="3">
        <f t="shared" si="24"/>
        <v>6.1986181683518667E-3</v>
      </c>
      <c r="D436">
        <f t="shared" si="27"/>
        <v>30.343046239142176</v>
      </c>
      <c r="E436">
        <f t="shared" si="25"/>
        <v>30.343046239142176</v>
      </c>
      <c r="F436">
        <f t="shared" si="26"/>
        <v>0.12304723914217419</v>
      </c>
    </row>
    <row r="437" spans="1:6" x14ac:dyDescent="0.25">
      <c r="A437">
        <v>436</v>
      </c>
      <c r="B437">
        <v>37.290000999999997</v>
      </c>
      <c r="C437" s="3">
        <f t="shared" si="24"/>
        <v>1.878942926189942E-3</v>
      </c>
      <c r="D437">
        <f t="shared" si="27"/>
        <v>30.407903005790573</v>
      </c>
      <c r="E437">
        <f t="shared" si="25"/>
        <v>30.407903005790573</v>
      </c>
      <c r="F437">
        <f t="shared" si="26"/>
        <v>0.1879040057905712</v>
      </c>
    </row>
    <row r="438" spans="1:6" x14ac:dyDescent="0.25">
      <c r="A438">
        <v>437</v>
      </c>
      <c r="B438">
        <v>37.380001</v>
      </c>
      <c r="C438" s="3">
        <f t="shared" si="24"/>
        <v>2.4106077721205055E-3</v>
      </c>
      <c r="D438">
        <f t="shared" si="27"/>
        <v>30.276834031519744</v>
      </c>
      <c r="E438">
        <f t="shared" si="25"/>
        <v>30.276834031519744</v>
      </c>
      <c r="F438">
        <f t="shared" si="26"/>
        <v>5.6835031519742785E-2</v>
      </c>
    </row>
    <row r="439" spans="1:6" x14ac:dyDescent="0.25">
      <c r="A439">
        <v>438</v>
      </c>
      <c r="B439">
        <v>37.369999</v>
      </c>
      <c r="C439" s="3">
        <f t="shared" si="24"/>
        <v>-2.6761204173092457E-4</v>
      </c>
      <c r="D439">
        <f t="shared" si="27"/>
        <v>30.292935439717454</v>
      </c>
      <c r="E439">
        <f t="shared" si="25"/>
        <v>30.292935439717454</v>
      </c>
      <c r="F439">
        <f t="shared" si="26"/>
        <v>7.2936439717452117E-2</v>
      </c>
    </row>
    <row r="440" spans="1:6" x14ac:dyDescent="0.25">
      <c r="A440">
        <v>439</v>
      </c>
      <c r="B440">
        <v>37.360000999999997</v>
      </c>
      <c r="C440" s="3">
        <f t="shared" si="24"/>
        <v>-2.6757661072279016E-4</v>
      </c>
      <c r="D440">
        <f t="shared" si="27"/>
        <v>30.211912846390803</v>
      </c>
      <c r="E440">
        <f t="shared" si="25"/>
        <v>30.211912846390803</v>
      </c>
      <c r="F440">
        <f t="shared" si="26"/>
        <v>-8.0861536091987318E-3</v>
      </c>
    </row>
    <row r="441" spans="1:6" x14ac:dyDescent="0.25">
      <c r="A441">
        <v>440</v>
      </c>
      <c r="B441">
        <v>37.740001999999997</v>
      </c>
      <c r="C441" s="3">
        <f t="shared" si="24"/>
        <v>1.01199528073366E-2</v>
      </c>
      <c r="D441">
        <f t="shared" si="27"/>
        <v>30.211913916829349</v>
      </c>
      <c r="E441">
        <f t="shared" si="25"/>
        <v>30.211913916829349</v>
      </c>
      <c r="F441">
        <f t="shared" si="26"/>
        <v>-8.085083170652041E-3</v>
      </c>
    </row>
    <row r="442" spans="1:6" x14ac:dyDescent="0.25">
      <c r="A442">
        <v>441</v>
      </c>
      <c r="B442">
        <v>35.959999000000003</v>
      </c>
      <c r="C442" s="3">
        <f t="shared" si="24"/>
        <v>-4.8313411139830356E-2</v>
      </c>
      <c r="D442">
        <f t="shared" si="27"/>
        <v>30.527376664149394</v>
      </c>
      <c r="E442">
        <f t="shared" si="25"/>
        <v>30.527376664149394</v>
      </c>
      <c r="F442">
        <f t="shared" si="26"/>
        <v>0.30737766414939216</v>
      </c>
    </row>
    <row r="443" spans="1:6" x14ac:dyDescent="0.25">
      <c r="A443">
        <v>442</v>
      </c>
      <c r="B443">
        <v>34.779998999999997</v>
      </c>
      <c r="C443" s="3">
        <f t="shared" si="24"/>
        <v>-3.3364701620762917E-2</v>
      </c>
      <c r="D443">
        <f t="shared" si="27"/>
        <v>28.794676105740567</v>
      </c>
      <c r="E443">
        <f t="shared" si="25"/>
        <v>28.794676105740567</v>
      </c>
      <c r="F443">
        <f t="shared" si="26"/>
        <v>-1.425322894259434</v>
      </c>
    </row>
    <row r="444" spans="1:6" x14ac:dyDescent="0.25">
      <c r="A444">
        <v>443</v>
      </c>
      <c r="B444">
        <v>35.700001</v>
      </c>
      <c r="C444" s="3">
        <f t="shared" si="24"/>
        <v>2.6108236622817547E-2</v>
      </c>
      <c r="D444">
        <f t="shared" si="27"/>
        <v>29.228352731600488</v>
      </c>
      <c r="E444">
        <f t="shared" si="25"/>
        <v>29.228352731600488</v>
      </c>
      <c r="F444">
        <f t="shared" si="26"/>
        <v>-0.99164626839951353</v>
      </c>
    </row>
    <row r="445" spans="1:6" x14ac:dyDescent="0.25">
      <c r="A445">
        <v>444</v>
      </c>
      <c r="B445">
        <v>36.369999</v>
      </c>
      <c r="C445" s="3">
        <f t="shared" si="24"/>
        <v>1.85935147069115E-2</v>
      </c>
      <c r="D445">
        <f t="shared" si="27"/>
        <v>31.019379687733725</v>
      </c>
      <c r="E445">
        <f t="shared" si="25"/>
        <v>31.019379687733725</v>
      </c>
      <c r="F445">
        <f t="shared" si="26"/>
        <v>0.79938068773372351</v>
      </c>
    </row>
    <row r="446" spans="1:6" x14ac:dyDescent="0.25">
      <c r="A446">
        <v>445</v>
      </c>
      <c r="B446">
        <v>36.330002</v>
      </c>
      <c r="C446" s="3">
        <f t="shared" si="24"/>
        <v>-1.1003302196778196E-3</v>
      </c>
      <c r="D446">
        <f t="shared" si="27"/>
        <v>30.787151333973384</v>
      </c>
      <c r="E446">
        <f t="shared" si="25"/>
        <v>30.787151333973384</v>
      </c>
      <c r="F446">
        <f t="shared" si="26"/>
        <v>0.56715233397338238</v>
      </c>
    </row>
    <row r="447" spans="1:6" x14ac:dyDescent="0.25">
      <c r="A447">
        <v>446</v>
      </c>
      <c r="B447">
        <v>36.810001</v>
      </c>
      <c r="C447" s="3">
        <f t="shared" si="24"/>
        <v>1.3125673273429134E-2</v>
      </c>
      <c r="D447">
        <f t="shared" si="27"/>
        <v>30.186765309231877</v>
      </c>
      <c r="E447">
        <f t="shared" si="25"/>
        <v>30.186765309231877</v>
      </c>
      <c r="F447">
        <f t="shared" si="26"/>
        <v>-3.3233690768124546E-2</v>
      </c>
    </row>
    <row r="448" spans="1:6" x14ac:dyDescent="0.25">
      <c r="A448">
        <v>447</v>
      </c>
      <c r="B448">
        <v>37.049999</v>
      </c>
      <c r="C448" s="3">
        <f t="shared" si="24"/>
        <v>6.4987501940820779E-3</v>
      </c>
      <c r="D448">
        <f t="shared" si="27"/>
        <v>30.6192714608163</v>
      </c>
      <c r="E448">
        <f t="shared" si="25"/>
        <v>30.6192714608163</v>
      </c>
      <c r="F448">
        <f t="shared" si="26"/>
        <v>0.39927246081629875</v>
      </c>
    </row>
    <row r="449" spans="1:6" x14ac:dyDescent="0.25">
      <c r="A449">
        <v>448</v>
      </c>
      <c r="B449">
        <v>37.729999999999997</v>
      </c>
      <c r="C449" s="3">
        <f t="shared" si="24"/>
        <v>1.8187209224676773E-2</v>
      </c>
      <c r="D449">
        <f t="shared" si="27"/>
        <v>30.417030761015223</v>
      </c>
      <c r="E449">
        <f t="shared" si="25"/>
        <v>30.417030761015223</v>
      </c>
      <c r="F449">
        <f t="shared" si="26"/>
        <v>0.19703176101522146</v>
      </c>
    </row>
    <row r="450" spans="1:6" x14ac:dyDescent="0.25">
      <c r="A450">
        <v>449</v>
      </c>
      <c r="B450">
        <v>38.400002000000001</v>
      </c>
      <c r="C450" s="3">
        <f t="shared" si="24"/>
        <v>1.7601977700794181E-2</v>
      </c>
      <c r="D450">
        <f t="shared" si="27"/>
        <v>30.774644886495135</v>
      </c>
      <c r="E450">
        <f t="shared" si="25"/>
        <v>30.774644886495135</v>
      </c>
      <c r="F450">
        <f t="shared" si="26"/>
        <v>0.55464588649513402</v>
      </c>
    </row>
    <row r="451" spans="1:6" x14ac:dyDescent="0.25">
      <c r="A451">
        <v>450</v>
      </c>
      <c r="B451">
        <v>37.479999999999997</v>
      </c>
      <c r="C451" s="3">
        <f t="shared" si="24"/>
        <v>-2.425005430679178E-2</v>
      </c>
      <c r="D451">
        <f t="shared" si="27"/>
        <v>30.756639863238753</v>
      </c>
      <c r="E451">
        <f t="shared" si="25"/>
        <v>30.756639863238753</v>
      </c>
      <c r="F451">
        <f t="shared" si="26"/>
        <v>0.53664086323875182</v>
      </c>
    </row>
    <row r="452" spans="1:6" x14ac:dyDescent="0.25">
      <c r="A452">
        <v>451</v>
      </c>
      <c r="B452">
        <v>38.639999000000003</v>
      </c>
      <c r="C452" s="3">
        <f t="shared" ref="C452:C515" si="28">LN(B452/B451)</f>
        <v>3.0480526094178551E-2</v>
      </c>
      <c r="D452">
        <f t="shared" si="27"/>
        <v>29.495976654376214</v>
      </c>
      <c r="E452">
        <f t="shared" ref="E452:E515" si="29">$I$2*D452</f>
        <v>29.495976654376214</v>
      </c>
      <c r="F452">
        <f t="shared" ref="F452:F515" si="30">E452-$I$4</f>
        <v>-0.72402234562378709</v>
      </c>
    </row>
    <row r="453" spans="1:6" x14ac:dyDescent="0.25">
      <c r="A453">
        <v>452</v>
      </c>
      <c r="B453">
        <v>38.209999000000003</v>
      </c>
      <c r="C453" s="3">
        <f t="shared" si="28"/>
        <v>-1.1190748176750863E-2</v>
      </c>
      <c r="D453">
        <f t="shared" ref="D453:D516" si="31">$D$3*EXP(C452)</f>
        <v>31.155302324973356</v>
      </c>
      <c r="E453">
        <f t="shared" si="29"/>
        <v>31.155302324973356</v>
      </c>
      <c r="F453">
        <f t="shared" si="30"/>
        <v>0.93530332497335422</v>
      </c>
    </row>
    <row r="454" spans="1:6" x14ac:dyDescent="0.25">
      <c r="A454">
        <v>453</v>
      </c>
      <c r="B454">
        <v>38.080002</v>
      </c>
      <c r="C454" s="3">
        <f t="shared" si="28"/>
        <v>-3.4079728434773648E-3</v>
      </c>
      <c r="D454">
        <f t="shared" si="31"/>
        <v>29.883699830582323</v>
      </c>
      <c r="E454">
        <f t="shared" si="29"/>
        <v>29.883699830582323</v>
      </c>
      <c r="F454">
        <f t="shared" si="30"/>
        <v>-0.33629916941767846</v>
      </c>
    </row>
    <row r="455" spans="1:6" x14ac:dyDescent="0.25">
      <c r="A455">
        <v>454</v>
      </c>
      <c r="B455">
        <v>38.459999000000003</v>
      </c>
      <c r="C455" s="3">
        <f t="shared" si="28"/>
        <v>9.9294517154218456E-3</v>
      </c>
      <c r="D455">
        <f t="shared" si="31"/>
        <v>30.117185356639187</v>
      </c>
      <c r="E455">
        <f t="shared" si="29"/>
        <v>30.117185356639187</v>
      </c>
      <c r="F455">
        <f t="shared" si="30"/>
        <v>-0.10281364336081467</v>
      </c>
    </row>
    <row r="456" spans="1:6" x14ac:dyDescent="0.25">
      <c r="A456">
        <v>455</v>
      </c>
      <c r="B456">
        <v>38.560001</v>
      </c>
      <c r="C456" s="3">
        <f t="shared" si="28"/>
        <v>2.5967815163610761E-3</v>
      </c>
      <c r="D456">
        <f t="shared" si="31"/>
        <v>30.521561719455825</v>
      </c>
      <c r="E456">
        <f t="shared" si="29"/>
        <v>30.521561719455825</v>
      </c>
      <c r="F456">
        <f t="shared" si="30"/>
        <v>0.30156271945582347</v>
      </c>
    </row>
    <row r="457" spans="1:6" x14ac:dyDescent="0.25">
      <c r="A457">
        <v>456</v>
      </c>
      <c r="B457">
        <v>38.389999000000003</v>
      </c>
      <c r="C457" s="3">
        <f t="shared" si="28"/>
        <v>-4.418512711698519E-3</v>
      </c>
      <c r="D457">
        <f t="shared" si="31"/>
        <v>30.2985757139515</v>
      </c>
      <c r="E457">
        <f t="shared" si="29"/>
        <v>30.2985757139515</v>
      </c>
      <c r="F457">
        <f t="shared" si="30"/>
        <v>7.8576713951498789E-2</v>
      </c>
    </row>
    <row r="458" spans="1:6" x14ac:dyDescent="0.25">
      <c r="A458">
        <v>457</v>
      </c>
      <c r="B458">
        <v>38.299999</v>
      </c>
      <c r="C458" s="3">
        <f t="shared" si="28"/>
        <v>-2.3471128873165988E-3</v>
      </c>
      <c r="D458">
        <f t="shared" si="31"/>
        <v>30.086766112635765</v>
      </c>
      <c r="E458">
        <f t="shared" si="29"/>
        <v>30.086766112635765</v>
      </c>
      <c r="F458">
        <f t="shared" si="30"/>
        <v>-0.13323288736423677</v>
      </c>
    </row>
    <row r="459" spans="1:6" x14ac:dyDescent="0.25">
      <c r="A459">
        <v>458</v>
      </c>
      <c r="B459">
        <v>38.580002</v>
      </c>
      <c r="C459" s="3">
        <f t="shared" si="28"/>
        <v>7.2841892409741121E-3</v>
      </c>
      <c r="D459">
        <f t="shared" si="31"/>
        <v>30.149152425870106</v>
      </c>
      <c r="E459">
        <f t="shared" si="29"/>
        <v>30.149152425870106</v>
      </c>
      <c r="F459">
        <f t="shared" si="30"/>
        <v>-7.0846574129895146E-2</v>
      </c>
    </row>
    <row r="460" spans="1:6" x14ac:dyDescent="0.25">
      <c r="A460">
        <v>459</v>
      </c>
      <c r="B460">
        <v>38.459999000000003</v>
      </c>
      <c r="C460" s="3">
        <f t="shared" si="28"/>
        <v>-3.1153451583200414E-3</v>
      </c>
      <c r="D460">
        <f t="shared" si="31"/>
        <v>30.440930869475952</v>
      </c>
      <c r="E460">
        <f t="shared" si="29"/>
        <v>30.440930869475952</v>
      </c>
      <c r="F460">
        <f t="shared" si="30"/>
        <v>0.220931869475951</v>
      </c>
    </row>
    <row r="461" spans="1:6" x14ac:dyDescent="0.25">
      <c r="A461">
        <v>460</v>
      </c>
      <c r="B461">
        <v>39.57</v>
      </c>
      <c r="C461" s="3">
        <f t="shared" si="28"/>
        <v>2.8452541237739493E-2</v>
      </c>
      <c r="D461">
        <f t="shared" si="31"/>
        <v>30.125999768481122</v>
      </c>
      <c r="E461">
        <f t="shared" si="29"/>
        <v>30.125999768481122</v>
      </c>
      <c r="F461">
        <f t="shared" si="30"/>
        <v>-9.3999231518878901E-2</v>
      </c>
    </row>
    <row r="462" spans="1:6" x14ac:dyDescent="0.25">
      <c r="A462">
        <v>461</v>
      </c>
      <c r="B462">
        <v>39.669998</v>
      </c>
      <c r="C462" s="3">
        <f t="shared" si="28"/>
        <v>2.5239287129731184E-3</v>
      </c>
      <c r="D462">
        <f t="shared" si="31"/>
        <v>31.092183866931453</v>
      </c>
      <c r="E462">
        <f t="shared" si="29"/>
        <v>31.092183866931453</v>
      </c>
      <c r="F462">
        <f t="shared" si="30"/>
        <v>0.87218486693145181</v>
      </c>
    </row>
    <row r="463" spans="1:6" x14ac:dyDescent="0.25">
      <c r="A463">
        <v>462</v>
      </c>
      <c r="B463">
        <v>39.340000000000003</v>
      </c>
      <c r="C463" s="3">
        <f t="shared" si="28"/>
        <v>-8.3533711493929217E-3</v>
      </c>
      <c r="D463">
        <f t="shared" si="31"/>
        <v>30.296368458175436</v>
      </c>
      <c r="E463">
        <f t="shared" si="29"/>
        <v>30.296368458175436</v>
      </c>
      <c r="F463">
        <f t="shared" si="30"/>
        <v>7.6369458175435057E-2</v>
      </c>
    </row>
    <row r="464" spans="1:6" x14ac:dyDescent="0.25">
      <c r="A464">
        <v>463</v>
      </c>
      <c r="B464">
        <v>39.310001</v>
      </c>
      <c r="C464" s="3">
        <f t="shared" si="28"/>
        <v>-7.6284808832486966E-4</v>
      </c>
      <c r="D464">
        <f t="shared" si="31"/>
        <v>29.968611560303085</v>
      </c>
      <c r="E464">
        <f t="shared" si="29"/>
        <v>29.968611560303085</v>
      </c>
      <c r="F464">
        <f t="shared" si="30"/>
        <v>-0.25138743969691646</v>
      </c>
    </row>
    <row r="465" spans="1:6" x14ac:dyDescent="0.25">
      <c r="A465">
        <v>464</v>
      </c>
      <c r="B465">
        <v>39.729999999999997</v>
      </c>
      <c r="C465" s="3">
        <f t="shared" si="28"/>
        <v>1.0627604953919234E-2</v>
      </c>
      <c r="D465">
        <f t="shared" si="31"/>
        <v>30.196954522369062</v>
      </c>
      <c r="E465">
        <f t="shared" si="29"/>
        <v>30.196954522369062</v>
      </c>
      <c r="F465">
        <f t="shared" si="30"/>
        <v>-2.3044477630939753E-2</v>
      </c>
    </row>
    <row r="466" spans="1:6" x14ac:dyDescent="0.25">
      <c r="A466">
        <v>465</v>
      </c>
      <c r="B466">
        <v>39.979999999999997</v>
      </c>
      <c r="C466" s="3">
        <f t="shared" si="28"/>
        <v>6.2727592457465335E-3</v>
      </c>
      <c r="D466">
        <f t="shared" si="31"/>
        <v>30.542877886724042</v>
      </c>
      <c r="E466">
        <f t="shared" si="29"/>
        <v>30.542877886724042</v>
      </c>
      <c r="F466">
        <f t="shared" si="30"/>
        <v>0.32287888672404108</v>
      </c>
    </row>
    <row r="467" spans="1:6" x14ac:dyDescent="0.25">
      <c r="A467">
        <v>466</v>
      </c>
      <c r="B467">
        <v>39.840000000000003</v>
      </c>
      <c r="C467" s="3">
        <f t="shared" si="28"/>
        <v>-3.5078963558563825E-3</v>
      </c>
      <c r="D467">
        <f t="shared" si="31"/>
        <v>30.410157564057393</v>
      </c>
      <c r="E467">
        <f t="shared" si="29"/>
        <v>30.410157564057393</v>
      </c>
      <c r="F467">
        <f t="shared" si="30"/>
        <v>0.19015856405739129</v>
      </c>
    </row>
    <row r="468" spans="1:6" x14ac:dyDescent="0.25">
      <c r="A468">
        <v>467</v>
      </c>
      <c r="B468">
        <v>40.380001</v>
      </c>
      <c r="C468" s="3">
        <f t="shared" si="28"/>
        <v>1.3463204933028541E-2</v>
      </c>
      <c r="D468">
        <f t="shared" si="31"/>
        <v>30.11417609204603</v>
      </c>
      <c r="E468">
        <f t="shared" si="29"/>
        <v>30.11417609204603</v>
      </c>
      <c r="F468">
        <f t="shared" si="30"/>
        <v>-0.10582290795397142</v>
      </c>
    </row>
    <row r="469" spans="1:6" x14ac:dyDescent="0.25">
      <c r="A469">
        <v>468</v>
      </c>
      <c r="B469">
        <v>40.419998</v>
      </c>
      <c r="C469" s="3">
        <f t="shared" si="28"/>
        <v>9.9002484559230748E-4</v>
      </c>
      <c r="D469">
        <f t="shared" si="31"/>
        <v>30.629608178714832</v>
      </c>
      <c r="E469">
        <f t="shared" si="29"/>
        <v>30.629608178714832</v>
      </c>
      <c r="F469">
        <f t="shared" si="30"/>
        <v>0.40960917871483105</v>
      </c>
    </row>
    <row r="470" spans="1:6" x14ac:dyDescent="0.25">
      <c r="A470">
        <v>469</v>
      </c>
      <c r="B470">
        <v>40.229999999999997</v>
      </c>
      <c r="C470" s="3">
        <f t="shared" si="28"/>
        <v>-4.7116765333217164E-3</v>
      </c>
      <c r="D470">
        <f t="shared" si="31"/>
        <v>30.249932364786272</v>
      </c>
      <c r="E470">
        <f t="shared" si="29"/>
        <v>30.249932364786272</v>
      </c>
      <c r="F470">
        <f t="shared" si="30"/>
        <v>2.9933364786270289E-2</v>
      </c>
    </row>
    <row r="471" spans="1:6" x14ac:dyDescent="0.25">
      <c r="A471">
        <v>470</v>
      </c>
      <c r="B471">
        <v>40.110000999999997</v>
      </c>
      <c r="C471" s="3">
        <f t="shared" si="28"/>
        <v>-2.9872812482971121E-3</v>
      </c>
      <c r="D471">
        <f t="shared" si="31"/>
        <v>30.077947054079516</v>
      </c>
      <c r="E471">
        <f t="shared" si="29"/>
        <v>30.077947054079516</v>
      </c>
      <c r="F471">
        <f t="shared" si="30"/>
        <v>-0.14205194592048542</v>
      </c>
    </row>
    <row r="472" spans="1:6" x14ac:dyDescent="0.25">
      <c r="A472">
        <v>471</v>
      </c>
      <c r="B472">
        <v>39.380001</v>
      </c>
      <c r="C472" s="3">
        <f t="shared" si="28"/>
        <v>-1.8367606108819684E-2</v>
      </c>
      <c r="D472">
        <f t="shared" si="31"/>
        <v>30.129858068854066</v>
      </c>
      <c r="E472">
        <f t="shared" si="29"/>
        <v>30.129858068854066</v>
      </c>
      <c r="F472">
        <f t="shared" si="30"/>
        <v>-9.0140931145935355E-2</v>
      </c>
    </row>
    <row r="473" spans="1:6" x14ac:dyDescent="0.25">
      <c r="A473">
        <v>472</v>
      </c>
      <c r="B473">
        <v>39.810001</v>
      </c>
      <c r="C473" s="3">
        <f t="shared" si="28"/>
        <v>1.0860063526962335E-2</v>
      </c>
      <c r="D473">
        <f t="shared" si="31"/>
        <v>29.669996538768451</v>
      </c>
      <c r="E473">
        <f t="shared" si="29"/>
        <v>29.669996538768451</v>
      </c>
      <c r="F473">
        <f t="shared" si="30"/>
        <v>-0.55000246123154994</v>
      </c>
    </row>
    <row r="474" spans="1:6" x14ac:dyDescent="0.25">
      <c r="A474">
        <v>473</v>
      </c>
      <c r="B474">
        <v>40.020000000000003</v>
      </c>
      <c r="C474" s="3">
        <f t="shared" si="28"/>
        <v>5.2611670240450678E-3</v>
      </c>
      <c r="D474">
        <f t="shared" si="31"/>
        <v>30.549978665820731</v>
      </c>
      <c r="E474">
        <f t="shared" si="29"/>
        <v>30.549978665820731</v>
      </c>
      <c r="F474">
        <f t="shared" si="30"/>
        <v>0.32997966582072991</v>
      </c>
    </row>
    <row r="475" spans="1:6" x14ac:dyDescent="0.25">
      <c r="A475">
        <v>474</v>
      </c>
      <c r="B475">
        <v>40.110000999999997</v>
      </c>
      <c r="C475" s="3">
        <f t="shared" si="28"/>
        <v>2.2463755578122878E-3</v>
      </c>
      <c r="D475">
        <f t="shared" si="31"/>
        <v>30.379410439602854</v>
      </c>
      <c r="E475">
        <f t="shared" si="29"/>
        <v>30.379410439602854</v>
      </c>
      <c r="F475">
        <f t="shared" si="30"/>
        <v>0.15941143960285231</v>
      </c>
    </row>
    <row r="476" spans="1:6" x14ac:dyDescent="0.25">
      <c r="A476">
        <v>475</v>
      </c>
      <c r="B476">
        <v>40.759998000000003</v>
      </c>
      <c r="C476" s="3">
        <f t="shared" si="28"/>
        <v>1.607545457340993E-2</v>
      </c>
      <c r="D476">
        <f t="shared" si="31"/>
        <v>30.287960772363792</v>
      </c>
      <c r="E476">
        <f t="shared" si="29"/>
        <v>30.287960772363792</v>
      </c>
      <c r="F476">
        <f t="shared" si="30"/>
        <v>6.7961772363791084E-2</v>
      </c>
    </row>
    <row r="477" spans="1:6" x14ac:dyDescent="0.25">
      <c r="A477">
        <v>476</v>
      </c>
      <c r="B477">
        <v>40.849997999999999</v>
      </c>
      <c r="C477" s="3">
        <f t="shared" si="28"/>
        <v>2.2056130595927699E-3</v>
      </c>
      <c r="D477">
        <f t="shared" si="31"/>
        <v>30.709724958620729</v>
      </c>
      <c r="E477">
        <f t="shared" si="29"/>
        <v>30.709724958620729</v>
      </c>
      <c r="F477">
        <f t="shared" si="30"/>
        <v>0.48972595862072765</v>
      </c>
    </row>
    <row r="478" spans="1:6" x14ac:dyDescent="0.25">
      <c r="A478">
        <v>477</v>
      </c>
      <c r="B478">
        <v>40.919998</v>
      </c>
      <c r="C478" s="3">
        <f t="shared" si="28"/>
        <v>1.7121198611668987E-3</v>
      </c>
      <c r="D478">
        <f t="shared" si="31"/>
        <v>30.286726184579347</v>
      </c>
      <c r="E478">
        <f t="shared" si="29"/>
        <v>30.286726184579347</v>
      </c>
      <c r="F478">
        <f t="shared" si="30"/>
        <v>6.6727184579345789E-2</v>
      </c>
    </row>
    <row r="479" spans="1:6" x14ac:dyDescent="0.25">
      <c r="A479">
        <v>478</v>
      </c>
      <c r="B479">
        <v>40.380001</v>
      </c>
      <c r="C479" s="3">
        <f t="shared" si="28"/>
        <v>-1.3284254558143098E-2</v>
      </c>
      <c r="D479">
        <f t="shared" si="31"/>
        <v>30.271783578545147</v>
      </c>
      <c r="E479">
        <f t="shared" si="29"/>
        <v>30.271783578545147</v>
      </c>
      <c r="F479">
        <f t="shared" si="30"/>
        <v>5.1784578545145621E-2</v>
      </c>
    </row>
    <row r="480" spans="1:6" x14ac:dyDescent="0.25">
      <c r="A480">
        <v>479</v>
      </c>
      <c r="B480">
        <v>40.220001000000003</v>
      </c>
      <c r="C480" s="3">
        <f t="shared" si="28"/>
        <v>-3.9702284416682351E-3</v>
      </c>
      <c r="D480">
        <f t="shared" si="31"/>
        <v>29.821203555288516</v>
      </c>
      <c r="E480">
        <f t="shared" si="29"/>
        <v>29.821203555288516</v>
      </c>
      <c r="F480">
        <f t="shared" si="30"/>
        <v>-0.3987954447114852</v>
      </c>
    </row>
    <row r="481" spans="1:6" x14ac:dyDescent="0.25">
      <c r="A481">
        <v>480</v>
      </c>
      <c r="B481">
        <v>39.68</v>
      </c>
      <c r="C481" s="3">
        <f t="shared" si="28"/>
        <v>-1.3517126791085807E-2</v>
      </c>
      <c r="D481">
        <f t="shared" si="31"/>
        <v>30.100256560171932</v>
      </c>
      <c r="E481">
        <f t="shared" si="29"/>
        <v>30.100256560171932</v>
      </c>
      <c r="F481">
        <f t="shared" si="30"/>
        <v>-0.11974243982806954</v>
      </c>
    </row>
    <row r="482" spans="1:6" x14ac:dyDescent="0.25">
      <c r="A482">
        <v>481</v>
      </c>
      <c r="B482">
        <v>39.909999999999997</v>
      </c>
      <c r="C482" s="3">
        <f t="shared" si="28"/>
        <v>5.779636643970314E-3</v>
      </c>
      <c r="D482">
        <f t="shared" si="31"/>
        <v>29.814259833558928</v>
      </c>
      <c r="E482">
        <f t="shared" si="29"/>
        <v>29.814259833558928</v>
      </c>
      <c r="F482">
        <f t="shared" si="30"/>
        <v>-0.405739166441073</v>
      </c>
    </row>
    <row r="483" spans="1:6" x14ac:dyDescent="0.25">
      <c r="A483">
        <v>482</v>
      </c>
      <c r="B483">
        <v>39.689999</v>
      </c>
      <c r="C483" s="3">
        <f t="shared" si="28"/>
        <v>-5.5276774609320702E-3</v>
      </c>
      <c r="D483">
        <f t="shared" si="31"/>
        <v>30.395165324848787</v>
      </c>
      <c r="E483">
        <f t="shared" si="29"/>
        <v>30.395165324848787</v>
      </c>
      <c r="F483">
        <f t="shared" si="30"/>
        <v>0.17516632484878514</v>
      </c>
    </row>
    <row r="484" spans="1:6" x14ac:dyDescent="0.25">
      <c r="A484">
        <v>483</v>
      </c>
      <c r="B484">
        <v>40.080002</v>
      </c>
      <c r="C484" s="3">
        <f t="shared" si="28"/>
        <v>9.7782650770974165E-3</v>
      </c>
      <c r="D484">
        <f t="shared" si="31"/>
        <v>30.053413432473093</v>
      </c>
      <c r="E484">
        <f t="shared" si="29"/>
        <v>30.053413432473093</v>
      </c>
      <c r="F484">
        <f t="shared" si="30"/>
        <v>-0.16658556752690856</v>
      </c>
    </row>
    <row r="485" spans="1:6" x14ac:dyDescent="0.25">
      <c r="A485">
        <v>484</v>
      </c>
      <c r="B485">
        <v>39.939999</v>
      </c>
      <c r="C485" s="3">
        <f t="shared" si="28"/>
        <v>-3.4992037266951617E-3</v>
      </c>
      <c r="D485">
        <f t="shared" si="31"/>
        <v>30.516947615947235</v>
      </c>
      <c r="E485">
        <f t="shared" si="29"/>
        <v>30.516947615947235</v>
      </c>
      <c r="F485">
        <f t="shared" si="30"/>
        <v>0.29694861594723321</v>
      </c>
    </row>
    <row r="486" spans="1:6" x14ac:dyDescent="0.25">
      <c r="A486">
        <v>485</v>
      </c>
      <c r="B486">
        <v>39.659999999999997</v>
      </c>
      <c r="C486" s="3">
        <f t="shared" si="28"/>
        <v>-7.0351798584627374E-3</v>
      </c>
      <c r="D486">
        <f t="shared" si="31"/>
        <v>30.114437864549036</v>
      </c>
      <c r="E486">
        <f t="shared" si="29"/>
        <v>30.114437864549036</v>
      </c>
      <c r="F486">
        <f t="shared" si="30"/>
        <v>-0.10556113545096579</v>
      </c>
    </row>
    <row r="487" spans="1:6" x14ac:dyDescent="0.25">
      <c r="A487">
        <v>486</v>
      </c>
      <c r="B487">
        <v>39.849997999999999</v>
      </c>
      <c r="C487" s="3">
        <f t="shared" si="28"/>
        <v>4.7792319563671288E-3</v>
      </c>
      <c r="D487">
        <f t="shared" si="31"/>
        <v>30.008141971661036</v>
      </c>
      <c r="E487">
        <f t="shared" si="29"/>
        <v>30.008141971661036</v>
      </c>
      <c r="F487">
        <f t="shared" si="30"/>
        <v>-0.21185702833896514</v>
      </c>
    </row>
    <row r="488" spans="1:6" x14ac:dyDescent="0.25">
      <c r="A488">
        <v>487</v>
      </c>
      <c r="B488">
        <v>39.919998</v>
      </c>
      <c r="C488" s="3">
        <f t="shared" si="28"/>
        <v>1.7550462950445395E-3</v>
      </c>
      <c r="D488">
        <f t="shared" si="31"/>
        <v>30.364773063792288</v>
      </c>
      <c r="E488">
        <f t="shared" si="29"/>
        <v>30.364773063792288</v>
      </c>
      <c r="F488">
        <f t="shared" si="30"/>
        <v>0.14477406379228697</v>
      </c>
    </row>
    <row r="489" spans="1:6" x14ac:dyDescent="0.25">
      <c r="A489">
        <v>488</v>
      </c>
      <c r="B489">
        <v>40.009998000000003</v>
      </c>
      <c r="C489" s="3">
        <f t="shared" si="28"/>
        <v>2.2519715385778548E-3</v>
      </c>
      <c r="D489">
        <f t="shared" si="31"/>
        <v>30.273083066152275</v>
      </c>
      <c r="E489">
        <f t="shared" si="29"/>
        <v>30.273083066152275</v>
      </c>
      <c r="F489">
        <f t="shared" si="30"/>
        <v>5.3084066152273124E-2</v>
      </c>
    </row>
    <row r="490" spans="1:6" x14ac:dyDescent="0.25">
      <c r="A490">
        <v>489</v>
      </c>
      <c r="B490">
        <v>39.340000000000003</v>
      </c>
      <c r="C490" s="3">
        <f t="shared" si="28"/>
        <v>-1.6887559920726235E-2</v>
      </c>
      <c r="D490">
        <f t="shared" si="31"/>
        <v>30.288130263683936</v>
      </c>
      <c r="E490">
        <f t="shared" si="29"/>
        <v>30.288130263683936</v>
      </c>
      <c r="F490">
        <f t="shared" si="30"/>
        <v>6.8131263683934407E-2</v>
      </c>
    </row>
    <row r="491" spans="1:6" x14ac:dyDescent="0.25">
      <c r="A491">
        <v>490</v>
      </c>
      <c r="B491">
        <v>39.060001</v>
      </c>
      <c r="C491" s="3">
        <f t="shared" si="28"/>
        <v>-7.1428619107420273E-3</v>
      </c>
      <c r="D491">
        <f t="shared" si="31"/>
        <v>29.713942016692929</v>
      </c>
      <c r="E491">
        <f t="shared" si="29"/>
        <v>29.713942016692929</v>
      </c>
      <c r="F491">
        <f t="shared" si="30"/>
        <v>-0.50605698330707227</v>
      </c>
    </row>
    <row r="492" spans="1:6" x14ac:dyDescent="0.25">
      <c r="A492">
        <v>491</v>
      </c>
      <c r="B492">
        <v>39.240001999999997</v>
      </c>
      <c r="C492" s="3">
        <f t="shared" si="28"/>
        <v>4.5977346153895648E-3</v>
      </c>
      <c r="D492">
        <f t="shared" si="31"/>
        <v>30.004910807320766</v>
      </c>
      <c r="E492">
        <f t="shared" si="29"/>
        <v>30.004910807320766</v>
      </c>
      <c r="F492">
        <f t="shared" si="30"/>
        <v>-0.21508819267923585</v>
      </c>
    </row>
    <row r="493" spans="1:6" x14ac:dyDescent="0.25">
      <c r="A493">
        <v>492</v>
      </c>
      <c r="B493">
        <v>39.080002</v>
      </c>
      <c r="C493" s="3">
        <f t="shared" si="28"/>
        <v>-4.0858073139072313E-3</v>
      </c>
      <c r="D493">
        <f t="shared" si="31"/>
        <v>30.359262438318883</v>
      </c>
      <c r="E493">
        <f t="shared" si="29"/>
        <v>30.359262438318883</v>
      </c>
      <c r="F493">
        <f t="shared" si="30"/>
        <v>0.13926343831888133</v>
      </c>
    </row>
    <row r="494" spans="1:6" x14ac:dyDescent="0.25">
      <c r="A494">
        <v>493</v>
      </c>
      <c r="B494">
        <v>38.389999000000003</v>
      </c>
      <c r="C494" s="3">
        <f t="shared" si="28"/>
        <v>-1.7813895387397371E-2</v>
      </c>
      <c r="D494">
        <f t="shared" si="31"/>
        <v>30.096777807503631</v>
      </c>
      <c r="E494">
        <f t="shared" si="29"/>
        <v>30.096777807503631</v>
      </c>
      <c r="F494">
        <f t="shared" si="30"/>
        <v>-0.12322119249636998</v>
      </c>
    </row>
    <row r="495" spans="1:6" x14ac:dyDescent="0.25">
      <c r="A495">
        <v>494</v>
      </c>
      <c r="B495">
        <v>38.200001</v>
      </c>
      <c r="C495" s="3">
        <f t="shared" si="28"/>
        <v>-4.9614411737163291E-3</v>
      </c>
      <c r="D495">
        <f t="shared" si="31"/>
        <v>29.686429683140783</v>
      </c>
      <c r="E495">
        <f t="shared" si="29"/>
        <v>29.686429683140783</v>
      </c>
      <c r="F495">
        <f t="shared" si="30"/>
        <v>-0.53356931685921793</v>
      </c>
    </row>
    <row r="496" spans="1:6" x14ac:dyDescent="0.25">
      <c r="A496">
        <v>495</v>
      </c>
      <c r="B496">
        <v>38.32</v>
      </c>
      <c r="C496" s="3">
        <f t="shared" si="28"/>
        <v>3.1364113121201314E-3</v>
      </c>
      <c r="D496">
        <f t="shared" si="31"/>
        <v>30.07043558453854</v>
      </c>
      <c r="E496">
        <f t="shared" si="29"/>
        <v>30.07043558453854</v>
      </c>
      <c r="F496">
        <f t="shared" si="30"/>
        <v>-0.14956341546146135</v>
      </c>
    </row>
    <row r="497" spans="1:6" x14ac:dyDescent="0.25">
      <c r="A497">
        <v>496</v>
      </c>
      <c r="B497">
        <v>39.279998999999997</v>
      </c>
      <c r="C497" s="3">
        <f t="shared" si="28"/>
        <v>2.4743504925356419E-2</v>
      </c>
      <c r="D497">
        <f t="shared" si="31"/>
        <v>30.314930140446855</v>
      </c>
      <c r="E497">
        <f t="shared" si="29"/>
        <v>30.314930140446855</v>
      </c>
      <c r="F497">
        <f t="shared" si="30"/>
        <v>9.4931140446853135E-2</v>
      </c>
    </row>
    <row r="498" spans="1:6" x14ac:dyDescent="0.25">
      <c r="A498">
        <v>497</v>
      </c>
      <c r="B498">
        <v>37.869999</v>
      </c>
      <c r="C498" s="3">
        <f t="shared" si="28"/>
        <v>-3.6556242520439375E-2</v>
      </c>
      <c r="D498">
        <f t="shared" si="31"/>
        <v>30.977075430584573</v>
      </c>
      <c r="E498">
        <f t="shared" si="29"/>
        <v>30.977075430584573</v>
      </c>
      <c r="F498">
        <f t="shared" si="30"/>
        <v>0.75707643058457208</v>
      </c>
    </row>
    <row r="499" spans="1:6" x14ac:dyDescent="0.25">
      <c r="A499">
        <v>498</v>
      </c>
      <c r="B499">
        <v>37.150002000000001</v>
      </c>
      <c r="C499" s="3">
        <f t="shared" si="28"/>
        <v>-1.9195390508009343E-2</v>
      </c>
      <c r="D499">
        <f t="shared" si="31"/>
        <v>29.135217949216372</v>
      </c>
      <c r="E499">
        <f t="shared" si="29"/>
        <v>29.135217949216372</v>
      </c>
      <c r="F499">
        <f t="shared" si="30"/>
        <v>-1.0847810507836293</v>
      </c>
    </row>
    <row r="500" spans="1:6" x14ac:dyDescent="0.25">
      <c r="A500">
        <v>499</v>
      </c>
      <c r="B500">
        <v>37.919998</v>
      </c>
      <c r="C500" s="3">
        <f t="shared" si="28"/>
        <v>2.0514799644635973E-2</v>
      </c>
      <c r="D500">
        <f t="shared" si="31"/>
        <v>29.645446341046856</v>
      </c>
      <c r="E500">
        <f t="shared" si="29"/>
        <v>29.645446341046856</v>
      </c>
      <c r="F500">
        <f t="shared" si="30"/>
        <v>-0.57455265895314511</v>
      </c>
    </row>
    <row r="501" spans="1:6" x14ac:dyDescent="0.25">
      <c r="A501">
        <v>500</v>
      </c>
      <c r="B501">
        <v>38.090000000000003</v>
      </c>
      <c r="C501" s="3">
        <f t="shared" si="28"/>
        <v>4.4731558463090649E-3</v>
      </c>
      <c r="D501">
        <f t="shared" si="31"/>
        <v>30.846359083372374</v>
      </c>
      <c r="E501">
        <f t="shared" si="29"/>
        <v>30.846359083372374</v>
      </c>
      <c r="F501">
        <f t="shared" si="30"/>
        <v>0.62636008337237215</v>
      </c>
    </row>
    <row r="502" spans="1:6" x14ac:dyDescent="0.25">
      <c r="A502">
        <v>501</v>
      </c>
      <c r="B502">
        <v>38.009998000000003</v>
      </c>
      <c r="C502" s="3">
        <f t="shared" si="28"/>
        <v>-2.1025501070889075E-3</v>
      </c>
      <c r="D502">
        <f t="shared" si="31"/>
        <v>30.355480554350244</v>
      </c>
      <c r="E502">
        <f t="shared" si="29"/>
        <v>30.355480554350244</v>
      </c>
      <c r="F502">
        <f t="shared" si="30"/>
        <v>0.13548155435024256</v>
      </c>
    </row>
    <row r="503" spans="1:6" x14ac:dyDescent="0.25">
      <c r="A503">
        <v>502</v>
      </c>
      <c r="B503">
        <v>37.659999999999997</v>
      </c>
      <c r="C503" s="3">
        <f t="shared" si="28"/>
        <v>-9.2507071544176735E-3</v>
      </c>
      <c r="D503">
        <f t="shared" si="31"/>
        <v>30.156526688107167</v>
      </c>
      <c r="E503">
        <f t="shared" si="29"/>
        <v>30.156526688107167</v>
      </c>
      <c r="F503">
        <f t="shared" si="30"/>
        <v>-6.3472311892834199E-2</v>
      </c>
    </row>
    <row r="504" spans="1:6" x14ac:dyDescent="0.25">
      <c r="A504">
        <v>503</v>
      </c>
      <c r="B504">
        <v>38.18</v>
      </c>
      <c r="C504" s="3">
        <f t="shared" si="28"/>
        <v>1.3713295068595373E-2</v>
      </c>
      <c r="D504">
        <f t="shared" si="31"/>
        <v>29.941731708062701</v>
      </c>
      <c r="E504">
        <f t="shared" si="29"/>
        <v>29.941731708062701</v>
      </c>
      <c r="F504">
        <f t="shared" si="30"/>
        <v>-0.2782672919373006</v>
      </c>
    </row>
    <row r="505" spans="1:6" x14ac:dyDescent="0.25">
      <c r="A505">
        <v>504</v>
      </c>
      <c r="B505">
        <v>38.459999000000003</v>
      </c>
      <c r="C505" s="3">
        <f t="shared" si="28"/>
        <v>7.3068958619918823E-3</v>
      </c>
      <c r="D505">
        <f t="shared" si="31"/>
        <v>30.637269299522046</v>
      </c>
      <c r="E505">
        <f t="shared" si="29"/>
        <v>30.637269299522046</v>
      </c>
      <c r="F505">
        <f t="shared" si="30"/>
        <v>0.41727029952204475</v>
      </c>
    </row>
    <row r="506" spans="1:6" x14ac:dyDescent="0.25">
      <c r="A506">
        <v>505</v>
      </c>
      <c r="B506">
        <v>38.619999</v>
      </c>
      <c r="C506" s="3">
        <f t="shared" si="28"/>
        <v>4.1515369474550683E-3</v>
      </c>
      <c r="D506">
        <f t="shared" si="31"/>
        <v>30.441622088004223</v>
      </c>
      <c r="E506">
        <f t="shared" si="29"/>
        <v>30.441622088004223</v>
      </c>
      <c r="F506">
        <f t="shared" si="30"/>
        <v>0.22162308800422181</v>
      </c>
    </row>
    <row r="507" spans="1:6" x14ac:dyDescent="0.25">
      <c r="A507">
        <v>506</v>
      </c>
      <c r="B507">
        <v>38.279998999999997</v>
      </c>
      <c r="C507" s="3">
        <f t="shared" si="28"/>
        <v>-8.8427106455974316E-3</v>
      </c>
      <c r="D507">
        <f t="shared" si="31"/>
        <v>30.34571922791784</v>
      </c>
      <c r="E507">
        <f t="shared" si="29"/>
        <v>30.34571922791784</v>
      </c>
      <c r="F507">
        <f t="shared" si="30"/>
        <v>0.12572022791783866</v>
      </c>
    </row>
    <row r="508" spans="1:6" x14ac:dyDescent="0.25">
      <c r="A508">
        <v>507</v>
      </c>
      <c r="B508">
        <v>38.040000999999997</v>
      </c>
      <c r="C508" s="3">
        <f t="shared" si="28"/>
        <v>-6.2892764961441682E-3</v>
      </c>
      <c r="D508">
        <f t="shared" si="31"/>
        <v>29.953950322474139</v>
      </c>
      <c r="E508">
        <f t="shared" si="29"/>
        <v>29.953950322474139</v>
      </c>
      <c r="F508">
        <f t="shared" si="30"/>
        <v>-0.26604867752586259</v>
      </c>
    </row>
    <row r="509" spans="1:6" x14ac:dyDescent="0.25">
      <c r="A509">
        <v>508</v>
      </c>
      <c r="B509">
        <v>38.490001999999997</v>
      </c>
      <c r="C509" s="3">
        <f t="shared" si="28"/>
        <v>1.1760255291894799E-2</v>
      </c>
      <c r="D509">
        <f t="shared" si="31"/>
        <v>30.03053349557295</v>
      </c>
      <c r="E509">
        <f t="shared" si="29"/>
        <v>30.03053349557295</v>
      </c>
      <c r="F509">
        <f t="shared" si="30"/>
        <v>-0.18946550442705146</v>
      </c>
    </row>
    <row r="510" spans="1:6" x14ac:dyDescent="0.25">
      <c r="A510">
        <v>509</v>
      </c>
      <c r="B510">
        <v>38.630001</v>
      </c>
      <c r="C510" s="3">
        <f t="shared" si="28"/>
        <v>3.6306833076045356E-3</v>
      </c>
      <c r="D510">
        <f t="shared" si="31"/>
        <v>30.577491886764093</v>
      </c>
      <c r="E510">
        <f t="shared" si="29"/>
        <v>30.577491886764093</v>
      </c>
      <c r="F510">
        <f t="shared" si="30"/>
        <v>0.35749288676409208</v>
      </c>
    </row>
    <row r="511" spans="1:6" x14ac:dyDescent="0.25">
      <c r="A511">
        <v>510</v>
      </c>
      <c r="B511">
        <v>38.979999999999997</v>
      </c>
      <c r="C511" s="3">
        <f t="shared" si="28"/>
        <v>9.019491514608468E-3</v>
      </c>
      <c r="D511">
        <f t="shared" si="31"/>
        <v>30.329917665112077</v>
      </c>
      <c r="E511">
        <f t="shared" si="29"/>
        <v>30.329917665112077</v>
      </c>
      <c r="F511">
        <f t="shared" si="30"/>
        <v>0.10991866511207604</v>
      </c>
    </row>
    <row r="512" spans="1:6" x14ac:dyDescent="0.25">
      <c r="A512">
        <v>511</v>
      </c>
      <c r="B512">
        <v>39.200001</v>
      </c>
      <c r="C512" s="3">
        <f t="shared" si="28"/>
        <v>5.6280782272058877E-3</v>
      </c>
      <c r="D512">
        <f t="shared" si="31"/>
        <v>30.493800945539711</v>
      </c>
      <c r="E512">
        <f t="shared" si="29"/>
        <v>30.493800945539711</v>
      </c>
      <c r="F512">
        <f t="shared" si="30"/>
        <v>0.27380194553970938</v>
      </c>
    </row>
    <row r="513" spans="1:8" x14ac:dyDescent="0.25">
      <c r="A513">
        <v>512</v>
      </c>
      <c r="B513">
        <v>39.659999999999997</v>
      </c>
      <c r="C513" s="3">
        <f t="shared" si="28"/>
        <v>1.1666350785029207E-2</v>
      </c>
      <c r="D513">
        <f t="shared" si="31"/>
        <v>30.390559030784996</v>
      </c>
      <c r="E513">
        <f t="shared" si="29"/>
        <v>30.390559030784996</v>
      </c>
      <c r="F513">
        <f t="shared" si="30"/>
        <v>0.17056003078499415</v>
      </c>
    </row>
    <row r="514" spans="1:8" x14ac:dyDescent="0.25">
      <c r="A514">
        <v>513</v>
      </c>
      <c r="B514">
        <v>39.029998999999997</v>
      </c>
      <c r="C514" s="3">
        <f t="shared" si="28"/>
        <v>-1.6012567520443638E-2</v>
      </c>
      <c r="D514">
        <f t="shared" si="31"/>
        <v>30.574620657280082</v>
      </c>
      <c r="E514">
        <f t="shared" si="29"/>
        <v>30.574620657280082</v>
      </c>
      <c r="F514">
        <f t="shared" si="30"/>
        <v>0.35462165728008088</v>
      </c>
    </row>
    <row r="515" spans="1:8" x14ac:dyDescent="0.25">
      <c r="A515">
        <v>514</v>
      </c>
      <c r="B515">
        <v>38.639999000000003</v>
      </c>
      <c r="C515" s="3">
        <f t="shared" si="28"/>
        <v>-1.0042572106806424E-2</v>
      </c>
      <c r="D515">
        <f t="shared" si="31"/>
        <v>29.739952868129123</v>
      </c>
      <c r="E515">
        <f t="shared" si="29"/>
        <v>29.739952868129123</v>
      </c>
      <c r="F515">
        <f t="shared" si="30"/>
        <v>-0.48004613187087841</v>
      </c>
    </row>
    <row r="516" spans="1:8" x14ac:dyDescent="0.25">
      <c r="A516">
        <v>515</v>
      </c>
      <c r="B516">
        <v>38.700001</v>
      </c>
      <c r="C516" s="3">
        <f t="shared" ref="C516:C579" si="32">LN(B516/B515)</f>
        <v>1.5516424111292285E-3</v>
      </c>
      <c r="D516">
        <f t="shared" si="31"/>
        <v>29.91803128511485</v>
      </c>
      <c r="E516">
        <f t="shared" ref="E516:E579" si="33">$I$2*D516</f>
        <v>29.91803128511485</v>
      </c>
      <c r="F516">
        <f t="shared" ref="F516:F579" si="34">E516-$I$4</f>
        <v>-0.30196771488515139</v>
      </c>
    </row>
    <row r="517" spans="1:8" x14ac:dyDescent="0.25">
      <c r="A517">
        <v>516</v>
      </c>
      <c r="B517">
        <v>38.590000000000003</v>
      </c>
      <c r="C517" s="3">
        <f t="shared" si="32"/>
        <v>-2.8464503260015621E-3</v>
      </c>
      <c r="D517">
        <f t="shared" ref="D517:D580" si="35">$D$3*EXP(C516)</f>
        <v>30.266926029682324</v>
      </c>
      <c r="E517">
        <f t="shared" si="33"/>
        <v>30.266926029682324</v>
      </c>
      <c r="F517">
        <f t="shared" si="34"/>
        <v>4.6927029682322541E-2</v>
      </c>
    </row>
    <row r="518" spans="1:8" x14ac:dyDescent="0.25">
      <c r="A518">
        <v>517</v>
      </c>
      <c r="B518">
        <v>38.389999000000003</v>
      </c>
      <c r="C518" s="3">
        <f t="shared" si="32"/>
        <v>-5.1961925852715184E-3</v>
      </c>
      <c r="D518">
        <f t="shared" si="35"/>
        <v>30.134101583356554</v>
      </c>
      <c r="E518">
        <f t="shared" si="33"/>
        <v>30.134101583356554</v>
      </c>
      <c r="F518">
        <f t="shared" si="34"/>
        <v>-8.5897416643447855E-2</v>
      </c>
    </row>
    <row r="519" spans="1:8" x14ac:dyDescent="0.25">
      <c r="A519">
        <v>518</v>
      </c>
      <c r="B519">
        <v>38.630001</v>
      </c>
      <c r="C519" s="3">
        <f t="shared" si="32"/>
        <v>6.2322196005503427E-3</v>
      </c>
      <c r="D519">
        <f t="shared" si="35"/>
        <v>30.063377335838329</v>
      </c>
      <c r="E519">
        <f t="shared" si="33"/>
        <v>30.063377335838329</v>
      </c>
      <c r="F519">
        <f t="shared" si="34"/>
        <v>-0.15662166416167267</v>
      </c>
    </row>
    <row r="520" spans="1:8" x14ac:dyDescent="0.25">
      <c r="A520">
        <v>519</v>
      </c>
      <c r="B520">
        <v>38.57</v>
      </c>
      <c r="C520" s="3">
        <f t="shared" si="32"/>
        <v>-1.5544303446697984E-3</v>
      </c>
      <c r="D520">
        <f t="shared" si="35"/>
        <v>30.408924772048028</v>
      </c>
      <c r="E520">
        <f t="shared" si="33"/>
        <v>30.408924772048028</v>
      </c>
      <c r="F520">
        <f t="shared" si="34"/>
        <v>0.18892577204802663</v>
      </c>
    </row>
    <row r="521" spans="1:8" x14ac:dyDescent="0.25">
      <c r="A521" s="13">
        <v>520</v>
      </c>
      <c r="B521" s="13">
        <v>38.659999999999997</v>
      </c>
      <c r="C521" s="15">
        <f t="shared" si="32"/>
        <v>2.3307015600483477E-3</v>
      </c>
      <c r="D521" s="13">
        <f t="shared" si="35"/>
        <v>30.173060607220798</v>
      </c>
      <c r="E521" s="13">
        <f t="shared" si="33"/>
        <v>30.173060607220798</v>
      </c>
      <c r="F521" s="13">
        <f t="shared" si="34"/>
        <v>-4.6938392779203753E-2</v>
      </c>
      <c r="G521" s="13" t="s">
        <v>38</v>
      </c>
      <c r="H521" s="13"/>
    </row>
    <row r="522" spans="1:8" x14ac:dyDescent="0.25">
      <c r="A522">
        <v>521</v>
      </c>
      <c r="B522">
        <v>38.509998000000003</v>
      </c>
      <c r="C522" s="3">
        <f t="shared" si="32"/>
        <v>-3.8875778879309143E-3</v>
      </c>
      <c r="D522">
        <f t="shared" si="35"/>
        <v>30.290514942701581</v>
      </c>
      <c r="E522">
        <f t="shared" si="33"/>
        <v>30.290514942701581</v>
      </c>
      <c r="F522">
        <f t="shared" si="34"/>
        <v>7.0515942701579348E-2</v>
      </c>
      <c r="G522" s="2">
        <f>+PERCENTILE($F$4:F521,5%)/$I$4*SQRT($I$7)</f>
        <v>-2.090394319090446E-2</v>
      </c>
      <c r="H522">
        <f>+IF(C522&lt;G522,1,0)</f>
        <v>0</v>
      </c>
    </row>
    <row r="523" spans="1:8" x14ac:dyDescent="0.25">
      <c r="A523">
        <v>522</v>
      </c>
      <c r="B523">
        <v>38.509998000000003</v>
      </c>
      <c r="C523" s="3">
        <f t="shared" si="32"/>
        <v>0</v>
      </c>
      <c r="D523">
        <f t="shared" si="35"/>
        <v>30.10274446585624</v>
      </c>
      <c r="E523">
        <f t="shared" si="33"/>
        <v>30.10274446585624</v>
      </c>
      <c r="F523">
        <f t="shared" si="34"/>
        <v>-0.11725453414376119</v>
      </c>
      <c r="G523" s="2">
        <f>+PERCENTILE($F$4:F522,5%)/$I$4*SQRT($I$7)</f>
        <v>-2.0896746771119305E-2</v>
      </c>
      <c r="H523">
        <f t="shared" ref="H523:H586" si="36">+IF(C523&lt;G523,1,0)</f>
        <v>0</v>
      </c>
    </row>
    <row r="524" spans="1:8" x14ac:dyDescent="0.25">
      <c r="A524">
        <v>523</v>
      </c>
      <c r="B524">
        <v>38.470001000000003</v>
      </c>
      <c r="C524" s="3">
        <f t="shared" si="32"/>
        <v>-1.0391531337690001E-3</v>
      </c>
      <c r="D524">
        <f t="shared" si="35"/>
        <v>30.219999000000001</v>
      </c>
      <c r="E524">
        <f t="shared" si="33"/>
        <v>30.219999000000001</v>
      </c>
      <c r="F524">
        <f t="shared" si="34"/>
        <v>0</v>
      </c>
      <c r="G524" s="2">
        <f>+PERCENTILE($F$4:F523,5%)/$I$4*SQRT($I$7)</f>
        <v>-2.0889550351334146E-2</v>
      </c>
      <c r="H524">
        <f t="shared" si="36"/>
        <v>0</v>
      </c>
    </row>
    <row r="525" spans="1:8" x14ac:dyDescent="0.25">
      <c r="A525">
        <v>524</v>
      </c>
      <c r="B525">
        <v>38.220001000000003</v>
      </c>
      <c r="C525" s="3">
        <f t="shared" si="32"/>
        <v>-6.5197777820461926E-3</v>
      </c>
      <c r="D525">
        <f t="shared" si="35"/>
        <v>30.188612104056695</v>
      </c>
      <c r="E525">
        <f t="shared" si="33"/>
        <v>30.188612104056695</v>
      </c>
      <c r="F525">
        <f t="shared" si="34"/>
        <v>-3.138689594330657E-2</v>
      </c>
      <c r="G525" s="2">
        <f>+PERCENTILE($F$4:F524,5%)/$I$4*SQRT($I$7)</f>
        <v>-2.0882353931548994E-2</v>
      </c>
      <c r="H525">
        <f t="shared" si="36"/>
        <v>0</v>
      </c>
    </row>
    <row r="526" spans="1:8" x14ac:dyDescent="0.25">
      <c r="A526">
        <v>525</v>
      </c>
      <c r="B526">
        <v>37.790000999999997</v>
      </c>
      <c r="C526" s="3">
        <f t="shared" si="32"/>
        <v>-1.1314421153014415E-2</v>
      </c>
      <c r="D526">
        <f t="shared" si="35"/>
        <v>30.023612216698382</v>
      </c>
      <c r="E526">
        <f t="shared" si="33"/>
        <v>30.023612216698382</v>
      </c>
      <c r="F526">
        <f t="shared" si="34"/>
        <v>-0.19638678330161952</v>
      </c>
      <c r="G526" s="2">
        <f>+PERCENTILE($F$4:F525,5%)/$I$4*SQRT($I$7)</f>
        <v>-2.0877582931333825E-2</v>
      </c>
      <c r="H526">
        <f t="shared" si="36"/>
        <v>0</v>
      </c>
    </row>
    <row r="527" spans="1:8" x14ac:dyDescent="0.25">
      <c r="A527">
        <v>526</v>
      </c>
      <c r="B527">
        <v>38.029998999999997</v>
      </c>
      <c r="C527" s="3">
        <f t="shared" si="32"/>
        <v>6.3307518217133934E-3</v>
      </c>
      <c r="D527">
        <f t="shared" si="35"/>
        <v>29.880004253008757</v>
      </c>
      <c r="E527">
        <f t="shared" si="33"/>
        <v>29.880004253008757</v>
      </c>
      <c r="F527">
        <f t="shared" si="34"/>
        <v>-0.33999474699124477</v>
      </c>
      <c r="G527" s="2">
        <f>+PERCENTILE($F$4:F526,5%)/$I$4*SQRT($I$7)</f>
        <v>-2.0872811931118656E-2</v>
      </c>
      <c r="H527">
        <f t="shared" si="36"/>
        <v>0</v>
      </c>
    </row>
    <row r="528" spans="1:8" x14ac:dyDescent="0.25">
      <c r="A528">
        <v>527</v>
      </c>
      <c r="B528">
        <v>37.909999999999997</v>
      </c>
      <c r="C528" s="3">
        <f t="shared" si="32"/>
        <v>-3.1603661168942807E-3</v>
      </c>
      <c r="D528">
        <f t="shared" si="35"/>
        <v>30.411921178567869</v>
      </c>
      <c r="E528">
        <f t="shared" si="33"/>
        <v>30.411921178567869</v>
      </c>
      <c r="F528">
        <f t="shared" si="34"/>
        <v>0.19192217856786797</v>
      </c>
      <c r="G528" s="2">
        <f>+PERCENTILE($F$4:F527,5%)/$I$4*SQRT($I$7)</f>
        <v>-2.0868040930903487E-2</v>
      </c>
      <c r="H528">
        <f t="shared" si="36"/>
        <v>0</v>
      </c>
    </row>
    <row r="529" spans="1:8" x14ac:dyDescent="0.25">
      <c r="A529">
        <v>528</v>
      </c>
      <c r="B529">
        <v>38.270000000000003</v>
      </c>
      <c r="C529" s="3">
        <f t="shared" si="32"/>
        <v>9.4513699093675147E-3</v>
      </c>
      <c r="D529">
        <f t="shared" si="35"/>
        <v>30.124643497624074</v>
      </c>
      <c r="E529">
        <f t="shared" si="33"/>
        <v>30.124643497624074</v>
      </c>
      <c r="F529">
        <f t="shared" si="34"/>
        <v>-9.5355502375927159E-2</v>
      </c>
      <c r="G529" s="2">
        <f>+PERCENTILE($F$4:F528,5%)/$I$4*SQRT($I$7)</f>
        <v>-2.0863269930688318E-2</v>
      </c>
      <c r="H529">
        <f t="shared" si="36"/>
        <v>0</v>
      </c>
    </row>
    <row r="530" spans="1:8" x14ac:dyDescent="0.25">
      <c r="A530">
        <v>529</v>
      </c>
      <c r="B530">
        <v>37.840000000000003</v>
      </c>
      <c r="C530" s="3">
        <f t="shared" si="32"/>
        <v>-1.1299555253933394E-2</v>
      </c>
      <c r="D530">
        <f t="shared" si="35"/>
        <v>30.506973403587448</v>
      </c>
      <c r="E530">
        <f t="shared" si="33"/>
        <v>30.506973403587448</v>
      </c>
      <c r="F530">
        <f t="shared" si="34"/>
        <v>0.28697440358744686</v>
      </c>
      <c r="G530" s="2">
        <f>+PERCENTILE($F$4:F529,5%)/$I$4*SQRT($I$7)</f>
        <v>-2.085849893047315E-2</v>
      </c>
      <c r="H530">
        <f t="shared" si="36"/>
        <v>0</v>
      </c>
    </row>
    <row r="531" spans="1:8" x14ac:dyDescent="0.25">
      <c r="A531">
        <v>530</v>
      </c>
      <c r="B531">
        <v>37.599997999999999</v>
      </c>
      <c r="C531" s="3">
        <f t="shared" si="32"/>
        <v>-6.3627469793195576E-3</v>
      </c>
      <c r="D531">
        <f t="shared" si="35"/>
        <v>29.880448449438202</v>
      </c>
      <c r="E531">
        <f t="shared" si="33"/>
        <v>29.880448449438202</v>
      </c>
      <c r="F531">
        <f t="shared" si="34"/>
        <v>-0.33955055056179972</v>
      </c>
      <c r="G531" s="2">
        <f>+PERCENTILE($F$4:F530,5%)/$I$4*SQRT($I$7)</f>
        <v>-2.0853727930257981E-2</v>
      </c>
      <c r="H531">
        <f t="shared" si="36"/>
        <v>0</v>
      </c>
    </row>
    <row r="532" spans="1:8" x14ac:dyDescent="0.25">
      <c r="A532">
        <v>531</v>
      </c>
      <c r="B532">
        <v>37.389999000000003</v>
      </c>
      <c r="C532" s="3">
        <f t="shared" si="32"/>
        <v>-5.6007349604549946E-3</v>
      </c>
      <c r="D532">
        <f t="shared" si="35"/>
        <v>30.02832721881612</v>
      </c>
      <c r="E532">
        <f t="shared" si="33"/>
        <v>30.02832721881612</v>
      </c>
      <c r="F532">
        <f t="shared" si="34"/>
        <v>-0.19167178118388151</v>
      </c>
      <c r="G532" s="2">
        <f>+PERCENTILE($F$4:F531,5%)/$I$4*SQRT($I$7)</f>
        <v>-2.0848956930042808E-2</v>
      </c>
      <c r="H532">
        <f t="shared" si="36"/>
        <v>0</v>
      </c>
    </row>
    <row r="533" spans="1:8" x14ac:dyDescent="0.25">
      <c r="A533">
        <v>532</v>
      </c>
      <c r="B533">
        <v>36.259998000000003</v>
      </c>
      <c r="C533" s="3">
        <f t="shared" si="32"/>
        <v>-3.068811207439753E-2</v>
      </c>
      <c r="D533">
        <f t="shared" si="35"/>
        <v>30.051217885437151</v>
      </c>
      <c r="E533">
        <f t="shared" si="33"/>
        <v>30.051217885437151</v>
      </c>
      <c r="F533">
        <f t="shared" si="34"/>
        <v>-0.16878111456285083</v>
      </c>
      <c r="G533" s="2">
        <f>+PERCENTILE($F$4:F532,5%)/$I$4*SQRT($I$7)</f>
        <v>-2.084418592982764E-2</v>
      </c>
      <c r="H533">
        <f t="shared" si="36"/>
        <v>1</v>
      </c>
    </row>
    <row r="534" spans="1:8" x14ac:dyDescent="0.25">
      <c r="A534">
        <v>533</v>
      </c>
      <c r="B534">
        <v>35.5</v>
      </c>
      <c r="C534" s="3">
        <f t="shared" si="32"/>
        <v>-2.1182453688135445E-2</v>
      </c>
      <c r="D534">
        <f t="shared" si="35"/>
        <v>29.306689826335703</v>
      </c>
      <c r="E534">
        <f t="shared" si="33"/>
        <v>29.306689826335703</v>
      </c>
      <c r="F534">
        <f t="shared" si="34"/>
        <v>-0.91330917366429887</v>
      </c>
      <c r="G534" s="2">
        <f>+PERCENTILE($F$4:F533,5%)/$I$4*SQRT($I$7)</f>
        <v>-2.0839414929612471E-2</v>
      </c>
      <c r="H534">
        <f t="shared" si="36"/>
        <v>1</v>
      </c>
    </row>
    <row r="535" spans="1:8" x14ac:dyDescent="0.25">
      <c r="A535">
        <v>534</v>
      </c>
      <c r="B535">
        <v>35.650002000000001</v>
      </c>
      <c r="C535" s="3">
        <f t="shared" si="32"/>
        <v>4.2165064799150921E-3</v>
      </c>
      <c r="D535">
        <f t="shared" si="35"/>
        <v>29.586597453756063</v>
      </c>
      <c r="E535">
        <f t="shared" si="33"/>
        <v>29.586597453756063</v>
      </c>
      <c r="F535">
        <f t="shared" si="34"/>
        <v>-0.63340154624393818</v>
      </c>
      <c r="G535" s="2">
        <f>+PERCENTILE($F$4:F534,5%)/$I$4*SQRT($I$7)</f>
        <v>-2.0954318129400545E-2</v>
      </c>
      <c r="H535">
        <f t="shared" si="36"/>
        <v>0</v>
      </c>
    </row>
    <row r="536" spans="1:8" x14ac:dyDescent="0.25">
      <c r="A536">
        <v>535</v>
      </c>
      <c r="B536">
        <v>35.610000999999997</v>
      </c>
      <c r="C536" s="3">
        <f t="shared" si="32"/>
        <v>-1.122677589599794E-3</v>
      </c>
      <c r="D536">
        <f t="shared" si="35"/>
        <v>30.347690839154875</v>
      </c>
      <c r="E536">
        <f t="shared" si="33"/>
        <v>30.347690839154875</v>
      </c>
      <c r="F536">
        <f t="shared" si="34"/>
        <v>0.12769183915487403</v>
      </c>
      <c r="G536" s="2">
        <f>+PERCENTILE($F$4:F535,5%)/$I$4*SQRT($I$7)</f>
        <v>-2.0989651731644337E-2</v>
      </c>
      <c r="H536">
        <f t="shared" si="36"/>
        <v>0</v>
      </c>
    </row>
    <row r="537" spans="1:8" x14ac:dyDescent="0.25">
      <c r="A537">
        <v>536</v>
      </c>
      <c r="B537">
        <v>35.099997999999999</v>
      </c>
      <c r="C537" s="3">
        <f t="shared" si="32"/>
        <v>-1.4425451879923818E-2</v>
      </c>
      <c r="D537">
        <f t="shared" si="35"/>
        <v>30.186090721958415</v>
      </c>
      <c r="E537">
        <f t="shared" si="33"/>
        <v>30.186090721958415</v>
      </c>
      <c r="F537">
        <f t="shared" si="34"/>
        <v>-3.390827804158647E-2</v>
      </c>
      <c r="G537" s="2">
        <f>+PERCENTILE($F$4:F536,5%)/$I$4*SQRT($I$7)</f>
        <v>-2.0986321677498178E-2</v>
      </c>
      <c r="H537">
        <f t="shared" si="36"/>
        <v>0</v>
      </c>
    </row>
    <row r="538" spans="1:8" x14ac:dyDescent="0.25">
      <c r="A538">
        <v>537</v>
      </c>
      <c r="B538">
        <v>35.090000000000003</v>
      </c>
      <c r="C538" s="3">
        <f t="shared" si="32"/>
        <v>-2.8488389663767322E-4</v>
      </c>
      <c r="D538">
        <f t="shared" si="35"/>
        <v>29.787191088818059</v>
      </c>
      <c r="E538">
        <f t="shared" si="33"/>
        <v>29.787191088818059</v>
      </c>
      <c r="F538">
        <f t="shared" si="34"/>
        <v>-0.43280791118194273</v>
      </c>
      <c r="G538" s="2">
        <f>+PERCENTILE($F$4:F537,5%)/$I$4*SQRT($I$7)</f>
        <v>-2.0982991623352019E-2</v>
      </c>
      <c r="H538">
        <f t="shared" si="36"/>
        <v>0</v>
      </c>
    </row>
    <row r="539" spans="1:8" x14ac:dyDescent="0.25">
      <c r="A539">
        <v>538</v>
      </c>
      <c r="B539">
        <v>36.07</v>
      </c>
      <c r="C539" s="3">
        <f t="shared" si="32"/>
        <v>2.7545305320323704E-2</v>
      </c>
      <c r="D539">
        <f t="shared" si="35"/>
        <v>30.211391035122002</v>
      </c>
      <c r="E539">
        <f t="shared" si="33"/>
        <v>30.211391035122002</v>
      </c>
      <c r="F539">
        <f t="shared" si="34"/>
        <v>-8.6079648779993079E-3</v>
      </c>
      <c r="G539" s="2">
        <f>+PERCENTILE($F$4:F538,5%)/$I$4*SQRT($I$7)</f>
        <v>-2.097966156920586E-2</v>
      </c>
      <c r="H539">
        <f t="shared" si="36"/>
        <v>0</v>
      </c>
    </row>
    <row r="540" spans="1:8" x14ac:dyDescent="0.25">
      <c r="A540">
        <v>539</v>
      </c>
      <c r="B540">
        <v>36.049999</v>
      </c>
      <c r="C540" s="3">
        <f t="shared" si="32"/>
        <v>-5.5465892374094309E-4</v>
      </c>
      <c r="D540">
        <f t="shared" si="35"/>
        <v>31.063988712738666</v>
      </c>
      <c r="E540">
        <f t="shared" si="33"/>
        <v>31.063988712738666</v>
      </c>
      <c r="F540">
        <f t="shared" si="34"/>
        <v>0.84398971273866508</v>
      </c>
      <c r="G540" s="2">
        <f>+PERCENTILE($F$4:F539,5%)/$I$4*SQRT($I$7)</f>
        <v>-2.0976331515059701E-2</v>
      </c>
      <c r="H540">
        <f t="shared" si="36"/>
        <v>0</v>
      </c>
    </row>
    <row r="541" spans="1:8" x14ac:dyDescent="0.25">
      <c r="A541">
        <v>540</v>
      </c>
      <c r="B541">
        <v>36.049999</v>
      </c>
      <c r="C541" s="3">
        <f t="shared" si="32"/>
        <v>0</v>
      </c>
      <c r="D541">
        <f t="shared" si="35"/>
        <v>30.203241855558666</v>
      </c>
      <c r="E541">
        <f t="shared" si="33"/>
        <v>30.203241855558666</v>
      </c>
      <c r="F541">
        <f t="shared" si="34"/>
        <v>-1.675714444133547E-2</v>
      </c>
      <c r="G541" s="2">
        <f>+PERCENTILE($F$4:F540,5%)/$I$4*SQRT($I$7)</f>
        <v>-2.0973001460913538E-2</v>
      </c>
      <c r="H541">
        <f t="shared" si="36"/>
        <v>0</v>
      </c>
    </row>
    <row r="542" spans="1:8" x14ac:dyDescent="0.25">
      <c r="A542">
        <v>541</v>
      </c>
      <c r="B542">
        <v>35.619999</v>
      </c>
      <c r="C542" s="3">
        <f t="shared" si="32"/>
        <v>-1.1999586204307062E-2</v>
      </c>
      <c r="D542">
        <f t="shared" si="35"/>
        <v>30.219999000000001</v>
      </c>
      <c r="E542">
        <f t="shared" si="33"/>
        <v>30.219999000000001</v>
      </c>
      <c r="F542">
        <f t="shared" si="34"/>
        <v>0</v>
      </c>
      <c r="G542" s="2">
        <f>+PERCENTILE($F$4:F541,5%)/$I$4*SQRT($I$7)</f>
        <v>-2.0969671406767379E-2</v>
      </c>
      <c r="H542">
        <f t="shared" si="36"/>
        <v>0</v>
      </c>
    </row>
    <row r="543" spans="1:8" x14ac:dyDescent="0.25">
      <c r="A543">
        <v>542</v>
      </c>
      <c r="B543">
        <v>35.520000000000003</v>
      </c>
      <c r="C543" s="3">
        <f t="shared" si="32"/>
        <v>-2.8113316634300854E-3</v>
      </c>
      <c r="D543">
        <f t="shared" si="35"/>
        <v>29.859538530361711</v>
      </c>
      <c r="E543">
        <f t="shared" si="33"/>
        <v>29.859538530361711</v>
      </c>
      <c r="F543">
        <f t="shared" si="34"/>
        <v>-0.3604604696382907</v>
      </c>
      <c r="G543" s="2">
        <f>+PERCENTILE($F$4:F542,5%)/$I$4*SQRT($I$7)</f>
        <v>-2.0966341352621223E-2</v>
      </c>
      <c r="H543">
        <f t="shared" si="36"/>
        <v>0</v>
      </c>
    </row>
    <row r="544" spans="1:8" x14ac:dyDescent="0.25">
      <c r="A544">
        <v>543</v>
      </c>
      <c r="B544">
        <v>35.189999</v>
      </c>
      <c r="C544" s="3">
        <f t="shared" si="32"/>
        <v>-9.3339952076400313E-3</v>
      </c>
      <c r="D544">
        <f t="shared" si="35"/>
        <v>30.135159871284674</v>
      </c>
      <c r="E544">
        <f t="shared" si="33"/>
        <v>30.135159871284674</v>
      </c>
      <c r="F544">
        <f t="shared" si="34"/>
        <v>-8.483912871532695E-2</v>
      </c>
      <c r="G544" s="2">
        <f>+PERCENTILE($F$4:F543,5%)/$I$4*SQRT($I$7)</f>
        <v>-2.0963011298475061E-2</v>
      </c>
      <c r="H544">
        <f t="shared" si="36"/>
        <v>0</v>
      </c>
    </row>
    <row r="545" spans="1:8" x14ac:dyDescent="0.25">
      <c r="A545">
        <v>544</v>
      </c>
      <c r="B545">
        <v>35.009998000000003</v>
      </c>
      <c r="C545" s="3">
        <f t="shared" si="32"/>
        <v>-5.1282450762918904E-3</v>
      </c>
      <c r="D545">
        <f t="shared" si="35"/>
        <v>29.939238023367142</v>
      </c>
      <c r="E545">
        <f t="shared" si="33"/>
        <v>29.939238023367142</v>
      </c>
      <c r="F545">
        <f t="shared" si="34"/>
        <v>-0.28076097663285893</v>
      </c>
      <c r="G545" s="2">
        <f>+PERCENTILE($F$4:F544,5%)/$I$4*SQRT($I$7)</f>
        <v>-2.0959681244328902E-2</v>
      </c>
      <c r="H545">
        <f t="shared" si="36"/>
        <v>0</v>
      </c>
    </row>
    <row r="546" spans="1:8" x14ac:dyDescent="0.25">
      <c r="A546">
        <v>545</v>
      </c>
      <c r="B546">
        <v>35.840000000000003</v>
      </c>
      <c r="C546" s="3">
        <f t="shared" si="32"/>
        <v>2.3430910266692345E-2</v>
      </c>
      <c r="D546">
        <f t="shared" si="35"/>
        <v>30.065420136840647</v>
      </c>
      <c r="E546">
        <f t="shared" si="33"/>
        <v>30.065420136840647</v>
      </c>
      <c r="F546">
        <f t="shared" si="34"/>
        <v>-0.15457886315935454</v>
      </c>
      <c r="G546" s="2">
        <f>+PERCENTILE($F$4:F545,5%)/$I$4*SQRT($I$7)</f>
        <v>-2.0955814878689905E-2</v>
      </c>
      <c r="H546">
        <f t="shared" si="36"/>
        <v>0</v>
      </c>
    </row>
    <row r="547" spans="1:8" x14ac:dyDescent="0.25">
      <c r="A547">
        <v>546</v>
      </c>
      <c r="B547">
        <v>35.490001999999997</v>
      </c>
      <c r="C547" s="3">
        <f t="shared" si="32"/>
        <v>-9.8135650944239233E-3</v>
      </c>
      <c r="D547">
        <f t="shared" si="35"/>
        <v>30.936441760436548</v>
      </c>
      <c r="E547">
        <f t="shared" si="33"/>
        <v>30.936441760436548</v>
      </c>
      <c r="F547">
        <f t="shared" si="34"/>
        <v>0.71644276043654642</v>
      </c>
      <c r="G547" s="2">
        <f>+PERCENTILE($F$4:F546,5%)/$I$4*SQRT($I$7)</f>
        <v>-2.0951948513050909E-2</v>
      </c>
      <c r="H547">
        <f t="shared" si="36"/>
        <v>0</v>
      </c>
    </row>
    <row r="548" spans="1:8" x14ac:dyDescent="0.25">
      <c r="A548">
        <v>547</v>
      </c>
      <c r="B548">
        <v>35.029998999999997</v>
      </c>
      <c r="C548" s="3">
        <f t="shared" si="32"/>
        <v>-1.3046214349870709E-2</v>
      </c>
      <c r="D548">
        <f t="shared" si="35"/>
        <v>29.924883508649494</v>
      </c>
      <c r="E548">
        <f t="shared" si="33"/>
        <v>29.924883508649494</v>
      </c>
      <c r="F548">
        <f t="shared" si="34"/>
        <v>-0.29511549135050785</v>
      </c>
      <c r="G548" s="2">
        <f>+PERCENTILE($F$4:F547,5%)/$I$4*SQRT($I$7)</f>
        <v>-2.0948082147411916E-2</v>
      </c>
      <c r="H548">
        <f t="shared" si="36"/>
        <v>0</v>
      </c>
    </row>
    <row r="549" spans="1:8" x14ac:dyDescent="0.25">
      <c r="A549">
        <v>548</v>
      </c>
      <c r="B549">
        <v>35.020000000000003</v>
      </c>
      <c r="C549" s="3">
        <f t="shared" si="32"/>
        <v>-2.8548180472935458E-4</v>
      </c>
      <c r="D549">
        <f t="shared" si="35"/>
        <v>29.82830304574232</v>
      </c>
      <c r="E549">
        <f t="shared" si="33"/>
        <v>29.82830304574232</v>
      </c>
      <c r="F549">
        <f t="shared" si="34"/>
        <v>-0.39169595425768122</v>
      </c>
      <c r="G549" s="2">
        <f>+PERCENTILE($F$4:F548,5%)/$I$4*SQRT($I$7)</f>
        <v>-2.0944215781772919E-2</v>
      </c>
      <c r="H549">
        <f t="shared" si="36"/>
        <v>0</v>
      </c>
    </row>
    <row r="550" spans="1:8" x14ac:dyDescent="0.25">
      <c r="A550">
        <v>549</v>
      </c>
      <c r="B550">
        <v>34.369999</v>
      </c>
      <c r="C550" s="3">
        <f t="shared" si="32"/>
        <v>-1.8735265091104878E-2</v>
      </c>
      <c r="D550">
        <f t="shared" si="35"/>
        <v>30.211372971492239</v>
      </c>
      <c r="E550">
        <f t="shared" si="33"/>
        <v>30.211372971492239</v>
      </c>
      <c r="F550">
        <f t="shared" si="34"/>
        <v>-8.6260285077628396E-3</v>
      </c>
      <c r="G550" s="2">
        <f>+PERCENTILE($F$4:F549,5%)/$I$4*SQRT($I$7)</f>
        <v>-2.0940349416133923E-2</v>
      </c>
      <c r="H550">
        <f t="shared" si="36"/>
        <v>0</v>
      </c>
    </row>
    <row r="551" spans="1:8" x14ac:dyDescent="0.25">
      <c r="A551">
        <v>550</v>
      </c>
      <c r="B551">
        <v>33.18</v>
      </c>
      <c r="C551" s="3">
        <f t="shared" si="32"/>
        <v>-3.5236777004302507E-2</v>
      </c>
      <c r="D551">
        <f t="shared" si="35"/>
        <v>29.65909010308398</v>
      </c>
      <c r="E551">
        <f t="shared" si="33"/>
        <v>29.65909010308398</v>
      </c>
      <c r="F551">
        <f t="shared" si="34"/>
        <v>-0.56090889691602186</v>
      </c>
      <c r="G551" s="2">
        <f>+PERCENTILE($F$4:F550,5%)/$I$4*SQRT($I$7)</f>
        <v>-2.093648305049493E-2</v>
      </c>
      <c r="H551">
        <f t="shared" si="36"/>
        <v>1</v>
      </c>
    </row>
    <row r="552" spans="1:8" x14ac:dyDescent="0.25">
      <c r="A552">
        <v>551</v>
      </c>
      <c r="B552">
        <v>33</v>
      </c>
      <c r="C552" s="3">
        <f t="shared" si="32"/>
        <v>-5.4397232958182098E-3</v>
      </c>
      <c r="D552">
        <f t="shared" si="35"/>
        <v>29.173686237814557</v>
      </c>
      <c r="E552">
        <f t="shared" si="33"/>
        <v>29.173686237814557</v>
      </c>
      <c r="F552">
        <f t="shared" si="34"/>
        <v>-1.046312762185444</v>
      </c>
      <c r="G552" s="2">
        <f>+PERCENTILE($F$4:F551,5%)/$I$4*SQRT($I$7)</f>
        <v>-2.0932616684855933E-2</v>
      </c>
      <c r="H552">
        <f t="shared" si="36"/>
        <v>0</v>
      </c>
    </row>
    <row r="553" spans="1:8" x14ac:dyDescent="0.25">
      <c r="A553">
        <v>552</v>
      </c>
      <c r="B553">
        <v>33.779998999999997</v>
      </c>
      <c r="C553" s="3">
        <f t="shared" si="32"/>
        <v>2.3361320309857589E-2</v>
      </c>
      <c r="D553">
        <f t="shared" si="35"/>
        <v>30.056056871609403</v>
      </c>
      <c r="E553">
        <f t="shared" si="33"/>
        <v>30.056056871609403</v>
      </c>
      <c r="F553">
        <f t="shared" si="34"/>
        <v>-0.16394212839059819</v>
      </c>
      <c r="G553" s="2">
        <f>+PERCENTILE($F$4:F552,5%)/$I$4*SQRT($I$7)</f>
        <v>-2.0999641894082818E-2</v>
      </c>
      <c r="H553">
        <f t="shared" si="36"/>
        <v>0</v>
      </c>
    </row>
    <row r="554" spans="1:8" x14ac:dyDescent="0.25">
      <c r="A554">
        <v>553</v>
      </c>
      <c r="B554">
        <v>33.259998000000003</v>
      </c>
      <c r="C554" s="3">
        <f t="shared" si="32"/>
        <v>-1.5513468143849057E-2</v>
      </c>
      <c r="D554">
        <f t="shared" si="35"/>
        <v>30.934288969696997</v>
      </c>
      <c r="E554">
        <f t="shared" si="33"/>
        <v>30.934288969696997</v>
      </c>
      <c r="F554">
        <f t="shared" si="34"/>
        <v>0.71428996969699554</v>
      </c>
      <c r="G554" s="2">
        <f>+PERCENTILE($F$4:F553,5%)/$I$4*SQRT($I$7)</f>
        <v>-2.0996311839936659E-2</v>
      </c>
      <c r="H554">
        <f t="shared" si="36"/>
        <v>0</v>
      </c>
    </row>
    <row r="555" spans="1:8" x14ac:dyDescent="0.25">
      <c r="A555">
        <v>554</v>
      </c>
      <c r="B555">
        <v>32.220001000000003</v>
      </c>
      <c r="C555" s="3">
        <f t="shared" si="32"/>
        <v>-3.1768004847037727E-2</v>
      </c>
      <c r="D555">
        <f t="shared" si="35"/>
        <v>29.754799764795795</v>
      </c>
      <c r="E555">
        <f t="shared" si="33"/>
        <v>29.754799764795795</v>
      </c>
      <c r="F555">
        <f t="shared" si="34"/>
        <v>-0.46519923520420647</v>
      </c>
      <c r="G555" s="2">
        <f>+PERCENTILE($F$4:F554,5%)/$I$4*SQRT($I$7)</f>
        <v>-2.0992981785790496E-2</v>
      </c>
      <c r="H555">
        <f t="shared" si="36"/>
        <v>1</v>
      </c>
    </row>
    <row r="556" spans="1:8" x14ac:dyDescent="0.25">
      <c r="A556">
        <v>555</v>
      </c>
      <c r="B556">
        <v>33.060001</v>
      </c>
      <c r="C556" s="3">
        <f t="shared" si="32"/>
        <v>2.5736713855460266E-2</v>
      </c>
      <c r="D556">
        <f t="shared" si="35"/>
        <v>29.275058825920524</v>
      </c>
      <c r="E556">
        <f t="shared" si="33"/>
        <v>29.275058825920524</v>
      </c>
      <c r="F556">
        <f t="shared" si="34"/>
        <v>-0.94494017407947695</v>
      </c>
      <c r="G556" s="2">
        <f>+PERCENTILE($F$4:F555,5%)/$I$4*SQRT($I$7)</f>
        <v>-2.0989651731644337E-2</v>
      </c>
      <c r="H556">
        <f t="shared" si="36"/>
        <v>0</v>
      </c>
    </row>
    <row r="557" spans="1:8" x14ac:dyDescent="0.25">
      <c r="A557">
        <v>556</v>
      </c>
      <c r="B557">
        <v>32.779998999999997</v>
      </c>
      <c r="C557" s="3">
        <f t="shared" si="32"/>
        <v>-8.5055798316348557E-3</v>
      </c>
      <c r="D557">
        <f t="shared" si="35"/>
        <v>31.007857422474903</v>
      </c>
      <c r="E557">
        <f t="shared" si="33"/>
        <v>31.007857422474903</v>
      </c>
      <c r="F557">
        <f t="shared" si="34"/>
        <v>0.78785842247490123</v>
      </c>
      <c r="G557" s="2">
        <f>+PERCENTILE($F$4:F556,5%)/$I$4*SQRT($I$7)</f>
        <v>-2.1163212577540624E-2</v>
      </c>
      <c r="H557">
        <f t="shared" si="36"/>
        <v>0</v>
      </c>
    </row>
    <row r="558" spans="1:8" x14ac:dyDescent="0.25">
      <c r="A558">
        <v>557</v>
      </c>
      <c r="B558">
        <v>32.610000999999997</v>
      </c>
      <c r="C558" s="3">
        <f t="shared" si="32"/>
        <v>-5.1995223426094059E-3</v>
      </c>
      <c r="D558">
        <f t="shared" si="35"/>
        <v>29.964050424559908</v>
      </c>
      <c r="E558">
        <f t="shared" si="33"/>
        <v>29.964050424559908</v>
      </c>
      <c r="F558">
        <f t="shared" si="34"/>
        <v>-0.25594857544009386</v>
      </c>
      <c r="G558" s="2">
        <f>+PERCENTILE($F$4:F557,5%)/$I$4*SQRT($I$7)</f>
        <v>-2.1146096296254555E-2</v>
      </c>
      <c r="H558">
        <f t="shared" si="36"/>
        <v>0</v>
      </c>
    </row>
    <row r="559" spans="1:8" x14ac:dyDescent="0.25">
      <c r="A559">
        <v>558</v>
      </c>
      <c r="B559">
        <v>32.330002</v>
      </c>
      <c r="C559" s="3">
        <f t="shared" si="32"/>
        <v>-8.6233668672797952E-3</v>
      </c>
      <c r="D559">
        <f t="shared" si="35"/>
        <v>30.0632772322537</v>
      </c>
      <c r="E559">
        <f t="shared" si="33"/>
        <v>30.0632772322537</v>
      </c>
      <c r="F559">
        <f t="shared" si="34"/>
        <v>-0.15672176774630131</v>
      </c>
      <c r="G559" s="2">
        <f>+PERCENTILE($F$4:F558,5%)/$I$4*SQRT($I$7)</f>
        <v>-2.1128980014968487E-2</v>
      </c>
      <c r="H559">
        <f t="shared" si="36"/>
        <v>0</v>
      </c>
    </row>
    <row r="560" spans="1:8" x14ac:dyDescent="0.25">
      <c r="A560">
        <v>559</v>
      </c>
      <c r="B560">
        <v>32.869999</v>
      </c>
      <c r="C560" s="3">
        <f t="shared" si="32"/>
        <v>1.6564703653862197E-2</v>
      </c>
      <c r="D560">
        <f t="shared" si="35"/>
        <v>29.960521255733727</v>
      </c>
      <c r="E560">
        <f t="shared" si="33"/>
        <v>29.960521255733727</v>
      </c>
      <c r="F560">
        <f t="shared" si="34"/>
        <v>-0.2594777442662739</v>
      </c>
      <c r="G560" s="2">
        <f>+PERCENTILE($F$4:F559,5%)/$I$4*SQRT($I$7)</f>
        <v>-2.1111863733682425E-2</v>
      </c>
      <c r="H560">
        <f t="shared" si="36"/>
        <v>0</v>
      </c>
    </row>
    <row r="561" spans="1:8" x14ac:dyDescent="0.25">
      <c r="A561">
        <v>560</v>
      </c>
      <c r="B561">
        <v>32.529998999999997</v>
      </c>
      <c r="C561" s="3">
        <f t="shared" si="32"/>
        <v>-1.03976475088447E-2</v>
      </c>
      <c r="D561">
        <f t="shared" si="35"/>
        <v>30.724753339328625</v>
      </c>
      <c r="E561">
        <f t="shared" si="33"/>
        <v>30.724753339328625</v>
      </c>
      <c r="F561">
        <f t="shared" si="34"/>
        <v>0.50475433932862401</v>
      </c>
      <c r="G561" s="2">
        <f>+PERCENTILE($F$4:F560,5%)/$I$4*SQRT($I$7)</f>
        <v>-2.1094747452396357E-2</v>
      </c>
      <c r="H561">
        <f t="shared" si="36"/>
        <v>0</v>
      </c>
    </row>
    <row r="562" spans="1:8" x14ac:dyDescent="0.25">
      <c r="A562">
        <v>561</v>
      </c>
      <c r="B562">
        <v>33.450001</v>
      </c>
      <c r="C562" s="3">
        <f t="shared" si="32"/>
        <v>2.7889106725198388E-2</v>
      </c>
      <c r="D562">
        <f t="shared" si="35"/>
        <v>29.907410013915758</v>
      </c>
      <c r="E562">
        <f t="shared" si="33"/>
        <v>29.907410013915758</v>
      </c>
      <c r="F562">
        <f t="shared" si="34"/>
        <v>-0.31258898608424346</v>
      </c>
      <c r="G562" s="2">
        <f>+PERCENTILE($F$4:F561,5%)/$I$4*SQRT($I$7)</f>
        <v>-2.1077631171110292E-2</v>
      </c>
      <c r="H562">
        <f t="shared" si="36"/>
        <v>0</v>
      </c>
    </row>
    <row r="563" spans="1:8" x14ac:dyDescent="0.25">
      <c r="A563">
        <v>562</v>
      </c>
      <c r="B563">
        <v>33.5</v>
      </c>
      <c r="C563" s="3">
        <f t="shared" si="32"/>
        <v>1.4936223614175766E-3</v>
      </c>
      <c r="D563">
        <f t="shared" si="35"/>
        <v>31.074670391782035</v>
      </c>
      <c r="E563">
        <f t="shared" si="33"/>
        <v>31.074670391782035</v>
      </c>
      <c r="F563">
        <f t="shared" si="34"/>
        <v>0.85467139178203411</v>
      </c>
      <c r="G563" s="2">
        <f>+PERCENTILE($F$4:F562,5%)/$I$4*SQRT($I$7)</f>
        <v>-2.1060514889824224E-2</v>
      </c>
      <c r="H563">
        <f t="shared" si="36"/>
        <v>0</v>
      </c>
    </row>
    <row r="564" spans="1:8" x14ac:dyDescent="0.25">
      <c r="A564">
        <v>563</v>
      </c>
      <c r="B564">
        <v>33.57</v>
      </c>
      <c r="C564" s="3">
        <f t="shared" si="32"/>
        <v>2.0873721609228606E-3</v>
      </c>
      <c r="D564">
        <f t="shared" si="35"/>
        <v>30.26516999207265</v>
      </c>
      <c r="E564">
        <f t="shared" si="33"/>
        <v>30.26516999207265</v>
      </c>
      <c r="F564">
        <f t="shared" si="34"/>
        <v>4.517099207264863E-2</v>
      </c>
      <c r="G564" s="2">
        <f>+PERCENTILE($F$4:F563,5%)/$I$4*SQRT($I$7)</f>
        <v>-2.1043398608538159E-2</v>
      </c>
      <c r="H564">
        <f t="shared" si="36"/>
        <v>0</v>
      </c>
    </row>
    <row r="565" spans="1:8" x14ac:dyDescent="0.25">
      <c r="A565">
        <v>564</v>
      </c>
      <c r="B565">
        <v>32.93</v>
      </c>
      <c r="C565" s="3">
        <f t="shared" si="32"/>
        <v>-1.9248714603670704E-2</v>
      </c>
      <c r="D565">
        <f t="shared" si="35"/>
        <v>30.283145266567168</v>
      </c>
      <c r="E565">
        <f t="shared" si="33"/>
        <v>30.283145266567168</v>
      </c>
      <c r="F565">
        <f t="shared" si="34"/>
        <v>6.3146266567166265E-2</v>
      </c>
      <c r="G565" s="2">
        <f>+PERCENTILE($F$4:F564,5%)/$I$4*SQRT($I$7)</f>
        <v>-2.1026282327252094E-2</v>
      </c>
      <c r="H565">
        <f t="shared" si="36"/>
        <v>0</v>
      </c>
    </row>
    <row r="566" spans="1:8" x14ac:dyDescent="0.25">
      <c r="A566">
        <v>565</v>
      </c>
      <c r="B566">
        <v>32.720001000000003</v>
      </c>
      <c r="C566" s="3">
        <f t="shared" si="32"/>
        <v>-6.3975540913797186E-3</v>
      </c>
      <c r="D566">
        <f t="shared" si="35"/>
        <v>29.643865566577301</v>
      </c>
      <c r="E566">
        <f t="shared" si="33"/>
        <v>29.643865566577301</v>
      </c>
      <c r="F566">
        <f t="shared" si="34"/>
        <v>-0.57613343342270085</v>
      </c>
      <c r="G566" s="2">
        <f>+PERCENTILE($F$4:F565,5%)/$I$4*SQRT($I$7)</f>
        <v>-2.1022952273105935E-2</v>
      </c>
      <c r="H566">
        <f t="shared" si="36"/>
        <v>0</v>
      </c>
    </row>
    <row r="567" spans="1:8" x14ac:dyDescent="0.25">
      <c r="A567">
        <v>566</v>
      </c>
      <c r="B567">
        <v>33.590000000000003</v>
      </c>
      <c r="C567" s="3">
        <f t="shared" si="32"/>
        <v>2.6241861327308418E-2</v>
      </c>
      <c r="D567">
        <f t="shared" si="35"/>
        <v>30.02728203765561</v>
      </c>
      <c r="E567">
        <f t="shared" si="33"/>
        <v>30.02728203765561</v>
      </c>
      <c r="F567">
        <f t="shared" si="34"/>
        <v>-0.19271696234439162</v>
      </c>
      <c r="G567" s="2">
        <f>+PERCENTILE($F$4:F566,5%)/$I$4*SQRT($I$7)</f>
        <v>-2.1019622218959772E-2</v>
      </c>
      <c r="H567">
        <f t="shared" si="36"/>
        <v>0</v>
      </c>
    </row>
    <row r="568" spans="1:8" x14ac:dyDescent="0.25">
      <c r="A568">
        <v>567</v>
      </c>
      <c r="B568">
        <v>34.549999</v>
      </c>
      <c r="C568" s="3">
        <f t="shared" si="32"/>
        <v>2.8179117645916942E-2</v>
      </c>
      <c r="D568">
        <f t="shared" si="35"/>
        <v>31.023524920124547</v>
      </c>
      <c r="E568">
        <f t="shared" si="33"/>
        <v>31.023524920124547</v>
      </c>
      <c r="F568">
        <f t="shared" si="34"/>
        <v>0.80352592012454593</v>
      </c>
      <c r="G568" s="2">
        <f>+PERCENTILE($F$4:F567,5%)/$I$4*SQRT($I$7)</f>
        <v>-2.1016292164813617E-2</v>
      </c>
      <c r="H568">
        <f t="shared" si="36"/>
        <v>0</v>
      </c>
    </row>
    <row r="569" spans="1:8" x14ac:dyDescent="0.25">
      <c r="A569">
        <v>568</v>
      </c>
      <c r="B569">
        <v>34.830002</v>
      </c>
      <c r="C569" s="3">
        <f t="shared" si="32"/>
        <v>8.0716205295525423E-3</v>
      </c>
      <c r="D569">
        <f t="shared" si="35"/>
        <v>31.083683692468025</v>
      </c>
      <c r="E569">
        <f t="shared" si="33"/>
        <v>31.083683692468025</v>
      </c>
      <c r="F569">
        <f t="shared" si="34"/>
        <v>0.86368469246802348</v>
      </c>
      <c r="G569" s="2">
        <f>+PERCENTILE($F$4:F568,5%)/$I$4*SQRT($I$7)</f>
        <v>-2.1012962110667457E-2</v>
      </c>
      <c r="H569">
        <f t="shared" si="36"/>
        <v>0</v>
      </c>
    </row>
    <row r="570" spans="1:8" x14ac:dyDescent="0.25">
      <c r="A570">
        <v>569</v>
      </c>
      <c r="B570">
        <v>34.57</v>
      </c>
      <c r="C570" s="3">
        <f t="shared" si="32"/>
        <v>-7.4928878661378899E-3</v>
      </c>
      <c r="D570">
        <f t="shared" si="35"/>
        <v>30.464910450793298</v>
      </c>
      <c r="E570">
        <f t="shared" si="33"/>
        <v>30.464910450793298</v>
      </c>
      <c r="F570">
        <f t="shared" si="34"/>
        <v>0.24491145079329613</v>
      </c>
      <c r="G570" s="2">
        <f>+PERCENTILE($F$4:F569,5%)/$I$4*SQRT($I$7)</f>
        <v>-2.1009632056521295E-2</v>
      </c>
      <c r="H570">
        <f t="shared" si="36"/>
        <v>0</v>
      </c>
    </row>
    <row r="571" spans="1:8" x14ac:dyDescent="0.25">
      <c r="A571">
        <v>570</v>
      </c>
      <c r="B571">
        <v>34.590000000000003</v>
      </c>
      <c r="C571" s="3">
        <f t="shared" si="32"/>
        <v>5.7836901554434805E-4</v>
      </c>
      <c r="D571">
        <f t="shared" si="35"/>
        <v>29.994410147607802</v>
      </c>
      <c r="E571">
        <f t="shared" si="33"/>
        <v>29.994410147607802</v>
      </c>
      <c r="F571">
        <f t="shared" si="34"/>
        <v>-0.22558885239219961</v>
      </c>
      <c r="G571" s="2">
        <f>+PERCENTILE($F$4:F570,5%)/$I$4*SQRT($I$7)</f>
        <v>-2.1006302002375136E-2</v>
      </c>
      <c r="H571">
        <f t="shared" si="36"/>
        <v>0</v>
      </c>
    </row>
    <row r="572" spans="1:8" x14ac:dyDescent="0.25">
      <c r="A572">
        <v>571</v>
      </c>
      <c r="B572">
        <v>34.790000999999997</v>
      </c>
      <c r="C572" s="3">
        <f t="shared" si="32"/>
        <v>5.7653949586646608E-3</v>
      </c>
      <c r="D572">
        <f t="shared" si="35"/>
        <v>30.237482366502753</v>
      </c>
      <c r="E572">
        <f t="shared" si="33"/>
        <v>30.237482366502753</v>
      </c>
      <c r="F572">
        <f t="shared" si="34"/>
        <v>1.7483366502752062E-2</v>
      </c>
      <c r="G572" s="2">
        <f>+PERCENTILE($F$4:F571,5%)/$I$4*SQRT($I$7)</f>
        <v>-2.1002971948228977E-2</v>
      </c>
      <c r="H572">
        <f t="shared" si="36"/>
        <v>0</v>
      </c>
    </row>
    <row r="573" spans="1:8" x14ac:dyDescent="0.25">
      <c r="A573">
        <v>572</v>
      </c>
      <c r="B573">
        <v>34.990001999999997</v>
      </c>
      <c r="C573" s="3">
        <f t="shared" si="32"/>
        <v>5.7323456310411731E-3</v>
      </c>
      <c r="D573">
        <f t="shared" si="35"/>
        <v>30.39473244955186</v>
      </c>
      <c r="E573">
        <f t="shared" si="33"/>
        <v>30.39473244955186</v>
      </c>
      <c r="F573">
        <f t="shared" si="34"/>
        <v>0.17473344955185866</v>
      </c>
      <c r="G573" s="2">
        <f>+PERCENTILE($F$4:F572,5%)/$I$4*SQRT($I$7)</f>
        <v>-2.0999641894082818E-2</v>
      </c>
      <c r="H573">
        <f t="shared" si="36"/>
        <v>0</v>
      </c>
    </row>
    <row r="574" spans="1:8" x14ac:dyDescent="0.25">
      <c r="A574">
        <v>573</v>
      </c>
      <c r="B574">
        <v>34.729999999999997</v>
      </c>
      <c r="C574" s="3">
        <f t="shared" si="32"/>
        <v>-7.4584967828006925E-3</v>
      </c>
      <c r="D574">
        <f t="shared" si="35"/>
        <v>30.393727940680371</v>
      </c>
      <c r="E574">
        <f t="shared" si="33"/>
        <v>30.393727940680371</v>
      </c>
      <c r="F574">
        <f t="shared" si="34"/>
        <v>0.1737289406803697</v>
      </c>
      <c r="G574" s="2">
        <f>+PERCENTILE($F$4:F573,5%)/$I$4*SQRT($I$7)</f>
        <v>-2.0996311839936659E-2</v>
      </c>
      <c r="H574">
        <f t="shared" si="36"/>
        <v>0</v>
      </c>
    </row>
    <row r="575" spans="1:8" x14ac:dyDescent="0.25">
      <c r="A575">
        <v>574</v>
      </c>
      <c r="B575">
        <v>34.32</v>
      </c>
      <c r="C575" s="3">
        <f t="shared" si="32"/>
        <v>-1.1875592136221054E-2</v>
      </c>
      <c r="D575">
        <f t="shared" si="35"/>
        <v>29.995441705604936</v>
      </c>
      <c r="E575">
        <f t="shared" si="33"/>
        <v>29.995441705604936</v>
      </c>
      <c r="F575">
        <f t="shared" si="34"/>
        <v>-0.22455729439506555</v>
      </c>
      <c r="G575" s="2">
        <f>+PERCENTILE($F$4:F574,5%)/$I$4*SQRT($I$7)</f>
        <v>-2.0992981785790496E-2</v>
      </c>
      <c r="H575">
        <f t="shared" si="36"/>
        <v>0</v>
      </c>
    </row>
    <row r="576" spans="1:8" x14ac:dyDescent="0.25">
      <c r="A576">
        <v>575</v>
      </c>
      <c r="B576">
        <v>33.909999999999997</v>
      </c>
      <c r="C576" s="3">
        <f t="shared" si="32"/>
        <v>-1.2018318482214397E-2</v>
      </c>
      <c r="D576">
        <f t="shared" si="35"/>
        <v>29.863241165562918</v>
      </c>
      <c r="E576">
        <f t="shared" si="33"/>
        <v>29.863241165562918</v>
      </c>
      <c r="F576">
        <f t="shared" si="34"/>
        <v>-0.35675783443708298</v>
      </c>
      <c r="G576" s="2">
        <f>+PERCENTILE($F$4:F575,5%)/$I$4*SQRT($I$7)</f>
        <v>-2.0989651731644337E-2</v>
      </c>
      <c r="H576">
        <f t="shared" si="36"/>
        <v>0</v>
      </c>
    </row>
    <row r="577" spans="1:8" x14ac:dyDescent="0.25">
      <c r="A577">
        <v>576</v>
      </c>
      <c r="B577">
        <v>33.830002</v>
      </c>
      <c r="C577" s="3">
        <f t="shared" si="32"/>
        <v>-2.3619142258066825E-3</v>
      </c>
      <c r="D577">
        <f t="shared" si="35"/>
        <v>29.858979198426571</v>
      </c>
      <c r="E577">
        <f t="shared" si="33"/>
        <v>29.858979198426571</v>
      </c>
      <c r="F577">
        <f t="shared" si="34"/>
        <v>-0.3610198015734305</v>
      </c>
      <c r="G577" s="2">
        <f>+PERCENTILE($F$4:F576,5%)/$I$4*SQRT($I$7)</f>
        <v>-2.0986321677498178E-2</v>
      </c>
      <c r="H577">
        <f t="shared" si="36"/>
        <v>0</v>
      </c>
    </row>
    <row r="578" spans="1:8" x14ac:dyDescent="0.25">
      <c r="A578">
        <v>577</v>
      </c>
      <c r="B578">
        <v>33.529998999999997</v>
      </c>
      <c r="C578" s="3">
        <f t="shared" si="32"/>
        <v>-8.9075112576419511E-3</v>
      </c>
      <c r="D578">
        <f t="shared" si="35"/>
        <v>30.148706181362378</v>
      </c>
      <c r="E578">
        <f t="shared" si="33"/>
        <v>30.148706181362378</v>
      </c>
      <c r="F578">
        <f t="shared" si="34"/>
        <v>-7.1292818637623157E-2</v>
      </c>
      <c r="G578" s="2">
        <f>+PERCENTILE($F$4:F577,5%)/$I$4*SQRT($I$7)</f>
        <v>-2.0982991623352019E-2</v>
      </c>
      <c r="H578">
        <f t="shared" si="36"/>
        <v>0</v>
      </c>
    </row>
    <row r="579" spans="1:8" x14ac:dyDescent="0.25">
      <c r="A579">
        <v>578</v>
      </c>
      <c r="B579">
        <v>33.18</v>
      </c>
      <c r="C579" s="3">
        <f t="shared" si="32"/>
        <v>-1.0493245891800076E-2</v>
      </c>
      <c r="D579">
        <f t="shared" si="35"/>
        <v>29.95200935104884</v>
      </c>
      <c r="E579">
        <f t="shared" si="33"/>
        <v>29.95200935104884</v>
      </c>
      <c r="F579">
        <f t="shared" si="34"/>
        <v>-0.26798964895116129</v>
      </c>
      <c r="G579" s="2">
        <f>+PERCENTILE($F$4:F578,5%)/$I$4*SQRT($I$7)</f>
        <v>-2.097966156920586E-2</v>
      </c>
      <c r="H579">
        <f t="shared" si="36"/>
        <v>0</v>
      </c>
    </row>
    <row r="580" spans="1:8" x14ac:dyDescent="0.25">
      <c r="A580">
        <v>579</v>
      </c>
      <c r="B580">
        <v>32.729999999999997</v>
      </c>
      <c r="C580" s="3">
        <f t="shared" ref="C580:C643" si="37">LN(B580/B579)</f>
        <v>-1.365519624920938E-2</v>
      </c>
      <c r="D580">
        <f t="shared" si="35"/>
        <v>29.904551050538359</v>
      </c>
      <c r="E580">
        <f t="shared" ref="E580:E643" si="38">$I$2*D580</f>
        <v>29.904551050538359</v>
      </c>
      <c r="F580">
        <f t="shared" ref="F580:F643" si="39">E580-$I$4</f>
        <v>-0.31544794946164245</v>
      </c>
      <c r="G580" s="2">
        <f>+PERCENTILE($F$4:F579,5%)/$I$4*SQRT($I$7)</f>
        <v>-2.0976331515059701E-2</v>
      </c>
      <c r="H580">
        <f t="shared" si="36"/>
        <v>0</v>
      </c>
    </row>
    <row r="581" spans="1:8" x14ac:dyDescent="0.25">
      <c r="A581">
        <v>580</v>
      </c>
      <c r="B581">
        <v>32.619999</v>
      </c>
      <c r="C581" s="3">
        <f t="shared" si="37"/>
        <v>-3.3665219762609826E-3</v>
      </c>
      <c r="D581">
        <f t="shared" ref="D581:D644" si="40">$D$3*EXP(C580)</f>
        <v>29.810143679023508</v>
      </c>
      <c r="E581">
        <f t="shared" si="38"/>
        <v>29.810143679023508</v>
      </c>
      <c r="F581">
        <f t="shared" si="39"/>
        <v>-0.40985532097649369</v>
      </c>
      <c r="G581" s="2">
        <f>+PERCENTILE($F$4:F580,5%)/$I$4*SQRT($I$7)</f>
        <v>-2.0973001460913538E-2</v>
      </c>
      <c r="H581">
        <f t="shared" si="36"/>
        <v>0</v>
      </c>
    </row>
    <row r="582" spans="1:8" x14ac:dyDescent="0.25">
      <c r="A582">
        <v>581</v>
      </c>
      <c r="B582">
        <v>32.830002</v>
      </c>
      <c r="C582" s="3">
        <f t="shared" si="37"/>
        <v>6.417225896561715E-3</v>
      </c>
      <c r="D582">
        <f t="shared" si="40"/>
        <v>30.118433765963982</v>
      </c>
      <c r="E582">
        <f t="shared" si="38"/>
        <v>30.118433765963982</v>
      </c>
      <c r="F582">
        <f t="shared" si="39"/>
        <v>-0.1015652340360198</v>
      </c>
      <c r="G582" s="2">
        <f>+PERCENTILE($F$4:F581,5%)/$I$4*SQRT($I$7)</f>
        <v>-2.0969671406767379E-2</v>
      </c>
      <c r="H582">
        <f t="shared" si="36"/>
        <v>0</v>
      </c>
    </row>
    <row r="583" spans="1:8" x14ac:dyDescent="0.25">
      <c r="A583">
        <v>582</v>
      </c>
      <c r="B583">
        <v>32.630001</v>
      </c>
      <c r="C583" s="3">
        <f t="shared" si="37"/>
        <v>-6.1106511815167954E-3</v>
      </c>
      <c r="D583">
        <f t="shared" si="40"/>
        <v>30.414551135026034</v>
      </c>
      <c r="E583">
        <f t="shared" si="38"/>
        <v>30.414551135026034</v>
      </c>
      <c r="F583">
        <f t="shared" si="39"/>
        <v>0.19455213502603286</v>
      </c>
      <c r="G583" s="2">
        <f>+PERCENTILE($F$4:F582,5%)/$I$4*SQRT($I$7)</f>
        <v>-2.0966341352621223E-2</v>
      </c>
      <c r="H583">
        <f t="shared" si="36"/>
        <v>0</v>
      </c>
    </row>
    <row r="584" spans="1:8" x14ac:dyDescent="0.25">
      <c r="A584">
        <v>583</v>
      </c>
      <c r="B584">
        <v>32.900002000000001</v>
      </c>
      <c r="C584" s="3">
        <f t="shared" si="37"/>
        <v>8.2405773097248957E-3</v>
      </c>
      <c r="D584">
        <f t="shared" si="40"/>
        <v>30.035898188187716</v>
      </c>
      <c r="E584">
        <f t="shared" si="38"/>
        <v>30.035898188187716</v>
      </c>
      <c r="F584">
        <f t="shared" si="39"/>
        <v>-0.18410081181228577</v>
      </c>
      <c r="G584" s="2">
        <f>+PERCENTILE($F$4:F583,5%)/$I$4*SQRT($I$7)</f>
        <v>-2.0963011298475061E-2</v>
      </c>
      <c r="H584">
        <f t="shared" si="36"/>
        <v>0</v>
      </c>
    </row>
    <row r="585" spans="1:8" x14ac:dyDescent="0.25">
      <c r="A585">
        <v>584</v>
      </c>
      <c r="B585">
        <v>32.650002000000001</v>
      </c>
      <c r="C585" s="3">
        <f t="shared" si="37"/>
        <v>-7.6278015834169684E-3</v>
      </c>
      <c r="D585">
        <f t="shared" si="40"/>
        <v>30.470058138827454</v>
      </c>
      <c r="E585">
        <f t="shared" si="38"/>
        <v>30.470058138827454</v>
      </c>
      <c r="F585">
        <f t="shared" si="39"/>
        <v>0.2500591388274529</v>
      </c>
      <c r="G585" s="2">
        <f>+PERCENTILE($F$4:F584,5%)/$I$4*SQRT($I$7)</f>
        <v>-2.0959681244328902E-2</v>
      </c>
      <c r="H585">
        <f t="shared" si="36"/>
        <v>0</v>
      </c>
    </row>
    <row r="586" spans="1:8" x14ac:dyDescent="0.25">
      <c r="A586">
        <v>585</v>
      </c>
      <c r="B586">
        <v>32.110000999999997</v>
      </c>
      <c r="C586" s="3">
        <f t="shared" si="37"/>
        <v>-1.6677377733812809E-2</v>
      </c>
      <c r="D586">
        <f t="shared" si="40"/>
        <v>29.990363763199714</v>
      </c>
      <c r="E586">
        <f t="shared" si="38"/>
        <v>29.990363763199714</v>
      </c>
      <c r="F586">
        <f t="shared" si="39"/>
        <v>-0.22963523680028786</v>
      </c>
      <c r="G586" s="2">
        <f>+PERCENTILE($F$4:F585,5%)/$I$4*SQRT($I$7)</f>
        <v>-2.0955814878689905E-2</v>
      </c>
      <c r="H586">
        <f t="shared" si="36"/>
        <v>0</v>
      </c>
    </row>
    <row r="587" spans="1:8" x14ac:dyDescent="0.25">
      <c r="A587">
        <v>586</v>
      </c>
      <c r="B587">
        <v>32.240001999999997</v>
      </c>
      <c r="C587" s="3">
        <f t="shared" si="37"/>
        <v>4.0404404287968567E-3</v>
      </c>
      <c r="D587">
        <f t="shared" si="40"/>
        <v>29.720188014383549</v>
      </c>
      <c r="E587">
        <f t="shared" si="38"/>
        <v>29.720188014383549</v>
      </c>
      <c r="F587">
        <f t="shared" si="39"/>
        <v>-0.49981098561645254</v>
      </c>
      <c r="G587" s="2">
        <f>+PERCENTILE($F$4:F586,5%)/$I$4*SQRT($I$7)</f>
        <v>-2.0951948513050909E-2</v>
      </c>
      <c r="H587">
        <f t="shared" ref="H587:H650" si="41">+IF(C587&lt;G587,1,0)</f>
        <v>0</v>
      </c>
    </row>
    <row r="588" spans="1:8" x14ac:dyDescent="0.25">
      <c r="A588">
        <v>587</v>
      </c>
      <c r="B588">
        <v>32.240001999999997</v>
      </c>
      <c r="C588" s="3">
        <f t="shared" si="37"/>
        <v>0</v>
      </c>
      <c r="D588">
        <f t="shared" si="40"/>
        <v>30.342348111418559</v>
      </c>
      <c r="E588">
        <f t="shared" si="38"/>
        <v>30.342348111418559</v>
      </c>
      <c r="F588">
        <f t="shared" si="39"/>
        <v>0.12234911141855775</v>
      </c>
      <c r="G588" s="2">
        <f>+PERCENTILE($F$4:F587,5%)/$I$4*SQRT($I$7)</f>
        <v>-2.0948082147411916E-2</v>
      </c>
      <c r="H588">
        <f t="shared" si="41"/>
        <v>0</v>
      </c>
    </row>
    <row r="589" spans="1:8" x14ac:dyDescent="0.25">
      <c r="A589">
        <v>588</v>
      </c>
      <c r="B589">
        <v>32.659999999999997</v>
      </c>
      <c r="C589" s="3">
        <f t="shared" si="37"/>
        <v>1.2943107869153991E-2</v>
      </c>
      <c r="D589">
        <f t="shared" si="40"/>
        <v>30.219999000000001</v>
      </c>
      <c r="E589">
        <f t="shared" si="38"/>
        <v>30.219999000000001</v>
      </c>
      <c r="F589">
        <f t="shared" si="39"/>
        <v>0</v>
      </c>
      <c r="G589" s="2">
        <f>+PERCENTILE($F$4:F588,5%)/$I$4*SQRT($I$7)</f>
        <v>-2.0944215781772919E-2</v>
      </c>
      <c r="H589">
        <f t="shared" si="41"/>
        <v>0</v>
      </c>
    </row>
    <row r="590" spans="1:8" x14ac:dyDescent="0.25">
      <c r="A590">
        <v>589</v>
      </c>
      <c r="B590">
        <v>32.970001000000003</v>
      </c>
      <c r="C590" s="3">
        <f t="shared" si="37"/>
        <v>9.4469998719239646E-3</v>
      </c>
      <c r="D590">
        <f t="shared" si="40"/>
        <v>30.613681951384496</v>
      </c>
      <c r="E590">
        <f t="shared" si="38"/>
        <v>30.613681951384496</v>
      </c>
      <c r="F590">
        <f t="shared" si="39"/>
        <v>0.39368295138449483</v>
      </c>
      <c r="G590" s="2">
        <f>+PERCENTILE($F$4:F589,5%)/$I$4*SQRT($I$7)</f>
        <v>-2.0940349416133923E-2</v>
      </c>
      <c r="H590">
        <f t="shared" si="41"/>
        <v>0</v>
      </c>
    </row>
    <row r="591" spans="1:8" x14ac:dyDescent="0.25">
      <c r="A591">
        <v>590</v>
      </c>
      <c r="B591">
        <v>32.159999999999997</v>
      </c>
      <c r="C591" s="3">
        <f t="shared" si="37"/>
        <v>-2.4874643103477399E-2</v>
      </c>
      <c r="D591">
        <f t="shared" si="40"/>
        <v>30.506840087262685</v>
      </c>
      <c r="E591">
        <f t="shared" si="38"/>
        <v>30.506840087262685</v>
      </c>
      <c r="F591">
        <f t="shared" si="39"/>
        <v>0.2868410872626832</v>
      </c>
      <c r="G591" s="2">
        <f>+PERCENTILE($F$4:F590,5%)/$I$4*SQRT($I$7)</f>
        <v>-2.093648305049493E-2</v>
      </c>
      <c r="H591">
        <f t="shared" si="41"/>
        <v>1</v>
      </c>
    </row>
    <row r="592" spans="1:8" x14ac:dyDescent="0.25">
      <c r="A592">
        <v>591</v>
      </c>
      <c r="B592">
        <v>32.110000999999997</v>
      </c>
      <c r="C592" s="3">
        <f t="shared" si="37"/>
        <v>-1.5559050663974123E-3</v>
      </c>
      <c r="D592">
        <f t="shared" si="40"/>
        <v>29.477559549967857</v>
      </c>
      <c r="E592">
        <f t="shared" si="38"/>
        <v>29.477559549967857</v>
      </c>
      <c r="F592">
        <f t="shared" si="39"/>
        <v>-0.74243945003214407</v>
      </c>
      <c r="G592" s="2">
        <f>+PERCENTILE($F$4:F591,5%)/$I$4*SQRT($I$7)</f>
        <v>-2.0932616684855933E-2</v>
      </c>
      <c r="H592">
        <f t="shared" si="41"/>
        <v>0</v>
      </c>
    </row>
    <row r="593" spans="1:8" x14ac:dyDescent="0.25">
      <c r="A593">
        <v>592</v>
      </c>
      <c r="B593">
        <v>32.130001</v>
      </c>
      <c r="C593" s="3">
        <f t="shared" si="37"/>
        <v>6.2266500695911547E-4</v>
      </c>
      <c r="D593">
        <f t="shared" si="40"/>
        <v>30.173016110385543</v>
      </c>
      <c r="E593">
        <f t="shared" si="38"/>
        <v>30.173016110385543</v>
      </c>
      <c r="F593">
        <f t="shared" si="39"/>
        <v>-4.6982889614458401E-2</v>
      </c>
      <c r="G593" s="2">
        <f>+PERCENTILE($F$4:F592,5%)/$I$4*SQRT($I$7)</f>
        <v>-2.0999641894082818E-2</v>
      </c>
      <c r="H593">
        <f t="shared" si="41"/>
        <v>0</v>
      </c>
    </row>
    <row r="594" spans="1:8" x14ac:dyDescent="0.25">
      <c r="A594">
        <v>593</v>
      </c>
      <c r="B594">
        <v>32.040000999999997</v>
      </c>
      <c r="C594" s="3">
        <f t="shared" si="37"/>
        <v>-2.8050508401830129E-3</v>
      </c>
      <c r="D594">
        <f t="shared" si="40"/>
        <v>30.238821795427512</v>
      </c>
      <c r="E594">
        <f t="shared" si="38"/>
        <v>30.238821795427512</v>
      </c>
      <c r="F594">
        <f t="shared" si="39"/>
        <v>1.8822795427510641E-2</v>
      </c>
      <c r="G594" s="2">
        <f>+PERCENTILE($F$4:F593,5%)/$I$4*SQRT($I$7)</f>
        <v>-2.0996311839936659E-2</v>
      </c>
      <c r="H594">
        <f t="shared" si="41"/>
        <v>0</v>
      </c>
    </row>
    <row r="595" spans="1:8" x14ac:dyDescent="0.25">
      <c r="A595">
        <v>594</v>
      </c>
      <c r="B595">
        <v>31.469999000000001</v>
      </c>
      <c r="C595" s="3">
        <f t="shared" si="37"/>
        <v>-1.795047411112401E-2</v>
      </c>
      <c r="D595">
        <f t="shared" si="40"/>
        <v>30.135349145491745</v>
      </c>
      <c r="E595">
        <f t="shared" si="38"/>
        <v>30.135349145491745</v>
      </c>
      <c r="F595">
        <f t="shared" si="39"/>
        <v>-8.4649854508256794E-2</v>
      </c>
      <c r="G595" s="2">
        <f>+PERCENTILE($F$4:F594,5%)/$I$4*SQRT($I$7)</f>
        <v>-2.0992981785790496E-2</v>
      </c>
      <c r="H595">
        <f t="shared" si="41"/>
        <v>0</v>
      </c>
    </row>
    <row r="596" spans="1:8" x14ac:dyDescent="0.25">
      <c r="A596">
        <v>595</v>
      </c>
      <c r="B596">
        <v>30.68</v>
      </c>
      <c r="C596" s="3">
        <f t="shared" si="37"/>
        <v>-2.5423702800964693E-2</v>
      </c>
      <c r="D596">
        <f t="shared" si="40"/>
        <v>29.682375425331639</v>
      </c>
      <c r="E596">
        <f t="shared" si="38"/>
        <v>29.682375425331639</v>
      </c>
      <c r="F596">
        <f t="shared" si="39"/>
        <v>-0.53762357466836264</v>
      </c>
      <c r="G596" s="2">
        <f>+PERCENTILE($F$4:F595,5%)/$I$4*SQRT($I$7)</f>
        <v>-2.0989651731644337E-2</v>
      </c>
      <c r="H596">
        <f t="shared" si="41"/>
        <v>1</v>
      </c>
    </row>
    <row r="597" spans="1:8" x14ac:dyDescent="0.25">
      <c r="A597">
        <v>596</v>
      </c>
      <c r="B597">
        <v>30.469999000000001</v>
      </c>
      <c r="C597" s="3">
        <f t="shared" si="37"/>
        <v>-6.8684163206045833E-3</v>
      </c>
      <c r="D597">
        <f t="shared" si="40"/>
        <v>29.461379052474708</v>
      </c>
      <c r="E597">
        <f t="shared" si="38"/>
        <v>29.461379052474708</v>
      </c>
      <c r="F597">
        <f t="shared" si="39"/>
        <v>-0.75861994752529327</v>
      </c>
      <c r="G597" s="2">
        <f>+PERCENTILE($F$4:F596,5%)/$I$4*SQRT($I$7)</f>
        <v>-2.0986321677498178E-2</v>
      </c>
      <c r="H597">
        <f t="shared" si="41"/>
        <v>0</v>
      </c>
    </row>
    <row r="598" spans="1:8" x14ac:dyDescent="0.25">
      <c r="A598">
        <v>597</v>
      </c>
      <c r="B598">
        <v>31.950001</v>
      </c>
      <c r="C598" s="3">
        <f t="shared" si="37"/>
        <v>4.7429651943997092E-2</v>
      </c>
      <c r="D598">
        <f t="shared" si="40"/>
        <v>30.013146652868354</v>
      </c>
      <c r="E598">
        <f t="shared" si="38"/>
        <v>30.013146652868354</v>
      </c>
      <c r="F598">
        <f t="shared" si="39"/>
        <v>-0.20685234713164746</v>
      </c>
      <c r="G598" s="2">
        <f>+PERCENTILE($F$4:F597,5%)/$I$4*SQRT($I$7)</f>
        <v>-2.1146096296254555E-2</v>
      </c>
      <c r="H598">
        <f t="shared" si="41"/>
        <v>0</v>
      </c>
    </row>
    <row r="599" spans="1:8" x14ac:dyDescent="0.25">
      <c r="A599">
        <v>598</v>
      </c>
      <c r="B599">
        <v>32.009998000000003</v>
      </c>
      <c r="C599" s="3">
        <f t="shared" si="37"/>
        <v>1.8760793788470018E-3</v>
      </c>
      <c r="D599">
        <f t="shared" si="40"/>
        <v>31.687857891626418</v>
      </c>
      <c r="E599">
        <f t="shared" si="38"/>
        <v>31.687857891626418</v>
      </c>
      <c r="F599">
        <f t="shared" si="39"/>
        <v>1.4678588916264168</v>
      </c>
      <c r="G599" s="2">
        <f>+PERCENTILE($F$4:F598,5%)/$I$4*SQRT($I$7)</f>
        <v>-2.1128980014968487E-2</v>
      </c>
      <c r="H599">
        <f t="shared" si="41"/>
        <v>0</v>
      </c>
    </row>
    <row r="600" spans="1:8" x14ac:dyDescent="0.25">
      <c r="A600">
        <v>599</v>
      </c>
      <c r="B600">
        <v>32</v>
      </c>
      <c r="C600" s="3">
        <f t="shared" si="37"/>
        <v>-3.1238870156848736E-4</v>
      </c>
      <c r="D600">
        <f t="shared" si="40"/>
        <v>30.276747332496235</v>
      </c>
      <c r="E600">
        <f t="shared" si="38"/>
        <v>30.276747332496235</v>
      </c>
      <c r="F600">
        <f t="shared" si="39"/>
        <v>5.67483324962339E-2</v>
      </c>
      <c r="G600" s="2">
        <f>+PERCENTILE($F$4:F599,5%)/$I$4*SQRT($I$7)</f>
        <v>-2.1111863733682425E-2</v>
      </c>
      <c r="H600">
        <f t="shared" si="41"/>
        <v>0</v>
      </c>
    </row>
    <row r="601" spans="1:8" x14ac:dyDescent="0.25">
      <c r="A601">
        <v>600</v>
      </c>
      <c r="B601">
        <v>31.879999000000002</v>
      </c>
      <c r="C601" s="3">
        <f t="shared" si="37"/>
        <v>-3.7570802453413083E-3</v>
      </c>
      <c r="D601">
        <f t="shared" si="40"/>
        <v>30.210560088132461</v>
      </c>
      <c r="E601">
        <f t="shared" si="38"/>
        <v>30.210560088132461</v>
      </c>
      <c r="F601">
        <f t="shared" si="39"/>
        <v>-9.4389118675408668E-3</v>
      </c>
      <c r="G601" s="2">
        <f>+PERCENTILE($F$4:F600,5%)/$I$4*SQRT($I$7)</f>
        <v>-2.1094747452396357E-2</v>
      </c>
      <c r="H601">
        <f t="shared" si="41"/>
        <v>0</v>
      </c>
    </row>
    <row r="602" spans="1:8" x14ac:dyDescent="0.25">
      <c r="A602">
        <v>601</v>
      </c>
      <c r="B602">
        <v>30.82</v>
      </c>
      <c r="C602" s="3">
        <f t="shared" si="37"/>
        <v>-3.3814992662415486E-2</v>
      </c>
      <c r="D602">
        <f t="shared" si="40"/>
        <v>30.106673059375034</v>
      </c>
      <c r="E602">
        <f t="shared" si="38"/>
        <v>30.106673059375034</v>
      </c>
      <c r="F602">
        <f t="shared" si="39"/>
        <v>-0.11332594062496781</v>
      </c>
      <c r="G602" s="2">
        <f>+PERCENTILE($F$4:F601,5%)/$I$4*SQRT($I$7)</f>
        <v>-2.1077631171110292E-2</v>
      </c>
      <c r="H602">
        <f t="shared" si="41"/>
        <v>1</v>
      </c>
    </row>
    <row r="603" spans="1:8" x14ac:dyDescent="0.25">
      <c r="A603">
        <v>602</v>
      </c>
      <c r="B603">
        <v>30.940000999999999</v>
      </c>
      <c r="C603" s="3">
        <f t="shared" si="37"/>
        <v>3.8860475735703935E-3</v>
      </c>
      <c r="D603">
        <f t="shared" si="40"/>
        <v>29.215194428958423</v>
      </c>
      <c r="E603">
        <f t="shared" si="38"/>
        <v>29.215194428958423</v>
      </c>
      <c r="F603">
        <f t="shared" si="39"/>
        <v>-1.0048045710415785</v>
      </c>
      <c r="G603" s="2">
        <f>+PERCENTILE($F$4:F602,5%)/$I$4*SQRT($I$7)</f>
        <v>-2.1060514889824224E-2</v>
      </c>
      <c r="H603">
        <f t="shared" si="41"/>
        <v>0</v>
      </c>
    </row>
    <row r="604" spans="1:8" x14ac:dyDescent="0.25">
      <c r="A604">
        <v>603</v>
      </c>
      <c r="B604">
        <v>30.860001</v>
      </c>
      <c r="C604" s="3">
        <f t="shared" si="37"/>
        <v>-2.5889981261188128E-3</v>
      </c>
      <c r="D604">
        <f t="shared" si="40"/>
        <v>30.337663831278359</v>
      </c>
      <c r="E604">
        <f t="shared" si="38"/>
        <v>30.337663831278359</v>
      </c>
      <c r="F604">
        <f t="shared" si="39"/>
        <v>0.1176648312783577</v>
      </c>
      <c r="G604" s="2">
        <f>+PERCENTILE($F$4:F603,5%)/$I$4*SQRT($I$7)</f>
        <v>-2.1369235089585187E-2</v>
      </c>
      <c r="H604">
        <f t="shared" si="41"/>
        <v>0</v>
      </c>
    </row>
    <row r="605" spans="1:8" x14ac:dyDescent="0.25">
      <c r="A605">
        <v>604</v>
      </c>
      <c r="B605">
        <v>31.389999</v>
      </c>
      <c r="C605" s="3">
        <f t="shared" si="37"/>
        <v>1.7028459657161071E-2</v>
      </c>
      <c r="D605">
        <f t="shared" si="40"/>
        <v>30.141860672855152</v>
      </c>
      <c r="E605">
        <f t="shared" si="38"/>
        <v>30.141860672855152</v>
      </c>
      <c r="F605">
        <f t="shared" si="39"/>
        <v>-7.8138327144849029E-2</v>
      </c>
      <c r="G605" s="2">
        <f>+PERCENTILE($F$4:F604,5%)/$I$4*SQRT($I$7)</f>
        <v>-2.1368607952973413E-2</v>
      </c>
      <c r="H605">
        <f t="shared" si="41"/>
        <v>0</v>
      </c>
    </row>
    <row r="606" spans="1:8" x14ac:dyDescent="0.25">
      <c r="A606">
        <v>605</v>
      </c>
      <c r="B606">
        <v>30.99</v>
      </c>
      <c r="C606" s="3">
        <f t="shared" si="37"/>
        <v>-1.2824767196925489E-2</v>
      </c>
      <c r="D606">
        <f t="shared" si="40"/>
        <v>30.739005432631096</v>
      </c>
      <c r="E606">
        <f t="shared" si="38"/>
        <v>30.739005432631096</v>
      </c>
      <c r="F606">
        <f t="shared" si="39"/>
        <v>0.51900643263109458</v>
      </c>
      <c r="G606" s="2">
        <f>+PERCENTILE($F$4:F605,5%)/$I$4*SQRT($I$7)</f>
        <v>-2.1351491671687345E-2</v>
      </c>
      <c r="H606">
        <f t="shared" si="41"/>
        <v>0</v>
      </c>
    </row>
    <row r="607" spans="1:8" x14ac:dyDescent="0.25">
      <c r="A607">
        <v>606</v>
      </c>
      <c r="B607">
        <v>31.34</v>
      </c>
      <c r="C607" s="3">
        <f t="shared" si="37"/>
        <v>1.1230665128217883E-2</v>
      </c>
      <c r="D607">
        <f t="shared" si="40"/>
        <v>29.83490916995569</v>
      </c>
      <c r="E607">
        <f t="shared" si="38"/>
        <v>29.83490916995569</v>
      </c>
      <c r="F607">
        <f t="shared" si="39"/>
        <v>-0.3850898300443113</v>
      </c>
      <c r="G607" s="2">
        <f>+PERCENTILE($F$4:F606,5%)/$I$4*SQRT($I$7)</f>
        <v>-2.1334375390401283E-2</v>
      </c>
      <c r="H607">
        <f t="shared" si="41"/>
        <v>0</v>
      </c>
    </row>
    <row r="608" spans="1:8" x14ac:dyDescent="0.25">
      <c r="A608">
        <v>607</v>
      </c>
      <c r="B608">
        <v>30.77</v>
      </c>
      <c r="C608" s="3">
        <f t="shared" si="37"/>
        <v>-1.8355047593924347E-2</v>
      </c>
      <c r="D608">
        <f t="shared" si="40"/>
        <v>30.561302635043564</v>
      </c>
      <c r="E608">
        <f t="shared" si="38"/>
        <v>30.561302635043564</v>
      </c>
      <c r="F608">
        <f t="shared" si="39"/>
        <v>0.34130363504356254</v>
      </c>
      <c r="G608" s="2">
        <f>+PERCENTILE($F$4:F607,5%)/$I$4*SQRT($I$7)</f>
        <v>-2.1317259109115215E-2</v>
      </c>
      <c r="H608">
        <f t="shared" si="41"/>
        <v>0</v>
      </c>
    </row>
    <row r="609" spans="1:8" x14ac:dyDescent="0.25">
      <c r="A609">
        <v>608</v>
      </c>
      <c r="B609">
        <v>30.780000999999999</v>
      </c>
      <c r="C609" s="3">
        <f t="shared" si="37"/>
        <v>3.249715654111565E-4</v>
      </c>
      <c r="D609">
        <f t="shared" si="40"/>
        <v>29.670369152201658</v>
      </c>
      <c r="E609">
        <f t="shared" si="38"/>
        <v>29.670369152201658</v>
      </c>
      <c r="F609">
        <f t="shared" si="39"/>
        <v>-0.54962984779834301</v>
      </c>
      <c r="G609" s="2">
        <f>+PERCENTILE($F$4:F608,5%)/$I$4*SQRT($I$7)</f>
        <v>-2.1300142827829147E-2</v>
      </c>
      <c r="H609">
        <f t="shared" si="41"/>
        <v>0</v>
      </c>
    </row>
    <row r="610" spans="1:8" x14ac:dyDescent="0.25">
      <c r="A610">
        <v>609</v>
      </c>
      <c r="B610">
        <v>30.98</v>
      </c>
      <c r="C610" s="3">
        <f t="shared" si="37"/>
        <v>6.4766740893609275E-3</v>
      </c>
      <c r="D610">
        <f t="shared" si="40"/>
        <v>30.229821236269061</v>
      </c>
      <c r="E610">
        <f t="shared" si="38"/>
        <v>30.229821236269061</v>
      </c>
      <c r="F610">
        <f t="shared" si="39"/>
        <v>9.8222362690592036E-3</v>
      </c>
      <c r="G610" s="2">
        <f>+PERCENTILE($F$4:F609,5%)/$I$4*SQRT($I$7)</f>
        <v>-2.1283026546543085E-2</v>
      </c>
      <c r="H610">
        <f t="shared" si="41"/>
        <v>0</v>
      </c>
    </row>
    <row r="611" spans="1:8" x14ac:dyDescent="0.25">
      <c r="A611">
        <v>610</v>
      </c>
      <c r="B611">
        <v>31.059999000000001</v>
      </c>
      <c r="C611" s="3">
        <f t="shared" si="37"/>
        <v>2.5789505360677215E-3</v>
      </c>
      <c r="D611">
        <f t="shared" si="40"/>
        <v>30.416359278870718</v>
      </c>
      <c r="E611">
        <f t="shared" si="38"/>
        <v>30.416359278870718</v>
      </c>
      <c r="F611">
        <f t="shared" si="39"/>
        <v>0.19636027887071705</v>
      </c>
      <c r="G611" s="2">
        <f>+PERCENTILE($F$4:F610,5%)/$I$4*SQRT($I$7)</f>
        <v>-2.1265910265257017E-2</v>
      </c>
      <c r="H611">
        <f t="shared" si="41"/>
        <v>0</v>
      </c>
    </row>
    <row r="612" spans="1:8" x14ac:dyDescent="0.25">
      <c r="A612">
        <v>611</v>
      </c>
      <c r="B612">
        <v>30.99</v>
      </c>
      <c r="C612" s="3">
        <f t="shared" si="37"/>
        <v>-2.2562137251335018E-3</v>
      </c>
      <c r="D612">
        <f t="shared" si="40"/>
        <v>30.29803546546162</v>
      </c>
      <c r="E612">
        <f t="shared" si="38"/>
        <v>30.29803546546162</v>
      </c>
      <c r="F612">
        <f t="shared" si="39"/>
        <v>7.8036465461618576E-2</v>
      </c>
      <c r="G612" s="2">
        <f>+PERCENTILE($F$4:F611,5%)/$I$4*SQRT($I$7)</f>
        <v>-2.1248793983970952E-2</v>
      </c>
      <c r="H612">
        <f t="shared" si="41"/>
        <v>0</v>
      </c>
    </row>
    <row r="613" spans="1:8" x14ac:dyDescent="0.25">
      <c r="A613">
        <v>612</v>
      </c>
      <c r="B613">
        <v>30.799999</v>
      </c>
      <c r="C613" s="3">
        <f t="shared" si="37"/>
        <v>-6.149914287661002E-3</v>
      </c>
      <c r="D613">
        <f t="shared" si="40"/>
        <v>30.151893083125984</v>
      </c>
      <c r="E613">
        <f t="shared" si="38"/>
        <v>30.151893083125984</v>
      </c>
      <c r="F613">
        <f t="shared" si="39"/>
        <v>-6.810591687401768E-2</v>
      </c>
      <c r="G613" s="2">
        <f>+PERCENTILE($F$4:F612,5%)/$I$4*SQRT($I$7)</f>
        <v>-2.1231677702684883E-2</v>
      </c>
      <c r="H613">
        <f t="shared" si="41"/>
        <v>0</v>
      </c>
    </row>
    <row r="614" spans="1:8" x14ac:dyDescent="0.25">
      <c r="A614">
        <v>613</v>
      </c>
      <c r="B614">
        <v>29.790001</v>
      </c>
      <c r="C614" s="3">
        <f t="shared" si="37"/>
        <v>-3.3341857218493906E-2</v>
      </c>
      <c r="D614">
        <f t="shared" si="40"/>
        <v>30.034718908680254</v>
      </c>
      <c r="E614">
        <f t="shared" si="38"/>
        <v>30.034718908680254</v>
      </c>
      <c r="F614">
        <f t="shared" si="39"/>
        <v>-0.18528009131974699</v>
      </c>
      <c r="G614" s="2">
        <f>+PERCENTILE($F$4:F613,5%)/$I$4*SQRT($I$7)</f>
        <v>-2.1214561421398818E-2</v>
      </c>
      <c r="H614">
        <f t="shared" si="41"/>
        <v>1</v>
      </c>
    </row>
    <row r="615" spans="1:8" x14ac:dyDescent="0.25">
      <c r="A615">
        <v>614</v>
      </c>
      <c r="B615">
        <v>30.58</v>
      </c>
      <c r="C615" s="3">
        <f t="shared" si="37"/>
        <v>2.6173400207414356E-2</v>
      </c>
      <c r="D615">
        <f t="shared" si="40"/>
        <v>29.22902044347466</v>
      </c>
      <c r="E615">
        <f t="shared" si="38"/>
        <v>29.22902044347466</v>
      </c>
      <c r="F615">
        <f t="shared" si="39"/>
        <v>-0.9909785565253415</v>
      </c>
      <c r="G615" s="2">
        <f>+PERCENTILE($F$4:F614,5%)/$I$4*SQRT($I$7)</f>
        <v>-2.1197445140112754E-2</v>
      </c>
      <c r="H615">
        <f t="shared" si="41"/>
        <v>0</v>
      </c>
    </row>
    <row r="616" spans="1:8" x14ac:dyDescent="0.25">
      <c r="A616">
        <v>615</v>
      </c>
      <c r="B616">
        <v>30.52</v>
      </c>
      <c r="C616" s="3">
        <f t="shared" si="37"/>
        <v>-1.9639940846599437E-3</v>
      </c>
      <c r="D616">
        <f t="shared" si="40"/>
        <v>31.021401087566261</v>
      </c>
      <c r="E616">
        <f t="shared" si="38"/>
        <v>31.021401087566261</v>
      </c>
      <c r="F616">
        <f t="shared" si="39"/>
        <v>0.80140208756625952</v>
      </c>
      <c r="G616" s="2">
        <f>+PERCENTILE($F$4:F615,5%)/$I$4*SQRT($I$7)</f>
        <v>-2.1374252182479399E-2</v>
      </c>
      <c r="H616">
        <f t="shared" si="41"/>
        <v>0</v>
      </c>
    </row>
    <row r="617" spans="1:8" x14ac:dyDescent="0.25">
      <c r="A617">
        <v>616</v>
      </c>
      <c r="B617">
        <v>30.6</v>
      </c>
      <c r="C617" s="3">
        <f t="shared" si="37"/>
        <v>2.6178025420788799E-3</v>
      </c>
      <c r="D617">
        <f t="shared" si="40"/>
        <v>30.160705345977767</v>
      </c>
      <c r="E617">
        <f t="shared" si="38"/>
        <v>30.160705345977767</v>
      </c>
      <c r="F617">
        <f t="shared" si="39"/>
        <v>-5.9293654022233966E-2</v>
      </c>
      <c r="G617" s="2">
        <f>+PERCENTILE($F$4:F616,5%)/$I$4*SQRT($I$7)</f>
        <v>-2.1373625045867619E-2</v>
      </c>
      <c r="H617">
        <f t="shared" si="41"/>
        <v>0</v>
      </c>
    </row>
    <row r="618" spans="1:8" x14ac:dyDescent="0.25">
      <c r="A618">
        <v>617</v>
      </c>
      <c r="B618">
        <v>30.530000999999999</v>
      </c>
      <c r="C618" s="3">
        <f t="shared" si="37"/>
        <v>-2.2901694568816912E-3</v>
      </c>
      <c r="D618">
        <f t="shared" si="40"/>
        <v>30.29921262778506</v>
      </c>
      <c r="E618">
        <f t="shared" si="38"/>
        <v>30.29921262778506</v>
      </c>
      <c r="F618">
        <f t="shared" si="39"/>
        <v>7.9213627785058804E-2</v>
      </c>
      <c r="G618" s="2">
        <f>+PERCENTILE($F$4:F617,5%)/$I$4*SQRT($I$7)</f>
        <v>-2.1372997909255845E-2</v>
      </c>
      <c r="H618">
        <f t="shared" si="41"/>
        <v>0</v>
      </c>
    </row>
    <row r="619" spans="1:8" x14ac:dyDescent="0.25">
      <c r="A619">
        <v>618</v>
      </c>
      <c r="B619">
        <v>31.110001</v>
      </c>
      <c r="C619" s="3">
        <f t="shared" si="37"/>
        <v>1.8819503552096908E-2</v>
      </c>
      <c r="D619">
        <f t="shared" si="40"/>
        <v>30.150869270914999</v>
      </c>
      <c r="E619">
        <f t="shared" si="38"/>
        <v>30.150869270914999</v>
      </c>
      <c r="F619">
        <f t="shared" si="39"/>
        <v>-6.9129729085002367E-2</v>
      </c>
      <c r="G619" s="2">
        <f>+PERCENTILE($F$4:F618,5%)/$I$4*SQRT($I$7)</f>
        <v>-2.1372370772644068E-2</v>
      </c>
      <c r="H619">
        <f t="shared" si="41"/>
        <v>0</v>
      </c>
    </row>
    <row r="620" spans="1:8" x14ac:dyDescent="0.25">
      <c r="A620">
        <v>619</v>
      </c>
      <c r="B620">
        <v>31.66</v>
      </c>
      <c r="C620" s="3">
        <f t="shared" si="37"/>
        <v>1.7524711399315704E-2</v>
      </c>
      <c r="D620">
        <f t="shared" si="40"/>
        <v>30.794109672973779</v>
      </c>
      <c r="E620">
        <f t="shared" si="38"/>
        <v>30.794109672973779</v>
      </c>
      <c r="F620">
        <f t="shared" si="39"/>
        <v>0.57411067297377727</v>
      </c>
      <c r="G620" s="2">
        <f>+PERCENTILE($F$4:F619,5%)/$I$4*SQRT($I$7)</f>
        <v>-2.1371743636032291E-2</v>
      </c>
      <c r="H620">
        <f t="shared" si="41"/>
        <v>0</v>
      </c>
    </row>
    <row r="621" spans="1:8" x14ac:dyDescent="0.25">
      <c r="A621">
        <v>620</v>
      </c>
      <c r="B621">
        <v>31.57</v>
      </c>
      <c r="C621" s="3">
        <f t="shared" si="37"/>
        <v>-2.8467518829658556E-3</v>
      </c>
      <c r="D621">
        <f t="shared" si="40"/>
        <v>30.754263503238072</v>
      </c>
      <c r="E621">
        <f t="shared" si="38"/>
        <v>30.754263503238072</v>
      </c>
      <c r="F621">
        <f t="shared" si="39"/>
        <v>0.53426450323807018</v>
      </c>
      <c r="G621" s="2">
        <f>+PERCENTILE($F$4:F620,5%)/$I$4*SQRT($I$7)</f>
        <v>-2.1371116499420518E-2</v>
      </c>
      <c r="H621">
        <f t="shared" si="41"/>
        <v>0</v>
      </c>
    </row>
    <row r="622" spans="1:8" x14ac:dyDescent="0.25">
      <c r="A622">
        <v>621</v>
      </c>
      <c r="B622">
        <v>31.280000999999999</v>
      </c>
      <c r="C622" s="3">
        <f t="shared" si="37"/>
        <v>-9.2283549234810254E-3</v>
      </c>
      <c r="D622">
        <f t="shared" si="40"/>
        <v>30.134092496209728</v>
      </c>
      <c r="E622">
        <f t="shared" si="38"/>
        <v>30.134092496209728</v>
      </c>
      <c r="F622">
        <f t="shared" si="39"/>
        <v>-8.5906503790273092E-2</v>
      </c>
      <c r="G622" s="2">
        <f>+PERCENTILE($F$4:F621,5%)/$I$4*SQRT($I$7)</f>
        <v>-2.1370489362808741E-2</v>
      </c>
      <c r="H622">
        <f t="shared" si="41"/>
        <v>0</v>
      </c>
    </row>
    <row r="623" spans="1:8" x14ac:dyDescent="0.25">
      <c r="A623">
        <v>622</v>
      </c>
      <c r="B623">
        <v>31.540001</v>
      </c>
      <c r="C623" s="3">
        <f t="shared" si="37"/>
        <v>8.2776655942429899E-3</v>
      </c>
      <c r="D623">
        <f t="shared" si="40"/>
        <v>29.942400980044315</v>
      </c>
      <c r="E623">
        <f t="shared" si="38"/>
        <v>29.942400980044315</v>
      </c>
      <c r="F623">
        <f t="shared" si="39"/>
        <v>-0.27759801995568623</v>
      </c>
      <c r="G623" s="2">
        <f>+PERCENTILE($F$4:F622,5%)/$I$4*SQRT($I$7)</f>
        <v>-2.1369862226196967E-2</v>
      </c>
      <c r="H623">
        <f t="shared" si="41"/>
        <v>0</v>
      </c>
    </row>
    <row r="624" spans="1:8" x14ac:dyDescent="0.25">
      <c r="A624">
        <v>623</v>
      </c>
      <c r="B624">
        <v>31.389999</v>
      </c>
      <c r="C624" s="3">
        <f t="shared" si="37"/>
        <v>-4.7672742440799751E-3</v>
      </c>
      <c r="D624">
        <f t="shared" si="40"/>
        <v>30.471188241969656</v>
      </c>
      <c r="E624">
        <f t="shared" si="38"/>
        <v>30.471188241969656</v>
      </c>
      <c r="F624">
        <f t="shared" si="39"/>
        <v>0.25118924196965509</v>
      </c>
      <c r="G624" s="2">
        <f>+PERCENTILE($F$4:F623,5%)/$I$4*SQRT($I$7)</f>
        <v>-2.1369235089585187E-2</v>
      </c>
      <c r="H624">
        <f t="shared" si="41"/>
        <v>0</v>
      </c>
    </row>
    <row r="625" spans="1:8" x14ac:dyDescent="0.25">
      <c r="A625">
        <v>624</v>
      </c>
      <c r="B625">
        <v>31</v>
      </c>
      <c r="C625" s="3">
        <f t="shared" si="37"/>
        <v>-1.250213451143602E-2</v>
      </c>
      <c r="D625">
        <f t="shared" si="40"/>
        <v>30.076274835565194</v>
      </c>
      <c r="E625">
        <f t="shared" si="38"/>
        <v>30.076274835565194</v>
      </c>
      <c r="F625">
        <f t="shared" si="39"/>
        <v>-0.14372416443480773</v>
      </c>
      <c r="G625" s="2">
        <f>+PERCENTILE($F$4:F624,5%)/$I$4*SQRT($I$7)</f>
        <v>-2.1368607952973413E-2</v>
      </c>
      <c r="H625">
        <f t="shared" si="41"/>
        <v>0</v>
      </c>
    </row>
    <row r="626" spans="1:8" x14ac:dyDescent="0.25">
      <c r="A626">
        <v>625</v>
      </c>
      <c r="B626">
        <v>30.309999000000001</v>
      </c>
      <c r="C626" s="3">
        <f t="shared" si="37"/>
        <v>-2.2509546407846751E-2</v>
      </c>
      <c r="D626">
        <f t="shared" si="40"/>
        <v>29.844536439774977</v>
      </c>
      <c r="E626">
        <f t="shared" si="38"/>
        <v>29.844536439774977</v>
      </c>
      <c r="F626">
        <f t="shared" si="39"/>
        <v>-0.37546256022502433</v>
      </c>
      <c r="G626" s="2">
        <f>+PERCENTILE($F$4:F625,5%)/$I$4*SQRT($I$7)</f>
        <v>-2.1351491671687348E-2</v>
      </c>
      <c r="H626">
        <f t="shared" si="41"/>
        <v>1</v>
      </c>
    </row>
    <row r="627" spans="1:8" x14ac:dyDescent="0.25">
      <c r="A627">
        <v>626</v>
      </c>
      <c r="B627">
        <v>30.43</v>
      </c>
      <c r="C627" s="3">
        <f t="shared" si="37"/>
        <v>3.9513058315800787E-3</v>
      </c>
      <c r="D627">
        <f t="shared" si="40"/>
        <v>29.54735933774197</v>
      </c>
      <c r="E627">
        <f t="shared" si="38"/>
        <v>29.54735933774197</v>
      </c>
      <c r="F627">
        <f t="shared" si="39"/>
        <v>-0.67263966225803173</v>
      </c>
      <c r="G627" s="2">
        <f>+PERCENTILE($F$4:F626,5%)/$I$4*SQRT($I$7)</f>
        <v>-2.1334375390401283E-2</v>
      </c>
      <c r="H627">
        <f t="shared" si="41"/>
        <v>0</v>
      </c>
    </row>
    <row r="628" spans="1:8" x14ac:dyDescent="0.25">
      <c r="A628">
        <v>627</v>
      </c>
      <c r="B628">
        <v>30.540001</v>
      </c>
      <c r="C628" s="3">
        <f t="shared" si="37"/>
        <v>3.6083686255485928E-3</v>
      </c>
      <c r="D628">
        <f t="shared" si="40"/>
        <v>30.339643678972074</v>
      </c>
      <c r="E628">
        <f t="shared" si="38"/>
        <v>30.339643678972074</v>
      </c>
      <c r="F628">
        <f t="shared" si="39"/>
        <v>0.11964467897207243</v>
      </c>
      <c r="G628" s="2">
        <f>+PERCENTILE($F$4:F627,5%)/$I$4*SQRT($I$7)</f>
        <v>-2.1379269275373605E-2</v>
      </c>
      <c r="H628">
        <f t="shared" si="41"/>
        <v>0</v>
      </c>
    </row>
    <row r="629" spans="1:8" x14ac:dyDescent="0.25">
      <c r="A629">
        <v>628</v>
      </c>
      <c r="B629">
        <v>30.16</v>
      </c>
      <c r="C629" s="3">
        <f t="shared" si="37"/>
        <v>-1.2520789394672875E-2</v>
      </c>
      <c r="D629">
        <f t="shared" si="40"/>
        <v>30.329240870193861</v>
      </c>
      <c r="E629">
        <f t="shared" si="38"/>
        <v>30.329240870193861</v>
      </c>
      <c r="F629">
        <f t="shared" si="39"/>
        <v>0.10924187019385911</v>
      </c>
      <c r="G629" s="2">
        <f>+PERCENTILE($F$4:F628,5%)/$I$4*SQRT($I$7)</f>
        <v>-2.1378642138761825E-2</v>
      </c>
      <c r="H629">
        <f t="shared" si="41"/>
        <v>0</v>
      </c>
    </row>
    <row r="630" spans="1:8" x14ac:dyDescent="0.25">
      <c r="A630">
        <v>629</v>
      </c>
      <c r="B630">
        <v>30.26</v>
      </c>
      <c r="C630" s="3">
        <f t="shared" si="37"/>
        <v>3.3101652204546241E-3</v>
      </c>
      <c r="D630">
        <f t="shared" si="40"/>
        <v>29.843979698625422</v>
      </c>
      <c r="E630">
        <f t="shared" si="38"/>
        <v>29.843979698625422</v>
      </c>
      <c r="F630">
        <f t="shared" si="39"/>
        <v>-0.37601930137457984</v>
      </c>
      <c r="G630" s="2">
        <f>+PERCENTILE($F$4:F629,5%)/$I$4*SQRT($I$7)</f>
        <v>-2.1378015002150051E-2</v>
      </c>
      <c r="H630">
        <f t="shared" si="41"/>
        <v>0</v>
      </c>
    </row>
    <row r="631" spans="1:8" x14ac:dyDescent="0.25">
      <c r="A631">
        <v>630</v>
      </c>
      <c r="B631">
        <v>29.73</v>
      </c>
      <c r="C631" s="3">
        <f t="shared" si="37"/>
        <v>-1.7670071350203556E-2</v>
      </c>
      <c r="D631">
        <f t="shared" si="40"/>
        <v>30.320197935676397</v>
      </c>
      <c r="E631">
        <f t="shared" si="38"/>
        <v>30.320197935676397</v>
      </c>
      <c r="F631">
        <f t="shared" si="39"/>
        <v>0.10019893567639571</v>
      </c>
      <c r="G631" s="2">
        <f>+PERCENTILE($F$4:F630,5%)/$I$4*SQRT($I$7)</f>
        <v>-2.1377387865538278E-2</v>
      </c>
      <c r="H631">
        <f t="shared" si="41"/>
        <v>0</v>
      </c>
    </row>
    <row r="632" spans="1:8" x14ac:dyDescent="0.25">
      <c r="A632">
        <v>631</v>
      </c>
      <c r="B632">
        <v>30.299999</v>
      </c>
      <c r="C632" s="3">
        <f t="shared" si="37"/>
        <v>1.8991042502016279E-2</v>
      </c>
      <c r="D632">
        <f t="shared" si="40"/>
        <v>29.690699612359552</v>
      </c>
      <c r="E632">
        <f t="shared" si="38"/>
        <v>29.690699612359552</v>
      </c>
      <c r="F632">
        <f t="shared" si="39"/>
        <v>-0.52929938764044948</v>
      </c>
      <c r="G632" s="2">
        <f>+PERCENTILE($F$4:F631,5%)/$I$4*SQRT($I$7)</f>
        <v>-2.1376760728926501E-2</v>
      </c>
      <c r="H632">
        <f t="shared" si="41"/>
        <v>0</v>
      </c>
    </row>
    <row r="633" spans="1:8" x14ac:dyDescent="0.25">
      <c r="A633">
        <v>632</v>
      </c>
      <c r="B633">
        <v>30.790001</v>
      </c>
      <c r="C633" s="3">
        <f t="shared" si="37"/>
        <v>1.6042314902463235E-2</v>
      </c>
      <c r="D633">
        <f t="shared" si="40"/>
        <v>30.79939251530444</v>
      </c>
      <c r="E633">
        <f t="shared" si="38"/>
        <v>30.79939251530444</v>
      </c>
      <c r="F633">
        <f t="shared" si="39"/>
        <v>0.57939351530443872</v>
      </c>
      <c r="G633" s="2">
        <f>+PERCENTILE($F$4:F632,5%)/$I$4*SQRT($I$7)</f>
        <v>-2.1376133592314724E-2</v>
      </c>
      <c r="H633">
        <f t="shared" si="41"/>
        <v>0</v>
      </c>
    </row>
    <row r="634" spans="1:8" x14ac:dyDescent="0.25">
      <c r="A634">
        <v>633</v>
      </c>
      <c r="B634">
        <v>31.379999000000002</v>
      </c>
      <c r="C634" s="3">
        <f t="shared" si="37"/>
        <v>1.8980721022968713E-2</v>
      </c>
      <c r="D634">
        <f t="shared" si="40"/>
        <v>30.70870726530384</v>
      </c>
      <c r="E634">
        <f t="shared" si="38"/>
        <v>30.70870726530384</v>
      </c>
      <c r="F634">
        <f t="shared" si="39"/>
        <v>0.48870826530383837</v>
      </c>
      <c r="G634" s="2">
        <f>+PERCENTILE($F$4:F633,5%)/$I$4*SQRT($I$7)</f>
        <v>-2.1375506455702947E-2</v>
      </c>
      <c r="H634">
        <f t="shared" si="41"/>
        <v>0</v>
      </c>
    </row>
    <row r="635" spans="1:8" x14ac:dyDescent="0.25">
      <c r="A635">
        <v>634</v>
      </c>
      <c r="B635">
        <v>31.58</v>
      </c>
      <c r="C635" s="3">
        <f t="shared" si="37"/>
        <v>6.3532933900414031E-3</v>
      </c>
      <c r="D635">
        <f t="shared" si="40"/>
        <v>30.799074621660488</v>
      </c>
      <c r="E635">
        <f t="shared" si="38"/>
        <v>30.799074621660488</v>
      </c>
      <c r="F635">
        <f t="shared" si="39"/>
        <v>0.57907562166048621</v>
      </c>
      <c r="G635" s="2">
        <f>+PERCENTILE($F$4:F634,5%)/$I$4*SQRT($I$7)</f>
        <v>-2.1374879319091173E-2</v>
      </c>
      <c r="H635">
        <f t="shared" si="41"/>
        <v>0</v>
      </c>
    </row>
    <row r="636" spans="1:8" x14ac:dyDescent="0.25">
      <c r="A636">
        <v>635</v>
      </c>
      <c r="B636">
        <v>32</v>
      </c>
      <c r="C636" s="3">
        <f t="shared" si="37"/>
        <v>1.3211893972230566E-2</v>
      </c>
      <c r="D636">
        <f t="shared" si="40"/>
        <v>30.412606718693649</v>
      </c>
      <c r="E636">
        <f t="shared" si="38"/>
        <v>30.412606718693649</v>
      </c>
      <c r="F636">
        <f t="shared" si="39"/>
        <v>0.19260771869364746</v>
      </c>
      <c r="G636" s="2">
        <f>+PERCENTILE($F$4:F635,5%)/$I$4*SQRT($I$7)</f>
        <v>-2.1374252182479399E-2</v>
      </c>
      <c r="H636">
        <f t="shared" si="41"/>
        <v>0</v>
      </c>
    </row>
    <row r="637" spans="1:8" x14ac:dyDescent="0.25">
      <c r="A637">
        <v>636</v>
      </c>
      <c r="B637">
        <v>31.98</v>
      </c>
      <c r="C637" s="3">
        <f t="shared" si="37"/>
        <v>-6.2519539391836109E-4</v>
      </c>
      <c r="D637">
        <f t="shared" si="40"/>
        <v>30.621911589613681</v>
      </c>
      <c r="E637">
        <f t="shared" si="38"/>
        <v>30.621911589613681</v>
      </c>
      <c r="F637">
        <f t="shared" si="39"/>
        <v>0.40191258961367993</v>
      </c>
      <c r="G637" s="2">
        <f>+PERCENTILE($F$4:F636,5%)/$I$4*SQRT($I$7)</f>
        <v>-2.1373625045867619E-2</v>
      </c>
      <c r="H637">
        <f t="shared" si="41"/>
        <v>0</v>
      </c>
    </row>
    <row r="638" spans="1:8" x14ac:dyDescent="0.25">
      <c r="A638">
        <v>637</v>
      </c>
      <c r="B638">
        <v>32.139999000000003</v>
      </c>
      <c r="C638" s="3">
        <f t="shared" si="37"/>
        <v>4.9906217896811406E-3</v>
      </c>
      <c r="D638">
        <f t="shared" si="40"/>
        <v>30.201111500625</v>
      </c>
      <c r="E638">
        <f t="shared" si="38"/>
        <v>30.201111500625</v>
      </c>
      <c r="F638">
        <f t="shared" si="39"/>
        <v>-1.8887499375001227E-2</v>
      </c>
      <c r="G638" s="2">
        <f>+PERCENTILE($F$4:F637,5%)/$I$4*SQRT($I$7)</f>
        <v>-2.1372997909255845E-2</v>
      </c>
      <c r="H638">
        <f t="shared" si="41"/>
        <v>0</v>
      </c>
    </row>
    <row r="639" spans="1:8" x14ac:dyDescent="0.25">
      <c r="A639">
        <v>638</v>
      </c>
      <c r="B639">
        <v>32.509998000000003</v>
      </c>
      <c r="C639" s="3">
        <f t="shared" si="37"/>
        <v>1.144634360079036E-2</v>
      </c>
      <c r="D639">
        <f t="shared" si="40"/>
        <v>30.371192546591654</v>
      </c>
      <c r="E639">
        <f t="shared" si="38"/>
        <v>30.371192546591654</v>
      </c>
      <c r="F639">
        <f t="shared" si="39"/>
        <v>0.15119354659165296</v>
      </c>
      <c r="G639" s="2">
        <f>+PERCENTILE($F$4:F638,5%)/$I$4*SQRT($I$7)</f>
        <v>-2.1372370772644068E-2</v>
      </c>
      <c r="H639">
        <f t="shared" si="41"/>
        <v>0</v>
      </c>
    </row>
    <row r="640" spans="1:8" x14ac:dyDescent="0.25">
      <c r="A640">
        <v>639</v>
      </c>
      <c r="B640">
        <v>32.479999999999997</v>
      </c>
      <c r="C640" s="3">
        <f t="shared" si="37"/>
        <v>-9.231575028025809E-4</v>
      </c>
      <c r="D640">
        <f t="shared" si="40"/>
        <v>30.567894760979986</v>
      </c>
      <c r="E640">
        <f t="shared" si="38"/>
        <v>30.567894760979986</v>
      </c>
      <c r="F640">
        <f t="shared" si="39"/>
        <v>0.3478957609799842</v>
      </c>
      <c r="G640" s="2">
        <f>+PERCENTILE($F$4:F639,5%)/$I$4*SQRT($I$7)</f>
        <v>-2.1371743636032291E-2</v>
      </c>
      <c r="H640">
        <f t="shared" si="41"/>
        <v>0</v>
      </c>
    </row>
    <row r="641" spans="1:8" x14ac:dyDescent="0.25">
      <c r="A641">
        <v>640</v>
      </c>
      <c r="B641">
        <v>32.020000000000003</v>
      </c>
      <c r="C641" s="3">
        <f t="shared" si="37"/>
        <v>-1.426380772490843E-2</v>
      </c>
      <c r="D641">
        <f t="shared" si="40"/>
        <v>30.19211405426724</v>
      </c>
      <c r="E641">
        <f t="shared" si="38"/>
        <v>30.19211405426724</v>
      </c>
      <c r="F641">
        <f t="shared" si="39"/>
        <v>-2.7884945732761679E-2</v>
      </c>
      <c r="G641" s="2">
        <f>+PERCENTILE($F$4:F640,5%)/$I$4*SQRT($I$7)</f>
        <v>-2.1371116499420518E-2</v>
      </c>
      <c r="H641">
        <f t="shared" si="41"/>
        <v>0</v>
      </c>
    </row>
    <row r="642" spans="1:8" x14ac:dyDescent="0.25">
      <c r="A642">
        <v>641</v>
      </c>
      <c r="B642">
        <v>31.969999000000001</v>
      </c>
      <c r="C642" s="3">
        <f t="shared" si="37"/>
        <v>-1.5627757761434438E-3</v>
      </c>
      <c r="D642">
        <f t="shared" si="40"/>
        <v>29.792006403325129</v>
      </c>
      <c r="E642">
        <f t="shared" si="38"/>
        <v>29.792006403325129</v>
      </c>
      <c r="F642">
        <f t="shared" si="39"/>
        <v>-0.42799259667487277</v>
      </c>
      <c r="G642" s="2">
        <f>+PERCENTILE($F$4:F641,5%)/$I$4*SQRT($I$7)</f>
        <v>-2.1370489362808741E-2</v>
      </c>
      <c r="H642">
        <f t="shared" si="41"/>
        <v>0</v>
      </c>
    </row>
    <row r="643" spans="1:8" x14ac:dyDescent="0.25">
      <c r="A643">
        <v>642</v>
      </c>
      <c r="B643">
        <v>32.060001</v>
      </c>
      <c r="C643" s="3">
        <f t="shared" si="37"/>
        <v>2.811246580496949E-3</v>
      </c>
      <c r="D643">
        <f t="shared" si="40"/>
        <v>30.172808801061869</v>
      </c>
      <c r="E643">
        <f t="shared" si="38"/>
        <v>30.172808801061869</v>
      </c>
      <c r="F643">
        <f t="shared" si="39"/>
        <v>-4.7190198938132255E-2</v>
      </c>
      <c r="G643" s="2">
        <f>+PERCENTILE($F$4:F642,5%)/$I$4*SQRT($I$7)</f>
        <v>-2.1369862226196967E-2</v>
      </c>
      <c r="H643">
        <f t="shared" si="41"/>
        <v>0</v>
      </c>
    </row>
    <row r="644" spans="1:8" x14ac:dyDescent="0.25">
      <c r="A644">
        <v>643</v>
      </c>
      <c r="B644">
        <v>31.809999000000001</v>
      </c>
      <c r="C644" s="3">
        <f t="shared" ref="C644:C688" si="42">LN(B644/B643)</f>
        <v>-7.8285040485252168E-3</v>
      </c>
      <c r="D644">
        <f t="shared" si="40"/>
        <v>30.305074396780523</v>
      </c>
      <c r="E644">
        <f t="shared" ref="E644:E688" si="43">$I$2*D644</f>
        <v>30.305074396780523</v>
      </c>
      <c r="F644">
        <f t="shared" ref="F644:F688" si="44">E644-$I$4</f>
        <v>8.5075396780521118E-2</v>
      </c>
      <c r="G644" s="2">
        <f>+PERCENTILE($F$4:F643,5%)/$I$4*SQRT($I$7)</f>
        <v>-2.1369235089585187E-2</v>
      </c>
      <c r="H644">
        <f t="shared" si="41"/>
        <v>0</v>
      </c>
    </row>
    <row r="645" spans="1:8" x14ac:dyDescent="0.25">
      <c r="A645">
        <v>644</v>
      </c>
      <c r="B645">
        <v>31.379999000000002</v>
      </c>
      <c r="C645" s="3">
        <f t="shared" si="42"/>
        <v>-1.3609958886942547E-2</v>
      </c>
      <c r="D645">
        <f t="shared" ref="D645:D688" si="45">$D$3*EXP(C644)</f>
        <v>29.98434522725065</v>
      </c>
      <c r="E645">
        <f t="shared" si="43"/>
        <v>29.98434522725065</v>
      </c>
      <c r="F645">
        <f t="shared" si="44"/>
        <v>-0.23565377274935173</v>
      </c>
      <c r="G645" s="2">
        <f>+PERCENTILE($F$4:F644,5%)/$I$4*SQRT($I$7)</f>
        <v>-2.1368607952973413E-2</v>
      </c>
      <c r="H645">
        <f t="shared" si="41"/>
        <v>0</v>
      </c>
    </row>
    <row r="646" spans="1:8" x14ac:dyDescent="0.25">
      <c r="A646">
        <v>645</v>
      </c>
      <c r="B646">
        <v>31.379999000000002</v>
      </c>
      <c r="C646" s="3">
        <f t="shared" si="42"/>
        <v>0</v>
      </c>
      <c r="D646">
        <f t="shared" si="45"/>
        <v>29.811492241794824</v>
      </c>
      <c r="E646">
        <f t="shared" si="43"/>
        <v>29.811492241794824</v>
      </c>
      <c r="F646">
        <f t="shared" si="44"/>
        <v>-0.40850675820517779</v>
      </c>
      <c r="G646" s="2">
        <f>+PERCENTILE($F$4:F645,5%)/$I$4*SQRT($I$7)</f>
        <v>-2.1351491671687345E-2</v>
      </c>
      <c r="H646">
        <f t="shared" si="41"/>
        <v>0</v>
      </c>
    </row>
    <row r="647" spans="1:8" x14ac:dyDescent="0.25">
      <c r="A647">
        <v>646</v>
      </c>
      <c r="B647">
        <v>32.200001</v>
      </c>
      <c r="C647" s="3">
        <f t="shared" si="42"/>
        <v>2.5795768168808124E-2</v>
      </c>
      <c r="D647">
        <f t="shared" si="45"/>
        <v>30.219999000000001</v>
      </c>
      <c r="E647">
        <f t="shared" si="43"/>
        <v>30.219999000000001</v>
      </c>
      <c r="F647">
        <f t="shared" si="44"/>
        <v>0</v>
      </c>
      <c r="G647" s="2">
        <f>+PERCENTILE($F$4:F646,5%)/$I$4*SQRT($I$7)</f>
        <v>-2.1334375390401283E-2</v>
      </c>
      <c r="H647">
        <f t="shared" si="41"/>
        <v>0</v>
      </c>
    </row>
    <row r="648" spans="1:8" x14ac:dyDescent="0.25">
      <c r="A648">
        <v>647</v>
      </c>
      <c r="B648">
        <v>32.479999999999997</v>
      </c>
      <c r="C648" s="3">
        <f t="shared" si="42"/>
        <v>8.6580316872144052E-3</v>
      </c>
      <c r="D648">
        <f t="shared" si="45"/>
        <v>31.009688624273025</v>
      </c>
      <c r="E648">
        <f t="shared" si="43"/>
        <v>31.009688624273025</v>
      </c>
      <c r="F648">
        <f t="shared" si="44"/>
        <v>0.78968962427302358</v>
      </c>
      <c r="G648" s="2">
        <f>+PERCENTILE($F$4:F647,5%)/$I$4*SQRT($I$7)</f>
        <v>-2.1317259109115215E-2</v>
      </c>
      <c r="H648">
        <f t="shared" si="41"/>
        <v>0</v>
      </c>
    </row>
    <row r="649" spans="1:8" x14ac:dyDescent="0.25">
      <c r="A649">
        <v>648</v>
      </c>
      <c r="B649">
        <v>32.330002</v>
      </c>
      <c r="C649" s="3">
        <f t="shared" si="42"/>
        <v>-4.6288616940896405E-3</v>
      </c>
      <c r="D649">
        <f t="shared" si="45"/>
        <v>30.482780653329794</v>
      </c>
      <c r="E649">
        <f t="shared" si="43"/>
        <v>30.482780653329794</v>
      </c>
      <c r="F649">
        <f t="shared" si="44"/>
        <v>0.26278165332979242</v>
      </c>
      <c r="G649" s="2">
        <f>+PERCENTILE($F$4:F648,5%)/$I$4*SQRT($I$7)</f>
        <v>-2.1300142827829147E-2</v>
      </c>
      <c r="H649">
        <f t="shared" si="41"/>
        <v>0</v>
      </c>
    </row>
    <row r="650" spans="1:8" x14ac:dyDescent="0.25">
      <c r="A650">
        <v>649</v>
      </c>
      <c r="B650">
        <v>32.229999999999997</v>
      </c>
      <c r="C650" s="3">
        <f t="shared" si="42"/>
        <v>-3.0979577720410796E-3</v>
      </c>
      <c r="D650">
        <f t="shared" si="45"/>
        <v>30.080438057573836</v>
      </c>
      <c r="E650">
        <f t="shared" si="43"/>
        <v>30.080438057573836</v>
      </c>
      <c r="F650">
        <f t="shared" si="44"/>
        <v>-0.13956094242616501</v>
      </c>
      <c r="G650" s="2">
        <f>+PERCENTILE($F$4:F649,5%)/$I$4*SQRT($I$7)</f>
        <v>-2.1283026546543085E-2</v>
      </c>
      <c r="H650">
        <f t="shared" si="41"/>
        <v>0</v>
      </c>
    </row>
    <row r="651" spans="1:8" x14ac:dyDescent="0.25">
      <c r="A651">
        <v>650</v>
      </c>
      <c r="B651">
        <v>31.940000999999999</v>
      </c>
      <c r="C651" s="3">
        <f t="shared" si="42"/>
        <v>-9.0385217317767649E-3</v>
      </c>
      <c r="D651">
        <f t="shared" si="45"/>
        <v>30.126523585430025</v>
      </c>
      <c r="E651">
        <f t="shared" si="43"/>
        <v>30.126523585430025</v>
      </c>
      <c r="F651">
        <f t="shared" si="44"/>
        <v>-9.3475414569976323E-2</v>
      </c>
      <c r="G651" s="2">
        <f>+PERCENTILE($F$4:F650,5%)/$I$4*SQRT($I$7)</f>
        <v>-2.1265910265257017E-2</v>
      </c>
      <c r="H651">
        <f t="shared" ref="H651:H688" si="46">+IF(C651&lt;G651,1,0)</f>
        <v>0</v>
      </c>
    </row>
    <row r="652" spans="1:8" x14ac:dyDescent="0.25">
      <c r="A652">
        <v>651</v>
      </c>
      <c r="B652">
        <v>31.58</v>
      </c>
      <c r="C652" s="3">
        <f t="shared" si="42"/>
        <v>-1.1335165268073715E-2</v>
      </c>
      <c r="D652">
        <f t="shared" si="45"/>
        <v>29.948085581135558</v>
      </c>
      <c r="E652">
        <f t="shared" si="43"/>
        <v>29.948085581135558</v>
      </c>
      <c r="F652">
        <f t="shared" si="44"/>
        <v>-0.2719134188644432</v>
      </c>
      <c r="G652" s="2">
        <f>+PERCENTILE($F$4:F651,5%)/$I$4*SQRT($I$7)</f>
        <v>-2.1248793983970952E-2</v>
      </c>
      <c r="H652">
        <f t="shared" si="46"/>
        <v>0</v>
      </c>
    </row>
    <row r="653" spans="1:8" x14ac:dyDescent="0.25">
      <c r="A653">
        <v>652</v>
      </c>
      <c r="B653">
        <v>30.66</v>
      </c>
      <c r="C653" s="3">
        <f t="shared" si="42"/>
        <v>-2.9565135383827931E-2</v>
      </c>
      <c r="D653">
        <f t="shared" si="45"/>
        <v>29.879384425191471</v>
      </c>
      <c r="E653">
        <f t="shared" si="43"/>
        <v>29.879384425191471</v>
      </c>
      <c r="F653">
        <f t="shared" si="44"/>
        <v>-0.34061457480853008</v>
      </c>
      <c r="G653" s="2">
        <f>+PERCENTILE($F$4:F652,5%)/$I$4*SQRT($I$7)</f>
        <v>-2.1231677702684883E-2</v>
      </c>
      <c r="H653">
        <f t="shared" si="46"/>
        <v>1</v>
      </c>
    </row>
    <row r="654" spans="1:8" x14ac:dyDescent="0.25">
      <c r="A654">
        <v>653</v>
      </c>
      <c r="B654">
        <v>30.15</v>
      </c>
      <c r="C654" s="3">
        <f t="shared" si="42"/>
        <v>-1.6773950270473702E-2</v>
      </c>
      <c r="D654">
        <f t="shared" si="45"/>
        <v>29.33961904179861</v>
      </c>
      <c r="E654">
        <f t="shared" si="43"/>
        <v>29.33961904179861</v>
      </c>
      <c r="F654">
        <f t="shared" si="44"/>
        <v>-0.88037995820139159</v>
      </c>
      <c r="G654" s="2">
        <f>+PERCENTILE($F$4:F653,5%)/$I$4*SQRT($I$7)</f>
        <v>-2.1214561421398818E-2</v>
      </c>
      <c r="H654">
        <f t="shared" si="46"/>
        <v>0</v>
      </c>
    </row>
    <row r="655" spans="1:8" x14ac:dyDescent="0.25">
      <c r="A655">
        <v>654</v>
      </c>
      <c r="B655">
        <v>30.6</v>
      </c>
      <c r="C655" s="3">
        <f t="shared" si="42"/>
        <v>1.4815085785140682E-2</v>
      </c>
      <c r="D655">
        <f t="shared" si="45"/>
        <v>29.717317999021525</v>
      </c>
      <c r="E655">
        <f t="shared" si="43"/>
        <v>29.717317999021525</v>
      </c>
      <c r="F655">
        <f t="shared" si="44"/>
        <v>-0.50268100097847679</v>
      </c>
      <c r="G655" s="2">
        <f>+PERCENTILE($F$4:F654,5%)/$I$4*SQRT($I$7)</f>
        <v>-2.1374879319091173E-2</v>
      </c>
      <c r="H655">
        <f t="shared" si="46"/>
        <v>0</v>
      </c>
    </row>
    <row r="656" spans="1:8" x14ac:dyDescent="0.25">
      <c r="A656">
        <v>655</v>
      </c>
      <c r="B656">
        <v>31.309999000000001</v>
      </c>
      <c r="C656" s="3">
        <f t="shared" si="42"/>
        <v>2.2937494441300998E-2</v>
      </c>
      <c r="D656">
        <f t="shared" si="45"/>
        <v>30.671043761194031</v>
      </c>
      <c r="E656">
        <f t="shared" si="43"/>
        <v>30.671043761194031</v>
      </c>
      <c r="F656">
        <f t="shared" si="44"/>
        <v>0.45104476119403003</v>
      </c>
      <c r="G656" s="2">
        <f>+PERCENTILE($F$4:F655,5%)/$I$4*SQRT($I$7)</f>
        <v>-2.1374252182479399E-2</v>
      </c>
      <c r="H656">
        <f t="shared" si="46"/>
        <v>0</v>
      </c>
    </row>
    <row r="657" spans="1:8" x14ac:dyDescent="0.25">
      <c r="A657">
        <v>656</v>
      </c>
      <c r="B657">
        <v>31.51</v>
      </c>
      <c r="C657" s="3">
        <f t="shared" si="42"/>
        <v>6.3674523695471559E-3</v>
      </c>
      <c r="D657">
        <f t="shared" si="45"/>
        <v>30.921180995751669</v>
      </c>
      <c r="E657">
        <f t="shared" si="43"/>
        <v>30.921180995751669</v>
      </c>
      <c r="F657">
        <f t="shared" si="44"/>
        <v>0.70118199575166784</v>
      </c>
      <c r="G657" s="2">
        <f>+PERCENTILE($F$4:F656,5%)/$I$4*SQRT($I$7)</f>
        <v>-2.1373625045867619E-2</v>
      </c>
      <c r="H657">
        <f t="shared" si="46"/>
        <v>0</v>
      </c>
    </row>
    <row r="658" spans="1:8" x14ac:dyDescent="0.25">
      <c r="A658">
        <v>657</v>
      </c>
      <c r="B658">
        <v>32.049999</v>
      </c>
      <c r="C658" s="3">
        <f t="shared" si="42"/>
        <v>1.6992196396247147E-2</v>
      </c>
      <c r="D658">
        <f t="shared" si="45"/>
        <v>30.413037333217417</v>
      </c>
      <c r="E658">
        <f t="shared" si="43"/>
        <v>30.413037333217417</v>
      </c>
      <c r="F658">
        <f t="shared" si="44"/>
        <v>0.19303833321741592</v>
      </c>
      <c r="G658" s="2">
        <f>+PERCENTILE($F$4:F657,5%)/$I$4*SQRT($I$7)</f>
        <v>-2.1372997909255845E-2</v>
      </c>
      <c r="H658">
        <f t="shared" si="46"/>
        <v>0</v>
      </c>
    </row>
    <row r="659" spans="1:8" x14ac:dyDescent="0.25">
      <c r="A659">
        <v>658</v>
      </c>
      <c r="B659">
        <v>32</v>
      </c>
      <c r="C659" s="3">
        <f t="shared" si="42"/>
        <v>-1.5612493657039793E-3</v>
      </c>
      <c r="D659">
        <f t="shared" si="45"/>
        <v>30.73789075626788</v>
      </c>
      <c r="E659">
        <f t="shared" si="43"/>
        <v>30.73789075626788</v>
      </c>
      <c r="F659">
        <f t="shared" si="44"/>
        <v>0.51789175626787909</v>
      </c>
      <c r="G659" s="2">
        <f>+PERCENTILE($F$4:F658,5%)/$I$4*SQRT($I$7)</f>
        <v>-2.1372370772644068E-2</v>
      </c>
      <c r="H659">
        <f t="shared" si="46"/>
        <v>0</v>
      </c>
    </row>
    <row r="660" spans="1:8" x14ac:dyDescent="0.25">
      <c r="A660">
        <v>659</v>
      </c>
      <c r="B660">
        <v>32.25</v>
      </c>
      <c r="C660" s="3">
        <f t="shared" si="42"/>
        <v>7.782140442054949E-3</v>
      </c>
      <c r="D660">
        <f t="shared" si="45"/>
        <v>30.17285485718736</v>
      </c>
      <c r="E660">
        <f t="shared" si="43"/>
        <v>30.17285485718736</v>
      </c>
      <c r="F660">
        <f t="shared" si="44"/>
        <v>-4.7144142812641121E-2</v>
      </c>
      <c r="G660" s="2">
        <f>+PERCENTILE($F$4:F659,5%)/$I$4*SQRT($I$7)</f>
        <v>-2.1371743636032291E-2</v>
      </c>
      <c r="H660">
        <f t="shared" si="46"/>
        <v>0</v>
      </c>
    </row>
    <row r="661" spans="1:8" x14ac:dyDescent="0.25">
      <c r="A661">
        <v>660</v>
      </c>
      <c r="B661">
        <v>32.459999000000003</v>
      </c>
      <c r="C661" s="3">
        <f t="shared" si="42"/>
        <v>6.4904880375159886E-3</v>
      </c>
      <c r="D661">
        <f t="shared" si="45"/>
        <v>30.456092742187501</v>
      </c>
      <c r="E661">
        <f t="shared" si="43"/>
        <v>30.456092742187501</v>
      </c>
      <c r="F661">
        <f t="shared" si="44"/>
        <v>0.23609374218749934</v>
      </c>
      <c r="G661" s="2">
        <f>+PERCENTILE($F$4:F660,5%)/$I$4*SQRT($I$7)</f>
        <v>-2.1371116499420518E-2</v>
      </c>
      <c r="H661">
        <f t="shared" si="46"/>
        <v>0</v>
      </c>
    </row>
    <row r="662" spans="1:8" x14ac:dyDescent="0.25">
      <c r="A662">
        <v>661</v>
      </c>
      <c r="B662">
        <v>32.419998</v>
      </c>
      <c r="C662" s="3">
        <f t="shared" si="42"/>
        <v>-1.2330766620840346E-3</v>
      </c>
      <c r="D662">
        <f t="shared" si="45"/>
        <v>30.416779451782979</v>
      </c>
      <c r="E662">
        <f t="shared" si="43"/>
        <v>30.416779451782979</v>
      </c>
      <c r="F662">
        <f t="shared" si="44"/>
        <v>0.19678045178297765</v>
      </c>
      <c r="G662" s="2">
        <f>+PERCENTILE($F$4:F661,5%)/$I$4*SQRT($I$7)</f>
        <v>-2.1370489362808741E-2</v>
      </c>
      <c r="H662">
        <f t="shared" si="46"/>
        <v>0</v>
      </c>
    </row>
    <row r="663" spans="1:8" x14ac:dyDescent="0.25">
      <c r="A663">
        <v>662</v>
      </c>
      <c r="B663">
        <v>31.620000999999998</v>
      </c>
      <c r="C663" s="3">
        <f t="shared" si="42"/>
        <v>-2.4985591210334696E-2</v>
      </c>
      <c r="D663">
        <f t="shared" si="45"/>
        <v>30.182758389487379</v>
      </c>
      <c r="E663">
        <f t="shared" si="43"/>
        <v>30.182758389487379</v>
      </c>
      <c r="F663">
        <f t="shared" si="44"/>
        <v>-3.7240610512622396E-2</v>
      </c>
      <c r="G663" s="2">
        <f>+PERCENTILE($F$4:F662,5%)/$I$4*SQRT($I$7)</f>
        <v>-2.1369862226196967E-2</v>
      </c>
      <c r="H663">
        <f t="shared" si="46"/>
        <v>1</v>
      </c>
    </row>
    <row r="664" spans="1:8" x14ac:dyDescent="0.25">
      <c r="A664">
        <v>663</v>
      </c>
      <c r="B664">
        <v>31.235001</v>
      </c>
      <c r="C664" s="3">
        <f t="shared" si="42"/>
        <v>-1.2250570445978803E-2</v>
      </c>
      <c r="D664">
        <f t="shared" si="45"/>
        <v>29.474289251961057</v>
      </c>
      <c r="E664">
        <f t="shared" si="43"/>
        <v>29.474289251961057</v>
      </c>
      <c r="F664">
        <f t="shared" si="44"/>
        <v>-0.7457097480389443</v>
      </c>
      <c r="G664" s="2">
        <f>+PERCENTILE($F$4:F663,5%)/$I$4*SQRT($I$7)</f>
        <v>-2.1369235089585187E-2</v>
      </c>
      <c r="H664">
        <f t="shared" si="46"/>
        <v>0</v>
      </c>
    </row>
    <row r="665" spans="1:8" x14ac:dyDescent="0.25">
      <c r="A665">
        <v>664</v>
      </c>
      <c r="B665">
        <v>31.700001</v>
      </c>
      <c r="C665" s="3">
        <f t="shared" si="42"/>
        <v>1.4777419468075675E-2</v>
      </c>
      <c r="D665">
        <f t="shared" si="45"/>
        <v>29.852045197120614</v>
      </c>
      <c r="E665">
        <f t="shared" si="43"/>
        <v>29.852045197120614</v>
      </c>
      <c r="F665">
        <f t="shared" si="44"/>
        <v>-0.36795380287938784</v>
      </c>
      <c r="G665" s="2">
        <f>+PERCENTILE($F$4:F664,5%)/$I$4*SQRT($I$7)</f>
        <v>-2.1381150685208933E-2</v>
      </c>
      <c r="H665">
        <f t="shared" si="46"/>
        <v>0</v>
      </c>
    </row>
    <row r="666" spans="1:8" x14ac:dyDescent="0.25">
      <c r="A666">
        <v>665</v>
      </c>
      <c r="B666">
        <v>31.83</v>
      </c>
      <c r="C666" s="3">
        <f t="shared" si="42"/>
        <v>4.0925288650257019E-3</v>
      </c>
      <c r="D666">
        <f t="shared" si="45"/>
        <v>30.66988851769203</v>
      </c>
      <c r="E666">
        <f t="shared" si="43"/>
        <v>30.66988851769203</v>
      </c>
      <c r="F666">
        <f t="shared" si="44"/>
        <v>0.44988951769202856</v>
      </c>
      <c r="G666" s="2">
        <f>+PERCENTILE($F$4:F665,5%)/$I$4*SQRT($I$7)</f>
        <v>-2.1380523548597156E-2</v>
      </c>
      <c r="H666">
        <f t="shared" si="46"/>
        <v>0</v>
      </c>
    </row>
    <row r="667" spans="1:8" x14ac:dyDescent="0.25">
      <c r="A667">
        <v>666</v>
      </c>
      <c r="B667">
        <v>31.08</v>
      </c>
      <c r="C667" s="3">
        <f t="shared" si="42"/>
        <v>-2.3844715794554758E-2</v>
      </c>
      <c r="D667">
        <f t="shared" si="45"/>
        <v>30.343928638046417</v>
      </c>
      <c r="E667">
        <f t="shared" si="43"/>
        <v>30.343928638046417</v>
      </c>
      <c r="F667">
        <f t="shared" si="44"/>
        <v>0.1239296380464161</v>
      </c>
      <c r="G667" s="2">
        <f>+PERCENTILE($F$4:F666,5%)/$I$4*SQRT($I$7)</f>
        <v>-2.1379896411985379E-2</v>
      </c>
      <c r="H667">
        <f t="shared" si="46"/>
        <v>1</v>
      </c>
    </row>
    <row r="668" spans="1:8" x14ac:dyDescent="0.25">
      <c r="A668">
        <v>667</v>
      </c>
      <c r="B668">
        <v>31.204999999999998</v>
      </c>
      <c r="C668" s="3">
        <f t="shared" si="42"/>
        <v>4.0138128865597122E-3</v>
      </c>
      <c r="D668">
        <f t="shared" si="45"/>
        <v>29.507934933081998</v>
      </c>
      <c r="E668">
        <f t="shared" si="43"/>
        <v>29.507934933081998</v>
      </c>
      <c r="F668">
        <f t="shared" si="44"/>
        <v>-0.71206406691800339</v>
      </c>
      <c r="G668" s="2">
        <f>+PERCENTILE($F$4:F667,5%)/$I$4*SQRT($I$7)</f>
        <v>-2.1379269275373605E-2</v>
      </c>
      <c r="H668">
        <f t="shared" si="46"/>
        <v>0</v>
      </c>
    </row>
    <row r="669" spans="1:8" x14ac:dyDescent="0.25">
      <c r="A669">
        <v>668</v>
      </c>
      <c r="B669">
        <v>31.315000999999999</v>
      </c>
      <c r="C669" s="3">
        <f t="shared" si="42"/>
        <v>3.5189095249476025E-3</v>
      </c>
      <c r="D669">
        <f t="shared" si="45"/>
        <v>30.341540180019308</v>
      </c>
      <c r="E669">
        <f t="shared" si="43"/>
        <v>30.341540180019308</v>
      </c>
      <c r="F669">
        <f t="shared" si="44"/>
        <v>0.12154118001930669</v>
      </c>
      <c r="G669" s="2">
        <f>+PERCENTILE($F$4:F668,5%)/$I$4*SQRT($I$7)</f>
        <v>-2.2082707556396609E-2</v>
      </c>
      <c r="H669">
        <f t="shared" si="46"/>
        <v>0</v>
      </c>
    </row>
    <row r="670" spans="1:8" x14ac:dyDescent="0.25">
      <c r="A670">
        <v>669</v>
      </c>
      <c r="B670">
        <v>31.200001</v>
      </c>
      <c r="C670" s="3">
        <f t="shared" si="42"/>
        <v>-3.6791210442355558E-3</v>
      </c>
      <c r="D670">
        <f t="shared" si="45"/>
        <v>30.326527764941488</v>
      </c>
      <c r="E670">
        <f t="shared" si="43"/>
        <v>30.326527764941488</v>
      </c>
      <c r="F670">
        <f t="shared" si="44"/>
        <v>0.106528764941487</v>
      </c>
      <c r="G670" s="2">
        <f>+PERCENTILE($F$4:F669,5%)/$I$4*SQRT($I$7)</f>
        <v>-2.203886025194738E-2</v>
      </c>
      <c r="H670">
        <f t="shared" si="46"/>
        <v>0</v>
      </c>
    </row>
    <row r="671" spans="1:8" x14ac:dyDescent="0.25">
      <c r="A671">
        <v>670</v>
      </c>
      <c r="B671">
        <v>31.129999000000002</v>
      </c>
      <c r="C671" s="3">
        <f t="shared" si="42"/>
        <v>-2.2461745365555861E-3</v>
      </c>
      <c r="D671">
        <f t="shared" si="45"/>
        <v>30.109020243045787</v>
      </c>
      <c r="E671">
        <f t="shared" si="43"/>
        <v>30.109020243045787</v>
      </c>
      <c r="F671">
        <f t="shared" si="44"/>
        <v>-0.11097875695421422</v>
      </c>
      <c r="G671" s="2">
        <f>+PERCENTILE($F$4:F670,5%)/$I$4*SQRT($I$7)</f>
        <v>-2.1995012947498147E-2</v>
      </c>
      <c r="H671">
        <f t="shared" si="46"/>
        <v>0</v>
      </c>
    </row>
    <row r="672" spans="1:8" x14ac:dyDescent="0.25">
      <c r="A672">
        <v>671</v>
      </c>
      <c r="B672">
        <v>30.74</v>
      </c>
      <c r="C672" s="3">
        <f t="shared" si="42"/>
        <v>-1.2607214219712859E-2</v>
      </c>
      <c r="D672">
        <f t="shared" si="45"/>
        <v>30.152195785186066</v>
      </c>
      <c r="E672">
        <f t="shared" si="43"/>
        <v>30.152195785186066</v>
      </c>
      <c r="F672">
        <f t="shared" si="44"/>
        <v>-6.7803214813935142E-2</v>
      </c>
      <c r="G672" s="2">
        <f>+PERCENTILE($F$4:F671,5%)/$I$4*SQRT($I$7)</f>
        <v>-2.1951165643048921E-2</v>
      </c>
      <c r="H672">
        <f t="shared" si="46"/>
        <v>0</v>
      </c>
    </row>
    <row r="673" spans="1:8" x14ac:dyDescent="0.25">
      <c r="A673">
        <v>672</v>
      </c>
      <c r="B673">
        <v>30.610001</v>
      </c>
      <c r="C673" s="3">
        <f t="shared" si="42"/>
        <v>-4.237952484066756E-3</v>
      </c>
      <c r="D673">
        <f t="shared" si="45"/>
        <v>29.841400549354336</v>
      </c>
      <c r="E673">
        <f t="shared" si="43"/>
        <v>29.841400549354336</v>
      </c>
      <c r="F673">
        <f t="shared" si="44"/>
        <v>-0.378598450645665</v>
      </c>
      <c r="G673" s="2">
        <f>+PERCENTILE($F$4:F672,5%)/$I$4*SQRT($I$7)</f>
        <v>-2.1907318338599692E-2</v>
      </c>
      <c r="H673">
        <f t="shared" si="46"/>
        <v>0</v>
      </c>
    </row>
    <row r="674" spans="1:8" x14ac:dyDescent="0.25">
      <c r="A674">
        <v>673</v>
      </c>
      <c r="B674">
        <v>30.780000999999999</v>
      </c>
      <c r="C674" s="3">
        <f t="shared" si="42"/>
        <v>5.5383752729784809E-3</v>
      </c>
      <c r="D674">
        <f t="shared" si="45"/>
        <v>30.092199076447596</v>
      </c>
      <c r="E674">
        <f t="shared" si="43"/>
        <v>30.092199076447596</v>
      </c>
      <c r="F674">
        <f t="shared" si="44"/>
        <v>-0.12779992355240566</v>
      </c>
      <c r="G674" s="2">
        <f>+PERCENTILE($F$4:F673,5%)/$I$4*SQRT($I$7)</f>
        <v>-2.1863471034150459E-2</v>
      </c>
      <c r="H674">
        <f t="shared" si="46"/>
        <v>0</v>
      </c>
    </row>
    <row r="675" spans="1:8" x14ac:dyDescent="0.25">
      <c r="A675">
        <v>674</v>
      </c>
      <c r="B675">
        <v>31.1</v>
      </c>
      <c r="C675" s="3">
        <f t="shared" si="42"/>
        <v>1.0342658285826884E-2</v>
      </c>
      <c r="D675">
        <f t="shared" si="45"/>
        <v>30.387833030126295</v>
      </c>
      <c r="E675">
        <f t="shared" si="43"/>
        <v>30.387833030126295</v>
      </c>
      <c r="F675">
        <f t="shared" si="44"/>
        <v>0.1678340301262935</v>
      </c>
      <c r="G675" s="2">
        <f>+PERCENTILE($F$4:F674,5%)/$I$4*SQRT($I$7)</f>
        <v>-2.181962372970123E-2</v>
      </c>
      <c r="H675">
        <f t="shared" si="46"/>
        <v>0</v>
      </c>
    </row>
    <row r="676" spans="1:8" x14ac:dyDescent="0.25">
      <c r="A676">
        <v>675</v>
      </c>
      <c r="B676">
        <v>30.690000999999999</v>
      </c>
      <c r="C676" s="3">
        <f t="shared" si="42"/>
        <v>-1.3270917969640673E-2</v>
      </c>
      <c r="D676">
        <f t="shared" si="45"/>
        <v>30.534176035276936</v>
      </c>
      <c r="E676">
        <f t="shared" si="43"/>
        <v>30.534176035276936</v>
      </c>
      <c r="F676">
        <f t="shared" si="44"/>
        <v>0.31417703527693419</v>
      </c>
      <c r="G676" s="2">
        <f>+PERCENTILE($F$4:F675,5%)/$I$4*SQRT($I$7)</f>
        <v>-2.1775776425251997E-2</v>
      </c>
      <c r="H676">
        <f t="shared" si="46"/>
        <v>0</v>
      </c>
    </row>
    <row r="677" spans="1:8" x14ac:dyDescent="0.25">
      <c r="A677">
        <v>676</v>
      </c>
      <c r="B677">
        <v>30.4</v>
      </c>
      <c r="C677" s="3">
        <f t="shared" si="42"/>
        <v>-9.494292803371775E-3</v>
      </c>
      <c r="D677">
        <f t="shared" si="45"/>
        <v>29.821601271061063</v>
      </c>
      <c r="E677">
        <f t="shared" si="43"/>
        <v>29.821601271061063</v>
      </c>
      <c r="F677">
        <f t="shared" si="44"/>
        <v>-0.39839772893893866</v>
      </c>
      <c r="G677" s="2">
        <f>+PERCENTILE($F$4:F676,5%)/$I$4*SQRT($I$7)</f>
        <v>-2.1731929120802771E-2</v>
      </c>
      <c r="H677">
        <f t="shared" si="46"/>
        <v>0</v>
      </c>
    </row>
    <row r="678" spans="1:8" x14ac:dyDescent="0.25">
      <c r="A678">
        <v>677</v>
      </c>
      <c r="B678">
        <v>30.41</v>
      </c>
      <c r="C678" s="3">
        <f t="shared" si="42"/>
        <v>3.2889327709736249E-4</v>
      </c>
      <c r="D678">
        <f t="shared" si="45"/>
        <v>29.934439220122542</v>
      </c>
      <c r="E678">
        <f t="shared" si="43"/>
        <v>29.934439220122542</v>
      </c>
      <c r="F678">
        <f t="shared" si="44"/>
        <v>-0.28555977987745962</v>
      </c>
      <c r="G678" s="2">
        <f>+PERCENTILE($F$4:F677,5%)/$I$4*SQRT($I$7)</f>
        <v>-2.1688081816353542E-2</v>
      </c>
      <c r="H678">
        <f t="shared" si="46"/>
        <v>0</v>
      </c>
    </row>
    <row r="679" spans="1:8" x14ac:dyDescent="0.25">
      <c r="A679">
        <v>678</v>
      </c>
      <c r="B679">
        <v>31.27</v>
      </c>
      <c r="C679" s="3">
        <f t="shared" si="42"/>
        <v>2.7887669780476562E-2</v>
      </c>
      <c r="D679">
        <f t="shared" si="45"/>
        <v>30.229939789144741</v>
      </c>
      <c r="E679">
        <f t="shared" si="43"/>
        <v>30.229939789144741</v>
      </c>
      <c r="F679">
        <f t="shared" si="44"/>
        <v>9.9407891447391705E-3</v>
      </c>
      <c r="G679" s="2">
        <f>+PERCENTILE($F$4:F678,5%)/$I$4*SQRT($I$7)</f>
        <v>-2.1644234511904309E-2</v>
      </c>
      <c r="H679">
        <f t="shared" si="46"/>
        <v>0</v>
      </c>
    </row>
    <row r="680" spans="1:8" x14ac:dyDescent="0.25">
      <c r="A680">
        <v>679</v>
      </c>
      <c r="B680">
        <v>31.110001</v>
      </c>
      <c r="C680" s="3">
        <f t="shared" si="42"/>
        <v>-5.1298284161995647E-3</v>
      </c>
      <c r="D680">
        <f t="shared" si="45"/>
        <v>31.074625739230516</v>
      </c>
      <c r="E680">
        <f t="shared" si="43"/>
        <v>31.074625739230516</v>
      </c>
      <c r="F680">
        <f t="shared" si="44"/>
        <v>0.85462673923051469</v>
      </c>
      <c r="G680" s="2">
        <f>+PERCENTILE($F$4:F679,5%)/$I$4*SQRT($I$7)</f>
        <v>-2.160038720745508E-2</v>
      </c>
      <c r="H680">
        <f t="shared" si="46"/>
        <v>0</v>
      </c>
    </row>
    <row r="681" spans="1:8" x14ac:dyDescent="0.25">
      <c r="A681">
        <v>680</v>
      </c>
      <c r="B681">
        <v>30.709999</v>
      </c>
      <c r="C681" s="3">
        <f t="shared" si="42"/>
        <v>-1.2941041163502956E-2</v>
      </c>
      <c r="D681">
        <f t="shared" si="45"/>
        <v>30.065372533098788</v>
      </c>
      <c r="E681">
        <f t="shared" si="43"/>
        <v>30.065372533098788</v>
      </c>
      <c r="F681">
        <f t="shared" si="44"/>
        <v>-0.15462646690121318</v>
      </c>
      <c r="G681" s="2">
        <f>+PERCENTILE($F$4:F680,5%)/$I$4*SQRT($I$7)</f>
        <v>-2.155653990300585E-2</v>
      </c>
      <c r="H681">
        <f t="shared" si="46"/>
        <v>0</v>
      </c>
    </row>
    <row r="682" spans="1:8" x14ac:dyDescent="0.25">
      <c r="A682">
        <v>681</v>
      </c>
      <c r="B682">
        <v>30.639999</v>
      </c>
      <c r="C682" s="3">
        <f t="shared" si="42"/>
        <v>-2.2819896547330507E-3</v>
      </c>
      <c r="D682">
        <f t="shared" si="45"/>
        <v>29.83144034839475</v>
      </c>
      <c r="E682">
        <f t="shared" si="43"/>
        <v>29.83144034839475</v>
      </c>
      <c r="F682">
        <f t="shared" si="44"/>
        <v>-0.38855865160525127</v>
      </c>
      <c r="G682" s="2">
        <f>+PERCENTILE($F$4:F681,5%)/$I$4*SQRT($I$7)</f>
        <v>-2.1512692598556621E-2</v>
      </c>
      <c r="H682">
        <f t="shared" si="46"/>
        <v>0</v>
      </c>
    </row>
    <row r="683" spans="1:8" x14ac:dyDescent="0.25">
      <c r="A683">
        <v>682</v>
      </c>
      <c r="B683">
        <v>30</v>
      </c>
      <c r="C683" s="3">
        <f t="shared" si="42"/>
        <v>-2.1108930573158949E-2</v>
      </c>
      <c r="D683">
        <f t="shared" si="45"/>
        <v>30.15111590006893</v>
      </c>
      <c r="E683">
        <f t="shared" si="43"/>
        <v>30.15111590006893</v>
      </c>
      <c r="F683">
        <f t="shared" si="44"/>
        <v>-6.8883099931071001E-2</v>
      </c>
      <c r="G683" s="2">
        <f>+PERCENTILE($F$4:F682,5%)/$I$4*SQRT($I$7)</f>
        <v>-2.1468845294107392E-2</v>
      </c>
      <c r="H683">
        <f t="shared" si="46"/>
        <v>0</v>
      </c>
    </row>
    <row r="684" spans="1:8" x14ac:dyDescent="0.25">
      <c r="A684">
        <v>683</v>
      </c>
      <c r="B684">
        <v>30.209999</v>
      </c>
      <c r="C684" s="3">
        <f t="shared" si="42"/>
        <v>6.9755806348027385E-3</v>
      </c>
      <c r="D684">
        <f t="shared" si="45"/>
        <v>29.588772832531752</v>
      </c>
      <c r="E684">
        <f t="shared" si="43"/>
        <v>29.588772832531752</v>
      </c>
      <c r="F684">
        <f t="shared" si="44"/>
        <v>-0.63122616746824889</v>
      </c>
      <c r="G684" s="2">
        <f>+PERCENTILE($F$4:F683,5%)/$I$4*SQRT($I$7)</f>
        <v>-2.1424997989658159E-2</v>
      </c>
      <c r="H684">
        <f t="shared" si="46"/>
        <v>0</v>
      </c>
    </row>
    <row r="685" spans="1:8" x14ac:dyDescent="0.25">
      <c r="A685">
        <v>684</v>
      </c>
      <c r="B685">
        <v>30.58</v>
      </c>
      <c r="C685" s="3">
        <f t="shared" si="42"/>
        <v>1.2173238203958178E-2</v>
      </c>
      <c r="D685">
        <f t="shared" si="45"/>
        <v>30.431537985666701</v>
      </c>
      <c r="E685">
        <f t="shared" si="43"/>
        <v>30.431537985666701</v>
      </c>
      <c r="F685">
        <f t="shared" si="44"/>
        <v>0.21153898566669938</v>
      </c>
      <c r="G685" s="2">
        <f>+PERCENTILE($F$4:F684,5%)/$I$4*SQRT($I$7)</f>
        <v>-2.1381150685208933E-2</v>
      </c>
      <c r="H685">
        <f t="shared" si="46"/>
        <v>0</v>
      </c>
    </row>
    <row r="686" spans="1:8" x14ac:dyDescent="0.25">
      <c r="A686">
        <v>685</v>
      </c>
      <c r="B686">
        <v>29.700001</v>
      </c>
      <c r="C686" s="3">
        <f t="shared" si="42"/>
        <v>-2.9199121022229154E-2</v>
      </c>
      <c r="D686">
        <f t="shared" si="45"/>
        <v>30.590122476336397</v>
      </c>
      <c r="E686">
        <f t="shared" si="43"/>
        <v>30.590122476336397</v>
      </c>
      <c r="F686">
        <f t="shared" si="44"/>
        <v>0.37012347633639564</v>
      </c>
      <c r="G686" s="2">
        <f>+PERCENTILE($F$4:F685,5%)/$I$4*SQRT($I$7)</f>
        <v>-2.1380523548597156E-2</v>
      </c>
      <c r="H686">
        <f t="shared" si="46"/>
        <v>1</v>
      </c>
    </row>
    <row r="687" spans="1:8" x14ac:dyDescent="0.25">
      <c r="A687">
        <v>686</v>
      </c>
      <c r="B687">
        <v>30.700001</v>
      </c>
      <c r="C687" s="3">
        <f t="shared" si="42"/>
        <v>3.3115607687753845E-2</v>
      </c>
      <c r="D687">
        <f t="shared" si="45"/>
        <v>29.350359729234764</v>
      </c>
      <c r="E687">
        <f t="shared" si="43"/>
        <v>29.350359729234764</v>
      </c>
      <c r="F687">
        <f t="shared" si="44"/>
        <v>-0.86963927076523717</v>
      </c>
      <c r="G687" s="2">
        <f>+PERCENTILE($F$4:F686,5%)/$I$4*SQRT($I$7)</f>
        <v>-2.1379896411985379E-2</v>
      </c>
      <c r="H687">
        <f t="shared" si="46"/>
        <v>0</v>
      </c>
    </row>
    <row r="688" spans="1:8" x14ac:dyDescent="0.25">
      <c r="A688">
        <v>687</v>
      </c>
      <c r="B688">
        <v>30.219999000000001</v>
      </c>
      <c r="C688" s="3">
        <f t="shared" si="42"/>
        <v>-1.5758763412516318E-2</v>
      </c>
      <c r="D688">
        <f t="shared" si="45"/>
        <v>31.237507349578845</v>
      </c>
      <c r="E688">
        <f t="shared" si="43"/>
        <v>31.237507349578845</v>
      </c>
      <c r="F688">
        <f t="shared" si="44"/>
        <v>1.0175083495788435</v>
      </c>
      <c r="G688" s="2">
        <f>+PERCENTILE($F$4:F687,5%)/$I$4*SQRT($I$7)</f>
        <v>-2.2126554860845842E-2</v>
      </c>
      <c r="H688">
        <f t="shared" si="46"/>
        <v>0</v>
      </c>
    </row>
    <row r="689" spans="7:8" x14ac:dyDescent="0.25">
      <c r="H689">
        <f>SUM(H522:H688)</f>
        <v>13</v>
      </c>
    </row>
    <row r="690" spans="7:8" x14ac:dyDescent="0.25">
      <c r="G690">
        <v>168</v>
      </c>
    </row>
    <row r="691" spans="7:8" x14ac:dyDescent="0.25">
      <c r="G691" t="s">
        <v>35</v>
      </c>
      <c r="H691">
        <f>1-H689/G690</f>
        <v>0.92261904761904767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8084-AE6D-45E2-BC35-742F23097704}">
  <dimension ref="A3:C687"/>
  <sheetViews>
    <sheetView topLeftCell="A22" workbookViewId="0">
      <selection activeCell="E31" sqref="E31"/>
    </sheetView>
  </sheetViews>
  <sheetFormatPr baseColWidth="10" defaultRowHeight="15" x14ac:dyDescent="0.25"/>
  <sheetData>
    <row r="3" spans="2:2" x14ac:dyDescent="0.25">
      <c r="B3" s="7">
        <v>-2.6379333692739806</v>
      </c>
    </row>
    <row r="4" spans="2:2" x14ac:dyDescent="0.25">
      <c r="B4" s="7">
        <v>-2.1082046921428592</v>
      </c>
    </row>
    <row r="5" spans="2:2" x14ac:dyDescent="0.25">
      <c r="B5" s="7">
        <v>-2.0569648035358696</v>
      </c>
    </row>
    <row r="6" spans="2:2" x14ac:dyDescent="0.25">
      <c r="B6" s="7">
        <v>-1.6702997794113728</v>
      </c>
    </row>
    <row r="7" spans="2:2" x14ac:dyDescent="0.25">
      <c r="B7" s="7">
        <v>-1.6052345394942158</v>
      </c>
    </row>
    <row r="8" spans="2:2" x14ac:dyDescent="0.25">
      <c r="B8" s="7">
        <v>-1.425322894259434</v>
      </c>
    </row>
    <row r="9" spans="2:2" x14ac:dyDescent="0.25">
      <c r="B9" s="7">
        <v>-1.269810642356866</v>
      </c>
    </row>
    <row r="10" spans="2:2" x14ac:dyDescent="0.25">
      <c r="B10" s="9">
        <v>-1.100427643646384</v>
      </c>
    </row>
    <row r="11" spans="2:2" x14ac:dyDescent="0.25">
      <c r="B11" s="9">
        <v>-1.0847810507836293</v>
      </c>
    </row>
    <row r="12" spans="2:2" x14ac:dyDescent="0.25">
      <c r="B12" s="9">
        <v>-1.046312762185444</v>
      </c>
    </row>
    <row r="13" spans="2:2" x14ac:dyDescent="0.25">
      <c r="B13" s="9">
        <v>-1.0410291512473755</v>
      </c>
    </row>
    <row r="14" spans="2:2" x14ac:dyDescent="0.25">
      <c r="B14" s="9">
        <v>-1.0048045710415785</v>
      </c>
    </row>
    <row r="15" spans="2:2" x14ac:dyDescent="0.25">
      <c r="B15" s="9">
        <v>-0.99164626839951353</v>
      </c>
    </row>
    <row r="16" spans="2:2" x14ac:dyDescent="0.25">
      <c r="B16" s="9">
        <v>-0.9909785565253415</v>
      </c>
    </row>
    <row r="17" spans="2:2" x14ac:dyDescent="0.25">
      <c r="B17" s="8">
        <v>-0.94494017407947695</v>
      </c>
    </row>
    <row r="18" spans="2:2" x14ac:dyDescent="0.25">
      <c r="B18" s="8">
        <v>-0.91330917366429887</v>
      </c>
    </row>
    <row r="19" spans="2:2" x14ac:dyDescent="0.25">
      <c r="B19" s="8">
        <v>-0.88037995820139159</v>
      </c>
    </row>
    <row r="20" spans="2:2" x14ac:dyDescent="0.25">
      <c r="B20" s="8">
        <v>-0.86963927076523717</v>
      </c>
    </row>
    <row r="21" spans="2:2" x14ac:dyDescent="0.25">
      <c r="B21" s="8">
        <v>-0.82457634477204778</v>
      </c>
    </row>
    <row r="22" spans="2:2" x14ac:dyDescent="0.25">
      <c r="B22" s="8">
        <v>-0.8095394306070709</v>
      </c>
    </row>
    <row r="23" spans="2:2" x14ac:dyDescent="0.25">
      <c r="B23" s="8">
        <v>-0.78141737037364933</v>
      </c>
    </row>
    <row r="24" spans="2:2" x14ac:dyDescent="0.25">
      <c r="B24" s="10">
        <v>-0.76356941947300072</v>
      </c>
    </row>
    <row r="25" spans="2:2" x14ac:dyDescent="0.25">
      <c r="B25" s="10">
        <v>-0.75861994752529327</v>
      </c>
    </row>
    <row r="26" spans="2:2" x14ac:dyDescent="0.25">
      <c r="B26" s="10">
        <v>-0.7457097480389443</v>
      </c>
    </row>
    <row r="27" spans="2:2" x14ac:dyDescent="0.25">
      <c r="B27" s="10">
        <v>-0.74243945003214407</v>
      </c>
    </row>
    <row r="28" spans="2:2" x14ac:dyDescent="0.25">
      <c r="B28" s="10">
        <v>-0.72602944448539475</v>
      </c>
    </row>
    <row r="29" spans="2:2" x14ac:dyDescent="0.25">
      <c r="B29" s="10">
        <v>-0.72572327836790862</v>
      </c>
    </row>
    <row r="30" spans="2:2" x14ac:dyDescent="0.25">
      <c r="B30" s="10">
        <v>-0.72402234562378709</v>
      </c>
    </row>
    <row r="31" spans="2:2" x14ac:dyDescent="0.25">
      <c r="B31" s="11">
        <v>-0.71705370869073448</v>
      </c>
    </row>
    <row r="32" spans="2:2" x14ac:dyDescent="0.25">
      <c r="B32" s="11">
        <v>-0.71284165735722382</v>
      </c>
    </row>
    <row r="33" spans="1:3" x14ac:dyDescent="0.25">
      <c r="B33" s="11">
        <v>-0.71206406691800339</v>
      </c>
    </row>
    <row r="34" spans="1:3" x14ac:dyDescent="0.25">
      <c r="B34" s="11">
        <v>-0.69130714784022373</v>
      </c>
    </row>
    <row r="35" spans="1:3" x14ac:dyDescent="0.25">
      <c r="B35" s="11">
        <v>-0.68233966025233883</v>
      </c>
    </row>
    <row r="36" spans="1:3" x14ac:dyDescent="0.25">
      <c r="B36" s="11">
        <v>-0.67392898993747608</v>
      </c>
    </row>
    <row r="37" spans="1:3" x14ac:dyDescent="0.25">
      <c r="B37" s="11">
        <v>-0.67263966225803173</v>
      </c>
    </row>
    <row r="38" spans="1:3" x14ac:dyDescent="0.25">
      <c r="A38" t="s">
        <v>33</v>
      </c>
      <c r="B38" s="12">
        <v>-0.64613835232586325</v>
      </c>
    </row>
    <row r="39" spans="1:3" x14ac:dyDescent="0.25">
      <c r="B39" s="12">
        <v>-0.64575931097024863</v>
      </c>
      <c r="C39">
        <f>AVERAGE(B3:B39)</f>
        <v>-1.0107496928882072</v>
      </c>
    </row>
    <row r="40" spans="1:3" x14ac:dyDescent="0.25">
      <c r="B40">
        <v>-0.63541423090327598</v>
      </c>
    </row>
    <row r="41" spans="1:3" x14ac:dyDescent="0.25">
      <c r="B41">
        <v>-0.63340154624393818</v>
      </c>
    </row>
    <row r="42" spans="1:3" x14ac:dyDescent="0.25">
      <c r="B42">
        <v>-0.63122616746824889</v>
      </c>
    </row>
    <row r="43" spans="1:3" x14ac:dyDescent="0.25">
      <c r="B43">
        <v>-0.63106471492905669</v>
      </c>
    </row>
    <row r="44" spans="1:3" x14ac:dyDescent="0.25">
      <c r="B44">
        <v>-0.62818112249442848</v>
      </c>
    </row>
    <row r="45" spans="1:3" x14ac:dyDescent="0.25">
      <c r="B45">
        <v>-0.59628551733150914</v>
      </c>
    </row>
    <row r="46" spans="1:3" x14ac:dyDescent="0.25">
      <c r="B46">
        <v>-0.59012197757950702</v>
      </c>
    </row>
    <row r="47" spans="1:3" x14ac:dyDescent="0.25">
      <c r="B47">
        <v>-0.58129941692232023</v>
      </c>
    </row>
    <row r="48" spans="1:3" x14ac:dyDescent="0.25">
      <c r="B48">
        <v>-0.57638498868929133</v>
      </c>
    </row>
    <row r="49" spans="2:2" x14ac:dyDescent="0.25">
      <c r="B49">
        <v>-0.57613343342270085</v>
      </c>
    </row>
    <row r="50" spans="2:2" x14ac:dyDescent="0.25">
      <c r="B50">
        <v>-0.57455265895314511</v>
      </c>
    </row>
    <row r="51" spans="2:2" x14ac:dyDescent="0.25">
      <c r="B51">
        <v>-0.56090889691602186</v>
      </c>
    </row>
    <row r="52" spans="2:2" x14ac:dyDescent="0.25">
      <c r="B52">
        <v>-0.55641868603536793</v>
      </c>
    </row>
    <row r="53" spans="2:2" x14ac:dyDescent="0.25">
      <c r="B53">
        <v>-0.55434128237909874</v>
      </c>
    </row>
    <row r="54" spans="2:2" x14ac:dyDescent="0.25">
      <c r="B54">
        <v>-0.55000246123154994</v>
      </c>
    </row>
    <row r="55" spans="2:2" x14ac:dyDescent="0.25">
      <c r="B55">
        <v>-0.54962984779834301</v>
      </c>
    </row>
    <row r="56" spans="2:2" x14ac:dyDescent="0.25">
      <c r="B56">
        <v>-0.54699615112858524</v>
      </c>
    </row>
    <row r="57" spans="2:2" x14ac:dyDescent="0.25">
      <c r="B57">
        <v>-0.53838804776661675</v>
      </c>
    </row>
    <row r="58" spans="2:2" x14ac:dyDescent="0.25">
      <c r="B58">
        <v>-0.53762357466836264</v>
      </c>
    </row>
    <row r="59" spans="2:2" x14ac:dyDescent="0.25">
      <c r="B59">
        <v>-0.53356931685921793</v>
      </c>
    </row>
    <row r="60" spans="2:2" x14ac:dyDescent="0.25">
      <c r="B60">
        <v>-0.53324703066541446</v>
      </c>
    </row>
    <row r="61" spans="2:2" x14ac:dyDescent="0.25">
      <c r="B61">
        <v>-0.53047172249848629</v>
      </c>
    </row>
    <row r="62" spans="2:2" x14ac:dyDescent="0.25">
      <c r="B62">
        <v>-0.52929938764044948</v>
      </c>
    </row>
    <row r="63" spans="2:2" x14ac:dyDescent="0.25">
      <c r="B63">
        <v>-0.52013767641996367</v>
      </c>
    </row>
    <row r="64" spans="2:2" x14ac:dyDescent="0.25">
      <c r="B64">
        <v>-0.50958884002664817</v>
      </c>
    </row>
    <row r="65" spans="2:2" x14ac:dyDescent="0.25">
      <c r="B65">
        <v>-0.50691767199995041</v>
      </c>
    </row>
    <row r="66" spans="2:2" x14ac:dyDescent="0.25">
      <c r="B66">
        <v>-0.50605698330707227</v>
      </c>
    </row>
    <row r="67" spans="2:2" x14ac:dyDescent="0.25">
      <c r="B67">
        <v>-0.50461862470719865</v>
      </c>
    </row>
    <row r="68" spans="2:2" x14ac:dyDescent="0.25">
      <c r="B68">
        <v>-0.50268100097847679</v>
      </c>
    </row>
    <row r="69" spans="2:2" x14ac:dyDescent="0.25">
      <c r="B69">
        <v>-0.49981098561645254</v>
      </c>
    </row>
    <row r="70" spans="2:2" x14ac:dyDescent="0.25">
      <c r="B70">
        <v>-0.49744853116803256</v>
      </c>
    </row>
    <row r="71" spans="2:2" x14ac:dyDescent="0.25">
      <c r="B71">
        <v>-0.4962496879955296</v>
      </c>
    </row>
    <row r="72" spans="2:2" x14ac:dyDescent="0.25">
      <c r="B72">
        <v>-0.48777621931468573</v>
      </c>
    </row>
    <row r="73" spans="2:2" x14ac:dyDescent="0.25">
      <c r="B73">
        <v>-0.48396427907587736</v>
      </c>
    </row>
    <row r="74" spans="2:2" x14ac:dyDescent="0.25">
      <c r="B74">
        <v>-0.48029659370915923</v>
      </c>
    </row>
    <row r="75" spans="2:2" x14ac:dyDescent="0.25">
      <c r="B75">
        <v>-0.48004613187087841</v>
      </c>
    </row>
    <row r="76" spans="2:2" x14ac:dyDescent="0.25">
      <c r="B76">
        <v>-0.47333529678637376</v>
      </c>
    </row>
    <row r="77" spans="2:2" x14ac:dyDescent="0.25">
      <c r="B77">
        <v>-0.47299509936405215</v>
      </c>
    </row>
    <row r="78" spans="2:2" x14ac:dyDescent="0.25">
      <c r="B78">
        <v>-0.46519923520420647</v>
      </c>
    </row>
    <row r="79" spans="2:2" x14ac:dyDescent="0.25">
      <c r="B79">
        <v>-0.46071011470221634</v>
      </c>
    </row>
    <row r="80" spans="2:2" x14ac:dyDescent="0.25">
      <c r="B80">
        <v>-0.45749017132231629</v>
      </c>
    </row>
    <row r="81" spans="2:2" x14ac:dyDescent="0.25">
      <c r="B81">
        <v>-0.45607741237796873</v>
      </c>
    </row>
    <row r="82" spans="2:2" x14ac:dyDescent="0.25">
      <c r="B82">
        <v>-0.44384353107707852</v>
      </c>
    </row>
    <row r="83" spans="2:2" x14ac:dyDescent="0.25">
      <c r="B83">
        <v>-0.44346316568836386</v>
      </c>
    </row>
    <row r="84" spans="2:2" x14ac:dyDescent="0.25">
      <c r="B84">
        <v>-0.44026084908565721</v>
      </c>
    </row>
    <row r="85" spans="2:2" x14ac:dyDescent="0.25">
      <c r="B85">
        <v>-0.44009786407236717</v>
      </c>
    </row>
    <row r="86" spans="2:2" x14ac:dyDescent="0.25">
      <c r="B86">
        <v>-0.43901429594571439</v>
      </c>
    </row>
    <row r="87" spans="2:2" x14ac:dyDescent="0.25">
      <c r="B87">
        <v>-0.43393576943919854</v>
      </c>
    </row>
    <row r="88" spans="2:2" x14ac:dyDescent="0.25">
      <c r="B88">
        <v>-0.43280791118194273</v>
      </c>
    </row>
    <row r="89" spans="2:2" x14ac:dyDescent="0.25">
      <c r="B89">
        <v>-0.43205327990496301</v>
      </c>
    </row>
    <row r="90" spans="2:2" x14ac:dyDescent="0.25">
      <c r="B90">
        <v>-0.43171424978875805</v>
      </c>
    </row>
    <row r="91" spans="2:2" x14ac:dyDescent="0.25">
      <c r="B91">
        <v>-0.42799259667487277</v>
      </c>
    </row>
    <row r="92" spans="2:2" x14ac:dyDescent="0.25">
      <c r="B92">
        <v>-0.4274652312423477</v>
      </c>
    </row>
    <row r="93" spans="2:2" x14ac:dyDescent="0.25">
      <c r="B93">
        <v>-0.42213475470478201</v>
      </c>
    </row>
    <row r="94" spans="2:2" x14ac:dyDescent="0.25">
      <c r="B94">
        <v>-0.40985532097649369</v>
      </c>
    </row>
    <row r="95" spans="2:2" x14ac:dyDescent="0.25">
      <c r="B95">
        <v>-0.40850675820517779</v>
      </c>
    </row>
    <row r="96" spans="2:2" x14ac:dyDescent="0.25">
      <c r="B96">
        <v>-0.405739166441073</v>
      </c>
    </row>
    <row r="97" spans="2:2" x14ac:dyDescent="0.25">
      <c r="B97">
        <v>-0.40200374193145194</v>
      </c>
    </row>
    <row r="98" spans="2:2" x14ac:dyDescent="0.25">
      <c r="B98">
        <v>-0.3987954447114852</v>
      </c>
    </row>
    <row r="99" spans="2:2" x14ac:dyDescent="0.25">
      <c r="B99">
        <v>-0.39839772893893866</v>
      </c>
    </row>
    <row r="100" spans="2:2" x14ac:dyDescent="0.25">
      <c r="B100">
        <v>-0.39481398162089931</v>
      </c>
    </row>
    <row r="101" spans="2:2" x14ac:dyDescent="0.25">
      <c r="B101">
        <v>-0.39289193081757645</v>
      </c>
    </row>
    <row r="102" spans="2:2" x14ac:dyDescent="0.25">
      <c r="B102">
        <v>-0.39288244794068561</v>
      </c>
    </row>
    <row r="103" spans="2:2" x14ac:dyDescent="0.25">
      <c r="B103">
        <v>-0.3923599270066056</v>
      </c>
    </row>
    <row r="104" spans="2:2" x14ac:dyDescent="0.25">
      <c r="B104">
        <v>-0.39229899281045277</v>
      </c>
    </row>
    <row r="105" spans="2:2" x14ac:dyDescent="0.25">
      <c r="B105">
        <v>-0.39169595425768122</v>
      </c>
    </row>
    <row r="106" spans="2:2" x14ac:dyDescent="0.25">
      <c r="B106">
        <v>-0.38855865160525127</v>
      </c>
    </row>
    <row r="107" spans="2:2" x14ac:dyDescent="0.25">
      <c r="B107">
        <v>-0.3850898300443113</v>
      </c>
    </row>
    <row r="108" spans="2:2" x14ac:dyDescent="0.25">
      <c r="B108">
        <v>-0.3805669480852707</v>
      </c>
    </row>
    <row r="109" spans="2:2" x14ac:dyDescent="0.25">
      <c r="B109">
        <v>-0.378598450645665</v>
      </c>
    </row>
    <row r="110" spans="2:2" x14ac:dyDescent="0.25">
      <c r="B110">
        <v>-0.37707730131286965</v>
      </c>
    </row>
    <row r="111" spans="2:2" x14ac:dyDescent="0.25">
      <c r="B111">
        <v>-0.37607177022220029</v>
      </c>
    </row>
    <row r="112" spans="2:2" x14ac:dyDescent="0.25">
      <c r="B112">
        <v>-0.37601930137457984</v>
      </c>
    </row>
    <row r="113" spans="2:2" x14ac:dyDescent="0.25">
      <c r="B113">
        <v>-0.37546256022502433</v>
      </c>
    </row>
    <row r="114" spans="2:2" x14ac:dyDescent="0.25">
      <c r="B114">
        <v>-0.36795380287938784</v>
      </c>
    </row>
    <row r="115" spans="2:2" x14ac:dyDescent="0.25">
      <c r="B115">
        <v>-0.36593859256213079</v>
      </c>
    </row>
    <row r="116" spans="2:2" x14ac:dyDescent="0.25">
      <c r="B116">
        <v>-0.3633224841265239</v>
      </c>
    </row>
    <row r="117" spans="2:2" x14ac:dyDescent="0.25">
      <c r="B117">
        <v>-0.3610198015734305</v>
      </c>
    </row>
    <row r="118" spans="2:2" x14ac:dyDescent="0.25">
      <c r="B118">
        <v>-0.3604604696382907</v>
      </c>
    </row>
    <row r="119" spans="2:2" x14ac:dyDescent="0.25">
      <c r="B119">
        <v>-0.3598623492145272</v>
      </c>
    </row>
    <row r="120" spans="2:2" x14ac:dyDescent="0.25">
      <c r="B120">
        <v>-0.35675783443708298</v>
      </c>
    </row>
    <row r="121" spans="2:2" x14ac:dyDescent="0.25">
      <c r="B121">
        <v>-0.35523004086204679</v>
      </c>
    </row>
    <row r="122" spans="2:2" x14ac:dyDescent="0.25">
      <c r="B122">
        <v>-0.34906587550799983</v>
      </c>
    </row>
    <row r="123" spans="2:2" x14ac:dyDescent="0.25">
      <c r="B123">
        <v>-0.34866111000804878</v>
      </c>
    </row>
    <row r="124" spans="2:2" x14ac:dyDescent="0.25">
      <c r="B124">
        <v>-0.34810069311005876</v>
      </c>
    </row>
    <row r="125" spans="2:2" x14ac:dyDescent="0.25">
      <c r="B125">
        <v>-0.34810069311005876</v>
      </c>
    </row>
    <row r="126" spans="2:2" x14ac:dyDescent="0.25">
      <c r="B126">
        <v>-0.34061457480853008</v>
      </c>
    </row>
    <row r="127" spans="2:2" x14ac:dyDescent="0.25">
      <c r="B127">
        <v>-0.33999474699124477</v>
      </c>
    </row>
    <row r="128" spans="2:2" x14ac:dyDescent="0.25">
      <c r="B128">
        <v>-0.33955055056179972</v>
      </c>
    </row>
    <row r="129" spans="2:2" x14ac:dyDescent="0.25">
      <c r="B129">
        <v>-0.33720349301821173</v>
      </c>
    </row>
    <row r="130" spans="2:2" x14ac:dyDescent="0.25">
      <c r="B130">
        <v>-0.33629916941767846</v>
      </c>
    </row>
    <row r="131" spans="2:2" x14ac:dyDescent="0.25">
      <c r="B131">
        <v>-0.32895572738265599</v>
      </c>
    </row>
    <row r="132" spans="2:2" x14ac:dyDescent="0.25">
      <c r="B132">
        <v>-0.31565131697720972</v>
      </c>
    </row>
    <row r="133" spans="2:2" x14ac:dyDescent="0.25">
      <c r="B133">
        <v>-0.31544794946164245</v>
      </c>
    </row>
    <row r="134" spans="2:2" x14ac:dyDescent="0.25">
      <c r="B134">
        <v>-0.31258898608424346</v>
      </c>
    </row>
    <row r="135" spans="2:2" x14ac:dyDescent="0.25">
      <c r="B135">
        <v>-0.31178155426363219</v>
      </c>
    </row>
    <row r="136" spans="2:2" x14ac:dyDescent="0.25">
      <c r="B136">
        <v>-0.31066118633722439</v>
      </c>
    </row>
    <row r="137" spans="2:2" x14ac:dyDescent="0.25">
      <c r="B137">
        <v>-0.30196771488515139</v>
      </c>
    </row>
    <row r="138" spans="2:2" x14ac:dyDescent="0.25">
      <c r="B138">
        <v>-0.29785535407942376</v>
      </c>
    </row>
    <row r="139" spans="2:2" x14ac:dyDescent="0.25">
      <c r="B139">
        <v>-0.29764773059096328</v>
      </c>
    </row>
    <row r="140" spans="2:2" x14ac:dyDescent="0.25">
      <c r="B140">
        <v>-0.29511549135050785</v>
      </c>
    </row>
    <row r="141" spans="2:2" x14ac:dyDescent="0.25">
      <c r="B141">
        <v>-0.29143916670225423</v>
      </c>
    </row>
    <row r="142" spans="2:2" x14ac:dyDescent="0.25">
      <c r="B142">
        <v>-0.28679663240784592</v>
      </c>
    </row>
    <row r="143" spans="2:2" x14ac:dyDescent="0.25">
      <c r="B143">
        <v>-0.28555977987745962</v>
      </c>
    </row>
    <row r="144" spans="2:2" x14ac:dyDescent="0.25">
      <c r="B144">
        <v>-0.28428333926542848</v>
      </c>
    </row>
    <row r="145" spans="2:2" x14ac:dyDescent="0.25">
      <c r="B145">
        <v>-0.28353479654765934</v>
      </c>
    </row>
    <row r="146" spans="2:2" x14ac:dyDescent="0.25">
      <c r="B146">
        <v>-0.28115009278355529</v>
      </c>
    </row>
    <row r="147" spans="2:2" x14ac:dyDescent="0.25">
      <c r="B147">
        <v>-0.28076097663285893</v>
      </c>
    </row>
    <row r="148" spans="2:2" x14ac:dyDescent="0.25">
      <c r="B148">
        <v>-0.2782672919373006</v>
      </c>
    </row>
    <row r="149" spans="2:2" x14ac:dyDescent="0.25">
      <c r="B149">
        <v>-0.27805099400491073</v>
      </c>
    </row>
    <row r="150" spans="2:2" x14ac:dyDescent="0.25">
      <c r="B150">
        <v>-0.27759801995568623</v>
      </c>
    </row>
    <row r="151" spans="2:2" x14ac:dyDescent="0.25">
      <c r="B151">
        <v>-0.27529775535131407</v>
      </c>
    </row>
    <row r="152" spans="2:2" x14ac:dyDescent="0.25">
      <c r="B152">
        <v>-0.27465242675149071</v>
      </c>
    </row>
    <row r="153" spans="2:2" x14ac:dyDescent="0.25">
      <c r="B153">
        <v>-0.2719134188644432</v>
      </c>
    </row>
    <row r="154" spans="2:2" x14ac:dyDescent="0.25">
      <c r="B154">
        <v>-0.26798964895116129</v>
      </c>
    </row>
    <row r="155" spans="2:2" x14ac:dyDescent="0.25">
      <c r="B155">
        <v>-0.26604867752586259</v>
      </c>
    </row>
    <row r="156" spans="2:2" x14ac:dyDescent="0.25">
      <c r="B156">
        <v>-0.2594777442662739</v>
      </c>
    </row>
    <row r="157" spans="2:2" x14ac:dyDescent="0.25">
      <c r="B157">
        <v>-0.257642913800332</v>
      </c>
    </row>
    <row r="158" spans="2:2" x14ac:dyDescent="0.25">
      <c r="B158">
        <v>-0.25603748020437678</v>
      </c>
    </row>
    <row r="159" spans="2:2" x14ac:dyDescent="0.25">
      <c r="B159">
        <v>-0.25594857544009386</v>
      </c>
    </row>
    <row r="160" spans="2:2" x14ac:dyDescent="0.25">
      <c r="B160">
        <v>-0.2549928415190017</v>
      </c>
    </row>
    <row r="161" spans="2:2" x14ac:dyDescent="0.25">
      <c r="B161">
        <v>-0.25476814159344841</v>
      </c>
    </row>
    <row r="162" spans="2:2" x14ac:dyDescent="0.25">
      <c r="B162">
        <v>-0.25146942763104008</v>
      </c>
    </row>
    <row r="163" spans="2:2" x14ac:dyDescent="0.25">
      <c r="B163">
        <v>-0.25138743969691646</v>
      </c>
    </row>
    <row r="164" spans="2:2" x14ac:dyDescent="0.25">
      <c r="B164">
        <v>-0.24652684372245659</v>
      </c>
    </row>
    <row r="165" spans="2:2" x14ac:dyDescent="0.25">
      <c r="B165">
        <v>-0.24549064392095943</v>
      </c>
    </row>
    <row r="166" spans="2:2" x14ac:dyDescent="0.25">
      <c r="B166">
        <v>-0.23984126190476474</v>
      </c>
    </row>
    <row r="167" spans="2:2" x14ac:dyDescent="0.25">
      <c r="B167">
        <v>-0.23717037746833114</v>
      </c>
    </row>
    <row r="168" spans="2:2" x14ac:dyDescent="0.25">
      <c r="B168">
        <v>-0.23565377274935173</v>
      </c>
    </row>
    <row r="169" spans="2:2" x14ac:dyDescent="0.25">
      <c r="B169">
        <v>-0.23520611748896769</v>
      </c>
    </row>
    <row r="170" spans="2:2" x14ac:dyDescent="0.25">
      <c r="B170">
        <v>-0.23359289235614256</v>
      </c>
    </row>
    <row r="171" spans="2:2" x14ac:dyDescent="0.25">
      <c r="B171">
        <v>-0.22963523680028786</v>
      </c>
    </row>
    <row r="172" spans="2:2" x14ac:dyDescent="0.25">
      <c r="B172">
        <v>-0.22955720853814654</v>
      </c>
    </row>
    <row r="173" spans="2:2" x14ac:dyDescent="0.25">
      <c r="B173">
        <v>-0.22955720853814654</v>
      </c>
    </row>
    <row r="174" spans="2:2" x14ac:dyDescent="0.25">
      <c r="B174">
        <v>-0.22938820387353331</v>
      </c>
    </row>
    <row r="175" spans="2:2" x14ac:dyDescent="0.25">
      <c r="B175">
        <v>-0.22691579922448568</v>
      </c>
    </row>
    <row r="176" spans="2:2" x14ac:dyDescent="0.25">
      <c r="B176">
        <v>-0.22558885239219961</v>
      </c>
    </row>
    <row r="177" spans="2:2" x14ac:dyDescent="0.25">
      <c r="B177">
        <v>-0.22455729439506555</v>
      </c>
    </row>
    <row r="178" spans="2:2" x14ac:dyDescent="0.25">
      <c r="B178">
        <v>-0.21942045963866974</v>
      </c>
    </row>
    <row r="179" spans="2:2" x14ac:dyDescent="0.25">
      <c r="B179">
        <v>-0.21508819267923585</v>
      </c>
    </row>
    <row r="180" spans="2:2" x14ac:dyDescent="0.25">
      <c r="B180">
        <v>-0.21258494352237634</v>
      </c>
    </row>
    <row r="181" spans="2:2" x14ac:dyDescent="0.25">
      <c r="B181">
        <v>-0.21185702833896514</v>
      </c>
    </row>
    <row r="182" spans="2:2" x14ac:dyDescent="0.25">
      <c r="B182">
        <v>-0.21127514884584642</v>
      </c>
    </row>
    <row r="183" spans="2:2" x14ac:dyDescent="0.25">
      <c r="B183">
        <v>-0.20750405095177626</v>
      </c>
    </row>
    <row r="184" spans="2:2" x14ac:dyDescent="0.25">
      <c r="B184">
        <v>-0.20685234713164746</v>
      </c>
    </row>
    <row r="185" spans="2:2" x14ac:dyDescent="0.25">
      <c r="B185">
        <v>-0.20619541365162064</v>
      </c>
    </row>
    <row r="186" spans="2:2" x14ac:dyDescent="0.25">
      <c r="B186">
        <v>-0.2054044116282796</v>
      </c>
    </row>
    <row r="187" spans="2:2" x14ac:dyDescent="0.25">
      <c r="B187">
        <v>-0.20111601125245926</v>
      </c>
    </row>
    <row r="188" spans="2:2" x14ac:dyDescent="0.25">
      <c r="B188">
        <v>-0.19773984499095576</v>
      </c>
    </row>
    <row r="189" spans="2:2" x14ac:dyDescent="0.25">
      <c r="B189">
        <v>-0.19751715093905275</v>
      </c>
    </row>
    <row r="190" spans="2:2" x14ac:dyDescent="0.25">
      <c r="B190">
        <v>-0.19700064059106737</v>
      </c>
    </row>
    <row r="191" spans="2:2" x14ac:dyDescent="0.25">
      <c r="B191">
        <v>-0.19638678330161952</v>
      </c>
    </row>
    <row r="192" spans="2:2" x14ac:dyDescent="0.25">
      <c r="B192">
        <v>-0.19271696234439162</v>
      </c>
    </row>
    <row r="193" spans="2:2" x14ac:dyDescent="0.25">
      <c r="B193">
        <v>-0.19167178118388151</v>
      </c>
    </row>
    <row r="194" spans="2:2" x14ac:dyDescent="0.25">
      <c r="B194">
        <v>-0.18946550442705146</v>
      </c>
    </row>
    <row r="195" spans="2:2" x14ac:dyDescent="0.25">
      <c r="B195">
        <v>-0.18899216948095798</v>
      </c>
    </row>
    <row r="196" spans="2:2" x14ac:dyDescent="0.25">
      <c r="B196">
        <v>-0.18810824308231844</v>
      </c>
    </row>
    <row r="197" spans="2:2" x14ac:dyDescent="0.25">
      <c r="B197">
        <v>-0.18658655270978386</v>
      </c>
    </row>
    <row r="198" spans="2:2" x14ac:dyDescent="0.25">
      <c r="B198">
        <v>-0.18650142575495465</v>
      </c>
    </row>
    <row r="199" spans="2:2" x14ac:dyDescent="0.25">
      <c r="B199">
        <v>-0.18528009131974699</v>
      </c>
    </row>
    <row r="200" spans="2:2" x14ac:dyDescent="0.25">
      <c r="B200">
        <v>-0.18471973824203047</v>
      </c>
    </row>
    <row r="201" spans="2:2" x14ac:dyDescent="0.25">
      <c r="B201">
        <v>-0.18410081181228577</v>
      </c>
    </row>
    <row r="202" spans="2:2" x14ac:dyDescent="0.25">
      <c r="B202">
        <v>-0.17991855581372107</v>
      </c>
    </row>
    <row r="203" spans="2:2" x14ac:dyDescent="0.25">
      <c r="B203">
        <v>-0.17698241386046831</v>
      </c>
    </row>
    <row r="204" spans="2:2" x14ac:dyDescent="0.25">
      <c r="B204">
        <v>-0.17579418065344043</v>
      </c>
    </row>
    <row r="205" spans="2:2" x14ac:dyDescent="0.25">
      <c r="B205">
        <v>-0.1745643112448505</v>
      </c>
    </row>
    <row r="206" spans="2:2" x14ac:dyDescent="0.25">
      <c r="B206">
        <v>-0.17453261454545554</v>
      </c>
    </row>
    <row r="207" spans="2:2" x14ac:dyDescent="0.25">
      <c r="B207">
        <v>-0.17264625446280846</v>
      </c>
    </row>
    <row r="208" spans="2:2" x14ac:dyDescent="0.25">
      <c r="B208">
        <v>-0.17234188822352436</v>
      </c>
    </row>
    <row r="209" spans="2:2" x14ac:dyDescent="0.25">
      <c r="B209">
        <v>-0.16878111456285083</v>
      </c>
    </row>
    <row r="210" spans="2:2" x14ac:dyDescent="0.25">
      <c r="B210">
        <v>-0.16658556752690856</v>
      </c>
    </row>
    <row r="211" spans="2:2" x14ac:dyDescent="0.25">
      <c r="B211">
        <v>-0.16590721383475326</v>
      </c>
    </row>
    <row r="212" spans="2:2" x14ac:dyDescent="0.25">
      <c r="B212">
        <v>-0.16394212839059819</v>
      </c>
    </row>
    <row r="213" spans="2:2" x14ac:dyDescent="0.25">
      <c r="B213">
        <v>-0.16274857575820434</v>
      </c>
    </row>
    <row r="214" spans="2:2" x14ac:dyDescent="0.25">
      <c r="B214">
        <v>-0.16145191169076512</v>
      </c>
    </row>
    <row r="215" spans="2:2" x14ac:dyDescent="0.25">
      <c r="B215">
        <v>-0.15989341723090078</v>
      </c>
    </row>
    <row r="216" spans="2:2" x14ac:dyDescent="0.25">
      <c r="B216">
        <v>-0.15928270008223322</v>
      </c>
    </row>
    <row r="217" spans="2:2" x14ac:dyDescent="0.25">
      <c r="B217">
        <v>-0.15845617299518011</v>
      </c>
    </row>
    <row r="218" spans="2:2" x14ac:dyDescent="0.25">
      <c r="B218">
        <v>-0.15672176774630131</v>
      </c>
    </row>
    <row r="219" spans="2:2" x14ac:dyDescent="0.25">
      <c r="B219">
        <v>-0.15662166416167267</v>
      </c>
    </row>
    <row r="220" spans="2:2" x14ac:dyDescent="0.25">
      <c r="B220">
        <v>-0.15462646690121318</v>
      </c>
    </row>
    <row r="221" spans="2:2" x14ac:dyDescent="0.25">
      <c r="B221">
        <v>-0.15457886315935454</v>
      </c>
    </row>
    <row r="222" spans="2:2" x14ac:dyDescent="0.25">
      <c r="B222">
        <v>-0.15220423500889879</v>
      </c>
    </row>
    <row r="223" spans="2:2" x14ac:dyDescent="0.25">
      <c r="B223">
        <v>-0.14956341546146135</v>
      </c>
    </row>
    <row r="224" spans="2:2" x14ac:dyDescent="0.25">
      <c r="B224">
        <v>-0.14723581406174802</v>
      </c>
    </row>
    <row r="225" spans="2:2" x14ac:dyDescent="0.25">
      <c r="B225">
        <v>-0.14569879981280565</v>
      </c>
    </row>
    <row r="226" spans="2:2" x14ac:dyDescent="0.25">
      <c r="B226">
        <v>-0.14380898042574231</v>
      </c>
    </row>
    <row r="227" spans="2:2" x14ac:dyDescent="0.25">
      <c r="B227">
        <v>-0.14372416443480773</v>
      </c>
    </row>
    <row r="228" spans="2:2" x14ac:dyDescent="0.25">
      <c r="B228">
        <v>-0.14205194592048542</v>
      </c>
    </row>
    <row r="229" spans="2:2" x14ac:dyDescent="0.25">
      <c r="B229">
        <v>-0.13973568678515846</v>
      </c>
    </row>
    <row r="230" spans="2:2" x14ac:dyDescent="0.25">
      <c r="B230">
        <v>-0.13956094242616501</v>
      </c>
    </row>
    <row r="231" spans="2:2" x14ac:dyDescent="0.25">
      <c r="B231">
        <v>-0.13880950196219999</v>
      </c>
    </row>
    <row r="232" spans="2:2" x14ac:dyDescent="0.25">
      <c r="B232">
        <v>-0.13636500266645513</v>
      </c>
    </row>
    <row r="233" spans="2:2" x14ac:dyDescent="0.25">
      <c r="B233">
        <v>-0.13323288736423677</v>
      </c>
    </row>
    <row r="234" spans="2:2" x14ac:dyDescent="0.25">
      <c r="B234">
        <v>-0.12976661454908012</v>
      </c>
    </row>
    <row r="235" spans="2:2" x14ac:dyDescent="0.25">
      <c r="B235">
        <v>-0.12955256295128592</v>
      </c>
    </row>
    <row r="236" spans="2:2" x14ac:dyDescent="0.25">
      <c r="B236">
        <v>-0.12950188174957944</v>
      </c>
    </row>
    <row r="237" spans="2:2" x14ac:dyDescent="0.25">
      <c r="B237">
        <v>-0.12779992355240566</v>
      </c>
    </row>
    <row r="238" spans="2:2" x14ac:dyDescent="0.25">
      <c r="B238">
        <v>-0.1270407118486645</v>
      </c>
    </row>
    <row r="239" spans="2:2" x14ac:dyDescent="0.25">
      <c r="B239">
        <v>-0.12650967329906848</v>
      </c>
    </row>
    <row r="240" spans="2:2" x14ac:dyDescent="0.25">
      <c r="B240">
        <v>-0.12468282528836383</v>
      </c>
    </row>
    <row r="241" spans="2:2" x14ac:dyDescent="0.25">
      <c r="B241">
        <v>-0.12385245491802621</v>
      </c>
    </row>
    <row r="242" spans="2:2" x14ac:dyDescent="0.25">
      <c r="B242">
        <v>-0.1236705572543606</v>
      </c>
    </row>
    <row r="243" spans="2:2" x14ac:dyDescent="0.25">
      <c r="B243">
        <v>-0.12322119249636998</v>
      </c>
    </row>
    <row r="244" spans="2:2" x14ac:dyDescent="0.25">
      <c r="B244">
        <v>-0.12277734711691579</v>
      </c>
    </row>
    <row r="245" spans="2:2" x14ac:dyDescent="0.25">
      <c r="B245">
        <v>-0.12250315980483606</v>
      </c>
    </row>
    <row r="246" spans="2:2" x14ac:dyDescent="0.25">
      <c r="B246">
        <v>-0.12223819820224691</v>
      </c>
    </row>
    <row r="247" spans="2:2" x14ac:dyDescent="0.25">
      <c r="B247">
        <v>-0.1220657778418861</v>
      </c>
    </row>
    <row r="248" spans="2:2" x14ac:dyDescent="0.25">
      <c r="B248">
        <v>-0.12188555794734057</v>
      </c>
    </row>
    <row r="249" spans="2:2" x14ac:dyDescent="0.25">
      <c r="B249">
        <v>-0.11974243982806954</v>
      </c>
    </row>
    <row r="250" spans="2:2" x14ac:dyDescent="0.25">
      <c r="B250">
        <v>-0.11938765037036703</v>
      </c>
    </row>
    <row r="251" spans="2:2" x14ac:dyDescent="0.25">
      <c r="B251">
        <v>-0.11921444073167464</v>
      </c>
    </row>
    <row r="252" spans="2:2" x14ac:dyDescent="0.25">
      <c r="B252">
        <v>-0.11725453414376119</v>
      </c>
    </row>
    <row r="253" spans="2:2" x14ac:dyDescent="0.25">
      <c r="B253">
        <v>-0.11332594062496781</v>
      </c>
    </row>
    <row r="254" spans="2:2" x14ac:dyDescent="0.25">
      <c r="B254">
        <v>-0.11267560054690406</v>
      </c>
    </row>
    <row r="255" spans="2:2" x14ac:dyDescent="0.25">
      <c r="B255">
        <v>-0.11145659289193688</v>
      </c>
    </row>
    <row r="256" spans="2:2" x14ac:dyDescent="0.25">
      <c r="B256">
        <v>-0.11097875695421422</v>
      </c>
    </row>
    <row r="257" spans="2:2" x14ac:dyDescent="0.25">
      <c r="B257">
        <v>-0.10582290795397142</v>
      </c>
    </row>
    <row r="258" spans="2:2" x14ac:dyDescent="0.25">
      <c r="B258">
        <v>-0.10556113545096579</v>
      </c>
    </row>
    <row r="259" spans="2:2" x14ac:dyDescent="0.25">
      <c r="B259">
        <v>-0.10515604884483309</v>
      </c>
    </row>
    <row r="260" spans="2:2" x14ac:dyDescent="0.25">
      <c r="B260">
        <v>-0.10281364336081467</v>
      </c>
    </row>
    <row r="261" spans="2:2" x14ac:dyDescent="0.25">
      <c r="B261">
        <v>-0.1015652340360198</v>
      </c>
    </row>
    <row r="262" spans="2:2" x14ac:dyDescent="0.25">
      <c r="B262">
        <v>-0.10140855321079556</v>
      </c>
    </row>
    <row r="263" spans="2:2" x14ac:dyDescent="0.25">
      <c r="B263">
        <v>-9.9216682878733309E-2</v>
      </c>
    </row>
    <row r="264" spans="2:2" x14ac:dyDescent="0.25">
      <c r="B264">
        <v>-9.9081963934427364E-2</v>
      </c>
    </row>
    <row r="265" spans="2:2" x14ac:dyDescent="0.25">
      <c r="B265">
        <v>-9.5355502375927159E-2</v>
      </c>
    </row>
    <row r="266" spans="2:2" x14ac:dyDescent="0.25">
      <c r="B266">
        <v>-9.3999231518878901E-2</v>
      </c>
    </row>
    <row r="267" spans="2:2" x14ac:dyDescent="0.25">
      <c r="B267">
        <v>-9.3475414569976323E-2</v>
      </c>
    </row>
    <row r="268" spans="2:2" x14ac:dyDescent="0.25">
      <c r="B268">
        <v>-9.2932622029639589E-2</v>
      </c>
    </row>
    <row r="269" spans="2:2" x14ac:dyDescent="0.25">
      <c r="B269">
        <v>-9.1759601214629782E-2</v>
      </c>
    </row>
    <row r="270" spans="2:2" x14ac:dyDescent="0.25">
      <c r="B270">
        <v>-9.1221441306924334E-2</v>
      </c>
    </row>
    <row r="271" spans="2:2" x14ac:dyDescent="0.25">
      <c r="B271">
        <v>-9.0140931145935355E-2</v>
      </c>
    </row>
    <row r="272" spans="2:2" x14ac:dyDescent="0.25">
      <c r="B272">
        <v>-9.009614062114224E-2</v>
      </c>
    </row>
    <row r="273" spans="2:2" x14ac:dyDescent="0.25">
      <c r="B273">
        <v>-8.7051407111623291E-2</v>
      </c>
    </row>
    <row r="274" spans="2:2" x14ac:dyDescent="0.25">
      <c r="B274">
        <v>-8.6439918376488123E-2</v>
      </c>
    </row>
    <row r="275" spans="2:2" x14ac:dyDescent="0.25">
      <c r="B275">
        <v>-8.5906503790273092E-2</v>
      </c>
    </row>
    <row r="276" spans="2:2" x14ac:dyDescent="0.25">
      <c r="B276">
        <v>-8.5897416643447855E-2</v>
      </c>
    </row>
    <row r="277" spans="2:2" x14ac:dyDescent="0.25">
      <c r="B277">
        <v>-8.483912871532695E-2</v>
      </c>
    </row>
    <row r="278" spans="2:2" x14ac:dyDescent="0.25">
      <c r="B278">
        <v>-8.4649854508256794E-2</v>
      </c>
    </row>
    <row r="279" spans="2:2" x14ac:dyDescent="0.25">
      <c r="B279">
        <v>-8.1563820285179389E-2</v>
      </c>
    </row>
    <row r="280" spans="2:2" x14ac:dyDescent="0.25">
      <c r="B280">
        <v>-7.9720606299311214E-2</v>
      </c>
    </row>
    <row r="281" spans="2:2" x14ac:dyDescent="0.25">
      <c r="B281">
        <v>-7.8290148342532007E-2</v>
      </c>
    </row>
    <row r="282" spans="2:2" x14ac:dyDescent="0.25">
      <c r="B282">
        <v>-7.8138327144849029E-2</v>
      </c>
    </row>
    <row r="283" spans="2:2" x14ac:dyDescent="0.25">
      <c r="B283">
        <v>-7.5866110508567175E-2</v>
      </c>
    </row>
    <row r="284" spans="2:2" x14ac:dyDescent="0.25">
      <c r="B284">
        <v>-7.5571153009615699E-2</v>
      </c>
    </row>
    <row r="285" spans="2:2" x14ac:dyDescent="0.25">
      <c r="B285">
        <v>-7.447425821468201E-2</v>
      </c>
    </row>
    <row r="286" spans="2:2" x14ac:dyDescent="0.25">
      <c r="B286">
        <v>-7.1292818637623157E-2</v>
      </c>
    </row>
    <row r="287" spans="2:2" x14ac:dyDescent="0.25">
      <c r="B287">
        <v>-7.0846574129895146E-2</v>
      </c>
    </row>
    <row r="288" spans="2:2" x14ac:dyDescent="0.25">
      <c r="B288">
        <v>-6.9129729085002367E-2</v>
      </c>
    </row>
    <row r="289" spans="2:2" x14ac:dyDescent="0.25">
      <c r="B289">
        <v>-6.8883099931071001E-2</v>
      </c>
    </row>
    <row r="290" spans="2:2" x14ac:dyDescent="0.25">
      <c r="B290">
        <v>-6.810591687401768E-2</v>
      </c>
    </row>
    <row r="291" spans="2:2" x14ac:dyDescent="0.25">
      <c r="B291">
        <v>-6.7803214813935142E-2</v>
      </c>
    </row>
    <row r="292" spans="2:2" x14ac:dyDescent="0.25">
      <c r="B292">
        <v>-6.7191202890548141E-2</v>
      </c>
    </row>
    <row r="293" spans="2:2" x14ac:dyDescent="0.25">
      <c r="B293">
        <v>-6.6434172751751674E-2</v>
      </c>
    </row>
    <row r="294" spans="2:2" x14ac:dyDescent="0.25">
      <c r="B294">
        <v>-6.5876302292142697E-2</v>
      </c>
    </row>
    <row r="295" spans="2:2" x14ac:dyDescent="0.25">
      <c r="B295">
        <v>-6.3472311892834199E-2</v>
      </c>
    </row>
    <row r="296" spans="2:2" x14ac:dyDescent="0.25">
      <c r="B296">
        <v>-5.9458141964014999E-2</v>
      </c>
    </row>
    <row r="297" spans="2:2" x14ac:dyDescent="0.25">
      <c r="B297">
        <v>-5.9293654022233966E-2</v>
      </c>
    </row>
    <row r="298" spans="2:2" x14ac:dyDescent="0.25">
      <c r="B298">
        <v>-5.9180895920775356E-2</v>
      </c>
    </row>
    <row r="299" spans="2:2" x14ac:dyDescent="0.25">
      <c r="B299">
        <v>-5.6942121564354409E-2</v>
      </c>
    </row>
    <row r="300" spans="2:2" x14ac:dyDescent="0.25">
      <c r="B300">
        <v>-5.6680210690839061E-2</v>
      </c>
    </row>
    <row r="301" spans="2:2" x14ac:dyDescent="0.25">
      <c r="B301">
        <v>-5.1822242822332498E-2</v>
      </c>
    </row>
    <row r="302" spans="2:2" x14ac:dyDescent="0.25">
      <c r="B302">
        <v>-5.1746572364322674E-2</v>
      </c>
    </row>
    <row r="303" spans="2:2" x14ac:dyDescent="0.25">
      <c r="B303">
        <v>-5.164550736439466E-2</v>
      </c>
    </row>
    <row r="304" spans="2:2" x14ac:dyDescent="0.25">
      <c r="B304">
        <v>-4.7563996525862962E-2</v>
      </c>
    </row>
    <row r="305" spans="2:2" x14ac:dyDescent="0.25">
      <c r="B305">
        <v>-4.7462417096703291E-2</v>
      </c>
    </row>
    <row r="306" spans="2:2" x14ac:dyDescent="0.25">
      <c r="B306">
        <v>-4.7254092969929218E-2</v>
      </c>
    </row>
    <row r="307" spans="2:2" x14ac:dyDescent="0.25">
      <c r="B307">
        <v>-4.7190198938132255E-2</v>
      </c>
    </row>
    <row r="308" spans="2:2" x14ac:dyDescent="0.25">
      <c r="B308">
        <v>-4.7144142812641121E-2</v>
      </c>
    </row>
    <row r="309" spans="2:2" x14ac:dyDescent="0.25">
      <c r="B309">
        <v>-4.6982889614458401E-2</v>
      </c>
    </row>
    <row r="310" spans="2:2" x14ac:dyDescent="0.25">
      <c r="B310">
        <v>-4.6938392779203753E-2</v>
      </c>
    </row>
    <row r="311" spans="2:2" x14ac:dyDescent="0.25">
      <c r="B311">
        <v>-4.6854272174254419E-2</v>
      </c>
    </row>
    <row r="312" spans="2:2" x14ac:dyDescent="0.25">
      <c r="B312">
        <v>-4.6066151709364789E-2</v>
      </c>
    </row>
    <row r="313" spans="2:2" x14ac:dyDescent="0.25">
      <c r="B313">
        <v>-4.2407232320904598E-2</v>
      </c>
    </row>
    <row r="314" spans="2:2" x14ac:dyDescent="0.25">
      <c r="B314">
        <v>-4.0799719640002508E-2</v>
      </c>
    </row>
    <row r="315" spans="2:2" x14ac:dyDescent="0.25">
      <c r="B315">
        <v>-4.0726949095819975E-2</v>
      </c>
    </row>
    <row r="316" spans="2:2" x14ac:dyDescent="0.25">
      <c r="B316">
        <v>-4.0306495849129931E-2</v>
      </c>
    </row>
    <row r="317" spans="2:2" x14ac:dyDescent="0.25">
      <c r="B317">
        <v>-3.7240610512622396E-2</v>
      </c>
    </row>
    <row r="318" spans="2:2" x14ac:dyDescent="0.25">
      <c r="B318">
        <v>-3.4316824081713548E-2</v>
      </c>
    </row>
    <row r="319" spans="2:2" x14ac:dyDescent="0.25">
      <c r="B319">
        <v>-3.390827804158647E-2</v>
      </c>
    </row>
    <row r="320" spans="2:2" x14ac:dyDescent="0.25">
      <c r="B320">
        <v>-3.341745553878539E-2</v>
      </c>
    </row>
    <row r="321" spans="2:2" x14ac:dyDescent="0.25">
      <c r="B321">
        <v>-3.3233690768124546E-2</v>
      </c>
    </row>
    <row r="322" spans="2:2" x14ac:dyDescent="0.25">
      <c r="B322">
        <v>-3.3037173544659737E-2</v>
      </c>
    </row>
    <row r="323" spans="2:2" x14ac:dyDescent="0.25">
      <c r="B323">
        <v>-3.2283903105955858E-2</v>
      </c>
    </row>
    <row r="324" spans="2:2" x14ac:dyDescent="0.25">
      <c r="B324">
        <v>-3.2141454887977261E-2</v>
      </c>
    </row>
    <row r="325" spans="2:2" x14ac:dyDescent="0.25">
      <c r="B325">
        <v>-3.138689594330657E-2</v>
      </c>
    </row>
    <row r="326" spans="2:2" x14ac:dyDescent="0.25">
      <c r="B326">
        <v>-3.0592492057401444E-2</v>
      </c>
    </row>
    <row r="327" spans="2:2" x14ac:dyDescent="0.25">
      <c r="B327">
        <v>-2.7884945732761679E-2</v>
      </c>
    </row>
    <row r="328" spans="2:2" x14ac:dyDescent="0.25">
      <c r="B328">
        <v>-2.7681519083998296E-2</v>
      </c>
    </row>
    <row r="329" spans="2:2" x14ac:dyDescent="0.25">
      <c r="B329">
        <v>-2.6414102990194976E-2</v>
      </c>
    </row>
    <row r="330" spans="2:2" x14ac:dyDescent="0.25">
      <c r="B330">
        <v>-2.3611733926394152E-2</v>
      </c>
    </row>
    <row r="331" spans="2:2" x14ac:dyDescent="0.25">
      <c r="B331">
        <v>-2.3044477630939753E-2</v>
      </c>
    </row>
    <row r="332" spans="2:2" x14ac:dyDescent="0.25">
      <c r="B332">
        <v>-2.2709664213930836E-2</v>
      </c>
    </row>
    <row r="333" spans="2:2" x14ac:dyDescent="0.25">
      <c r="B333">
        <v>-2.1815697501981646E-2</v>
      </c>
    </row>
    <row r="334" spans="2:2" x14ac:dyDescent="0.25">
      <c r="B334">
        <v>-2.0061291658826974E-2</v>
      </c>
    </row>
    <row r="335" spans="2:2" x14ac:dyDescent="0.25">
      <c r="B335">
        <v>-1.8887499375001227E-2</v>
      </c>
    </row>
    <row r="336" spans="2:2" x14ac:dyDescent="0.25">
      <c r="B336">
        <v>-1.7682854885897825E-2</v>
      </c>
    </row>
    <row r="337" spans="2:2" x14ac:dyDescent="0.25">
      <c r="B337">
        <v>-1.7657908267569411E-2</v>
      </c>
    </row>
    <row r="338" spans="2:2" x14ac:dyDescent="0.25">
      <c r="B338">
        <v>-1.675714444133547E-2</v>
      </c>
    </row>
    <row r="339" spans="2:2" x14ac:dyDescent="0.25">
      <c r="B339">
        <v>-1.3139129999999E-2</v>
      </c>
    </row>
    <row r="340" spans="2:2" x14ac:dyDescent="0.25">
      <c r="B340">
        <v>-9.9114460478837429E-3</v>
      </c>
    </row>
    <row r="341" spans="2:2" x14ac:dyDescent="0.25">
      <c r="B341">
        <v>-9.4389118675408668E-3</v>
      </c>
    </row>
    <row r="342" spans="2:2" x14ac:dyDescent="0.25">
      <c r="B342">
        <v>-8.6946633094129311E-3</v>
      </c>
    </row>
    <row r="343" spans="2:2" x14ac:dyDescent="0.25">
      <c r="B343">
        <v>-8.6260285077628396E-3</v>
      </c>
    </row>
    <row r="344" spans="2:2" x14ac:dyDescent="0.25">
      <c r="B344">
        <v>-8.6079648779993079E-3</v>
      </c>
    </row>
    <row r="345" spans="2:2" x14ac:dyDescent="0.25">
      <c r="B345">
        <v>-8.2777958904678428E-3</v>
      </c>
    </row>
    <row r="346" spans="2:2" x14ac:dyDescent="0.25">
      <c r="B346">
        <v>-8.0861536091987318E-3</v>
      </c>
    </row>
    <row r="347" spans="2:2" x14ac:dyDescent="0.25">
      <c r="B347">
        <v>-8.085083170652041E-3</v>
      </c>
    </row>
    <row r="348" spans="2:2" x14ac:dyDescent="0.25">
      <c r="B348">
        <v>0</v>
      </c>
    </row>
    <row r="349" spans="2:2" x14ac:dyDescent="0.25">
      <c r="B349">
        <v>0</v>
      </c>
    </row>
    <row r="350" spans="2:2" x14ac:dyDescent="0.25">
      <c r="B350">
        <v>0</v>
      </c>
    </row>
    <row r="351" spans="2:2" x14ac:dyDescent="0.25">
      <c r="B351">
        <v>0</v>
      </c>
    </row>
    <row r="352" spans="2:2" x14ac:dyDescent="0.25">
      <c r="B352">
        <v>0</v>
      </c>
    </row>
    <row r="353" spans="2:2" x14ac:dyDescent="0.25">
      <c r="B353">
        <v>0</v>
      </c>
    </row>
    <row r="354" spans="2:2" x14ac:dyDescent="0.25">
      <c r="B354">
        <v>0</v>
      </c>
    </row>
    <row r="355" spans="2:2" x14ac:dyDescent="0.25">
      <c r="B355">
        <v>0</v>
      </c>
    </row>
    <row r="356" spans="2:2" x14ac:dyDescent="0.25">
      <c r="B356">
        <v>0</v>
      </c>
    </row>
    <row r="357" spans="2:2" x14ac:dyDescent="0.25">
      <c r="B357">
        <v>6.5410178865796809E-3</v>
      </c>
    </row>
    <row r="358" spans="2:2" x14ac:dyDescent="0.25">
      <c r="B358">
        <v>8.1880632418886989E-3</v>
      </c>
    </row>
    <row r="359" spans="2:2" x14ac:dyDescent="0.25">
      <c r="B359">
        <v>8.280063947434968E-3</v>
      </c>
    </row>
    <row r="360" spans="2:2" x14ac:dyDescent="0.25">
      <c r="B360">
        <v>8.2856477521353611E-3</v>
      </c>
    </row>
    <row r="361" spans="2:2" x14ac:dyDescent="0.25">
      <c r="B361">
        <v>8.4101401894329797E-3</v>
      </c>
    </row>
    <row r="362" spans="2:2" x14ac:dyDescent="0.25">
      <c r="B362">
        <v>8.4161429852258607E-3</v>
      </c>
    </row>
    <row r="363" spans="2:2" x14ac:dyDescent="0.25">
      <c r="B363">
        <v>8.6971655903198553E-3</v>
      </c>
    </row>
    <row r="364" spans="2:2" x14ac:dyDescent="0.25">
      <c r="B364">
        <v>8.719755629503112E-3</v>
      </c>
    </row>
    <row r="365" spans="2:2" x14ac:dyDescent="0.25">
      <c r="B365">
        <v>8.7882356374002768E-3</v>
      </c>
    </row>
    <row r="366" spans="2:2" x14ac:dyDescent="0.25">
      <c r="B366">
        <v>9.8222362690592036E-3</v>
      </c>
    </row>
    <row r="367" spans="2:2" x14ac:dyDescent="0.25">
      <c r="B367">
        <v>9.9407891447391705E-3</v>
      </c>
    </row>
    <row r="368" spans="2:2" x14ac:dyDescent="0.25">
      <c r="B368">
        <v>1.3139129999999E-2</v>
      </c>
    </row>
    <row r="369" spans="2:2" x14ac:dyDescent="0.25">
      <c r="B369">
        <v>1.547440308562642E-2</v>
      </c>
    </row>
    <row r="370" spans="2:2" x14ac:dyDescent="0.25">
      <c r="B370">
        <v>1.6157194323248802E-2</v>
      </c>
    </row>
    <row r="371" spans="2:2" x14ac:dyDescent="0.25">
      <c r="B371">
        <v>1.7098450755188566E-2</v>
      </c>
    </row>
    <row r="372" spans="2:2" x14ac:dyDescent="0.25">
      <c r="B372">
        <v>1.7483366502752062E-2</v>
      </c>
    </row>
    <row r="373" spans="2:2" x14ac:dyDescent="0.25">
      <c r="B373">
        <v>1.8822795427510641E-2</v>
      </c>
    </row>
    <row r="374" spans="2:2" x14ac:dyDescent="0.25">
      <c r="B374">
        <v>2.0745302728965243E-2</v>
      </c>
    </row>
    <row r="375" spans="2:2" x14ac:dyDescent="0.25">
      <c r="B375">
        <v>2.5245607073269838E-2</v>
      </c>
    </row>
    <row r="376" spans="2:2" x14ac:dyDescent="0.25">
      <c r="B376">
        <v>2.5634454499055437E-2</v>
      </c>
    </row>
    <row r="377" spans="2:2" x14ac:dyDescent="0.25">
      <c r="B377">
        <v>2.9933364786270289E-2</v>
      </c>
    </row>
    <row r="378" spans="2:2" x14ac:dyDescent="0.25">
      <c r="B378">
        <v>3.3077932355510598E-2</v>
      </c>
    </row>
    <row r="379" spans="2:2" x14ac:dyDescent="0.25">
      <c r="B379">
        <v>3.7180117794786582E-2</v>
      </c>
    </row>
    <row r="380" spans="2:2" x14ac:dyDescent="0.25">
      <c r="B380">
        <v>4.082932132400785E-2</v>
      </c>
    </row>
    <row r="381" spans="2:2" x14ac:dyDescent="0.25">
      <c r="B381">
        <v>4.517099207264863E-2</v>
      </c>
    </row>
    <row r="382" spans="2:2" x14ac:dyDescent="0.25">
      <c r="B382">
        <v>4.5443608495030929E-2</v>
      </c>
    </row>
    <row r="383" spans="2:2" x14ac:dyDescent="0.25">
      <c r="B383">
        <v>4.5593673120389866E-2</v>
      </c>
    </row>
    <row r="384" spans="2:2" x14ac:dyDescent="0.25">
      <c r="B384">
        <v>4.6927029682322541E-2</v>
      </c>
    </row>
    <row r="385" spans="2:2" x14ac:dyDescent="0.25">
      <c r="B385">
        <v>4.870346924520419E-2</v>
      </c>
    </row>
    <row r="386" spans="2:2" x14ac:dyDescent="0.25">
      <c r="B386">
        <v>4.9773823222562186E-2</v>
      </c>
    </row>
    <row r="387" spans="2:2" x14ac:dyDescent="0.25">
      <c r="B387">
        <v>5.1294122391194463E-2</v>
      </c>
    </row>
    <row r="388" spans="2:2" x14ac:dyDescent="0.25">
      <c r="B388">
        <v>5.1784578545145621E-2</v>
      </c>
    </row>
    <row r="389" spans="2:2" x14ac:dyDescent="0.25">
      <c r="B389">
        <v>5.3084066152273124E-2</v>
      </c>
    </row>
    <row r="390" spans="2:2" x14ac:dyDescent="0.25">
      <c r="B390">
        <v>5.4746376416833442E-2</v>
      </c>
    </row>
    <row r="391" spans="2:2" x14ac:dyDescent="0.25">
      <c r="B391">
        <v>5.67483324962339E-2</v>
      </c>
    </row>
    <row r="392" spans="2:2" x14ac:dyDescent="0.25">
      <c r="B392">
        <v>5.6835031519742785E-2</v>
      </c>
    </row>
    <row r="393" spans="2:2" x14ac:dyDescent="0.25">
      <c r="B393">
        <v>5.8549678146981421E-2</v>
      </c>
    </row>
    <row r="394" spans="2:2" x14ac:dyDescent="0.25">
      <c r="B394">
        <v>5.9475178438663789E-2</v>
      </c>
    </row>
    <row r="395" spans="2:2" x14ac:dyDescent="0.25">
      <c r="B395">
        <v>6.0681211847438021E-2</v>
      </c>
    </row>
    <row r="396" spans="2:2" x14ac:dyDescent="0.25">
      <c r="B396">
        <v>6.1512067214657407E-2</v>
      </c>
    </row>
    <row r="397" spans="2:2" x14ac:dyDescent="0.25">
      <c r="B397">
        <v>6.3146266567166265E-2</v>
      </c>
    </row>
    <row r="398" spans="2:2" x14ac:dyDescent="0.25">
      <c r="B398">
        <v>6.489620400859053E-2</v>
      </c>
    </row>
    <row r="399" spans="2:2" x14ac:dyDescent="0.25">
      <c r="B399">
        <v>6.5526027873463732E-2</v>
      </c>
    </row>
    <row r="400" spans="2:2" x14ac:dyDescent="0.25">
      <c r="B400">
        <v>6.6727184579345789E-2</v>
      </c>
    </row>
    <row r="401" spans="2:2" x14ac:dyDescent="0.25">
      <c r="B401">
        <v>6.7961772363791084E-2</v>
      </c>
    </row>
    <row r="402" spans="2:2" x14ac:dyDescent="0.25">
      <c r="B402">
        <v>6.8131263683934407E-2</v>
      </c>
    </row>
    <row r="403" spans="2:2" x14ac:dyDescent="0.25">
      <c r="B403">
        <v>6.8636393564261766E-2</v>
      </c>
    </row>
    <row r="404" spans="2:2" x14ac:dyDescent="0.25">
      <c r="B404">
        <v>6.9270468236702243E-2</v>
      </c>
    </row>
    <row r="405" spans="2:2" x14ac:dyDescent="0.25">
      <c r="B405">
        <v>7.0515942701579348E-2</v>
      </c>
    </row>
    <row r="406" spans="2:2" x14ac:dyDescent="0.25">
      <c r="B406">
        <v>7.2936439717452117E-2</v>
      </c>
    </row>
    <row r="407" spans="2:2" x14ac:dyDescent="0.25">
      <c r="B407">
        <v>7.4912485870129331E-2</v>
      </c>
    </row>
    <row r="408" spans="2:2" x14ac:dyDescent="0.25">
      <c r="B408">
        <v>7.5153356870771404E-2</v>
      </c>
    </row>
    <row r="409" spans="2:2" x14ac:dyDescent="0.25">
      <c r="B409">
        <v>7.6369458175435057E-2</v>
      </c>
    </row>
    <row r="410" spans="2:2" x14ac:dyDescent="0.25">
      <c r="B410">
        <v>7.7568285871819853E-2</v>
      </c>
    </row>
    <row r="411" spans="2:2" x14ac:dyDescent="0.25">
      <c r="B411">
        <v>7.8036465461618576E-2</v>
      </c>
    </row>
    <row r="412" spans="2:2" x14ac:dyDescent="0.25">
      <c r="B412">
        <v>7.8576713951498789E-2</v>
      </c>
    </row>
    <row r="413" spans="2:2" x14ac:dyDescent="0.25">
      <c r="B413">
        <v>7.8658524136265839E-2</v>
      </c>
    </row>
    <row r="414" spans="2:2" x14ac:dyDescent="0.25">
      <c r="B414">
        <v>7.9213627785058804E-2</v>
      </c>
    </row>
    <row r="415" spans="2:2" x14ac:dyDescent="0.25">
      <c r="B415">
        <v>8.0783464931709403E-2</v>
      </c>
    </row>
    <row r="416" spans="2:2" x14ac:dyDescent="0.25">
      <c r="B416">
        <v>8.2815546570870424E-2</v>
      </c>
    </row>
    <row r="417" spans="2:2" x14ac:dyDescent="0.25">
      <c r="B417">
        <v>8.3544358543722552E-2</v>
      </c>
    </row>
    <row r="418" spans="2:2" x14ac:dyDescent="0.25">
      <c r="B418">
        <v>8.5075396780521118E-2</v>
      </c>
    </row>
    <row r="419" spans="2:2" x14ac:dyDescent="0.25">
      <c r="B419">
        <v>8.526018526645629E-2</v>
      </c>
    </row>
    <row r="420" spans="2:2" x14ac:dyDescent="0.25">
      <c r="B420">
        <v>8.7456729411005796E-2</v>
      </c>
    </row>
    <row r="421" spans="2:2" x14ac:dyDescent="0.25">
      <c r="B421">
        <v>8.7525010268567627E-2</v>
      </c>
    </row>
    <row r="422" spans="2:2" x14ac:dyDescent="0.25">
      <c r="B422">
        <v>8.8947011528105691E-2</v>
      </c>
    </row>
    <row r="423" spans="2:2" x14ac:dyDescent="0.25">
      <c r="B423">
        <v>8.9467102302631218E-2</v>
      </c>
    </row>
    <row r="424" spans="2:2" x14ac:dyDescent="0.25">
      <c r="B424">
        <v>9.0639608129869487E-2</v>
      </c>
    </row>
    <row r="425" spans="2:2" x14ac:dyDescent="0.25">
      <c r="B425">
        <v>9.2013258808197662E-2</v>
      </c>
    </row>
    <row r="426" spans="2:2" x14ac:dyDescent="0.25">
      <c r="B426">
        <v>9.4931140446853135E-2</v>
      </c>
    </row>
    <row r="427" spans="2:2" x14ac:dyDescent="0.25">
      <c r="B427">
        <v>9.6775263567675296E-2</v>
      </c>
    </row>
    <row r="428" spans="2:2" x14ac:dyDescent="0.25">
      <c r="B428">
        <v>9.801669196531293E-2</v>
      </c>
    </row>
    <row r="429" spans="2:2" x14ac:dyDescent="0.25">
      <c r="B429">
        <v>0.10019893567639571</v>
      </c>
    </row>
    <row r="430" spans="2:2" x14ac:dyDescent="0.25">
      <c r="B430">
        <v>0.10040118052043212</v>
      </c>
    </row>
    <row r="431" spans="2:2" x14ac:dyDescent="0.25">
      <c r="B431">
        <v>0.10164318257998417</v>
      </c>
    </row>
    <row r="432" spans="2:2" x14ac:dyDescent="0.25">
      <c r="B432">
        <v>0.10313992832765351</v>
      </c>
    </row>
    <row r="433" spans="2:2" x14ac:dyDescent="0.25">
      <c r="B433">
        <v>0.106528764941487</v>
      </c>
    </row>
    <row r="434" spans="2:2" x14ac:dyDescent="0.25">
      <c r="B434">
        <v>0.10924187019385911</v>
      </c>
    </row>
    <row r="435" spans="2:2" x14ac:dyDescent="0.25">
      <c r="B435">
        <v>0.10946703863798746</v>
      </c>
    </row>
    <row r="436" spans="2:2" x14ac:dyDescent="0.25">
      <c r="B436">
        <v>0.10991866511207604</v>
      </c>
    </row>
    <row r="437" spans="2:2" x14ac:dyDescent="0.25">
      <c r="B437">
        <v>0.11209555238513857</v>
      </c>
    </row>
    <row r="438" spans="2:2" x14ac:dyDescent="0.25">
      <c r="B438">
        <v>0.11295637420995064</v>
      </c>
    </row>
    <row r="439" spans="2:2" x14ac:dyDescent="0.25">
      <c r="B439">
        <v>0.11410854455293773</v>
      </c>
    </row>
    <row r="440" spans="2:2" x14ac:dyDescent="0.25">
      <c r="B440">
        <v>0.11629382967859669</v>
      </c>
    </row>
    <row r="441" spans="2:2" x14ac:dyDescent="0.25">
      <c r="B441">
        <v>0.11641733162118584</v>
      </c>
    </row>
    <row r="442" spans="2:2" x14ac:dyDescent="0.25">
      <c r="B442">
        <v>0.1176648312783577</v>
      </c>
    </row>
    <row r="443" spans="2:2" x14ac:dyDescent="0.25">
      <c r="B443">
        <v>0.11964467897207243</v>
      </c>
    </row>
    <row r="444" spans="2:2" x14ac:dyDescent="0.25">
      <c r="B444">
        <v>0.12031951626803306</v>
      </c>
    </row>
    <row r="445" spans="2:2" x14ac:dyDescent="0.25">
      <c r="B445">
        <v>0.12085381652314453</v>
      </c>
    </row>
    <row r="446" spans="2:2" x14ac:dyDescent="0.25">
      <c r="B446">
        <v>0.12123724020419857</v>
      </c>
    </row>
    <row r="447" spans="2:2" x14ac:dyDescent="0.25">
      <c r="B447">
        <v>0.12154118001930669</v>
      </c>
    </row>
    <row r="448" spans="2:2" x14ac:dyDescent="0.25">
      <c r="B448">
        <v>0.12234911141855775</v>
      </c>
    </row>
    <row r="449" spans="2:2" x14ac:dyDescent="0.25">
      <c r="B449">
        <v>0.12304723914217419</v>
      </c>
    </row>
    <row r="450" spans="2:2" x14ac:dyDescent="0.25">
      <c r="B450">
        <v>0.12313066114290905</v>
      </c>
    </row>
    <row r="451" spans="2:2" x14ac:dyDescent="0.25">
      <c r="B451">
        <v>0.1239296380464161</v>
      </c>
    </row>
    <row r="452" spans="2:2" x14ac:dyDescent="0.25">
      <c r="B452">
        <v>0.12572022791783866</v>
      </c>
    </row>
    <row r="453" spans="2:2" x14ac:dyDescent="0.25">
      <c r="B453">
        <v>0.12769183915487403</v>
      </c>
    </row>
    <row r="454" spans="2:2" x14ac:dyDescent="0.25">
      <c r="B454">
        <v>0.12879068435168506</v>
      </c>
    </row>
    <row r="455" spans="2:2" x14ac:dyDescent="0.25">
      <c r="B455">
        <v>0.13105457293233513</v>
      </c>
    </row>
    <row r="456" spans="2:2" x14ac:dyDescent="0.25">
      <c r="B456">
        <v>0.13449790557724839</v>
      </c>
    </row>
    <row r="457" spans="2:2" x14ac:dyDescent="0.25">
      <c r="B457">
        <v>0.13548155435024256</v>
      </c>
    </row>
    <row r="458" spans="2:2" x14ac:dyDescent="0.25">
      <c r="B458">
        <v>0.13926343831888133</v>
      </c>
    </row>
    <row r="459" spans="2:2" x14ac:dyDescent="0.25">
      <c r="B459">
        <v>0.14477406379228697</v>
      </c>
    </row>
    <row r="460" spans="2:2" x14ac:dyDescent="0.25">
      <c r="B460">
        <v>0.15119354659165296</v>
      </c>
    </row>
    <row r="461" spans="2:2" x14ac:dyDescent="0.25">
      <c r="B461">
        <v>0.15167065344004271</v>
      </c>
    </row>
    <row r="462" spans="2:2" x14ac:dyDescent="0.25">
      <c r="B462">
        <v>0.15543747713685718</v>
      </c>
    </row>
    <row r="463" spans="2:2" x14ac:dyDescent="0.25">
      <c r="B463">
        <v>0.15941143960285231</v>
      </c>
    </row>
    <row r="464" spans="2:2" x14ac:dyDescent="0.25">
      <c r="B464">
        <v>0.16074548780558828</v>
      </c>
    </row>
    <row r="465" spans="2:2" x14ac:dyDescent="0.25">
      <c r="B465">
        <v>0.16362979737819572</v>
      </c>
    </row>
    <row r="466" spans="2:2" x14ac:dyDescent="0.25">
      <c r="B466">
        <v>0.16432653066607017</v>
      </c>
    </row>
    <row r="467" spans="2:2" x14ac:dyDescent="0.25">
      <c r="B467">
        <v>0.1678340301262935</v>
      </c>
    </row>
    <row r="468" spans="2:2" x14ac:dyDescent="0.25">
      <c r="B468">
        <v>0.17056003078499415</v>
      </c>
    </row>
    <row r="469" spans="2:2" x14ac:dyDescent="0.25">
      <c r="B469">
        <v>0.1737289406803697</v>
      </c>
    </row>
    <row r="470" spans="2:2" x14ac:dyDescent="0.25">
      <c r="B470">
        <v>0.17473344955185866</v>
      </c>
    </row>
    <row r="471" spans="2:2" x14ac:dyDescent="0.25">
      <c r="B471">
        <v>0.17516632484878514</v>
      </c>
    </row>
    <row r="472" spans="2:2" x14ac:dyDescent="0.25">
      <c r="B472">
        <v>0.17795922150310872</v>
      </c>
    </row>
    <row r="473" spans="2:2" x14ac:dyDescent="0.25">
      <c r="B473">
        <v>0.17951038428148536</v>
      </c>
    </row>
    <row r="474" spans="2:2" x14ac:dyDescent="0.25">
      <c r="B474">
        <v>0.18150344404763175</v>
      </c>
    </row>
    <row r="475" spans="2:2" x14ac:dyDescent="0.25">
      <c r="B475">
        <v>0.18191668509311043</v>
      </c>
    </row>
    <row r="476" spans="2:2" x14ac:dyDescent="0.25">
      <c r="B476">
        <v>0.18262358474823159</v>
      </c>
    </row>
    <row r="477" spans="2:2" x14ac:dyDescent="0.25">
      <c r="B477">
        <v>0.18294294127817423</v>
      </c>
    </row>
    <row r="478" spans="2:2" x14ac:dyDescent="0.25">
      <c r="B478">
        <v>0.18405364182137518</v>
      </c>
    </row>
    <row r="479" spans="2:2" x14ac:dyDescent="0.25">
      <c r="B479">
        <v>0.18545963228225304</v>
      </c>
    </row>
    <row r="480" spans="2:2" x14ac:dyDescent="0.25">
      <c r="B480">
        <v>0.1858321873597788</v>
      </c>
    </row>
    <row r="481" spans="2:2" x14ac:dyDescent="0.25">
      <c r="B481">
        <v>0.1879040057905712</v>
      </c>
    </row>
    <row r="482" spans="2:2" x14ac:dyDescent="0.25">
      <c r="B482">
        <v>0.18892577204802663</v>
      </c>
    </row>
    <row r="483" spans="2:2" x14ac:dyDescent="0.25">
      <c r="B483">
        <v>0.19015856405739129</v>
      </c>
    </row>
    <row r="484" spans="2:2" x14ac:dyDescent="0.25">
      <c r="B484">
        <v>0.19192217856786797</v>
      </c>
    </row>
    <row r="485" spans="2:2" x14ac:dyDescent="0.25">
      <c r="B485">
        <v>0.19260771869364746</v>
      </c>
    </row>
    <row r="486" spans="2:2" x14ac:dyDescent="0.25">
      <c r="B486">
        <v>0.19303833321741592</v>
      </c>
    </row>
    <row r="487" spans="2:2" x14ac:dyDescent="0.25">
      <c r="B487">
        <v>0.19447691953460833</v>
      </c>
    </row>
    <row r="488" spans="2:2" x14ac:dyDescent="0.25">
      <c r="B488">
        <v>0.19455213502603286</v>
      </c>
    </row>
    <row r="489" spans="2:2" x14ac:dyDescent="0.25">
      <c r="B489">
        <v>0.19636027887071705</v>
      </c>
    </row>
    <row r="490" spans="2:2" x14ac:dyDescent="0.25">
      <c r="B490">
        <v>0.19678045178297765</v>
      </c>
    </row>
    <row r="491" spans="2:2" x14ac:dyDescent="0.25">
      <c r="B491">
        <v>0.19703176101522146</v>
      </c>
    </row>
    <row r="492" spans="2:2" x14ac:dyDescent="0.25">
      <c r="B492">
        <v>0.19746516970437256</v>
      </c>
    </row>
    <row r="493" spans="2:2" x14ac:dyDescent="0.25">
      <c r="B493">
        <v>0.19938523667859798</v>
      </c>
    </row>
    <row r="494" spans="2:2" x14ac:dyDescent="0.25">
      <c r="B494">
        <v>0.20174517714205464</v>
      </c>
    </row>
    <row r="495" spans="2:2" x14ac:dyDescent="0.25">
      <c r="B495">
        <v>0.2070882851732847</v>
      </c>
    </row>
    <row r="496" spans="2:2" x14ac:dyDescent="0.25">
      <c r="B496">
        <v>0.20820964599733927</v>
      </c>
    </row>
    <row r="497" spans="2:2" x14ac:dyDescent="0.25">
      <c r="B497">
        <v>0.20860491690303462</v>
      </c>
    </row>
    <row r="498" spans="2:2" x14ac:dyDescent="0.25">
      <c r="B498">
        <v>0.21153898566669938</v>
      </c>
    </row>
    <row r="499" spans="2:2" x14ac:dyDescent="0.25">
      <c r="B499">
        <v>0.21514286981223663</v>
      </c>
    </row>
    <row r="500" spans="2:2" x14ac:dyDescent="0.25">
      <c r="B500">
        <v>0.21835259393063566</v>
      </c>
    </row>
    <row r="501" spans="2:2" x14ac:dyDescent="0.25">
      <c r="B501">
        <v>0.22006988959685714</v>
      </c>
    </row>
    <row r="502" spans="2:2" x14ac:dyDescent="0.25">
      <c r="B502">
        <v>0.220931869475951</v>
      </c>
    </row>
    <row r="503" spans="2:2" x14ac:dyDescent="0.25">
      <c r="B503">
        <v>0.22125295906958087</v>
      </c>
    </row>
    <row r="504" spans="2:2" x14ac:dyDescent="0.25">
      <c r="B504">
        <v>0.22162308800422181</v>
      </c>
    </row>
    <row r="505" spans="2:2" x14ac:dyDescent="0.25">
      <c r="B505">
        <v>0.23028313043028348</v>
      </c>
    </row>
    <row r="506" spans="2:2" x14ac:dyDescent="0.25">
      <c r="B506">
        <v>0.23609374218749934</v>
      </c>
    </row>
    <row r="507" spans="2:2" x14ac:dyDescent="0.25">
      <c r="B507">
        <v>0.23675081905481221</v>
      </c>
    </row>
    <row r="508" spans="2:2" x14ac:dyDescent="0.25">
      <c r="B508">
        <v>0.23729052456937438</v>
      </c>
    </row>
    <row r="509" spans="2:2" x14ac:dyDescent="0.25">
      <c r="B509">
        <v>0.23924948978305594</v>
      </c>
    </row>
    <row r="510" spans="2:2" x14ac:dyDescent="0.25">
      <c r="B510">
        <v>0.23968274157303071</v>
      </c>
    </row>
    <row r="511" spans="2:2" x14ac:dyDescent="0.25">
      <c r="B511">
        <v>0.24476538270182502</v>
      </c>
    </row>
    <row r="512" spans="2:2" x14ac:dyDescent="0.25">
      <c r="B512">
        <v>0.24491145079329613</v>
      </c>
    </row>
    <row r="513" spans="2:2" x14ac:dyDescent="0.25">
      <c r="B513">
        <v>0.24904453211204824</v>
      </c>
    </row>
    <row r="514" spans="2:2" x14ac:dyDescent="0.25">
      <c r="B514">
        <v>0.2500591388274529</v>
      </c>
    </row>
    <row r="515" spans="2:2" x14ac:dyDescent="0.25">
      <c r="B515">
        <v>0.25118924196965509</v>
      </c>
    </row>
    <row r="516" spans="2:2" x14ac:dyDescent="0.25">
      <c r="B516">
        <v>0.25661742659215392</v>
      </c>
    </row>
    <row r="517" spans="2:2" x14ac:dyDescent="0.25">
      <c r="B517">
        <v>0.25962048823665285</v>
      </c>
    </row>
    <row r="518" spans="2:2" x14ac:dyDescent="0.25">
      <c r="B518">
        <v>0.26278165332979242</v>
      </c>
    </row>
    <row r="519" spans="2:2" x14ac:dyDescent="0.25">
      <c r="B519">
        <v>0.26586311580772204</v>
      </c>
    </row>
    <row r="520" spans="2:2" x14ac:dyDescent="0.25">
      <c r="B520">
        <v>0.26764340056374536</v>
      </c>
    </row>
    <row r="521" spans="2:2" x14ac:dyDescent="0.25">
      <c r="B521">
        <v>0.27380194553970938</v>
      </c>
    </row>
    <row r="522" spans="2:2" x14ac:dyDescent="0.25">
      <c r="B522">
        <v>0.28026125647588884</v>
      </c>
    </row>
    <row r="523" spans="2:2" x14ac:dyDescent="0.25">
      <c r="B523">
        <v>0.28352094627368274</v>
      </c>
    </row>
    <row r="524" spans="2:2" x14ac:dyDescent="0.25">
      <c r="B524">
        <v>0.28393359536486074</v>
      </c>
    </row>
    <row r="525" spans="2:2" x14ac:dyDescent="0.25">
      <c r="B525">
        <v>0.28541351145915073</v>
      </c>
    </row>
    <row r="526" spans="2:2" x14ac:dyDescent="0.25">
      <c r="B526">
        <v>0.28648593344989237</v>
      </c>
    </row>
    <row r="527" spans="2:2" x14ac:dyDescent="0.25">
      <c r="B527">
        <v>0.2868410872626832</v>
      </c>
    </row>
    <row r="528" spans="2:2" x14ac:dyDescent="0.25">
      <c r="B528">
        <v>0.28697440358744686</v>
      </c>
    </row>
    <row r="529" spans="2:2" x14ac:dyDescent="0.25">
      <c r="B529">
        <v>0.28833821032091933</v>
      </c>
    </row>
    <row r="530" spans="2:2" x14ac:dyDescent="0.25">
      <c r="B530">
        <v>0.28906261188399895</v>
      </c>
    </row>
    <row r="531" spans="2:2" x14ac:dyDescent="0.25">
      <c r="B531">
        <v>0.29546611118690436</v>
      </c>
    </row>
    <row r="532" spans="2:2" x14ac:dyDescent="0.25">
      <c r="B532">
        <v>0.29694861594723321</v>
      </c>
    </row>
    <row r="533" spans="2:2" x14ac:dyDescent="0.25">
      <c r="B533">
        <v>0.30030609245398665</v>
      </c>
    </row>
    <row r="534" spans="2:2" x14ac:dyDescent="0.25">
      <c r="B534">
        <v>0.30156271945582347</v>
      </c>
    </row>
    <row r="535" spans="2:2" x14ac:dyDescent="0.25">
      <c r="B535">
        <v>0.3064131808115711</v>
      </c>
    </row>
    <row r="536" spans="2:2" x14ac:dyDescent="0.25">
      <c r="B536">
        <v>0.30703657929986505</v>
      </c>
    </row>
    <row r="537" spans="2:2" x14ac:dyDescent="0.25">
      <c r="B537">
        <v>0.30737766414939216</v>
      </c>
    </row>
    <row r="538" spans="2:2" x14ac:dyDescent="0.25">
      <c r="B538">
        <v>0.30871175902084502</v>
      </c>
    </row>
    <row r="539" spans="2:2" x14ac:dyDescent="0.25">
      <c r="B539">
        <v>0.30946601741062096</v>
      </c>
    </row>
    <row r="540" spans="2:2" x14ac:dyDescent="0.25">
      <c r="B540">
        <v>0.31335860588369968</v>
      </c>
    </row>
    <row r="541" spans="2:2" x14ac:dyDescent="0.25">
      <c r="B541">
        <v>0.31392860394056399</v>
      </c>
    </row>
    <row r="542" spans="2:2" x14ac:dyDescent="0.25">
      <c r="B542">
        <v>0.31417703527693419</v>
      </c>
    </row>
    <row r="543" spans="2:2" x14ac:dyDescent="0.25">
      <c r="B543">
        <v>0.31509003696682569</v>
      </c>
    </row>
    <row r="544" spans="2:2" x14ac:dyDescent="0.25">
      <c r="B544">
        <v>0.32287888672404108</v>
      </c>
    </row>
    <row r="545" spans="2:2" x14ac:dyDescent="0.25">
      <c r="B545">
        <v>0.32494377997471346</v>
      </c>
    </row>
    <row r="546" spans="2:2" x14ac:dyDescent="0.25">
      <c r="B546">
        <v>0.32815324136231538</v>
      </c>
    </row>
    <row r="547" spans="2:2" x14ac:dyDescent="0.25">
      <c r="B547">
        <v>0.32997966582072991</v>
      </c>
    </row>
    <row r="548" spans="2:2" x14ac:dyDescent="0.25">
      <c r="B548">
        <v>0.33963572006974729</v>
      </c>
    </row>
    <row r="549" spans="2:2" x14ac:dyDescent="0.25">
      <c r="B549">
        <v>0.34046866064739234</v>
      </c>
    </row>
    <row r="550" spans="2:2" x14ac:dyDescent="0.25">
      <c r="B550">
        <v>0.34130363504356254</v>
      </c>
    </row>
    <row r="551" spans="2:2" x14ac:dyDescent="0.25">
      <c r="B551">
        <v>0.34665988433205897</v>
      </c>
    </row>
    <row r="552" spans="2:2" x14ac:dyDescent="0.25">
      <c r="B552">
        <v>0.3478957609799842</v>
      </c>
    </row>
    <row r="553" spans="2:2" x14ac:dyDescent="0.25">
      <c r="B553">
        <v>0.35091668105262741</v>
      </c>
    </row>
    <row r="554" spans="2:2" x14ac:dyDescent="0.25">
      <c r="B554">
        <v>0.35139268131446499</v>
      </c>
    </row>
    <row r="555" spans="2:2" x14ac:dyDescent="0.25">
      <c r="B555">
        <v>0.35462165728008088</v>
      </c>
    </row>
    <row r="556" spans="2:2" x14ac:dyDescent="0.25">
      <c r="B556">
        <v>0.3550065821095103</v>
      </c>
    </row>
    <row r="557" spans="2:2" x14ac:dyDescent="0.25">
      <c r="B557">
        <v>0.35509059492884987</v>
      </c>
    </row>
    <row r="558" spans="2:2" x14ac:dyDescent="0.25">
      <c r="B558">
        <v>0.35749288676409208</v>
      </c>
    </row>
    <row r="559" spans="2:2" x14ac:dyDescent="0.25">
      <c r="B559">
        <v>0.35816295111110819</v>
      </c>
    </row>
    <row r="560" spans="2:2" x14ac:dyDescent="0.25">
      <c r="B560">
        <v>0.36366890490166881</v>
      </c>
    </row>
    <row r="561" spans="2:2" x14ac:dyDescent="0.25">
      <c r="B561">
        <v>0.36389625003023696</v>
      </c>
    </row>
    <row r="562" spans="2:2" x14ac:dyDescent="0.25">
      <c r="B562">
        <v>0.37012347633639564</v>
      </c>
    </row>
    <row r="563" spans="2:2" x14ac:dyDescent="0.25">
      <c r="B563">
        <v>0.37096076350196583</v>
      </c>
    </row>
    <row r="564" spans="2:2" x14ac:dyDescent="0.25">
      <c r="B564">
        <v>0.37166437471957181</v>
      </c>
    </row>
    <row r="565" spans="2:2" x14ac:dyDescent="0.25">
      <c r="B565">
        <v>0.37266730213006838</v>
      </c>
    </row>
    <row r="566" spans="2:2" x14ac:dyDescent="0.25">
      <c r="B566">
        <v>0.3764998300788811</v>
      </c>
    </row>
    <row r="567" spans="2:2" x14ac:dyDescent="0.25">
      <c r="B567">
        <v>0.37672543540785952</v>
      </c>
    </row>
    <row r="568" spans="2:2" x14ac:dyDescent="0.25">
      <c r="B568">
        <v>0.37709227937005707</v>
      </c>
    </row>
    <row r="569" spans="2:2" x14ac:dyDescent="0.25">
      <c r="B569">
        <v>0.37847855732174196</v>
      </c>
    </row>
    <row r="570" spans="2:2" x14ac:dyDescent="0.25">
      <c r="B570">
        <v>0.38330797226321422</v>
      </c>
    </row>
    <row r="571" spans="2:2" x14ac:dyDescent="0.25">
      <c r="B571">
        <v>0.38626912976098993</v>
      </c>
    </row>
    <row r="572" spans="2:2" x14ac:dyDescent="0.25">
      <c r="B572">
        <v>0.38704821521843158</v>
      </c>
    </row>
    <row r="573" spans="2:2" x14ac:dyDescent="0.25">
      <c r="B573">
        <v>0.39004404349172006</v>
      </c>
    </row>
    <row r="574" spans="2:2" x14ac:dyDescent="0.25">
      <c r="B574">
        <v>0.39368295138449483</v>
      </c>
    </row>
    <row r="575" spans="2:2" x14ac:dyDescent="0.25">
      <c r="B575">
        <v>0.39611058700468504</v>
      </c>
    </row>
    <row r="576" spans="2:2" x14ac:dyDescent="0.25">
      <c r="B576">
        <v>0.39847047196574081</v>
      </c>
    </row>
    <row r="577" spans="2:2" x14ac:dyDescent="0.25">
      <c r="B577">
        <v>0.39927246081629875</v>
      </c>
    </row>
    <row r="578" spans="2:2" x14ac:dyDescent="0.25">
      <c r="B578">
        <v>0.40095403634017046</v>
      </c>
    </row>
    <row r="579" spans="2:2" x14ac:dyDescent="0.25">
      <c r="B579">
        <v>0.40191258961367993</v>
      </c>
    </row>
    <row r="580" spans="2:2" x14ac:dyDescent="0.25">
      <c r="B580">
        <v>0.40195059581970582</v>
      </c>
    </row>
    <row r="581" spans="2:2" x14ac:dyDescent="0.25">
      <c r="B581">
        <v>0.40532218916645846</v>
      </c>
    </row>
    <row r="582" spans="2:2" x14ac:dyDescent="0.25">
      <c r="B582">
        <v>0.40871735385037766</v>
      </c>
    </row>
    <row r="583" spans="2:2" x14ac:dyDescent="0.25">
      <c r="B583">
        <v>0.40960917871483105</v>
      </c>
    </row>
    <row r="584" spans="2:2" x14ac:dyDescent="0.25">
      <c r="B584">
        <v>0.41044634728213936</v>
      </c>
    </row>
    <row r="585" spans="2:2" x14ac:dyDescent="0.25">
      <c r="B585">
        <v>0.41727029952204475</v>
      </c>
    </row>
    <row r="586" spans="2:2" x14ac:dyDescent="0.25">
      <c r="B586">
        <v>0.42277187370305924</v>
      </c>
    </row>
    <row r="587" spans="2:2" x14ac:dyDescent="0.25">
      <c r="B587">
        <v>0.42979554133333053</v>
      </c>
    </row>
    <row r="588" spans="2:2" x14ac:dyDescent="0.25">
      <c r="B588">
        <v>0.43219683258558916</v>
      </c>
    </row>
    <row r="589" spans="2:2" x14ac:dyDescent="0.25">
      <c r="B589">
        <v>0.43345516749117508</v>
      </c>
    </row>
    <row r="590" spans="2:2" x14ac:dyDescent="0.25">
      <c r="B590">
        <v>0.44988951769202856</v>
      </c>
    </row>
    <row r="591" spans="2:2" x14ac:dyDescent="0.25">
      <c r="B591">
        <v>0.45015045407518883</v>
      </c>
    </row>
    <row r="592" spans="2:2" x14ac:dyDescent="0.25">
      <c r="B592">
        <v>0.45104476119403003</v>
      </c>
    </row>
    <row r="593" spans="2:2" x14ac:dyDescent="0.25">
      <c r="B593">
        <v>0.4574998159923318</v>
      </c>
    </row>
    <row r="594" spans="2:2" x14ac:dyDescent="0.25">
      <c r="B594">
        <v>0.4581011741760328</v>
      </c>
    </row>
    <row r="595" spans="2:2" x14ac:dyDescent="0.25">
      <c r="B595">
        <v>0.46020235333918791</v>
      </c>
    </row>
    <row r="596" spans="2:2" x14ac:dyDescent="0.25">
      <c r="B596">
        <v>0.46479078916969385</v>
      </c>
    </row>
    <row r="597" spans="2:2" x14ac:dyDescent="0.25">
      <c r="B597">
        <v>0.46646169036551655</v>
      </c>
    </row>
    <row r="598" spans="2:2" x14ac:dyDescent="0.25">
      <c r="B598">
        <v>0.46689181891625253</v>
      </c>
    </row>
    <row r="599" spans="2:2" x14ac:dyDescent="0.25">
      <c r="B599">
        <v>0.46786998919451861</v>
      </c>
    </row>
    <row r="600" spans="2:2" x14ac:dyDescent="0.25">
      <c r="B600">
        <v>0.47740709010597726</v>
      </c>
    </row>
    <row r="601" spans="2:2" x14ac:dyDescent="0.25">
      <c r="B601">
        <v>0.48146156809255913</v>
      </c>
    </row>
    <row r="602" spans="2:2" x14ac:dyDescent="0.25">
      <c r="B602">
        <v>0.48793541233286675</v>
      </c>
    </row>
    <row r="603" spans="2:2" x14ac:dyDescent="0.25">
      <c r="B603">
        <v>0.48870826530383837</v>
      </c>
    </row>
    <row r="604" spans="2:2" x14ac:dyDescent="0.25">
      <c r="B604">
        <v>0.48945274453987864</v>
      </c>
    </row>
    <row r="605" spans="2:2" x14ac:dyDescent="0.25">
      <c r="B605">
        <v>0.48972595862072765</v>
      </c>
    </row>
    <row r="606" spans="2:2" x14ac:dyDescent="0.25">
      <c r="B606">
        <v>0.49512819180072043</v>
      </c>
    </row>
    <row r="607" spans="2:2" x14ac:dyDescent="0.25">
      <c r="B607">
        <v>0.50009533990015953</v>
      </c>
    </row>
    <row r="608" spans="2:2" x14ac:dyDescent="0.25">
      <c r="B608">
        <v>0.50236917060382069</v>
      </c>
    </row>
    <row r="609" spans="2:2" x14ac:dyDescent="0.25">
      <c r="B609">
        <v>0.50475433932862401</v>
      </c>
    </row>
    <row r="610" spans="2:2" x14ac:dyDescent="0.25">
      <c r="B610">
        <v>0.50580715153148148</v>
      </c>
    </row>
    <row r="611" spans="2:2" x14ac:dyDescent="0.25">
      <c r="B611">
        <v>0.50893517807951127</v>
      </c>
    </row>
    <row r="612" spans="2:2" x14ac:dyDescent="0.25">
      <c r="B612">
        <v>0.51377450100959976</v>
      </c>
    </row>
    <row r="613" spans="2:2" x14ac:dyDescent="0.25">
      <c r="B613">
        <v>0.51530759883325317</v>
      </c>
    </row>
    <row r="614" spans="2:2" x14ac:dyDescent="0.25">
      <c r="B614">
        <v>0.51686144072007423</v>
      </c>
    </row>
    <row r="615" spans="2:2" x14ac:dyDescent="0.25">
      <c r="B615">
        <v>0.51756203859279637</v>
      </c>
    </row>
    <row r="616" spans="2:2" x14ac:dyDescent="0.25">
      <c r="B616">
        <v>0.51789175626787909</v>
      </c>
    </row>
    <row r="617" spans="2:2" x14ac:dyDescent="0.25">
      <c r="B617">
        <v>0.51900643263109458</v>
      </c>
    </row>
    <row r="618" spans="2:2" x14ac:dyDescent="0.25">
      <c r="B618">
        <v>0.523176141596565</v>
      </c>
    </row>
    <row r="619" spans="2:2" x14ac:dyDescent="0.25">
      <c r="B619">
        <v>0.53319923425618043</v>
      </c>
    </row>
    <row r="620" spans="2:2" x14ac:dyDescent="0.25">
      <c r="B620">
        <v>0.53347947923154138</v>
      </c>
    </row>
    <row r="621" spans="2:2" x14ac:dyDescent="0.25">
      <c r="B621">
        <v>0.53426450323807018</v>
      </c>
    </row>
    <row r="622" spans="2:2" x14ac:dyDescent="0.25">
      <c r="B622">
        <v>0.53664086323875182</v>
      </c>
    </row>
    <row r="623" spans="2:2" x14ac:dyDescent="0.25">
      <c r="B623">
        <v>0.53724358722224963</v>
      </c>
    </row>
    <row r="624" spans="2:2" x14ac:dyDescent="0.25">
      <c r="B624">
        <v>0.5393501654948949</v>
      </c>
    </row>
    <row r="625" spans="2:2" x14ac:dyDescent="0.25">
      <c r="B625">
        <v>0.53992719390624799</v>
      </c>
    </row>
    <row r="626" spans="2:2" x14ac:dyDescent="0.25">
      <c r="B626">
        <v>0.54659353923850418</v>
      </c>
    </row>
    <row r="627" spans="2:2" x14ac:dyDescent="0.25">
      <c r="B627">
        <v>0.55464588649513402</v>
      </c>
    </row>
    <row r="628" spans="2:2" x14ac:dyDescent="0.25">
      <c r="B628">
        <v>0.55623579320053906</v>
      </c>
    </row>
    <row r="629" spans="2:2" x14ac:dyDescent="0.25">
      <c r="B629">
        <v>0.55833559870839977</v>
      </c>
    </row>
    <row r="630" spans="2:2" x14ac:dyDescent="0.25">
      <c r="B630">
        <v>0.56398134387830368</v>
      </c>
    </row>
    <row r="631" spans="2:2" x14ac:dyDescent="0.25">
      <c r="B631">
        <v>0.56673002408877338</v>
      </c>
    </row>
    <row r="632" spans="2:2" x14ac:dyDescent="0.25">
      <c r="B632">
        <v>0.56715233397338238</v>
      </c>
    </row>
    <row r="633" spans="2:2" x14ac:dyDescent="0.25">
      <c r="B633">
        <v>0.57264422034772622</v>
      </c>
    </row>
    <row r="634" spans="2:2" x14ac:dyDescent="0.25">
      <c r="B634">
        <v>0.57373983131832418</v>
      </c>
    </row>
    <row r="635" spans="2:2" x14ac:dyDescent="0.25">
      <c r="B635">
        <v>0.57392717974225604</v>
      </c>
    </row>
    <row r="636" spans="2:2" x14ac:dyDescent="0.25">
      <c r="B636">
        <v>0.57411067297377727</v>
      </c>
    </row>
    <row r="637" spans="2:2" x14ac:dyDescent="0.25">
      <c r="B637">
        <v>0.57907562166048621</v>
      </c>
    </row>
    <row r="638" spans="2:2" x14ac:dyDescent="0.25">
      <c r="B638">
        <v>0.57939351530443872</v>
      </c>
    </row>
    <row r="639" spans="2:2" x14ac:dyDescent="0.25">
      <c r="B639">
        <v>0.57951927053134256</v>
      </c>
    </row>
    <row r="640" spans="2:2" x14ac:dyDescent="0.25">
      <c r="B640">
        <v>0.59855118928649986</v>
      </c>
    </row>
    <row r="641" spans="2:2" x14ac:dyDescent="0.25">
      <c r="B641">
        <v>0.62636008337237215</v>
      </c>
    </row>
    <row r="642" spans="2:2" x14ac:dyDescent="0.25">
      <c r="B642">
        <v>0.62819981506961753</v>
      </c>
    </row>
    <row r="643" spans="2:2" x14ac:dyDescent="0.25">
      <c r="B643">
        <v>0.63221679295555688</v>
      </c>
    </row>
    <row r="644" spans="2:2" x14ac:dyDescent="0.25">
      <c r="B644">
        <v>0.6618146871560846</v>
      </c>
    </row>
    <row r="645" spans="2:2" x14ac:dyDescent="0.25">
      <c r="B645">
        <v>0.66433327990326418</v>
      </c>
    </row>
    <row r="646" spans="2:2" x14ac:dyDescent="0.25">
      <c r="B646">
        <v>0.67306760295842949</v>
      </c>
    </row>
    <row r="647" spans="2:2" x14ac:dyDescent="0.25">
      <c r="B647">
        <v>0.67955265845369439</v>
      </c>
    </row>
    <row r="648" spans="2:2" x14ac:dyDescent="0.25">
      <c r="B648">
        <v>0.70118199575166784</v>
      </c>
    </row>
    <row r="649" spans="2:2" x14ac:dyDescent="0.25">
      <c r="B649">
        <v>0.71159546951873054</v>
      </c>
    </row>
    <row r="650" spans="2:2" x14ac:dyDescent="0.25">
      <c r="B650">
        <v>0.71428996969699554</v>
      </c>
    </row>
    <row r="651" spans="2:2" x14ac:dyDescent="0.25">
      <c r="B651">
        <v>0.71644276043654642</v>
      </c>
    </row>
    <row r="652" spans="2:2" x14ac:dyDescent="0.25">
      <c r="B652">
        <v>0.71875711404359421</v>
      </c>
    </row>
    <row r="653" spans="2:2" x14ac:dyDescent="0.25">
      <c r="B653">
        <v>0.72179004025144877</v>
      </c>
    </row>
    <row r="654" spans="2:2" x14ac:dyDescent="0.25">
      <c r="B654">
        <v>0.73004875088760457</v>
      </c>
    </row>
    <row r="655" spans="2:2" x14ac:dyDescent="0.25">
      <c r="B655">
        <v>0.75707643058457208</v>
      </c>
    </row>
    <row r="656" spans="2:2" x14ac:dyDescent="0.25">
      <c r="B656">
        <v>0.77228718444450095</v>
      </c>
    </row>
    <row r="657" spans="2:2" x14ac:dyDescent="0.25">
      <c r="B657">
        <v>0.77346790511897368</v>
      </c>
    </row>
    <row r="658" spans="2:2" x14ac:dyDescent="0.25">
      <c r="B658">
        <v>0.78247009030840431</v>
      </c>
    </row>
    <row r="659" spans="2:2" x14ac:dyDescent="0.25">
      <c r="B659">
        <v>0.78370473325733414</v>
      </c>
    </row>
    <row r="660" spans="2:2" x14ac:dyDescent="0.25">
      <c r="B660">
        <v>0.78785842247490123</v>
      </c>
    </row>
    <row r="661" spans="2:2" x14ac:dyDescent="0.25">
      <c r="B661">
        <v>0.78968962427302358</v>
      </c>
    </row>
    <row r="662" spans="2:2" x14ac:dyDescent="0.25">
      <c r="B662">
        <v>0.79144098030139176</v>
      </c>
    </row>
    <row r="663" spans="2:2" x14ac:dyDescent="0.25">
      <c r="B663">
        <v>0.79938068773372351</v>
      </c>
    </row>
    <row r="664" spans="2:2" x14ac:dyDescent="0.25">
      <c r="B664">
        <v>0.80140208756625952</v>
      </c>
    </row>
    <row r="665" spans="2:2" x14ac:dyDescent="0.25">
      <c r="B665">
        <v>0.80352592012454593</v>
      </c>
    </row>
    <row r="666" spans="2:2" x14ac:dyDescent="0.25">
      <c r="B666">
        <v>0.81127275883989114</v>
      </c>
    </row>
    <row r="667" spans="2:2" x14ac:dyDescent="0.25">
      <c r="B667">
        <v>0.81192902171066805</v>
      </c>
    </row>
    <row r="668" spans="2:2" x14ac:dyDescent="0.25">
      <c r="B668">
        <v>0.82681258076094366</v>
      </c>
    </row>
    <row r="669" spans="2:2" x14ac:dyDescent="0.25">
      <c r="B669">
        <v>0.841934397763616</v>
      </c>
    </row>
    <row r="670" spans="2:2" x14ac:dyDescent="0.25">
      <c r="B670">
        <v>0.84398971273866508</v>
      </c>
    </row>
    <row r="671" spans="2:2" x14ac:dyDescent="0.25">
      <c r="B671">
        <v>0.84574233266010168</v>
      </c>
    </row>
    <row r="672" spans="2:2" x14ac:dyDescent="0.25">
      <c r="B672">
        <v>0.85462673923051469</v>
      </c>
    </row>
    <row r="673" spans="2:2" x14ac:dyDescent="0.25">
      <c r="B673">
        <v>0.85467139178203411</v>
      </c>
    </row>
    <row r="674" spans="2:2" x14ac:dyDescent="0.25">
      <c r="B674">
        <v>0.86368469246802348</v>
      </c>
    </row>
    <row r="675" spans="2:2" x14ac:dyDescent="0.25">
      <c r="B675">
        <v>0.86763979185475293</v>
      </c>
    </row>
    <row r="676" spans="2:2" x14ac:dyDescent="0.25">
      <c r="B676">
        <v>0.87218486693145181</v>
      </c>
    </row>
    <row r="677" spans="2:2" x14ac:dyDescent="0.25">
      <c r="B677">
        <v>0.91435628531924351</v>
      </c>
    </row>
    <row r="678" spans="2:2" x14ac:dyDescent="0.25">
      <c r="B678">
        <v>0.93530332497335422</v>
      </c>
    </row>
    <row r="679" spans="2:2" x14ac:dyDescent="0.25">
      <c r="B679">
        <v>0.95106972242695775</v>
      </c>
    </row>
    <row r="680" spans="2:2" x14ac:dyDescent="0.25">
      <c r="B680">
        <v>1.0175083495788435</v>
      </c>
    </row>
    <row r="681" spans="2:2" x14ac:dyDescent="0.25">
      <c r="B681">
        <v>1.1033195156219406</v>
      </c>
    </row>
    <row r="682" spans="2:2" x14ac:dyDescent="0.25">
      <c r="B682">
        <v>1.1601410701220765</v>
      </c>
    </row>
    <row r="683" spans="2:2" x14ac:dyDescent="0.25">
      <c r="B683">
        <v>1.3339366055192414</v>
      </c>
    </row>
    <row r="684" spans="2:2" x14ac:dyDescent="0.25">
      <c r="B684">
        <v>1.4678588916264168</v>
      </c>
    </row>
    <row r="685" spans="2:2" x14ac:dyDescent="0.25">
      <c r="B685">
        <v>1.5196839014276975</v>
      </c>
    </row>
    <row r="686" spans="2:2" x14ac:dyDescent="0.25">
      <c r="B686">
        <v>1.5590598141747556</v>
      </c>
    </row>
    <row r="687" spans="2:2" x14ac:dyDescent="0.25">
      <c r="B687">
        <v>1.8099513094445783</v>
      </c>
    </row>
  </sheetData>
  <sortState xmlns:xlrd2="http://schemas.microsoft.com/office/spreadsheetml/2017/richdata2" ref="B3:B687">
    <sortCondition ref="B3:B68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VaR_Histórico</vt:lpstr>
      <vt:lpstr>VaR_Dinámico</vt:lpstr>
      <vt:lpstr>VaR_SH</vt:lpstr>
      <vt:lpstr>Percentil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2020-03-05T01:56:20Z</dcterms:created>
  <dcterms:modified xsi:type="dcterms:W3CDTF">2020-03-14T16:32:06Z</dcterms:modified>
</cp:coreProperties>
</file>