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iesgo\"/>
    </mc:Choice>
  </mc:AlternateContent>
  <xr:revisionPtr revIDLastSave="0" documentId="13_ncr:1_{4DEEBBE0-E6AE-442C-BF57-E7ECC0E7D392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Calculadora de Opciones" sheetId="8" r:id="rId1"/>
  </sheets>
  <definedNames>
    <definedName name="_xlnm.Print_Area" localSheetId="0">'Calculadora de Opciones'!$C$3:$G$31</definedName>
    <definedName name="D.1">'Calculadora de Opciones'!$J$11</definedName>
    <definedName name="D.2">'Calculadora de Opciones'!$J$12</definedName>
    <definedName name="Div">'Calculadora de Opciones'!$D$11</definedName>
    <definedName name="K">'Calculadora de Opciones'!$D$7</definedName>
    <definedName name="rfr">'Calculadora de Opciones'!$D$10</definedName>
    <definedName name="S">'Calculadora de Opciones'!$D$6</definedName>
    <definedName name="v">'Calculadora de Opciones'!$D$12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8" l="1"/>
  <c r="J9" i="8" s="1"/>
  <c r="H9" i="8" s="1"/>
  <c r="J11" i="8"/>
  <c r="J12" i="8" l="1"/>
  <c r="H12" i="8" s="1"/>
  <c r="H1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jshultz</author>
  </authors>
  <commentList>
    <comment ref="D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Strike Price - </t>
        </r>
        <r>
          <rPr>
            <sz val="8"/>
            <color indexed="81"/>
            <rFont val="Tahoma"/>
            <family val="2"/>
          </rPr>
          <t xml:space="preserve">Precio de ejercicio
</t>
        </r>
      </text>
    </comment>
    <comment ref="D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Dividendo - </t>
        </r>
        <r>
          <rPr>
            <sz val="8"/>
            <color indexed="81"/>
            <rFont val="Tahoma"/>
            <family val="2"/>
          </rPr>
          <t xml:space="preserve">Debe ser anualizado, si es 0% poner 0.
</t>
        </r>
      </text>
    </comment>
    <comment ref="D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Volatilidad histórica anual</t>
        </r>
      </text>
    </comment>
  </commentList>
</comments>
</file>

<file path=xl/sharedStrings.xml><?xml version="1.0" encoding="utf-8"?>
<sst xmlns="http://schemas.openxmlformats.org/spreadsheetml/2006/main" count="21" uniqueCount="21">
  <si>
    <t>Strike Price</t>
  </si>
  <si>
    <t>Call</t>
  </si>
  <si>
    <t>D1</t>
  </si>
  <si>
    <t>D2</t>
  </si>
  <si>
    <t>Put</t>
  </si>
  <si>
    <t>Resultado de la opción</t>
  </si>
  <si>
    <t>Tiempo de vencimiento</t>
  </si>
  <si>
    <t>Meses</t>
  </si>
  <si>
    <t>Años</t>
  </si>
  <si>
    <t>Precio de la opción</t>
  </si>
  <si>
    <t>Componentes</t>
  </si>
  <si>
    <t>Precio de Mercado</t>
  </si>
  <si>
    <t>Fecha de hoy</t>
  </si>
  <si>
    <t>Fecha de expiración</t>
  </si>
  <si>
    <t>Tasa de interés sin riesgo</t>
  </si>
  <si>
    <t>Días</t>
  </si>
  <si>
    <t>Días en el año</t>
  </si>
  <si>
    <t>Calculadora Black-Scholes</t>
  </si>
  <si>
    <t>Dividendo anual</t>
  </si>
  <si>
    <t>Volatilidad  (s)</t>
  </si>
  <si>
    <t>Ingresar los datos de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</si>
</sst>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.0000_);_(* \(#,##0.0000\);_(* &quot;-&quot;??_);_(@_)"/>
  </numFmts>
  <fonts count="15" x14ac:knownFonts="1"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sz val="18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2"/>
      <color rgb="FF8745EC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C8C8C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Border="1"/>
    <xf numFmtId="164" fontId="4" fillId="0" borderId="0" xfId="1" applyFont="1" applyBorder="1"/>
    <xf numFmtId="164" fontId="4" fillId="0" borderId="0" xfId="0" applyNumberFormat="1" applyFont="1" applyBorder="1"/>
    <xf numFmtId="165" fontId="4" fillId="0" borderId="0" xfId="0" applyNumberFormat="1" applyFont="1" applyBorder="1" applyProtection="1">
      <protection hidden="1"/>
    </xf>
    <xf numFmtId="0" fontId="4" fillId="0" borderId="0" xfId="0" applyNumberFormat="1" applyFont="1" applyBorder="1"/>
    <xf numFmtId="0" fontId="4" fillId="2" borderId="0" xfId="0" applyFont="1" applyFill="1" applyBorder="1"/>
    <xf numFmtId="2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4" fillId="0" borderId="3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vertical="center"/>
    </xf>
    <xf numFmtId="0" fontId="9" fillId="0" borderId="0" xfId="0" applyFont="1" applyBorder="1" applyAlignment="1"/>
    <xf numFmtId="1" fontId="4" fillId="0" borderId="0" xfId="0" applyNumberFormat="1" applyFont="1" applyFill="1" applyBorder="1" applyAlignment="1"/>
    <xf numFmtId="0" fontId="4" fillId="0" borderId="0" xfId="0" applyFont="1" applyBorder="1" applyAlignment="1"/>
    <xf numFmtId="0" fontId="0" fillId="3" borderId="0" xfId="0" applyFill="1" applyBorder="1"/>
    <xf numFmtId="0" fontId="0" fillId="0" borderId="0" xfId="0" applyFill="1" applyBorder="1"/>
    <xf numFmtId="0" fontId="10" fillId="4" borderId="0" xfId="0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Protection="1">
      <protection hidden="1"/>
    </xf>
    <xf numFmtId="166" fontId="4" fillId="0" borderId="0" xfId="0" applyNumberFormat="1" applyFont="1" applyBorder="1"/>
    <xf numFmtId="0" fontId="4" fillId="0" borderId="0" xfId="0" applyFont="1" applyBorder="1" applyProtection="1">
      <protection hidden="1"/>
    </xf>
    <xf numFmtId="0" fontId="7" fillId="0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2" fontId="11" fillId="5" borderId="4" xfId="1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left" vertical="center" indent="1"/>
    </xf>
    <xf numFmtId="0" fontId="11" fillId="0" borderId="14" xfId="0" applyFont="1" applyBorder="1" applyAlignment="1">
      <alignment horizontal="left" vertical="center" indent="1"/>
    </xf>
    <xf numFmtId="0" fontId="11" fillId="0" borderId="15" xfId="0" applyFont="1" applyBorder="1" applyAlignment="1">
      <alignment horizontal="left" vertical="center" indent="1"/>
    </xf>
    <xf numFmtId="14" fontId="11" fillId="0" borderId="15" xfId="0" applyNumberFormat="1" applyFont="1" applyBorder="1" applyAlignment="1">
      <alignment horizontal="left" vertical="center" indent="1"/>
    </xf>
    <xf numFmtId="9" fontId="11" fillId="0" borderId="15" xfId="2" applyFont="1" applyBorder="1" applyAlignment="1">
      <alignment horizontal="left" vertical="center" indent="1"/>
    </xf>
    <xf numFmtId="0" fontId="14" fillId="0" borderId="0" xfId="0" applyFont="1" applyBorder="1" applyAlignment="1">
      <alignment vertical="top"/>
    </xf>
    <xf numFmtId="0" fontId="10" fillId="4" borderId="6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2" fontId="11" fillId="5" borderId="6" xfId="1" applyNumberFormat="1" applyFont="1" applyFill="1" applyBorder="1" applyAlignment="1">
      <alignment horizontal="center" vertical="center"/>
    </xf>
    <xf numFmtId="2" fontId="11" fillId="5" borderId="7" xfId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2" fontId="11" fillId="5" borderId="8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0</xdr:row>
      <xdr:rowOff>28575</xdr:rowOff>
    </xdr:from>
    <xdr:to>
      <xdr:col>6</xdr:col>
      <xdr:colOff>1057275</xdr:colOff>
      <xdr:row>0</xdr:row>
      <xdr:rowOff>323850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481D8AD8-8EC4-5340-B785-120C54B68B4F}"/>
            </a:ext>
          </a:extLst>
        </xdr:cNvPr>
        <xdr:cNvSpPr txBox="1"/>
      </xdr:nvSpPr>
      <xdr:spPr>
        <a:xfrm>
          <a:off x="171450" y="28575"/>
          <a:ext cx="45434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solidFill>
                <a:schemeClr val="bg1"/>
              </a:solidFill>
            </a:rPr>
            <a:t>Calculadora</a:t>
          </a:r>
          <a:r>
            <a:rPr lang="en-US" sz="1800" b="1" baseline="0">
              <a:solidFill>
                <a:schemeClr val="bg1"/>
              </a:solidFill>
            </a:rPr>
            <a:t> Black-Scholes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6</xdr:col>
      <xdr:colOff>771526</xdr:colOff>
      <xdr:row>0</xdr:row>
      <xdr:rowOff>0</xdr:rowOff>
    </xdr:from>
    <xdr:to>
      <xdr:col>10</xdr:col>
      <xdr:colOff>390526</xdr:colOff>
      <xdr:row>0</xdr:row>
      <xdr:rowOff>333375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5D5271AE-0E04-C74B-858B-A0D6F4DD7BDF}"/>
            </a:ext>
          </a:extLst>
        </xdr:cNvPr>
        <xdr:cNvSpPr txBox="1"/>
      </xdr:nvSpPr>
      <xdr:spPr>
        <a:xfrm>
          <a:off x="4429126" y="0"/>
          <a:ext cx="25336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F8F3FF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T35"/>
  <sheetViews>
    <sheetView showGridLines="0" tabSelected="1" zoomScaleNormal="100" workbookViewId="0">
      <selection activeCell="J12" sqref="J12:K12"/>
    </sheetView>
  </sheetViews>
  <sheetFormatPr baseColWidth="10" defaultColWidth="9.33203125" defaultRowHeight="12" x14ac:dyDescent="0.2"/>
  <cols>
    <col min="1" max="1" width="3.6640625" style="1" customWidth="1"/>
    <col min="2" max="2" width="1.1640625" style="1" customWidth="1"/>
    <col min="3" max="3" width="33.33203125" style="1" bestFit="1" customWidth="1"/>
    <col min="4" max="4" width="18.83203125" style="1" bestFit="1" customWidth="1"/>
    <col min="5" max="5" width="4.33203125" style="1" customWidth="1"/>
    <col min="6" max="6" width="2.6640625" style="1" customWidth="1"/>
    <col min="7" max="7" width="23" style="1" customWidth="1"/>
    <col min="8" max="12" width="9.33203125" style="1"/>
    <col min="13" max="16384" width="9.33203125" style="12"/>
  </cols>
  <sheetData>
    <row r="1" spans="1:254" s="11" customFormat="1" ht="30" customHeight="1" x14ac:dyDescent="0.2">
      <c r="A1" s="9"/>
      <c r="B1" s="9"/>
      <c r="C1" s="9"/>
      <c r="D1" s="9"/>
      <c r="E1" s="9"/>
      <c r="F1" s="17"/>
      <c r="G1" s="17"/>
      <c r="H1" s="17"/>
      <c r="I1" s="17"/>
      <c r="J1" s="17"/>
      <c r="K1" s="17"/>
      <c r="L1" s="18"/>
      <c r="M1" s="1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</row>
    <row r="2" spans="1:254" ht="15" customHeight="1" x14ac:dyDescent="0.2"/>
    <row r="3" spans="1:254" ht="23.25" x14ac:dyDescent="0.35">
      <c r="B3" s="13" t="s">
        <v>17</v>
      </c>
      <c r="C3" s="14"/>
      <c r="D3" s="14"/>
      <c r="E3" s="14"/>
      <c r="F3" s="14"/>
    </row>
    <row r="4" spans="1:254" ht="12.75" x14ac:dyDescent="0.2">
      <c r="C4" s="40"/>
      <c r="D4" s="40"/>
      <c r="E4" s="40"/>
      <c r="F4" s="40"/>
    </row>
    <row r="5" spans="1:254" ht="16.5" thickBot="1" x14ac:dyDescent="0.25">
      <c r="C5" s="34" t="s">
        <v>20</v>
      </c>
      <c r="M5" s="1"/>
      <c r="N5" s="2"/>
      <c r="O5" s="3"/>
    </row>
    <row r="6" spans="1:254" ht="20.25" thickTop="1" thickBot="1" x14ac:dyDescent="0.25">
      <c r="C6" s="29" t="s">
        <v>11</v>
      </c>
      <c r="D6" s="30">
        <v>10</v>
      </c>
      <c r="G6" s="44" t="s">
        <v>5</v>
      </c>
      <c r="H6" s="45"/>
      <c r="I6" s="45"/>
      <c r="J6" s="45"/>
      <c r="K6" s="46"/>
      <c r="L6" s="23"/>
      <c r="M6" s="1"/>
      <c r="N6" s="2"/>
      <c r="O6" s="3"/>
    </row>
    <row r="7" spans="1:254" ht="20.25" thickTop="1" thickBot="1" x14ac:dyDescent="0.25">
      <c r="C7" s="19" t="s">
        <v>0</v>
      </c>
      <c r="D7" s="31">
        <v>10</v>
      </c>
      <c r="E7" s="6"/>
      <c r="G7" s="41" t="s">
        <v>6</v>
      </c>
      <c r="H7" s="42"/>
      <c r="I7" s="42"/>
      <c r="J7" s="42"/>
      <c r="K7" s="43"/>
      <c r="L7" s="8"/>
      <c r="M7" s="1"/>
      <c r="N7" s="1"/>
      <c r="O7" s="3"/>
    </row>
    <row r="8" spans="1:254" ht="19.5" thickBot="1" x14ac:dyDescent="0.25">
      <c r="C8" s="19" t="s">
        <v>12</v>
      </c>
      <c r="D8" s="32">
        <v>43590</v>
      </c>
      <c r="E8" s="6"/>
      <c r="G8" s="27" t="s">
        <v>15</v>
      </c>
      <c r="H8" s="35" t="s">
        <v>7</v>
      </c>
      <c r="I8" s="37"/>
      <c r="J8" s="36" t="s">
        <v>8</v>
      </c>
      <c r="K8" s="37"/>
      <c r="L8" s="8"/>
      <c r="M8" s="1"/>
      <c r="N8" s="2"/>
      <c r="O8" s="3"/>
    </row>
    <row r="9" spans="1:254" ht="19.5" thickBot="1" x14ac:dyDescent="0.25">
      <c r="C9" s="19" t="s">
        <v>13</v>
      </c>
      <c r="D9" s="32">
        <v>43981</v>
      </c>
      <c r="E9" s="6"/>
      <c r="G9" s="28">
        <f>IF(COUNT(D6:D13)=8,D9-D8,"")</f>
        <v>391</v>
      </c>
      <c r="H9" s="38">
        <f>IF(COUNT(D6:D13)=8,J9*12,"")</f>
        <v>12.854794520547944</v>
      </c>
      <c r="I9" s="39"/>
      <c r="J9" s="38">
        <f>IF(COUNT(D6:D13)=8,G9/D13,"")</f>
        <v>1.0712328767123287</v>
      </c>
      <c r="K9" s="39"/>
      <c r="L9" s="15"/>
      <c r="M9" s="1"/>
      <c r="N9" s="2"/>
      <c r="O9" s="3"/>
      <c r="V9" s="47"/>
      <c r="W9" s="48"/>
    </row>
    <row r="10" spans="1:254" ht="19.5" thickBot="1" x14ac:dyDescent="0.25">
      <c r="C10" s="19" t="s">
        <v>14</v>
      </c>
      <c r="D10" s="33">
        <v>4.2700000000000002E-2</v>
      </c>
      <c r="E10" s="6"/>
      <c r="G10" s="35" t="s">
        <v>9</v>
      </c>
      <c r="H10" s="37"/>
      <c r="I10" s="35" t="s">
        <v>10</v>
      </c>
      <c r="J10" s="36"/>
      <c r="K10" s="37"/>
      <c r="M10" s="1"/>
      <c r="N10" s="2"/>
      <c r="O10" s="3"/>
    </row>
    <row r="11" spans="1:254" ht="19.5" thickBot="1" x14ac:dyDescent="0.25">
      <c r="C11" s="19" t="s">
        <v>18</v>
      </c>
      <c r="D11" s="33">
        <v>0</v>
      </c>
      <c r="E11" s="6"/>
      <c r="G11" s="24" t="s">
        <v>1</v>
      </c>
      <c r="H11" s="26">
        <f>IF(COUNT(D6:D13)=8,NORMSDIST(D.1)*(S*EXP(((-1*Div)*G9/D13)))-NORMSDIST(D.2)*K*EXP(-rfr*G9/D13),"")</f>
        <v>1.8364372980004466</v>
      </c>
      <c r="I11" s="24" t="s">
        <v>2</v>
      </c>
      <c r="J11" s="49">
        <f>IF(COUNT(D6:D13)=8,(LN(S/K)+((rfr-Div)+(v^2)/2)*((D9-D8)/D13))/(v*SQRT((D9-D8)/D13)),"")</f>
        <v>0.31748741723529728</v>
      </c>
      <c r="K11" s="50"/>
      <c r="L11" s="16"/>
      <c r="M11" s="1"/>
      <c r="N11" s="3"/>
      <c r="O11" s="3"/>
    </row>
    <row r="12" spans="1:254" ht="19.5" thickBot="1" x14ac:dyDescent="0.25">
      <c r="C12" s="19" t="s">
        <v>19</v>
      </c>
      <c r="D12" s="33">
        <v>0.4</v>
      </c>
      <c r="E12" s="6"/>
      <c r="G12" s="24" t="s">
        <v>4</v>
      </c>
      <c r="H12" s="25">
        <f>IF(COUNT(D6:D13)=8,NORMSDIST(-D.2)*K*EXP(-rfr*G9/D13)-NORMSDIST(-D.1)*(S*EXP((-1*Div)*G9/D13)),"")</f>
        <v>1.3893246484520785</v>
      </c>
      <c r="I12" s="24" t="s">
        <v>3</v>
      </c>
      <c r="J12" s="49">
        <f>IF(COUNT(D6:D13)=8,D.1-v*SQRT(((D9-D8)/D13)),"")</f>
        <v>-9.6514104831920022E-2</v>
      </c>
      <c r="K12" s="50"/>
      <c r="L12" s="12"/>
      <c r="M12" s="1"/>
      <c r="N12" s="3"/>
      <c r="O12" s="1"/>
    </row>
    <row r="13" spans="1:254" ht="19.5" thickBot="1" x14ac:dyDescent="0.25">
      <c r="C13" s="19" t="s">
        <v>16</v>
      </c>
      <c r="D13" s="31">
        <v>365</v>
      </c>
      <c r="E13" s="6"/>
      <c r="I13" s="7"/>
      <c r="L13" s="12"/>
      <c r="M13" s="21"/>
      <c r="N13" s="3"/>
      <c r="O13" s="1"/>
    </row>
    <row r="14" spans="1:254" x14ac:dyDescent="0.2">
      <c r="E14" s="6"/>
      <c r="I14" s="7"/>
      <c r="L14" s="20"/>
      <c r="M14" s="21"/>
      <c r="N14" s="3"/>
      <c r="O14" s="1"/>
    </row>
    <row r="15" spans="1:254" x14ac:dyDescent="0.2">
      <c r="I15" s="8"/>
      <c r="J15" s="8"/>
      <c r="K15" s="8"/>
      <c r="L15" s="8"/>
      <c r="M15" s="21"/>
      <c r="N15" s="3"/>
      <c r="O15" s="1"/>
    </row>
    <row r="16" spans="1:254" ht="5.25" customHeight="1" x14ac:dyDescent="0.2">
      <c r="A16" s="12"/>
      <c r="B16" s="12"/>
      <c r="C16" s="12"/>
      <c r="D16" s="12"/>
      <c r="E16" s="12"/>
      <c r="L16" s="12"/>
      <c r="M16" s="21"/>
      <c r="N16" s="3"/>
      <c r="O16" s="1"/>
    </row>
    <row r="17" spans="1:15" x14ac:dyDescent="0.2">
      <c r="A17" s="12"/>
      <c r="B17" s="12"/>
      <c r="C17" s="12"/>
      <c r="D17" s="12"/>
      <c r="E17" s="12"/>
      <c r="L17" s="12"/>
      <c r="M17" s="21"/>
      <c r="N17" s="3"/>
      <c r="O17" s="1"/>
    </row>
    <row r="18" spans="1:15" x14ac:dyDescent="0.2">
      <c r="A18" s="12"/>
      <c r="B18" s="12"/>
      <c r="C18" s="12"/>
      <c r="D18" s="12"/>
      <c r="E18" s="12"/>
      <c r="G18" s="22"/>
      <c r="H18" s="4"/>
      <c r="L18" s="4"/>
      <c r="M18" s="21"/>
      <c r="N18" s="3"/>
      <c r="O18" s="1"/>
    </row>
    <row r="19" spans="1:15" x14ac:dyDescent="0.2">
      <c r="A19" s="12"/>
      <c r="B19" s="12"/>
      <c r="C19" s="12"/>
      <c r="D19" s="12"/>
      <c r="E19" s="12"/>
      <c r="J19" s="5"/>
      <c r="M19" s="1"/>
      <c r="N19" s="1"/>
      <c r="O19" s="1"/>
    </row>
    <row r="20" spans="1:1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2"/>
    </row>
    <row r="24" spans="1:15" x14ac:dyDescent="0.2">
      <c r="A24" s="12"/>
      <c r="B24" s="12"/>
      <c r="C24" s="12"/>
      <c r="D24" s="12"/>
      <c r="E24" s="12"/>
      <c r="F24" s="12"/>
      <c r="G24" s="12"/>
      <c r="H24" s="12"/>
      <c r="I24" s="12"/>
    </row>
    <row r="25" spans="1:15" x14ac:dyDescent="0.2">
      <c r="A25" s="12"/>
      <c r="B25" s="12"/>
      <c r="C25" s="12"/>
      <c r="D25" s="12"/>
      <c r="E25" s="12"/>
      <c r="F25" s="12"/>
      <c r="G25" s="12"/>
      <c r="H25" s="12"/>
      <c r="I25" s="12"/>
    </row>
    <row r="26" spans="1:15" x14ac:dyDescent="0.2">
      <c r="A26" s="12"/>
      <c r="B26" s="12"/>
      <c r="C26" s="12"/>
      <c r="D26" s="12"/>
      <c r="E26" s="12"/>
      <c r="F26" s="12"/>
      <c r="G26" s="12"/>
      <c r="H26" s="12"/>
      <c r="I26" s="12"/>
    </row>
    <row r="27" spans="1:15" x14ac:dyDescent="0.2">
      <c r="A27" s="12"/>
      <c r="B27" s="12"/>
      <c r="C27" s="12"/>
      <c r="D27" s="12"/>
      <c r="E27" s="12"/>
      <c r="F27" s="12"/>
      <c r="G27" s="12"/>
      <c r="H27" s="12"/>
      <c r="I27" s="12"/>
    </row>
    <row r="28" spans="1:15" x14ac:dyDescent="0.2">
      <c r="A28" s="12"/>
      <c r="B28" s="12"/>
      <c r="C28" s="12"/>
      <c r="D28" s="12"/>
      <c r="E28" s="12"/>
      <c r="F28" s="12"/>
      <c r="G28" s="12"/>
      <c r="H28" s="12"/>
      <c r="I28" s="12"/>
    </row>
    <row r="29" spans="1:15" ht="4.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</row>
    <row r="30" spans="1:15" x14ac:dyDescent="0.2">
      <c r="A30" s="12"/>
      <c r="B30" s="12"/>
      <c r="C30" s="12"/>
      <c r="D30" s="12"/>
      <c r="E30" s="12"/>
      <c r="F30" s="12"/>
      <c r="G30" s="12"/>
      <c r="H30" s="12"/>
      <c r="I30" s="12"/>
    </row>
    <row r="34" spans="4:5" x14ac:dyDescent="0.2">
      <c r="E34" s="3"/>
    </row>
    <row r="35" spans="4:5" x14ac:dyDescent="0.2">
      <c r="D35" s="3"/>
    </row>
  </sheetData>
  <mergeCells count="12">
    <mergeCell ref="J11:K11"/>
    <mergeCell ref="J12:K12"/>
    <mergeCell ref="C4:F4"/>
    <mergeCell ref="G7:K7"/>
    <mergeCell ref="G6:K6"/>
    <mergeCell ref="V9:W9"/>
    <mergeCell ref="G10:H10"/>
    <mergeCell ref="I10:K10"/>
    <mergeCell ref="H8:I8"/>
    <mergeCell ref="H9:I9"/>
    <mergeCell ref="J9:K9"/>
    <mergeCell ref="J8:K8"/>
  </mergeCells>
  <printOptions horizontalCentered="1"/>
  <pageMargins left="0.7" right="0.7" top="0.75" bottom="0.75" header="0.3" footer="0.3"/>
  <pageSetup paperSize="12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Calculadora de Opciones</vt:lpstr>
      <vt:lpstr>'Calculadora de Opciones'!Área_de_impresión</vt:lpstr>
      <vt:lpstr>D.1</vt:lpstr>
      <vt:lpstr>D.2</vt:lpstr>
      <vt:lpstr>Div</vt:lpstr>
      <vt:lpstr>K</vt:lpstr>
      <vt:lpstr>rfr</vt:lpstr>
      <vt:lpstr>S</vt:lpstr>
      <vt:lpstr>v</vt:lpstr>
    </vt:vector>
  </TitlesOfParts>
  <Company>Tullius Taylor Sartain &amp; Sartain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Admin</cp:lastModifiedBy>
  <cp:lastPrinted>2013-09-12T13:57:54Z</cp:lastPrinted>
  <dcterms:created xsi:type="dcterms:W3CDTF">2010-07-02T02:05:18Z</dcterms:created>
  <dcterms:modified xsi:type="dcterms:W3CDTF">2020-03-31T09:02:46Z</dcterms:modified>
</cp:coreProperties>
</file>