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3480" tabRatio="500"/>
  </bookViews>
  <sheets>
    <sheet name="Base datos ND" sheetId="2" r:id="rId1"/>
    <sheet name="Hoja1" sheetId="3" r:id="rId2"/>
    <sheet name="Hoja2" sheetId="4" r:id="rId3"/>
  </sheets>
  <definedNames>
    <definedName name="_xlnm._FilterDatabase" localSheetId="0" hidden="1">'Base datos ND'!$AZ$1:$AZ$36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4" i="2" l="1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V3" i="2"/>
  <c r="AS3" i="2"/>
  <c r="AQ47" i="2"/>
  <c r="AQ46" i="2"/>
  <c r="AQ42" i="2"/>
  <c r="AQ40" i="2"/>
  <c r="AQ37" i="2"/>
  <c r="AQ11" i="2"/>
  <c r="AQ9" i="2"/>
  <c r="AQ3" i="2"/>
  <c r="AQ44" i="2"/>
  <c r="AQ45" i="2"/>
  <c r="AQ48" i="2"/>
  <c r="AM37" i="2"/>
  <c r="AM40" i="2"/>
  <c r="AM42" i="2"/>
  <c r="AM43" i="2"/>
  <c r="AM44" i="2"/>
  <c r="AM45" i="2"/>
  <c r="AM46" i="2"/>
  <c r="AM47" i="2"/>
  <c r="AM48" i="2"/>
  <c r="AL37" i="2"/>
  <c r="AL40" i="2"/>
  <c r="AL42" i="2"/>
  <c r="AL43" i="2"/>
  <c r="AL44" i="2"/>
  <c r="AL45" i="2"/>
  <c r="AL46" i="2"/>
  <c r="AL47" i="2"/>
  <c r="AL48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K51" i="2"/>
  <c r="K41" i="2"/>
  <c r="K42" i="2"/>
  <c r="K43" i="2"/>
  <c r="K44" i="2"/>
  <c r="K45" i="2"/>
  <c r="K46" i="2"/>
  <c r="K47" i="2"/>
  <c r="K48" i="2"/>
  <c r="K49" i="2"/>
  <c r="K50" i="2"/>
  <c r="BE36" i="2"/>
  <c r="BH36" i="2"/>
  <c r="BI36" i="2"/>
  <c r="BE25" i="2"/>
  <c r="BH25" i="2"/>
  <c r="BI25" i="2"/>
  <c r="BE26" i="2"/>
  <c r="BH26" i="2"/>
  <c r="BI26" i="2"/>
  <c r="BE32" i="2"/>
  <c r="BH32" i="2"/>
  <c r="BI32" i="2"/>
  <c r="BE33" i="2"/>
  <c r="BH33" i="2"/>
  <c r="BI33" i="2"/>
  <c r="BE34" i="2"/>
  <c r="BH34" i="2"/>
  <c r="BI34" i="2"/>
  <c r="BE5" i="2"/>
  <c r="BH5" i="2"/>
  <c r="BI5" i="2"/>
  <c r="BE6" i="2"/>
  <c r="BH6" i="2"/>
  <c r="BI6" i="2"/>
  <c r="BE7" i="2"/>
  <c r="BH7" i="2"/>
  <c r="BI7" i="2"/>
  <c r="BE8" i="2"/>
  <c r="BH8" i="2"/>
  <c r="BI8" i="2"/>
  <c r="BE10" i="2"/>
  <c r="BH10" i="2"/>
  <c r="BI10" i="2"/>
  <c r="BE11" i="2"/>
  <c r="BH11" i="2"/>
  <c r="BI11" i="2"/>
  <c r="BE12" i="2"/>
  <c r="BH12" i="2"/>
  <c r="BI12" i="2"/>
  <c r="BE13" i="2"/>
  <c r="BH13" i="2"/>
  <c r="BI13" i="2"/>
  <c r="BE14" i="2"/>
  <c r="BH14" i="2"/>
  <c r="BI14" i="2"/>
  <c r="BE15" i="2"/>
  <c r="BH15" i="2"/>
  <c r="BI15" i="2"/>
  <c r="BE16" i="2"/>
  <c r="BH16" i="2"/>
  <c r="BI16" i="2"/>
  <c r="BE17" i="2"/>
  <c r="BH17" i="2"/>
  <c r="BI17" i="2"/>
  <c r="BE18" i="2"/>
  <c r="BH18" i="2"/>
  <c r="BI18" i="2"/>
  <c r="BE19" i="2"/>
  <c r="BH19" i="2"/>
  <c r="BI19" i="2"/>
  <c r="BE20" i="2"/>
  <c r="BH20" i="2"/>
  <c r="BI20" i="2"/>
  <c r="BE21" i="2"/>
  <c r="BH21" i="2"/>
  <c r="BI21" i="2"/>
  <c r="BE22" i="2"/>
  <c r="BH22" i="2"/>
  <c r="BI22" i="2"/>
  <c r="BE23" i="2"/>
  <c r="BH23" i="2"/>
  <c r="BI23" i="2"/>
  <c r="BE24" i="2"/>
  <c r="BH24" i="2"/>
  <c r="BI24" i="2"/>
  <c r="BE4" i="2"/>
  <c r="BH4" i="2"/>
  <c r="BI4" i="2"/>
  <c r="BE3" i="2"/>
  <c r="BH3" i="2"/>
  <c r="BI3" i="2"/>
  <c r="K37" i="2"/>
  <c r="K38" i="2"/>
  <c r="K39" i="2"/>
  <c r="K40" i="2"/>
  <c r="AN7" i="2"/>
  <c r="AM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0" i="2"/>
  <c r="AQ8" i="2"/>
  <c r="AQ7" i="2"/>
  <c r="AQ6" i="2"/>
  <c r="AQ5" i="2"/>
  <c r="AQ4" i="2"/>
  <c r="W28" i="2"/>
  <c r="AN29" i="2"/>
  <c r="AM29" i="2"/>
  <c r="AL29" i="2"/>
  <c r="W29" i="2"/>
  <c r="K29" i="2"/>
  <c r="AN27" i="2"/>
  <c r="AM27" i="2"/>
  <c r="AL27" i="2"/>
  <c r="W27" i="2"/>
  <c r="K27" i="2"/>
  <c r="AN28" i="2"/>
  <c r="AM28" i="2"/>
  <c r="AL28" i="2"/>
  <c r="K28" i="2"/>
  <c r="AN30" i="2"/>
  <c r="AM30" i="2"/>
  <c r="AL30" i="2"/>
  <c r="W30" i="2"/>
  <c r="K30" i="2"/>
  <c r="AN31" i="2"/>
  <c r="AM31" i="2"/>
  <c r="AL31" i="2"/>
  <c r="W31" i="2"/>
  <c r="K31" i="2"/>
  <c r="AN35" i="2"/>
  <c r="AM35" i="2"/>
  <c r="AL35" i="2"/>
  <c r="W35" i="2"/>
  <c r="K35" i="2"/>
  <c r="AN36" i="2"/>
  <c r="AM36" i="2"/>
  <c r="AL36" i="2"/>
  <c r="W36" i="2"/>
  <c r="K36" i="2"/>
  <c r="AN34" i="2"/>
  <c r="AM34" i="2"/>
  <c r="AL34" i="2"/>
  <c r="W34" i="2"/>
  <c r="K34" i="2"/>
  <c r="AN33" i="2"/>
  <c r="AM33" i="2"/>
  <c r="AL33" i="2"/>
  <c r="W33" i="2"/>
  <c r="K33" i="2"/>
  <c r="AN32" i="2"/>
  <c r="AM32" i="2"/>
  <c r="AL32" i="2"/>
  <c r="W32" i="2"/>
  <c r="K32" i="2"/>
  <c r="AN25" i="2"/>
  <c r="AM25" i="2"/>
  <c r="AL25" i="2"/>
  <c r="W25" i="2"/>
  <c r="K25" i="2"/>
  <c r="AN26" i="2"/>
  <c r="AM26" i="2"/>
  <c r="AL26" i="2"/>
  <c r="W26" i="2"/>
  <c r="K26" i="2"/>
  <c r="AN24" i="2"/>
  <c r="AM24" i="2"/>
  <c r="AL24" i="2"/>
  <c r="W24" i="2"/>
  <c r="K24" i="2"/>
  <c r="AN23" i="2"/>
  <c r="AM23" i="2"/>
  <c r="AL23" i="2"/>
  <c r="W23" i="2"/>
  <c r="K23" i="2"/>
  <c r="AN22" i="2"/>
  <c r="AM22" i="2"/>
  <c r="AL22" i="2"/>
  <c r="W22" i="2"/>
  <c r="K22" i="2"/>
  <c r="AN9" i="2"/>
  <c r="AM9" i="2"/>
  <c r="AL9" i="2"/>
  <c r="W9" i="2"/>
  <c r="K9" i="2"/>
  <c r="AN3" i="2"/>
  <c r="AM3" i="2"/>
  <c r="AL3" i="2"/>
  <c r="W3" i="2"/>
  <c r="K3" i="2"/>
  <c r="AN8" i="2"/>
  <c r="AM8" i="2"/>
  <c r="AL8" i="2"/>
  <c r="W8" i="2"/>
  <c r="K8" i="2"/>
  <c r="AL7" i="2"/>
  <c r="W7" i="2"/>
  <c r="K7" i="2"/>
  <c r="AN6" i="2"/>
  <c r="AM6" i="2"/>
  <c r="AL6" i="2"/>
  <c r="W6" i="2"/>
  <c r="K6" i="2"/>
  <c r="AN10" i="2"/>
  <c r="AM10" i="2"/>
  <c r="AL10" i="2"/>
  <c r="W10" i="2"/>
  <c r="K10" i="2"/>
  <c r="AN11" i="2"/>
  <c r="AM11" i="2"/>
  <c r="AL11" i="2"/>
  <c r="W11" i="2"/>
  <c r="K11" i="2"/>
  <c r="AN4" i="2"/>
  <c r="AM4" i="2"/>
  <c r="AL4" i="2"/>
  <c r="W4" i="2"/>
  <c r="K4" i="2"/>
  <c r="AN12" i="2"/>
  <c r="AM12" i="2"/>
  <c r="AL12" i="2"/>
  <c r="W12" i="2"/>
  <c r="K12" i="2"/>
  <c r="AN13" i="2"/>
  <c r="AM13" i="2"/>
  <c r="AL13" i="2"/>
  <c r="W13" i="2"/>
  <c r="K13" i="2"/>
  <c r="AN5" i="2"/>
  <c r="AM5" i="2"/>
  <c r="AL5" i="2"/>
  <c r="W5" i="2"/>
  <c r="K5" i="2"/>
  <c r="AN14" i="2"/>
  <c r="AM14" i="2"/>
  <c r="AL14" i="2"/>
  <c r="W14" i="2"/>
  <c r="K14" i="2"/>
  <c r="AN15" i="2"/>
  <c r="AM15" i="2"/>
  <c r="AL15" i="2"/>
  <c r="W15" i="2"/>
  <c r="K15" i="2"/>
  <c r="AN17" i="2"/>
  <c r="AM17" i="2"/>
  <c r="AL17" i="2"/>
  <c r="W17" i="2"/>
  <c r="K17" i="2"/>
  <c r="AN18" i="2"/>
  <c r="AM18" i="2"/>
  <c r="AL18" i="2"/>
  <c r="W18" i="2"/>
  <c r="K18" i="2"/>
  <c r="AN20" i="2"/>
  <c r="AM20" i="2"/>
  <c r="AL20" i="2"/>
  <c r="W20" i="2"/>
  <c r="K20" i="2"/>
  <c r="AN21" i="2"/>
  <c r="AM21" i="2"/>
  <c r="AL21" i="2"/>
  <c r="W21" i="2"/>
  <c r="K21" i="2"/>
  <c r="AN16" i="2"/>
  <c r="AM16" i="2"/>
  <c r="AL16" i="2"/>
  <c r="W16" i="2"/>
  <c r="K16" i="2"/>
  <c r="AN19" i="2"/>
  <c r="AM19" i="2"/>
  <c r="AL19" i="2"/>
  <c r="W19" i="2"/>
  <c r="K19" i="2"/>
</calcChain>
</file>

<file path=xl/sharedStrings.xml><?xml version="1.0" encoding="utf-8"?>
<sst xmlns="http://schemas.openxmlformats.org/spreadsheetml/2006/main" count="528" uniqueCount="422">
  <si>
    <t>No</t>
  </si>
  <si>
    <t>Code</t>
  </si>
  <si>
    <t>No. Orina</t>
  </si>
  <si>
    <t>Orina</t>
  </si>
  <si>
    <t xml:space="preserve">Name </t>
  </si>
  <si>
    <t>Age</t>
  </si>
  <si>
    <t>Gender</t>
  </si>
  <si>
    <t xml:space="preserve">Weight </t>
  </si>
  <si>
    <t>Height</t>
  </si>
  <si>
    <t>BMI</t>
  </si>
  <si>
    <t>% Fat</t>
  </si>
  <si>
    <t>% TBW</t>
  </si>
  <si>
    <t>% Bone mass</t>
  </si>
  <si>
    <t>Metabolic rate</t>
  </si>
  <si>
    <t>Waist</t>
  </si>
  <si>
    <t>Hip</t>
  </si>
  <si>
    <t>Neck</t>
  </si>
  <si>
    <t>SBP</t>
  </si>
  <si>
    <t>DBP</t>
  </si>
  <si>
    <t>TA</t>
  </si>
  <si>
    <t>Sarcopenia</t>
  </si>
  <si>
    <t>Smoke</t>
  </si>
  <si>
    <t>Alcoholismo</t>
  </si>
  <si>
    <t xml:space="preserve">Exercise </t>
  </si>
  <si>
    <t xml:space="preserve">Acanthosis </t>
  </si>
  <si>
    <t>NALFD</t>
  </si>
  <si>
    <t>Dx</t>
  </si>
  <si>
    <t xml:space="preserve">Time since diagnosis </t>
  </si>
  <si>
    <t>Tx</t>
  </si>
  <si>
    <t>glucose</t>
  </si>
  <si>
    <t>HbA1c (%)</t>
  </si>
  <si>
    <t>Ctrl gluc</t>
  </si>
  <si>
    <t xml:space="preserve">Col </t>
  </si>
  <si>
    <t>HDL</t>
  </si>
  <si>
    <t>no-HDL</t>
  </si>
  <si>
    <t>LDL</t>
  </si>
  <si>
    <t>VLDL</t>
  </si>
  <si>
    <t>Triglycerides</t>
  </si>
  <si>
    <t>Creatinine</t>
  </si>
  <si>
    <t>U Creat</t>
  </si>
  <si>
    <t>Factor dil</t>
  </si>
  <si>
    <t>Vol. Orina (ml)</t>
  </si>
  <si>
    <t>Microalb</t>
  </si>
  <si>
    <t>ERC</t>
  </si>
  <si>
    <t>Index</t>
  </si>
  <si>
    <t>Insulin</t>
  </si>
  <si>
    <t>HOMA-IR</t>
  </si>
  <si>
    <t>Intima der</t>
  </si>
  <si>
    <t>Intima izq</t>
  </si>
  <si>
    <t>Media der</t>
  </si>
  <si>
    <t>Media izq</t>
  </si>
  <si>
    <t>IMT</t>
  </si>
  <si>
    <t>Heptane, hexadecafluoro-</t>
  </si>
  <si>
    <t>(E)-2-Butene</t>
  </si>
  <si>
    <t>Propenal</t>
  </si>
  <si>
    <t>propan-2-one</t>
  </si>
  <si>
    <t>2-propanol</t>
  </si>
  <si>
    <t>Acrylonitrile</t>
  </si>
  <si>
    <t>butane-2,3-dione</t>
  </si>
  <si>
    <t>Ethene, 1,2-dichloro-, (Z)-</t>
  </si>
  <si>
    <t>2-methylfuran</t>
  </si>
  <si>
    <t>1-Propanol, 2-methyl-</t>
  </si>
  <si>
    <t>1,2-Dichloroethane</t>
  </si>
  <si>
    <t>Methyl 2-methylbutanoate</t>
  </si>
  <si>
    <t>Acetoin</t>
  </si>
  <si>
    <t>Methyl isobutyrate</t>
  </si>
  <si>
    <t>Dibromomethane</t>
  </si>
  <si>
    <t>2-Methylpentanal</t>
  </si>
  <si>
    <t>Ethane, 1,1,2-trichloro-</t>
  </si>
  <si>
    <t>3-Methylbut-2-en-1-ol</t>
  </si>
  <si>
    <t>2,3-Butanediol</t>
  </si>
  <si>
    <t>Butanoic acid</t>
  </si>
  <si>
    <t>Dibutyl ether</t>
  </si>
  <si>
    <t>2-butylfuran</t>
  </si>
  <si>
    <t>Methional</t>
  </si>
  <si>
    <t>(E,E)-2,4-hexadienal</t>
  </si>
  <si>
    <t>Vinylpyrazine</t>
  </si>
  <si>
    <t>Dimethyl trisulfide</t>
  </si>
  <si>
    <t>Myrcene</t>
  </si>
  <si>
    <t>2-Ethyl-6-methylpyrazine</t>
  </si>
  <si>
    <t>2-Acetylpyridine</t>
  </si>
  <si>
    <t>1-Octanol</t>
  </si>
  <si>
    <t>terpinolene</t>
  </si>
  <si>
    <t>Linalool</t>
  </si>
  <si>
    <t>Fenchol</t>
  </si>
  <si>
    <t>1-octen-3-hydroperoxide</t>
  </si>
  <si>
    <t>3-Methylundecane</t>
  </si>
  <si>
    <t>p-methylacetophenone</t>
  </si>
  <si>
    <t>Pyridine, 2-pentyl-</t>
  </si>
  <si>
    <t>Butylate</t>
  </si>
  <si>
    <t>4-Octanolide</t>
  </si>
  <si>
    <t>(E)-Cinnamaldehyde</t>
  </si>
  <si>
    <t>alpha-Terpinen-7-al</t>
  </si>
  <si>
    <t>Tridecane</t>
  </si>
  <si>
    <t>p-menthadienhydroperoxide</t>
  </si>
  <si>
    <t>(Z)-3-Hexenyl hexanoate</t>
  </si>
  <si>
    <t>alpha-Selinene O delta-decalactone</t>
  </si>
  <si>
    <t>TEPP</t>
  </si>
  <si>
    <t>delta-Undecalactone</t>
  </si>
  <si>
    <t>Molinate</t>
  </si>
  <si>
    <t>Acetamide, 2-chloro-N-(1-methylethyl)-N-phenyl-</t>
  </si>
  <si>
    <t>p-Toluidine, alpha,alpha,alpha-trifluoro-2,6-dinitro-N,N-dipropyl-</t>
  </si>
  <si>
    <t>Butane</t>
  </si>
  <si>
    <t>2-Methylbutane</t>
  </si>
  <si>
    <t>Propenal O PROPANAL</t>
  </si>
  <si>
    <t>Diisopropyl ether</t>
  </si>
  <si>
    <t>2-methylpropanal</t>
  </si>
  <si>
    <t>Ethyl Acetate</t>
  </si>
  <si>
    <t>2-butanol</t>
  </si>
  <si>
    <t>1-methoxy-2-propanol</t>
  </si>
  <si>
    <t>1-methoxy-2-propanol O 1-penten-3-one</t>
  </si>
  <si>
    <t>Pentanal</t>
  </si>
  <si>
    <t>2,3-Pentanedione o pentan-2-ol</t>
  </si>
  <si>
    <t>(E)-2-Octene</t>
  </si>
  <si>
    <t>2,4-dimethyl-1,3-dioxane</t>
  </si>
  <si>
    <t>3-Furanthiol, 2-methyl-</t>
  </si>
  <si>
    <t>Formamide, N,N-dimethyl-</t>
  </si>
  <si>
    <t>(1-Methylpropyl)benzene</t>
  </si>
  <si>
    <t>Decane O 1,3,5-trimethylbenzene</t>
  </si>
  <si>
    <t>2,5-dimethyl-3-furanthiol</t>
  </si>
  <si>
    <t>2,4,5-trimethylthiazole</t>
  </si>
  <si>
    <t>Butylbenzene O gamma-Terpinene</t>
  </si>
  <si>
    <t>terpinolene O Undecane</t>
  </si>
  <si>
    <t>(E,Z)-2,4-Heptadienal</t>
  </si>
  <si>
    <t>2,4-Heptadienal (Z,Z)</t>
  </si>
  <si>
    <t>ethenyl-dimethylpyrazine</t>
  </si>
  <si>
    <t>Limonene oxide</t>
  </si>
  <si>
    <t>(E,E)-2,4-octadienal</t>
  </si>
  <si>
    <t>6-decenal</t>
  </si>
  <si>
    <t>homofuraneol</t>
  </si>
  <si>
    <t>1,3,8 para-Menthatriene</t>
  </si>
  <si>
    <t>Anethole</t>
  </si>
  <si>
    <t>Tetradecane</t>
  </si>
  <si>
    <t>2,4-Decadienal, (E,Z)-</t>
  </si>
  <si>
    <t>Carbamothioic acid, dipropyl-, S-ethyl ester</t>
  </si>
  <si>
    <t>Eugenol</t>
  </si>
  <si>
    <t>beta-Himachalene</t>
  </si>
  <si>
    <t>2-Tridecanone</t>
  </si>
  <si>
    <t>epoxy-2-undecenal O bis(2-methyl-3-furanyl)disulfide</t>
  </si>
  <si>
    <t>2,4-Dinitrotoluene</t>
  </si>
  <si>
    <t>delta-decalactone</t>
  </si>
  <si>
    <t>Cyclohexanecarbamic acid, N-ethylthio-, S-ethyl ester</t>
  </si>
  <si>
    <t>Tebuthiuron</t>
  </si>
  <si>
    <t>delta-Undecalactone O TEPP</t>
  </si>
  <si>
    <t>3-oxo-alpha-ionone</t>
  </si>
  <si>
    <t>7-Angeloylheliotridine</t>
  </si>
  <si>
    <t>Tiempos de Retención</t>
  </si>
  <si>
    <t>14.64-1-Area</t>
  </si>
  <si>
    <t>14.88-1-Area</t>
  </si>
  <si>
    <t>16.42-1-Area</t>
  </si>
  <si>
    <t>17.97-1-Area</t>
  </si>
  <si>
    <t>19.25-1-Area</t>
  </si>
  <si>
    <t>20.44-1-Area</t>
  </si>
  <si>
    <t>20.68-1-Area</t>
  </si>
  <si>
    <t>21.04-1-Area</t>
  </si>
  <si>
    <t>22.16-1-Area</t>
  </si>
  <si>
    <t>23.91-1-Area</t>
  </si>
  <si>
    <t>24.72-1-Area</t>
  </si>
  <si>
    <t>25.19-1-Area</t>
  </si>
  <si>
    <t>26.20-1-Area</t>
  </si>
  <si>
    <t>27.44-1-Area</t>
  </si>
  <si>
    <t>27.89-1-Area</t>
  </si>
  <si>
    <t>28.85-1-Area</t>
  </si>
  <si>
    <t>29.34-1-Area</t>
  </si>
  <si>
    <t>31.72-1-Area</t>
  </si>
  <si>
    <t>32.55-1-Area</t>
  </si>
  <si>
    <t>32.97-1-Area</t>
  </si>
  <si>
    <t>33.56-1-Area</t>
  </si>
  <si>
    <t>34.03-1-Area</t>
  </si>
  <si>
    <t>35.08-1-Area</t>
  </si>
  <si>
    <t>38.27-1-Area</t>
  </si>
  <si>
    <t>38.77-1-Area</t>
  </si>
  <si>
    <t>39.11-1-Area</t>
  </si>
  <si>
    <t>40.01-1-Area</t>
  </si>
  <si>
    <t>40.93-1-Area</t>
  </si>
  <si>
    <t>42.48-1-Area</t>
  </si>
  <si>
    <t>43.21-1-Area</t>
  </si>
  <si>
    <t>43.90-1-Area</t>
  </si>
  <si>
    <t>45.19-1-Area</t>
  </si>
  <si>
    <t>46.06-1-Area</t>
  </si>
  <si>
    <t>46.88-1-Area</t>
  </si>
  <si>
    <t>47.88-1-Area</t>
  </si>
  <si>
    <t>48.39-1-Area</t>
  </si>
  <si>
    <t>48.90-1-Area</t>
  </si>
  <si>
    <t>50.44-1-Area</t>
  </si>
  <si>
    <t>51.22-1-Area</t>
  </si>
  <si>
    <t>51.99-1-Area</t>
  </si>
  <si>
    <t>52.72-1-Area</t>
  </si>
  <si>
    <t>54.13-1-Area</t>
  </si>
  <si>
    <t>54.61-1-Area</t>
  </si>
  <si>
    <t>55.13-1-Area</t>
  </si>
  <si>
    <t>55.95-1-Area</t>
  </si>
  <si>
    <t>56.63-1-Area</t>
  </si>
  <si>
    <t>57.77-1-Area</t>
  </si>
  <si>
    <t>59.05-1-Area</t>
  </si>
  <si>
    <t>60.17-1-Area</t>
  </si>
  <si>
    <t>63.24-1-Area</t>
  </si>
  <si>
    <t>63.94-1-Area</t>
  </si>
  <si>
    <t>64.95-1-Area</t>
  </si>
  <si>
    <t>65.87-1-Area</t>
  </si>
  <si>
    <t>67.15-1-Area</t>
  </si>
  <si>
    <t>69.06-1-Area</t>
  </si>
  <si>
    <t>72.22-1-Area</t>
  </si>
  <si>
    <t>10.55-2-Area</t>
  </si>
  <si>
    <t>10.96-2-Area</t>
  </si>
  <si>
    <t>11.58-2-Area</t>
  </si>
  <si>
    <t>11.79-2-Area</t>
  </si>
  <si>
    <t>12.92-2-Area</t>
  </si>
  <si>
    <t>13.48-2-Area</t>
  </si>
  <si>
    <t>15.53-2-Area</t>
  </si>
  <si>
    <t>16.63-2-Area</t>
  </si>
  <si>
    <t>17.39-2-Area</t>
  </si>
  <si>
    <t>17.82-2-Area</t>
  </si>
  <si>
    <t>18.45-2-Area</t>
  </si>
  <si>
    <t>18.78-2-Area</t>
  </si>
  <si>
    <t>20.04-2-Area</t>
  </si>
  <si>
    <t>20.85-2-Area</t>
  </si>
  <si>
    <t>21.15-2-Area</t>
  </si>
  <si>
    <t>22.51-2-Area</t>
  </si>
  <si>
    <t>23.11-2-Area</t>
  </si>
  <si>
    <t>24.04-2-Area</t>
  </si>
  <si>
    <t>24.76-2-Area</t>
  </si>
  <si>
    <t>24.95-2-Area</t>
  </si>
  <si>
    <t>25.42-2-Area</t>
  </si>
  <si>
    <t>26.56-2-Area</t>
  </si>
  <si>
    <t>27.48-2-Area</t>
  </si>
  <si>
    <t>27.98-2-Area</t>
  </si>
  <si>
    <t>28.26-2-Area</t>
  </si>
  <si>
    <t>29.59-2-Area</t>
  </si>
  <si>
    <t>29.91-2-Area</t>
  </si>
  <si>
    <t>31.15-2-Area</t>
  </si>
  <si>
    <t>31.64-2-Area</t>
  </si>
  <si>
    <t>32.57-2-Area</t>
  </si>
  <si>
    <t>33.79-2-Area</t>
  </si>
  <si>
    <t>34.53-2-Area</t>
  </si>
  <si>
    <t>34.88-2-Area</t>
  </si>
  <si>
    <t>35.65-2-Area</t>
  </si>
  <si>
    <t>36.41-2-Area</t>
  </si>
  <si>
    <t>36.73-2-Area</t>
  </si>
  <si>
    <t>37.97-2-Area</t>
  </si>
  <si>
    <t>38.50-2-Area</t>
  </si>
  <si>
    <t>38.96-2-Area</t>
  </si>
  <si>
    <t>40.06-2-Area</t>
  </si>
  <si>
    <t>40.51-2-Area</t>
  </si>
  <si>
    <t>41.17-2-Area</t>
  </si>
  <si>
    <t>41.97-2-Area</t>
  </si>
  <si>
    <t>43.00-2-Area</t>
  </si>
  <si>
    <t>43.90-2-Area</t>
  </si>
  <si>
    <t>44.69-2-Area</t>
  </si>
  <si>
    <t>45.27-2-Area</t>
  </si>
  <si>
    <t>45.82-2-Area</t>
  </si>
  <si>
    <t>47.62-2-Area</t>
  </si>
  <si>
    <t>48.53-2-Area</t>
  </si>
  <si>
    <t>48.97-2-Area</t>
  </si>
  <si>
    <t>49.75-2-Area</t>
  </si>
  <si>
    <t>50.57-2-Area</t>
  </si>
  <si>
    <t>51.48-2-Area</t>
  </si>
  <si>
    <t>52.00-2-Area</t>
  </si>
  <si>
    <t>52.86-2-Area</t>
  </si>
  <si>
    <t>54.44-2-Area</t>
  </si>
  <si>
    <t>55.16-2-Area</t>
  </si>
  <si>
    <t>56.57-2-Area</t>
  </si>
  <si>
    <t>57.24-2-Area</t>
  </si>
  <si>
    <t>58.37-2-Area</t>
  </si>
  <si>
    <t>59.65-2-Area</t>
  </si>
  <si>
    <t>60.53-2-Area</t>
  </si>
  <si>
    <t>61.10-2-Area</t>
  </si>
  <si>
    <t>61.94-2-Area</t>
  </si>
  <si>
    <t>62.73-2-Area</t>
  </si>
  <si>
    <t>63.64-2-Area</t>
  </si>
  <si>
    <t>64.77-2-Area</t>
  </si>
  <si>
    <t>66.39-2-Area</t>
  </si>
  <si>
    <t>67.76-2-Area</t>
  </si>
  <si>
    <t>68.67-2-Area</t>
  </si>
  <si>
    <t>71.16-2-Area</t>
  </si>
  <si>
    <t>71.84-2-Area</t>
  </si>
  <si>
    <t>73.41-2-Area</t>
  </si>
  <si>
    <t>75.04-2-Area</t>
  </si>
  <si>
    <t>001</t>
  </si>
  <si>
    <t>si</t>
  </si>
  <si>
    <t>Ma de los Angeles Hermelinda Pérez Armengol</t>
  </si>
  <si>
    <t>Metformina, pentoxifilina</t>
  </si>
  <si>
    <t>002</t>
  </si>
  <si>
    <t>Ma. Angeles Durán</t>
  </si>
  <si>
    <t>Metformina</t>
  </si>
  <si>
    <t>003</t>
  </si>
  <si>
    <t>Margarita Angélica Prado Serrano</t>
  </si>
  <si>
    <t>004</t>
  </si>
  <si>
    <t xml:space="preserve">Margarita Servín Martínez </t>
  </si>
  <si>
    <t xml:space="preserve">Metformina, Bezafibrato </t>
  </si>
  <si>
    <t>005</t>
  </si>
  <si>
    <t xml:space="preserve">Dolores Llamas </t>
  </si>
  <si>
    <t xml:space="preserve">no medicacion </t>
  </si>
  <si>
    <t>006</t>
  </si>
  <si>
    <t>José Enrique Piedra Arroyo</t>
  </si>
  <si>
    <t>007</t>
  </si>
  <si>
    <t>Ma. Cruz Fraga</t>
  </si>
  <si>
    <t>Metformina, glibenclamida</t>
  </si>
  <si>
    <t>010</t>
  </si>
  <si>
    <t xml:space="preserve">Rogelio Gerardo Aguado Martínez </t>
  </si>
  <si>
    <t>011</t>
  </si>
  <si>
    <t>Diana Isabel Lezama Escobedo</t>
  </si>
  <si>
    <t>NO</t>
  </si>
  <si>
    <t>012</t>
  </si>
  <si>
    <t>Blanca Estela Salas Venegas</t>
  </si>
  <si>
    <t xml:space="preserve">Metformina </t>
  </si>
  <si>
    <t>013</t>
  </si>
  <si>
    <t>Verónica Guadarrama Domínguez</t>
  </si>
  <si>
    <t>metformina, glibenclamida</t>
  </si>
  <si>
    <t>014</t>
  </si>
  <si>
    <t>Juan Manuel Baez</t>
  </si>
  <si>
    <t>015</t>
  </si>
  <si>
    <t>Claudia Rodríguez Ríos</t>
  </si>
  <si>
    <t>Metformina, Glibenclamida, Pravastatina</t>
  </si>
  <si>
    <t>017</t>
  </si>
  <si>
    <t>Ma. Guadalupe Martínez Rios</t>
  </si>
  <si>
    <t>Metformina, linagliptina, Gabapentina</t>
  </si>
  <si>
    <t>018</t>
  </si>
  <si>
    <t>Ana Cecilia León Ramírez</t>
  </si>
  <si>
    <t xml:space="preserve">metformina, glibenclamida, </t>
  </si>
  <si>
    <t>019</t>
  </si>
  <si>
    <t>Amelia Rivera Tavares</t>
  </si>
  <si>
    <t>020</t>
  </si>
  <si>
    <t>Lizbeth Esther Barriel López</t>
  </si>
  <si>
    <t>metformina, colágeno hidrolizado, inulina</t>
  </si>
  <si>
    <t>021</t>
  </si>
  <si>
    <t xml:space="preserve">Rosa Ma. Guerrero Rosas </t>
  </si>
  <si>
    <t>022</t>
  </si>
  <si>
    <t xml:space="preserve">Sheila Sebastián Valencia </t>
  </si>
  <si>
    <t>023</t>
  </si>
  <si>
    <t>Ma. Gloria Jimenez Nieto</t>
  </si>
  <si>
    <t>025</t>
  </si>
  <si>
    <t xml:space="preserve">Martina Bernal </t>
  </si>
  <si>
    <t>No Medicación</t>
  </si>
  <si>
    <t>027</t>
  </si>
  <si>
    <t>Roberto Paniagua</t>
  </si>
  <si>
    <t>028</t>
  </si>
  <si>
    <t>Sara Lidia Ramírez Contreras</t>
  </si>
  <si>
    <t>029</t>
  </si>
  <si>
    <t xml:space="preserve">Lilia López Romero </t>
  </si>
  <si>
    <t>032</t>
  </si>
  <si>
    <t>José Gabriel Rosas García</t>
  </si>
  <si>
    <t>metformina, bezafibrato</t>
  </si>
  <si>
    <t>033</t>
  </si>
  <si>
    <t>Ma. De Jesús Sánchez Hinojosa</t>
  </si>
  <si>
    <t>035</t>
  </si>
  <si>
    <t>Ma. Elena Beltrán Macías</t>
  </si>
  <si>
    <t>037</t>
  </si>
  <si>
    <t xml:space="preserve">Laura Zepeda Carrión </t>
  </si>
  <si>
    <t>metformina, ac. Fólico, complejo B</t>
  </si>
  <si>
    <t>038</t>
  </si>
  <si>
    <t>Juan Ramón Valtierra Herrera</t>
  </si>
  <si>
    <t>amadil, numencial suples simplex</t>
  </si>
  <si>
    <t>039</t>
  </si>
  <si>
    <t>Ma. De los Angeles Parra Ibarra</t>
  </si>
  <si>
    <t>040</t>
  </si>
  <si>
    <t>Amado Alférez Herrera</t>
  </si>
  <si>
    <t>042</t>
  </si>
  <si>
    <t>Ernestina Pérez</t>
  </si>
  <si>
    <t>043</t>
  </si>
  <si>
    <t>Rosa Elena Martínez Yebra</t>
  </si>
  <si>
    <t>044</t>
  </si>
  <si>
    <t>Tito Pérez Villa</t>
  </si>
  <si>
    <t xml:space="preserve">Mass Muscle </t>
  </si>
  <si>
    <t>Creat horaria</t>
  </si>
  <si>
    <t>eTFG</t>
  </si>
  <si>
    <t>clas BMI</t>
  </si>
  <si>
    <t xml:space="preserve">metformina, glibenclamida, linagliptina </t>
  </si>
  <si>
    <t>Rufina Santiago Nicandro</t>
  </si>
  <si>
    <t>Liborio Santiago Hernández</t>
  </si>
  <si>
    <t>Anselmo Martel Juana</t>
  </si>
  <si>
    <t>María Ambrosia Anaya Anaya</t>
  </si>
  <si>
    <t>Marcelo Guzmán Juana</t>
  </si>
  <si>
    <t>Guadalupe Bautista González</t>
  </si>
  <si>
    <t>María Damiana Anaya</t>
  </si>
  <si>
    <t>Ma. Francisca Catarina</t>
  </si>
  <si>
    <t>María Valentina Guzmán Santiago</t>
  </si>
  <si>
    <t>average</t>
  </si>
  <si>
    <t>NA</t>
  </si>
  <si>
    <t>TOCSR-003</t>
  </si>
  <si>
    <t>TOK11</t>
  </si>
  <si>
    <t>TOCSR-005</t>
  </si>
  <si>
    <t>TOCSR-007</t>
  </si>
  <si>
    <t>TOK02</t>
  </si>
  <si>
    <t>TOCSR-011</t>
  </si>
  <si>
    <t>TOCSR-012</t>
  </si>
  <si>
    <t>TOK08</t>
  </si>
  <si>
    <t>TOCSR-013</t>
  </si>
  <si>
    <t>TOK16</t>
  </si>
  <si>
    <t>TOCSR-015</t>
  </si>
  <si>
    <t>Ma Josefa Guzmán Andrea</t>
  </si>
  <si>
    <t>TOK19</t>
  </si>
  <si>
    <t>TOCSR-016</t>
  </si>
  <si>
    <t>Miguel Santiago Ramírez Soria</t>
  </si>
  <si>
    <t>TOK07</t>
  </si>
  <si>
    <t>TOCSR-024</t>
  </si>
  <si>
    <t>TOK13</t>
  </si>
  <si>
    <t>TOCSR-026</t>
  </si>
  <si>
    <t xml:space="preserve">Rafael Mendoza Hernández </t>
  </si>
  <si>
    <t>TOK12</t>
  </si>
  <si>
    <t>TOCSR-029</t>
  </si>
  <si>
    <t>Ambrosia Hernández</t>
  </si>
  <si>
    <t>TOK01</t>
  </si>
  <si>
    <t>TOCSR-043</t>
  </si>
  <si>
    <t>TOK06</t>
  </si>
  <si>
    <t>TOCSR-046</t>
  </si>
  <si>
    <t>TOK04</t>
  </si>
  <si>
    <t>TOCSR-047</t>
  </si>
  <si>
    <t>Luciano Guzmán</t>
  </si>
  <si>
    <t>TOCSR-020</t>
  </si>
  <si>
    <t xml:space="preserve">Benancia Santos Rojas </t>
  </si>
  <si>
    <t>Presion arterial de hipertensa pero no toma medicamneto</t>
  </si>
  <si>
    <t xml:space="preserve">consume gabapentina y linagliptina </t>
  </si>
  <si>
    <t>Su hemoglobina glicada esta debajo del rango de normlidad para persona sana y esta diagnostica como diabetica y la pentoxifilina</t>
  </si>
  <si>
    <t>linagliptina</t>
  </si>
  <si>
    <t xml:space="preserve">Eliminar </t>
  </si>
  <si>
    <t>edad avanzada, depresion</t>
  </si>
  <si>
    <t>edad</t>
  </si>
  <si>
    <t>HTA</t>
  </si>
  <si>
    <t>edad  HTA</t>
  </si>
  <si>
    <t>(creat mg/ml)</t>
  </si>
  <si>
    <t>Alb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</si>
</sst>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rgb="FF006100"/>
      <name val="Century Gothic"/>
      <family val="2"/>
    </font>
    <font>
      <b/>
      <sz val="12"/>
      <color rgb="FF800000"/>
      <name val="Century Gothic"/>
      <family val="2"/>
    </font>
    <font>
      <sz val="12"/>
      <color rgb="FF800000"/>
      <name val="Century Gothic"/>
      <family val="2"/>
    </font>
    <font>
      <b/>
      <sz val="11"/>
      <color rgb="FFFF0000"/>
      <name val="Century Gothic"/>
      <family val="2"/>
    </font>
    <font>
      <sz val="12"/>
      <name val="Century Gothic"/>
      <family val="2"/>
    </font>
    <font>
      <b/>
      <sz val="11"/>
      <color rgb="FF0070C0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name val="Century Gothic"/>
      <family val="2"/>
    </font>
    <font>
      <b/>
      <sz val="11"/>
      <name val="Calibri"/>
      <family val="2"/>
      <scheme val="minor"/>
    </font>
    <font>
      <b/>
      <sz val="12"/>
      <name val="Century Gothic"/>
    </font>
    <font>
      <b/>
      <sz val="12"/>
      <color theme="5"/>
      <name val="Calibri"/>
      <family val="2"/>
      <scheme val="minor"/>
    </font>
    <font>
      <b/>
      <sz val="12"/>
      <color rgb="FF00B05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4" borderId="1" xfId="99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10" fillId="4" borderId="1" xfId="0" applyFont="1" applyFill="1" applyBorder="1" applyAlignment="1">
      <alignment horizontal="center"/>
    </xf>
    <xf numFmtId="0" fontId="12" fillId="4" borderId="1" xfId="99" applyFont="1" applyFill="1" applyBorder="1" applyAlignment="1">
      <alignment horizontal="center"/>
    </xf>
    <xf numFmtId="0" fontId="8" fillId="4" borderId="0" xfId="0" applyFont="1" applyFill="1"/>
    <xf numFmtId="0" fontId="8" fillId="4" borderId="0" xfId="0" applyFont="1" applyFill="1" applyBorder="1" applyAlignment="1">
      <alignment horizontal="center"/>
    </xf>
    <xf numFmtId="0" fontId="11" fillId="4" borderId="2" xfId="100" applyFont="1" applyFill="1" applyBorder="1" applyAlignment="1">
      <alignment horizontal="center"/>
    </xf>
    <xf numFmtId="0" fontId="11" fillId="4" borderId="1" xfId="10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/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4" fillId="4" borderId="0" xfId="0" applyFont="1" applyFill="1" applyBorder="1"/>
    <xf numFmtId="0" fontId="9" fillId="4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9" fillId="4" borderId="0" xfId="0" applyFont="1" applyFill="1" applyBorder="1"/>
    <xf numFmtId="0" fontId="21" fillId="4" borderId="1" xfId="100" applyFont="1" applyFill="1" applyBorder="1" applyAlignment="1">
      <alignment horizontal="center"/>
    </xf>
    <xf numFmtId="0" fontId="21" fillId="4" borderId="2" xfId="100" applyFont="1" applyFill="1" applyBorder="1" applyAlignment="1">
      <alignment horizontal="center"/>
    </xf>
    <xf numFmtId="0" fontId="14" fillId="4" borderId="0" xfId="0" applyFont="1" applyFill="1"/>
    <xf numFmtId="0" fontId="13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/>
    </xf>
    <xf numFmtId="164" fontId="14" fillId="4" borderId="1" xfId="0" applyNumberFormat="1" applyFont="1" applyFill="1" applyBorder="1" applyAlignment="1">
      <alignment horizontal="center"/>
    </xf>
    <xf numFmtId="1" fontId="14" fillId="4" borderId="1" xfId="0" applyNumberFormat="1" applyFont="1" applyFill="1" applyBorder="1" applyAlignment="1">
      <alignment horizontal="center"/>
    </xf>
    <xf numFmtId="164" fontId="16" fillId="4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2" fontId="16" fillId="4" borderId="1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164" fontId="8" fillId="4" borderId="2" xfId="0" applyNumberFormat="1" applyFont="1" applyFill="1" applyBorder="1" applyAlignment="1">
      <alignment horizontal="center"/>
    </xf>
    <xf numFmtId="0" fontId="8" fillId="4" borderId="1" xfId="0" applyFont="1" applyFill="1" applyBorder="1"/>
    <xf numFmtId="1" fontId="8" fillId="4" borderId="1" xfId="0" applyNumberFormat="1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8" fillId="4" borderId="0" xfId="0" applyFont="1" applyFill="1"/>
    <xf numFmtId="0" fontId="19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1" xfId="0" applyFont="1" applyFill="1" applyBorder="1"/>
    <xf numFmtId="164" fontId="18" fillId="4" borderId="1" xfId="0" applyNumberFormat="1" applyFont="1" applyFill="1" applyBorder="1" applyAlignment="1">
      <alignment horizontal="center"/>
    </xf>
    <xf numFmtId="1" fontId="18" fillId="4" borderId="1" xfId="0" applyNumberFormat="1" applyFont="1" applyFill="1" applyBorder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0" fontId="18" fillId="4" borderId="0" xfId="0" applyFont="1" applyFill="1" applyBorder="1"/>
    <xf numFmtId="0" fontId="4" fillId="4" borderId="1" xfId="0" applyFont="1" applyFill="1" applyBorder="1" applyAlignment="1">
      <alignment horizontal="center"/>
    </xf>
    <xf numFmtId="164" fontId="20" fillId="4" borderId="1" xfId="0" applyNumberFormat="1" applyFont="1" applyFill="1" applyBorder="1" applyAlignment="1">
      <alignment horizontal="center"/>
    </xf>
    <xf numFmtId="164" fontId="16" fillId="4" borderId="2" xfId="0" applyNumberFormat="1" applyFont="1" applyFill="1" applyBorder="1" applyAlignment="1">
      <alignment horizontal="center"/>
    </xf>
    <xf numFmtId="164" fontId="20" fillId="4" borderId="2" xfId="0" applyNumberFormat="1" applyFont="1" applyFill="1" applyBorder="1" applyAlignment="1">
      <alignment horizontal="center"/>
    </xf>
    <xf numFmtId="0" fontId="9" fillId="4" borderId="1" xfId="271" applyFont="1" applyFill="1" applyBorder="1" applyAlignment="1">
      <alignment horizontal="center"/>
    </xf>
    <xf numFmtId="0" fontId="8" fillId="4" borderId="1" xfId="271" applyFont="1" applyFill="1" applyBorder="1"/>
    <xf numFmtId="0" fontId="8" fillId="4" borderId="4" xfId="0" applyFont="1" applyFill="1" applyBorder="1" applyAlignment="1">
      <alignment horizontal="center"/>
    </xf>
    <xf numFmtId="0" fontId="8" fillId="4" borderId="3" xfId="0" applyFont="1" applyFill="1" applyBorder="1"/>
    <xf numFmtId="1" fontId="23" fillId="4" borderId="1" xfId="0" applyNumberFormat="1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0" xfId="0" applyFont="1" applyFill="1" applyAlignment="1">
      <alignment horizontal="center"/>
    </xf>
    <xf numFmtId="0" fontId="8" fillId="6" borderId="0" xfId="0" applyFont="1" applyFill="1" applyBorder="1"/>
    <xf numFmtId="0" fontId="9" fillId="6" borderId="0" xfId="0" applyFont="1" applyFill="1" applyBorder="1"/>
    <xf numFmtId="164" fontId="16" fillId="6" borderId="1" xfId="0" applyNumberFormat="1" applyFont="1" applyFill="1" applyBorder="1" applyAlignment="1">
      <alignment horizontal="center"/>
    </xf>
    <xf numFmtId="165" fontId="14" fillId="6" borderId="1" xfId="0" applyNumberFormat="1" applyFont="1" applyFill="1" applyBorder="1" applyAlignment="1">
      <alignment horizontal="center"/>
    </xf>
    <xf numFmtId="165" fontId="8" fillId="6" borderId="1" xfId="0" applyNumberFormat="1" applyFont="1" applyFill="1" applyBorder="1" applyAlignment="1">
      <alignment horizontal="center"/>
    </xf>
    <xf numFmtId="164" fontId="14" fillId="6" borderId="1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8" fillId="6" borderId="0" xfId="0" applyFont="1" applyFill="1"/>
    <xf numFmtId="0" fontId="14" fillId="6" borderId="0" xfId="0" applyFont="1" applyFill="1"/>
    <xf numFmtId="0" fontId="18" fillId="6" borderId="0" xfId="0" applyFont="1" applyFill="1"/>
    <xf numFmtId="1" fontId="9" fillId="6" borderId="1" xfId="0" applyNumberFormat="1" applyFont="1" applyFill="1" applyBorder="1" applyAlignment="1">
      <alignment horizontal="center"/>
    </xf>
  </cellXfs>
  <cellStyles count="302">
    <cellStyle name="20% - Énfasis1" xfId="271" builtinId="30"/>
    <cellStyle name="Correcto" xfId="99" builtinId="26"/>
    <cellStyle name="Hipervínculo" xfId="107" builtinId="8" hidden="1"/>
    <cellStyle name="Hipervínculo" xfId="109" builtinId="8" hidden="1"/>
    <cellStyle name="Hipervínculo" xfId="111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5" builtinId="8" hidden="1"/>
    <cellStyle name="Hipervínculo" xfId="233" builtinId="8" hidden="1"/>
    <cellStyle name="Hipervínculo" xfId="225" builtinId="8" hidden="1"/>
    <cellStyle name="Hipervínculo" xfId="217" builtinId="8" hidden="1"/>
    <cellStyle name="Hipervínculo" xfId="209" builtinId="8" hidden="1"/>
    <cellStyle name="Hipervínculo" xfId="201" builtinId="8" hidden="1"/>
    <cellStyle name="Hipervínculo" xfId="193" builtinId="8" hidden="1"/>
    <cellStyle name="Hipervínculo" xfId="185" builtinId="8" hidden="1"/>
    <cellStyle name="Hipervínculo" xfId="177" builtinId="8" hidden="1"/>
    <cellStyle name="Hipervínculo" xfId="169" builtinId="8" hidden="1"/>
    <cellStyle name="Hipervínculo" xfId="161" builtinId="8" hidden="1"/>
    <cellStyle name="Hipervínculo" xfId="153" builtinId="8" hidden="1"/>
    <cellStyle name="Hipervínculo" xfId="145" builtinId="8" hidden="1"/>
    <cellStyle name="Hipervínculo" xfId="137" builtinId="8" hidden="1"/>
    <cellStyle name="Hipervínculo" xfId="129" builtinId="8" hidden="1"/>
    <cellStyle name="Hipervínculo" xfId="121" builtinId="8" hidden="1"/>
    <cellStyle name="Hipervínculo" xfId="113" builtinId="8" hidden="1"/>
    <cellStyle name="Hipervínculo" xfId="105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101" builtinId="8" hidden="1"/>
    <cellStyle name="Hipervínculo" xfId="103" builtinId="8" hidden="1"/>
    <cellStyle name="Hipervínculo" xfId="87" builtinId="8" hidden="1"/>
    <cellStyle name="Hipervínculo" xfId="71" builtinId="8" hidden="1"/>
    <cellStyle name="Hipervínculo" xfId="55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41" builtinId="8" hidden="1"/>
    <cellStyle name="Hipervínculo" xfId="43" builtinId="8" hidden="1"/>
    <cellStyle name="Hipervínculo" xfId="3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3" builtinId="8" hidden="1"/>
    <cellStyle name="Hipervínculo" xfId="1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 visitado" xfId="68" builtinId="9" hidden="1"/>
    <cellStyle name="Hipervínculo visitado" xfId="72" builtinId="9" hidden="1"/>
    <cellStyle name="Hipervínculo visitado" xfId="76" builtinId="9" hidden="1"/>
    <cellStyle name="Hipervínculo visitado" xfId="80" builtinId="9" hidden="1"/>
    <cellStyle name="Hipervínculo visitado" xfId="84" builtinId="9" hidden="1"/>
    <cellStyle name="Hipervínculo visitado" xfId="88" builtinId="9" hidden="1"/>
    <cellStyle name="Hipervínculo visitado" xfId="92" builtinId="9" hidden="1"/>
    <cellStyle name="Hipervínculo visitado" xfId="96" builtinId="9" hidden="1"/>
    <cellStyle name="Hipervínculo visitado" xfId="102" builtinId="9" hidden="1"/>
    <cellStyle name="Hipervínculo visitado" xfId="106" builtinId="9" hidden="1"/>
    <cellStyle name="Hipervínculo visitado" xfId="110" builtinId="9" hidden="1"/>
    <cellStyle name="Hipervínculo visitado" xfId="114" builtinId="9" hidden="1"/>
    <cellStyle name="Hipervínculo visitado" xfId="118" builtinId="9" hidden="1"/>
    <cellStyle name="Hipervínculo visitado" xfId="122" builtinId="9" hidden="1"/>
    <cellStyle name="Hipervínculo visitado" xfId="126" builtinId="9" hidden="1"/>
    <cellStyle name="Hipervínculo visitado" xfId="130" builtinId="9" hidden="1"/>
    <cellStyle name="Hipervínculo visitado" xfId="134" builtinId="9" hidden="1"/>
    <cellStyle name="Hipervínculo visitado" xfId="138" builtinId="9" hidden="1"/>
    <cellStyle name="Hipervínculo visitado" xfId="142" builtinId="9" hidden="1"/>
    <cellStyle name="Hipervínculo visitado" xfId="146" builtinId="9" hidden="1"/>
    <cellStyle name="Hipervínculo visitado" xfId="150" builtinId="9" hidden="1"/>
    <cellStyle name="Hipervínculo visitado" xfId="154" builtinId="9" hidden="1"/>
    <cellStyle name="Hipervínculo visitado" xfId="158" builtinId="9" hidden="1"/>
    <cellStyle name="Hipervínculo visitado" xfId="162" builtinId="9" hidden="1"/>
    <cellStyle name="Hipervínculo visitado" xfId="166" builtinId="9" hidden="1"/>
    <cellStyle name="Hipervínculo visitado" xfId="170" builtinId="9" hidden="1"/>
    <cellStyle name="Hipervínculo visitado" xfId="174" builtinId="9" hidden="1"/>
    <cellStyle name="Hipervínculo visitado" xfId="178" builtinId="9" hidden="1"/>
    <cellStyle name="Hipervínculo visitado" xfId="182" builtinId="9" hidden="1"/>
    <cellStyle name="Hipervínculo visitado" xfId="186" builtinId="9" hidden="1"/>
    <cellStyle name="Hipervínculo visitado" xfId="190" builtinId="9" hidden="1"/>
    <cellStyle name="Hipervínculo visitado" xfId="194" builtinId="9" hidden="1"/>
    <cellStyle name="Hipervínculo visitado" xfId="198" builtinId="9" hidden="1"/>
    <cellStyle name="Hipervínculo visitado" xfId="202" builtinId="9" hidden="1"/>
    <cellStyle name="Hipervínculo visitado" xfId="206" builtinId="9" hidden="1"/>
    <cellStyle name="Hipervínculo visitado" xfId="210" builtinId="9" hidden="1"/>
    <cellStyle name="Hipervínculo visitado" xfId="214" builtinId="9" hidden="1"/>
    <cellStyle name="Hipervínculo visitado" xfId="218" builtinId="9" hidden="1"/>
    <cellStyle name="Hipervínculo visitado" xfId="222" builtinId="9" hidden="1"/>
    <cellStyle name="Hipervínculo visitado" xfId="226" builtinId="9" hidden="1"/>
    <cellStyle name="Hipervínculo visitado" xfId="230" builtinId="9" hidden="1"/>
    <cellStyle name="Hipervínculo visitado" xfId="234" builtinId="9" hidden="1"/>
    <cellStyle name="Hipervínculo visitado" xfId="236" builtinId="9" hidden="1"/>
    <cellStyle name="Hipervínculo visitado" xfId="232" builtinId="9" hidden="1"/>
    <cellStyle name="Hipervínculo visitado" xfId="228" builtinId="9" hidden="1"/>
    <cellStyle name="Hipervínculo visitado" xfId="224" builtinId="9" hidden="1"/>
    <cellStyle name="Hipervínculo visitado" xfId="220" builtinId="9" hidden="1"/>
    <cellStyle name="Hipervínculo visitado" xfId="216" builtinId="9" hidden="1"/>
    <cellStyle name="Hipervínculo visitado" xfId="212" builtinId="9" hidden="1"/>
    <cellStyle name="Hipervínculo visitado" xfId="208" builtinId="9" hidden="1"/>
    <cellStyle name="Hipervínculo visitado" xfId="204" builtinId="9" hidden="1"/>
    <cellStyle name="Hipervínculo visitado" xfId="200" builtinId="9" hidden="1"/>
    <cellStyle name="Hipervínculo visitado" xfId="196" builtinId="9" hidden="1"/>
    <cellStyle name="Hipervínculo visitado" xfId="192" builtinId="9" hidden="1"/>
    <cellStyle name="Hipervínculo visitado" xfId="188" builtinId="9" hidden="1"/>
    <cellStyle name="Hipervínculo visitado" xfId="184" builtinId="9" hidden="1"/>
    <cellStyle name="Hipervínculo visitado" xfId="180" builtinId="9" hidden="1"/>
    <cellStyle name="Hipervínculo visitado" xfId="176" builtinId="9" hidden="1"/>
    <cellStyle name="Hipervínculo visitado" xfId="172" builtinId="9" hidden="1"/>
    <cellStyle name="Hipervínculo visitado" xfId="168" builtinId="9" hidden="1"/>
    <cellStyle name="Hipervínculo visitado" xfId="164" builtinId="9" hidden="1"/>
    <cellStyle name="Hipervínculo visitado" xfId="160" builtinId="9" hidden="1"/>
    <cellStyle name="Hipervínculo visitado" xfId="156" builtinId="9" hidden="1"/>
    <cellStyle name="Hipervínculo visitado" xfId="152" builtinId="9" hidden="1"/>
    <cellStyle name="Hipervínculo visitado" xfId="148" builtinId="9" hidden="1"/>
    <cellStyle name="Hipervínculo visitado" xfId="144" builtinId="9" hidden="1"/>
    <cellStyle name="Hipervínculo visitado" xfId="140" builtinId="9" hidden="1"/>
    <cellStyle name="Hipervínculo visitado" xfId="136" builtinId="9" hidden="1"/>
    <cellStyle name="Hipervínculo visitado" xfId="132" builtinId="9" hidden="1"/>
    <cellStyle name="Hipervínculo visitado" xfId="128" builtinId="9" hidden="1"/>
    <cellStyle name="Hipervínculo visitado" xfId="124" builtinId="9" hidden="1"/>
    <cellStyle name="Hipervínculo visitado" xfId="120" builtinId="9" hidden="1"/>
    <cellStyle name="Hipervínculo visitado" xfId="116" builtinId="9" hidden="1"/>
    <cellStyle name="Hipervínculo visitado" xfId="112" builtinId="9" hidden="1"/>
    <cellStyle name="Hipervínculo visitado" xfId="108" builtinId="9" hidden="1"/>
    <cellStyle name="Hipervínculo visitado" xfId="104" builtinId="9" hidden="1"/>
    <cellStyle name="Hipervínculo visitado" xfId="98" builtinId="9" hidden="1"/>
    <cellStyle name="Hipervínculo visitado" xfId="94" builtinId="9" hidden="1"/>
    <cellStyle name="Hipervínculo visitado" xfId="90" builtinId="9" hidden="1"/>
    <cellStyle name="Hipervínculo visitado" xfId="86" builtinId="9" hidden="1"/>
    <cellStyle name="Hipervínculo visitado" xfId="82" builtinId="9" hidden="1"/>
    <cellStyle name="Hipervínculo visitado" xfId="78" builtinId="9" hidden="1"/>
    <cellStyle name="Hipervínculo visitado" xfId="74" builtinId="9" hidden="1"/>
    <cellStyle name="Hipervínculo visitado" xfId="70" builtinId="9" hidden="1"/>
    <cellStyle name="Hipervínculo visitado" xfId="66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4" builtinId="9" hidden="1"/>
    <cellStyle name="Hipervínculo visitado" xfId="62" builtinId="9" hidden="1"/>
    <cellStyle name="Hipervínculo visitado" xfId="54" builtinId="9" hidden="1"/>
    <cellStyle name="Hipervínculo visitado" xfId="46" builtinId="9" hidden="1"/>
    <cellStyle name="Hipervínculo visitado" xfId="38" builtinId="9" hidden="1"/>
    <cellStyle name="Hipervínculo visitado" xfId="30" builtinId="9" hidden="1"/>
    <cellStyle name="Hipervínculo visitado" xfId="22" builtinId="9" hidden="1"/>
    <cellStyle name="Hipervínculo visitado" xfId="10" builtinId="9" hidden="1"/>
    <cellStyle name="Hipervínculo visitado" xfId="12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14" builtinId="9" hidden="1"/>
    <cellStyle name="Hipervínculo visitado" xfId="6" builtinId="9" hidden="1"/>
    <cellStyle name="Hipervínculo visitado" xfId="8" builtinId="9" hidden="1"/>
    <cellStyle name="Hipervínculo visitado" xfId="4" builtinId="9" hidden="1"/>
    <cellStyle name="Hipervínculo visitado" xfId="2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Incorrecto" xfId="100" builtinId="27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51"/>
  <sheetViews>
    <sheetView tabSelected="1" workbookViewId="0">
      <pane xSplit="6" ySplit="2" topLeftCell="AS36" activePane="bottomRight" state="frozen"/>
      <selection pane="topRight" activeCell="E1" sqref="E1"/>
      <selection pane="bottomLeft" activeCell="A3" sqref="A3"/>
      <selection pane="bottomRight" activeCell="AZ56" sqref="AZ56"/>
    </sheetView>
  </sheetViews>
  <sheetFormatPr baseColWidth="10" defaultColWidth="10.83203125" defaultRowHeight="16" x14ac:dyDescent="0"/>
  <cols>
    <col min="1" max="1" width="22" style="81" customWidth="1"/>
    <col min="2" max="2" width="4.83203125" style="19" bestFit="1" customWidth="1"/>
    <col min="3" max="3" width="6.6640625" style="19" bestFit="1" customWidth="1"/>
    <col min="4" max="4" width="13" style="19" customWidth="1"/>
    <col min="5" max="5" width="6.5" style="12" bestFit="1" customWidth="1"/>
    <col min="6" max="6" width="46.83203125" style="7" bestFit="1" customWidth="1"/>
    <col min="7" max="7" width="6" style="12" bestFit="1" customWidth="1"/>
    <col min="8" max="8" width="16.6640625" style="12" bestFit="1" customWidth="1"/>
    <col min="9" max="9" width="8.5" style="12" bestFit="1" customWidth="1"/>
    <col min="10" max="10" width="7.5" style="12" bestFit="1" customWidth="1"/>
    <col min="11" max="11" width="12.1640625" style="12" bestFit="1" customWidth="1"/>
    <col min="12" max="12" width="9.1640625" style="12" customWidth="1"/>
    <col min="13" max="13" width="6.33203125" style="12" bestFit="1" customWidth="1"/>
    <col min="14" max="14" width="14.1640625" style="12" bestFit="1" customWidth="1"/>
    <col min="15" max="15" width="7.33203125" style="12" bestFit="1" customWidth="1"/>
    <col min="16" max="16" width="14" style="12" bestFit="1" customWidth="1"/>
    <col min="17" max="17" width="15.5" style="12" bestFit="1" customWidth="1"/>
    <col min="18" max="19" width="7" style="12" bestFit="1" customWidth="1"/>
    <col min="20" max="20" width="6.5" style="12" bestFit="1" customWidth="1"/>
    <col min="21" max="21" width="4.83203125" style="12" bestFit="1" customWidth="1"/>
    <col min="22" max="22" width="5" style="12" bestFit="1" customWidth="1"/>
    <col min="23" max="23" width="6.1640625" style="12" bestFit="1" customWidth="1"/>
    <col min="24" max="24" width="12.33203125" style="12" bestFit="1" customWidth="1"/>
    <col min="25" max="25" width="7.83203125" style="12" bestFit="1" customWidth="1"/>
    <col min="26" max="26" width="13.1640625" style="12" bestFit="1" customWidth="1"/>
    <col min="27" max="27" width="9.83203125" style="12" bestFit="1" customWidth="1"/>
    <col min="28" max="28" width="12.33203125" style="12" bestFit="1" customWidth="1"/>
    <col min="29" max="29" width="7.5" style="12" bestFit="1" customWidth="1"/>
    <col min="30" max="30" width="3.83203125" style="19" bestFit="1" customWidth="1"/>
    <col min="31" max="31" width="21.6640625" style="12" bestFit="1" customWidth="1"/>
    <col min="32" max="32" width="74.6640625" style="12" bestFit="1" customWidth="1"/>
    <col min="33" max="33" width="9" style="69" bestFit="1" customWidth="1"/>
    <col min="34" max="34" width="11.6640625" style="69" bestFit="1" customWidth="1"/>
    <col min="35" max="35" width="9.33203125" style="19" bestFit="1" customWidth="1"/>
    <col min="36" max="36" width="5.1640625" style="12" bestFit="1" customWidth="1"/>
    <col min="37" max="37" width="4.83203125" style="12" bestFit="1" customWidth="1"/>
    <col min="38" max="39" width="8.1640625" style="12" bestFit="1" customWidth="1"/>
    <col min="40" max="40" width="5.83203125" style="12" bestFit="1" customWidth="1"/>
    <col min="41" max="41" width="13.1640625" style="12" bestFit="1" customWidth="1"/>
    <col min="42" max="42" width="11.33203125" style="12" bestFit="1" customWidth="1"/>
    <col min="43" max="43" width="9.1640625" style="69" bestFit="1" customWidth="1"/>
    <col min="44" max="44" width="8.5" style="69" bestFit="1" customWidth="1"/>
    <col min="45" max="45" width="15" style="69" bestFit="1" customWidth="1"/>
    <col min="46" max="46" width="10.1640625" style="69" bestFit="1" customWidth="1"/>
    <col min="47" max="47" width="15.33203125" style="69" bestFit="1" customWidth="1"/>
    <col min="48" max="48" width="14.1640625" style="69" bestFit="1" customWidth="1"/>
    <col min="49" max="49" width="9.83203125" style="69" bestFit="1" customWidth="1"/>
    <col min="50" max="50" width="13.1640625" style="69" bestFit="1" customWidth="1"/>
    <col min="51" max="51" width="10.33203125" style="69" bestFit="1" customWidth="1"/>
    <col min="52" max="52" width="10.33203125" style="80" bestFit="1" customWidth="1"/>
    <col min="53" max="53" width="7.1640625" style="12" bestFit="1" customWidth="1"/>
    <col min="54" max="54" width="10.1640625" style="12" bestFit="1" customWidth="1"/>
    <col min="55" max="55" width="11.1640625" style="16" bestFit="1" customWidth="1"/>
    <col min="56" max="56" width="10.5" style="16" bestFit="1" customWidth="1"/>
    <col min="57" max="57" width="9.6640625" style="16" bestFit="1" customWidth="1"/>
    <col min="58" max="58" width="11.33203125" style="16" bestFit="1" customWidth="1"/>
    <col min="59" max="59" width="10.83203125" style="16" bestFit="1" customWidth="1"/>
    <col min="60" max="60" width="10.6640625" style="16" customWidth="1"/>
    <col min="61" max="61" width="9.1640625" style="16" bestFit="1" customWidth="1"/>
    <col min="62" max="62" width="22.6640625" style="7" bestFit="1" customWidth="1"/>
    <col min="63" max="64" width="15.6640625" style="7" bestFit="1" customWidth="1"/>
    <col min="65" max="65" width="15.1640625" style="7" bestFit="1" customWidth="1"/>
    <col min="66" max="66" width="14.6640625" style="7" bestFit="1" customWidth="1"/>
    <col min="67" max="67" width="16.33203125" style="7" bestFit="1" customWidth="1"/>
    <col min="68" max="79" width="14.6640625" style="7" bestFit="1" customWidth="1"/>
    <col min="80" max="80" width="15.33203125" style="7" bestFit="1" customWidth="1"/>
    <col min="81" max="99" width="14.6640625" style="7" bestFit="1" customWidth="1"/>
    <col min="100" max="100" width="16.6640625" style="7" bestFit="1" customWidth="1"/>
    <col min="101" max="101" width="20.83203125" style="7" bestFit="1" customWidth="1"/>
    <col min="102" max="102" width="14.6640625" style="7" bestFit="1" customWidth="1"/>
    <col min="103" max="103" width="15.1640625" style="7" bestFit="1" customWidth="1"/>
    <col min="104" max="104" width="14.6640625" style="7" bestFit="1" customWidth="1"/>
    <col min="105" max="105" width="17.1640625" style="7" bestFit="1" customWidth="1"/>
    <col min="106" max="107" width="14.6640625" style="7" bestFit="1" customWidth="1"/>
    <col min="108" max="109" width="25.33203125" style="7" bestFit="1" customWidth="1"/>
    <col min="110" max="111" width="14.6640625" style="7" bestFit="1" customWidth="1"/>
    <col min="112" max="112" width="18.33203125" style="7" bestFit="1" customWidth="1"/>
    <col min="113" max="113" width="14.6640625" style="7" bestFit="1" customWidth="1"/>
    <col min="114" max="114" width="15.33203125" style="7" bestFit="1" customWidth="1"/>
    <col min="115" max="116" width="14.6640625" style="7" bestFit="1" customWidth="1"/>
    <col min="117" max="117" width="49.33203125" style="7" bestFit="1" customWidth="1"/>
    <col min="118" max="118" width="29.83203125" style="7" bestFit="1" customWidth="1"/>
    <col min="119" max="120" width="15.6640625" style="7" bestFit="1" customWidth="1"/>
    <col min="121" max="121" width="14.6640625" style="7" bestFit="1" customWidth="1"/>
    <col min="122" max="122" width="13.83203125" style="7" bestFit="1" customWidth="1"/>
    <col min="123" max="123" width="15.1640625" style="7" bestFit="1" customWidth="1"/>
    <col min="124" max="124" width="14.6640625" style="7" bestFit="1" customWidth="1"/>
    <col min="125" max="125" width="16.33203125" style="7" bestFit="1" customWidth="1"/>
    <col min="126" max="126" width="15.1640625" style="7" bestFit="1" customWidth="1"/>
    <col min="127" max="127" width="13.1640625" style="7" bestFit="1" customWidth="1"/>
    <col min="128" max="128" width="15.6640625" style="7" bestFit="1" customWidth="1"/>
    <col min="129" max="130" width="14" style="7" bestFit="1" customWidth="1"/>
    <col min="131" max="131" width="13.1640625" style="7" bestFit="1" customWidth="1"/>
    <col min="132" max="133" width="14" style="7" bestFit="1" customWidth="1"/>
    <col min="134" max="136" width="14.6640625" style="7" bestFit="1" customWidth="1"/>
    <col min="137" max="137" width="21.83203125" style="7" bestFit="1" customWidth="1"/>
    <col min="138" max="138" width="14" style="7" bestFit="1" customWidth="1"/>
    <col min="139" max="139" width="17.1640625" style="7" bestFit="1" customWidth="1"/>
    <col min="140" max="140" width="13.1640625" style="7" bestFit="1" customWidth="1"/>
    <col min="141" max="142" width="16.83203125" style="7" bestFit="1" customWidth="1"/>
    <col min="143" max="143" width="13.1640625" style="7" bestFit="1" customWidth="1"/>
    <col min="144" max="144" width="14.6640625" style="7" bestFit="1" customWidth="1"/>
    <col min="145" max="145" width="14" style="7" bestFit="1" customWidth="1"/>
    <col min="146" max="146" width="13.1640625" style="7" bestFit="1" customWidth="1"/>
    <col min="147" max="147" width="14.6640625" style="7" bestFit="1" customWidth="1"/>
    <col min="148" max="148" width="21.6640625" style="7" bestFit="1" customWidth="1"/>
    <col min="149" max="149" width="16.83203125" style="7" bestFit="1" customWidth="1"/>
    <col min="150" max="150" width="14.6640625" style="7" bestFit="1" customWidth="1"/>
    <col min="151" max="151" width="13.1640625" style="7" bestFit="1" customWidth="1"/>
    <col min="152" max="152" width="21.6640625" style="7" bestFit="1" customWidth="1"/>
    <col min="153" max="153" width="16.1640625" style="7" bestFit="1" customWidth="1"/>
    <col min="154" max="154" width="18.1640625" style="7" bestFit="1" customWidth="1"/>
    <col min="155" max="156" width="14.6640625" style="7" bestFit="1" customWidth="1"/>
    <col min="157" max="157" width="15.83203125" style="7" bestFit="1" customWidth="1"/>
    <col min="158" max="158" width="16.6640625" style="7" bestFit="1" customWidth="1"/>
    <col min="159" max="159" width="16.83203125" style="7" bestFit="1" customWidth="1"/>
    <col min="160" max="161" width="13.1640625" style="7" bestFit="1" customWidth="1"/>
    <col min="162" max="162" width="14.6640625" style="7" bestFit="1" customWidth="1"/>
    <col min="163" max="164" width="13.1640625" style="7" bestFit="1" customWidth="1"/>
    <col min="165" max="165" width="14.6640625" style="7" bestFit="1" customWidth="1"/>
    <col min="166" max="168" width="13.1640625" style="7" bestFit="1" customWidth="1"/>
    <col min="169" max="169" width="15.6640625" style="7" bestFit="1" customWidth="1"/>
    <col min="170" max="170" width="17.1640625" style="7" bestFit="1" customWidth="1"/>
    <col min="171" max="171" width="21.6640625" style="7" bestFit="1" customWidth="1"/>
    <col min="172" max="172" width="25.33203125" style="7" bestFit="1" customWidth="1"/>
    <col min="173" max="174" width="13.1640625" style="7" bestFit="1" customWidth="1"/>
    <col min="175" max="176" width="14.6640625" style="7" bestFit="1" customWidth="1"/>
    <col min="177" max="177" width="26.1640625" style="7" bestFit="1" customWidth="1"/>
    <col min="178" max="178" width="15.1640625" style="7" bestFit="1" customWidth="1"/>
    <col min="179" max="180" width="14.6640625" style="7" bestFit="1" customWidth="1"/>
    <col min="181" max="181" width="27.33203125" style="7" bestFit="1" customWidth="1"/>
    <col min="182" max="182" width="13.1640625" style="7" bestFit="1" customWidth="1"/>
    <col min="183" max="183" width="14.6640625" style="7" bestFit="1" customWidth="1"/>
    <col min="184" max="184" width="13.1640625" style="7" bestFit="1" customWidth="1"/>
    <col min="185" max="185" width="20.6640625" style="7" bestFit="1" customWidth="1"/>
    <col min="186" max="187" width="13.1640625" style="7" bestFit="1" customWidth="1"/>
    <col min="188" max="188" width="14.6640625" style="7" bestFit="1" customWidth="1"/>
    <col min="189" max="190" width="13.1640625" style="7" bestFit="1" customWidth="1"/>
    <col min="191" max="191" width="19.1640625" style="7" bestFit="1" customWidth="1"/>
    <col min="192" max="193" width="11" style="13" customWidth="1"/>
    <col min="194" max="228" width="10.83203125" style="4"/>
    <col min="229" max="16384" width="10.83203125" style="7"/>
  </cols>
  <sheetData>
    <row r="1" spans="1:228" s="19" customFormat="1" ht="39" customHeight="1">
      <c r="A1" s="80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366</v>
      </c>
      <c r="M1" s="20" t="s">
        <v>10</v>
      </c>
      <c r="N1" s="20" t="s">
        <v>363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20" t="s">
        <v>22</v>
      </c>
      <c r="AA1" s="20" t="s">
        <v>23</v>
      </c>
      <c r="AB1" s="20" t="s">
        <v>24</v>
      </c>
      <c r="AC1" s="20" t="s">
        <v>25</v>
      </c>
      <c r="AD1" s="20" t="s">
        <v>26</v>
      </c>
      <c r="AE1" s="20" t="s">
        <v>27</v>
      </c>
      <c r="AF1" s="20" t="s">
        <v>28</v>
      </c>
      <c r="AG1" s="61" t="s">
        <v>29</v>
      </c>
      <c r="AH1" s="61" t="s">
        <v>30</v>
      </c>
      <c r="AI1" s="20" t="s">
        <v>31</v>
      </c>
      <c r="AJ1" s="20" t="s">
        <v>32</v>
      </c>
      <c r="AK1" s="20" t="s">
        <v>33</v>
      </c>
      <c r="AL1" s="20" t="s">
        <v>34</v>
      </c>
      <c r="AM1" s="20" t="s">
        <v>35</v>
      </c>
      <c r="AN1" s="20" t="s">
        <v>36</v>
      </c>
      <c r="AO1" s="20" t="s">
        <v>37</v>
      </c>
      <c r="AP1" s="20" t="s">
        <v>38</v>
      </c>
      <c r="AQ1" s="61" t="s">
        <v>365</v>
      </c>
      <c r="AR1" s="61" t="s">
        <v>39</v>
      </c>
      <c r="AS1" s="61" t="s">
        <v>420</v>
      </c>
      <c r="AT1" s="61" t="s">
        <v>40</v>
      </c>
      <c r="AU1" s="61" t="s">
        <v>41</v>
      </c>
      <c r="AV1" s="61" t="s">
        <v>364</v>
      </c>
      <c r="AW1" s="61" t="s">
        <v>42</v>
      </c>
      <c r="AX1" s="61" t="s">
        <v>421</v>
      </c>
      <c r="AY1" s="61" t="s">
        <v>44</v>
      </c>
      <c r="AZ1" s="61" t="s">
        <v>43</v>
      </c>
      <c r="BA1" s="20" t="s">
        <v>45</v>
      </c>
      <c r="BB1" s="20" t="s">
        <v>46</v>
      </c>
      <c r="BC1" s="21" t="s">
        <v>47</v>
      </c>
      <c r="BD1" s="21" t="s">
        <v>48</v>
      </c>
      <c r="BE1" s="21" t="s">
        <v>377</v>
      </c>
      <c r="BF1" s="21" t="s">
        <v>49</v>
      </c>
      <c r="BG1" s="21" t="s">
        <v>50</v>
      </c>
      <c r="BH1" s="21" t="s">
        <v>377</v>
      </c>
      <c r="BI1" s="21" t="s">
        <v>51</v>
      </c>
      <c r="BJ1" s="1"/>
      <c r="BK1" s="1" t="s">
        <v>52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2" t="s">
        <v>57</v>
      </c>
      <c r="BR1" s="2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2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68</v>
      </c>
      <c r="CE1" s="1" t="s">
        <v>69</v>
      </c>
      <c r="CF1" s="1" t="s">
        <v>70</v>
      </c>
      <c r="CG1" s="1" t="s">
        <v>71</v>
      </c>
      <c r="CH1" s="1" t="s">
        <v>72</v>
      </c>
      <c r="CI1" s="1" t="s">
        <v>73</v>
      </c>
      <c r="CJ1" s="1" t="s">
        <v>74</v>
      </c>
      <c r="CK1" s="1" t="s">
        <v>75</v>
      </c>
      <c r="CL1" s="1" t="s">
        <v>76</v>
      </c>
      <c r="CM1" s="1" t="s">
        <v>77</v>
      </c>
      <c r="CN1" s="1" t="s">
        <v>78</v>
      </c>
      <c r="CO1" s="1" t="s">
        <v>79</v>
      </c>
      <c r="CP1" s="1" t="s">
        <v>80</v>
      </c>
      <c r="CQ1" s="1" t="s">
        <v>81</v>
      </c>
      <c r="CR1" s="1" t="s">
        <v>82</v>
      </c>
      <c r="CS1" s="1" t="s">
        <v>83</v>
      </c>
      <c r="CT1" s="2" t="s">
        <v>84</v>
      </c>
      <c r="CU1" s="1" t="s">
        <v>85</v>
      </c>
      <c r="CV1" s="1" t="s">
        <v>86</v>
      </c>
      <c r="CW1" s="1" t="s">
        <v>87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94</v>
      </c>
      <c r="DF1" s="1" t="s">
        <v>95</v>
      </c>
      <c r="DG1" s="2" t="s">
        <v>89</v>
      </c>
      <c r="DH1" s="1" t="s">
        <v>96</v>
      </c>
      <c r="DI1" s="1" t="s">
        <v>97</v>
      </c>
      <c r="DJ1" s="1" t="s">
        <v>98</v>
      </c>
      <c r="DK1" s="1" t="s">
        <v>99</v>
      </c>
      <c r="DL1" s="1" t="s">
        <v>97</v>
      </c>
      <c r="DM1" s="2" t="s">
        <v>100</v>
      </c>
      <c r="DN1" s="1" t="s">
        <v>101</v>
      </c>
      <c r="DO1" s="1" t="s">
        <v>52</v>
      </c>
      <c r="DP1" s="1" t="s">
        <v>52</v>
      </c>
      <c r="DQ1" s="1" t="s">
        <v>102</v>
      </c>
      <c r="DR1" s="3" t="s">
        <v>103</v>
      </c>
      <c r="DS1" s="3" t="s">
        <v>103</v>
      </c>
      <c r="DT1" s="1" t="s">
        <v>103</v>
      </c>
      <c r="DU1" s="1" t="s">
        <v>104</v>
      </c>
      <c r="DV1" s="1" t="s">
        <v>55</v>
      </c>
      <c r="DW1" s="1" t="s">
        <v>105</v>
      </c>
      <c r="DX1" s="1" t="s">
        <v>106</v>
      </c>
      <c r="DY1" s="1" t="s">
        <v>57</v>
      </c>
      <c r="DZ1" s="1" t="s">
        <v>60</v>
      </c>
      <c r="EA1" s="1" t="s">
        <v>107</v>
      </c>
      <c r="EB1" s="1" t="s">
        <v>58</v>
      </c>
      <c r="EC1" s="1" t="s">
        <v>108</v>
      </c>
      <c r="ED1" s="1" t="s">
        <v>61</v>
      </c>
      <c r="EE1" s="1" t="s">
        <v>65</v>
      </c>
      <c r="EF1" s="1" t="s">
        <v>109</v>
      </c>
      <c r="EG1" s="1" t="s">
        <v>110</v>
      </c>
      <c r="EH1" s="1" t="s">
        <v>111</v>
      </c>
      <c r="EI1" s="1" t="s">
        <v>112</v>
      </c>
      <c r="EJ1" s="1" t="s">
        <v>113</v>
      </c>
      <c r="EK1" s="1" t="s">
        <v>63</v>
      </c>
      <c r="EL1" s="1" t="s">
        <v>63</v>
      </c>
      <c r="EM1" s="1" t="s">
        <v>64</v>
      </c>
      <c r="EN1" s="1" t="s">
        <v>114</v>
      </c>
      <c r="EO1" s="1" t="s">
        <v>72</v>
      </c>
      <c r="EP1" s="1" t="s">
        <v>115</v>
      </c>
      <c r="EQ1" s="1" t="s">
        <v>116</v>
      </c>
      <c r="ER1" s="1" t="s">
        <v>117</v>
      </c>
      <c r="ES1" s="1" t="s">
        <v>118</v>
      </c>
      <c r="ET1" s="1" t="s">
        <v>119</v>
      </c>
      <c r="EU1" s="1" t="s">
        <v>78</v>
      </c>
      <c r="EV1" s="1" t="s">
        <v>117</v>
      </c>
      <c r="EW1" s="1" t="s">
        <v>120</v>
      </c>
      <c r="EX1" s="1" t="s">
        <v>121</v>
      </c>
      <c r="EY1" s="1" t="s">
        <v>122</v>
      </c>
      <c r="EZ1" s="1" t="s">
        <v>123</v>
      </c>
      <c r="FA1" s="1" t="s">
        <v>124</v>
      </c>
      <c r="FB1" s="1" t="s">
        <v>86</v>
      </c>
      <c r="FC1" s="1" t="s">
        <v>125</v>
      </c>
      <c r="FD1" s="1" t="s">
        <v>83</v>
      </c>
      <c r="FE1" s="1" t="s">
        <v>126</v>
      </c>
      <c r="FF1" s="1" t="s">
        <v>127</v>
      </c>
      <c r="FG1" s="1" t="s">
        <v>128</v>
      </c>
      <c r="FH1" s="1" t="s">
        <v>128</v>
      </c>
      <c r="FI1" s="1" t="s">
        <v>129</v>
      </c>
      <c r="FJ1" s="1" t="s">
        <v>130</v>
      </c>
      <c r="FK1" s="2" t="s">
        <v>131</v>
      </c>
      <c r="FL1" s="1" t="s">
        <v>132</v>
      </c>
      <c r="FM1" s="1" t="s">
        <v>133</v>
      </c>
      <c r="FN1" s="1" t="s">
        <v>91</v>
      </c>
      <c r="FO1" s="1" t="s">
        <v>134</v>
      </c>
      <c r="FP1" s="1" t="s">
        <v>94</v>
      </c>
      <c r="FQ1" s="1" t="s">
        <v>135</v>
      </c>
      <c r="FR1" s="1" t="s">
        <v>89</v>
      </c>
      <c r="FS1" s="1" t="s">
        <v>136</v>
      </c>
      <c r="FT1" s="1" t="s">
        <v>137</v>
      </c>
      <c r="FU1" s="1" t="s">
        <v>138</v>
      </c>
      <c r="FV1" s="1" t="s">
        <v>99</v>
      </c>
      <c r="FW1" s="1" t="s">
        <v>139</v>
      </c>
      <c r="FX1" s="1" t="s">
        <v>140</v>
      </c>
      <c r="FY1" s="1" t="s">
        <v>141</v>
      </c>
      <c r="FZ1" s="1"/>
      <c r="GA1" s="1" t="s">
        <v>142</v>
      </c>
      <c r="GB1" s="1" t="s">
        <v>142</v>
      </c>
      <c r="GC1" s="1" t="s">
        <v>143</v>
      </c>
      <c r="GD1" s="1"/>
      <c r="GE1" s="1"/>
      <c r="GF1" s="1" t="s">
        <v>144</v>
      </c>
      <c r="GG1" s="1"/>
      <c r="GH1" s="1"/>
      <c r="GI1" s="1" t="s">
        <v>145</v>
      </c>
      <c r="GJ1" s="13"/>
      <c r="GK1" s="13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</row>
    <row r="2" spans="1:228">
      <c r="B2" s="4"/>
      <c r="C2" s="17"/>
      <c r="D2" s="17"/>
      <c r="E2" s="4"/>
      <c r="F2" s="4"/>
      <c r="G2" s="4"/>
      <c r="H2" s="4"/>
      <c r="I2" s="4"/>
      <c r="J2" s="4"/>
      <c r="K2" s="4"/>
      <c r="L2" s="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22"/>
      <c r="AE2" s="4"/>
      <c r="AF2" s="4"/>
      <c r="AG2" s="62"/>
      <c r="AH2" s="62"/>
      <c r="AI2" s="17"/>
      <c r="AJ2" s="8"/>
      <c r="AK2" s="8"/>
      <c r="AL2" s="8"/>
      <c r="AM2" s="8"/>
      <c r="AN2" s="8"/>
      <c r="AO2" s="8"/>
      <c r="AP2" s="8"/>
      <c r="AQ2" s="70"/>
      <c r="AR2" s="70"/>
      <c r="AS2" s="70"/>
      <c r="AT2" s="70"/>
      <c r="AU2" s="62"/>
      <c r="AV2" s="62"/>
      <c r="AW2" s="62"/>
      <c r="AX2" s="62"/>
      <c r="AY2" s="70"/>
      <c r="AZ2" s="71"/>
      <c r="BA2" s="4"/>
      <c r="BB2" s="4"/>
      <c r="BC2" s="14"/>
      <c r="BD2" s="14"/>
      <c r="BE2" s="15"/>
      <c r="BF2" s="14"/>
      <c r="BG2" s="15"/>
      <c r="BH2" s="15"/>
      <c r="BI2" s="14"/>
      <c r="BJ2" s="5" t="s">
        <v>146</v>
      </c>
      <c r="BK2" s="5" t="s">
        <v>147</v>
      </c>
      <c r="BL2" s="5" t="s">
        <v>148</v>
      </c>
      <c r="BM2" s="5" t="s">
        <v>149</v>
      </c>
      <c r="BN2" s="5" t="s">
        <v>150</v>
      </c>
      <c r="BO2" s="5" t="s">
        <v>151</v>
      </c>
      <c r="BP2" s="5" t="s">
        <v>152</v>
      </c>
      <c r="BQ2" s="5" t="s">
        <v>153</v>
      </c>
      <c r="BR2" s="5" t="s">
        <v>154</v>
      </c>
      <c r="BS2" s="5" t="s">
        <v>155</v>
      </c>
      <c r="BT2" s="5" t="s">
        <v>156</v>
      </c>
      <c r="BU2" s="5" t="s">
        <v>157</v>
      </c>
      <c r="BV2" s="5" t="s">
        <v>158</v>
      </c>
      <c r="BW2" s="5" t="s">
        <v>159</v>
      </c>
      <c r="BX2" s="5" t="s">
        <v>160</v>
      </c>
      <c r="BY2" s="5" t="s">
        <v>161</v>
      </c>
      <c r="BZ2" s="5" t="s">
        <v>162</v>
      </c>
      <c r="CA2" s="5" t="s">
        <v>163</v>
      </c>
      <c r="CB2" s="5" t="s">
        <v>164</v>
      </c>
      <c r="CC2" s="5" t="s">
        <v>165</v>
      </c>
      <c r="CD2" s="5" t="s">
        <v>166</v>
      </c>
      <c r="CE2" s="5" t="s">
        <v>167</v>
      </c>
      <c r="CF2" s="5" t="s">
        <v>168</v>
      </c>
      <c r="CG2" s="5" t="s">
        <v>169</v>
      </c>
      <c r="CH2" s="5" t="s">
        <v>170</v>
      </c>
      <c r="CI2" s="5" t="s">
        <v>171</v>
      </c>
      <c r="CJ2" s="5" t="s">
        <v>172</v>
      </c>
      <c r="CK2" s="5" t="s">
        <v>173</v>
      </c>
      <c r="CL2" s="5" t="s">
        <v>174</v>
      </c>
      <c r="CM2" s="5" t="s">
        <v>175</v>
      </c>
      <c r="CN2" s="5" t="s">
        <v>176</v>
      </c>
      <c r="CO2" s="5" t="s">
        <v>177</v>
      </c>
      <c r="CP2" s="5" t="s">
        <v>178</v>
      </c>
      <c r="CQ2" s="5" t="s">
        <v>179</v>
      </c>
      <c r="CR2" s="5" t="s">
        <v>180</v>
      </c>
      <c r="CS2" s="5" t="s">
        <v>181</v>
      </c>
      <c r="CT2" s="5" t="s">
        <v>182</v>
      </c>
      <c r="CU2" s="5" t="s">
        <v>183</v>
      </c>
      <c r="CV2" s="5" t="s">
        <v>184</v>
      </c>
      <c r="CW2" s="5" t="s">
        <v>185</v>
      </c>
      <c r="CX2" s="5" t="s">
        <v>186</v>
      </c>
      <c r="CY2" s="5" t="s">
        <v>187</v>
      </c>
      <c r="CZ2" s="5" t="s">
        <v>188</v>
      </c>
      <c r="DA2" s="5" t="s">
        <v>189</v>
      </c>
      <c r="DB2" s="5" t="s">
        <v>190</v>
      </c>
      <c r="DC2" s="5" t="s">
        <v>191</v>
      </c>
      <c r="DD2" s="5" t="s">
        <v>192</v>
      </c>
      <c r="DE2" s="5" t="s">
        <v>193</v>
      </c>
      <c r="DF2" s="5" t="s">
        <v>194</v>
      </c>
      <c r="DG2" s="5" t="s">
        <v>195</v>
      </c>
      <c r="DH2" s="5" t="s">
        <v>196</v>
      </c>
      <c r="DI2" s="5" t="s">
        <v>197</v>
      </c>
      <c r="DJ2" s="5" t="s">
        <v>198</v>
      </c>
      <c r="DK2" s="5" t="s">
        <v>199</v>
      </c>
      <c r="DL2" s="5" t="s">
        <v>200</v>
      </c>
      <c r="DM2" s="5" t="s">
        <v>201</v>
      </c>
      <c r="DN2" s="5" t="s">
        <v>202</v>
      </c>
      <c r="DO2" s="5" t="s">
        <v>203</v>
      </c>
      <c r="DP2" s="5" t="s">
        <v>204</v>
      </c>
      <c r="DQ2" s="5" t="s">
        <v>205</v>
      </c>
      <c r="DR2" s="6" t="s">
        <v>206</v>
      </c>
      <c r="DS2" s="6" t="s">
        <v>207</v>
      </c>
      <c r="DT2" s="5" t="s">
        <v>208</v>
      </c>
      <c r="DU2" s="5" t="s">
        <v>209</v>
      </c>
      <c r="DV2" s="5" t="s">
        <v>210</v>
      </c>
      <c r="DW2" s="5" t="s">
        <v>211</v>
      </c>
      <c r="DX2" s="5" t="s">
        <v>212</v>
      </c>
      <c r="DY2" s="5" t="s">
        <v>213</v>
      </c>
      <c r="DZ2" s="5" t="s">
        <v>214</v>
      </c>
      <c r="EA2" s="5" t="s">
        <v>215</v>
      </c>
      <c r="EB2" s="5" t="s">
        <v>216</v>
      </c>
      <c r="EC2" s="5" t="s">
        <v>217</v>
      </c>
      <c r="ED2" s="5" t="s">
        <v>218</v>
      </c>
      <c r="EE2" s="5" t="s">
        <v>219</v>
      </c>
      <c r="EF2" s="5" t="s">
        <v>220</v>
      </c>
      <c r="EG2" s="5" t="s">
        <v>221</v>
      </c>
      <c r="EH2" s="5" t="s">
        <v>222</v>
      </c>
      <c r="EI2" s="5" t="s">
        <v>223</v>
      </c>
      <c r="EJ2" s="5" t="s">
        <v>224</v>
      </c>
      <c r="EK2" s="5" t="s">
        <v>225</v>
      </c>
      <c r="EL2" s="5" t="s">
        <v>226</v>
      </c>
      <c r="EM2" s="5" t="s">
        <v>227</v>
      </c>
      <c r="EN2" s="5" t="s">
        <v>228</v>
      </c>
      <c r="EO2" s="5" t="s">
        <v>229</v>
      </c>
      <c r="EP2" s="5" t="s">
        <v>230</v>
      </c>
      <c r="EQ2" s="5" t="s">
        <v>231</v>
      </c>
      <c r="ER2" s="5" t="s">
        <v>232</v>
      </c>
      <c r="ES2" s="5" t="s">
        <v>233</v>
      </c>
      <c r="ET2" s="5" t="s">
        <v>234</v>
      </c>
      <c r="EU2" s="5" t="s">
        <v>235</v>
      </c>
      <c r="EV2" s="5" t="s">
        <v>236</v>
      </c>
      <c r="EW2" s="5" t="s">
        <v>237</v>
      </c>
      <c r="EX2" s="5" t="s">
        <v>238</v>
      </c>
      <c r="EY2" s="5" t="s">
        <v>239</v>
      </c>
      <c r="EZ2" s="5" t="s">
        <v>240</v>
      </c>
      <c r="FA2" s="5" t="s">
        <v>241</v>
      </c>
      <c r="FB2" s="5" t="s">
        <v>242</v>
      </c>
      <c r="FC2" s="5" t="s">
        <v>243</v>
      </c>
      <c r="FD2" s="5" t="s">
        <v>244</v>
      </c>
      <c r="FE2" s="5" t="s">
        <v>245</v>
      </c>
      <c r="FF2" s="5" t="s">
        <v>246</v>
      </c>
      <c r="FG2" s="5" t="s">
        <v>247</v>
      </c>
      <c r="FH2" s="5" t="s">
        <v>248</v>
      </c>
      <c r="FI2" s="5" t="s">
        <v>249</v>
      </c>
      <c r="FJ2" s="5" t="s">
        <v>250</v>
      </c>
      <c r="FK2" s="5" t="s">
        <v>251</v>
      </c>
      <c r="FL2" s="5" t="s">
        <v>252</v>
      </c>
      <c r="FM2" s="5" t="s">
        <v>253</v>
      </c>
      <c r="FN2" s="5" t="s">
        <v>254</v>
      </c>
      <c r="FO2" s="5" t="s">
        <v>255</v>
      </c>
      <c r="FP2" s="5" t="s">
        <v>256</v>
      </c>
      <c r="FQ2" s="5" t="s">
        <v>257</v>
      </c>
      <c r="FR2" s="5" t="s">
        <v>258</v>
      </c>
      <c r="FS2" s="5" t="s">
        <v>259</v>
      </c>
      <c r="FT2" s="5" t="s">
        <v>260</v>
      </c>
      <c r="FU2" s="5" t="s">
        <v>261</v>
      </c>
      <c r="FV2" s="5" t="s">
        <v>262</v>
      </c>
      <c r="FW2" s="5" t="s">
        <v>263</v>
      </c>
      <c r="FX2" s="5" t="s">
        <v>264</v>
      </c>
      <c r="FY2" s="5" t="s">
        <v>265</v>
      </c>
      <c r="FZ2" s="10" t="s">
        <v>266</v>
      </c>
      <c r="GA2" s="11" t="s">
        <v>267</v>
      </c>
      <c r="GB2" s="11" t="s">
        <v>268</v>
      </c>
      <c r="GC2" s="11" t="s">
        <v>269</v>
      </c>
      <c r="GD2" s="10" t="s">
        <v>270</v>
      </c>
      <c r="GE2" s="10" t="s">
        <v>271</v>
      </c>
      <c r="GF2" s="11" t="s">
        <v>272</v>
      </c>
      <c r="GG2" s="10" t="s">
        <v>273</v>
      </c>
      <c r="GH2" s="10" t="s">
        <v>274</v>
      </c>
      <c r="GI2" s="9" t="s">
        <v>275</v>
      </c>
      <c r="GJ2" s="23" t="s">
        <v>276</v>
      </c>
      <c r="GK2" s="24" t="s">
        <v>277</v>
      </c>
    </row>
    <row r="3" spans="1:228" s="25" customFormat="1">
      <c r="A3" s="82" t="s">
        <v>413</v>
      </c>
      <c r="B3" s="26">
        <v>25</v>
      </c>
      <c r="C3" s="26">
        <v>99</v>
      </c>
      <c r="D3" s="20" t="s">
        <v>278</v>
      </c>
      <c r="E3" s="27" t="s">
        <v>279</v>
      </c>
      <c r="F3" s="28" t="s">
        <v>280</v>
      </c>
      <c r="G3" s="29">
        <v>49</v>
      </c>
      <c r="H3" s="29">
        <v>1</v>
      </c>
      <c r="I3" s="29">
        <v>60.4</v>
      </c>
      <c r="J3" s="29">
        <v>1.54</v>
      </c>
      <c r="K3" s="30">
        <f t="shared" ref="K3:K29" si="0">I3/(J3*J3)</f>
        <v>25.468038455051442</v>
      </c>
      <c r="L3" s="31">
        <v>1</v>
      </c>
      <c r="M3" s="30">
        <v>35.700000000000003</v>
      </c>
      <c r="N3" s="29">
        <v>36.9</v>
      </c>
      <c r="O3" s="29">
        <v>44.2</v>
      </c>
      <c r="P3" s="29">
        <v>2</v>
      </c>
      <c r="Q3" s="29">
        <v>1858</v>
      </c>
      <c r="R3" s="29">
        <v>87</v>
      </c>
      <c r="S3" s="29">
        <v>103</v>
      </c>
      <c r="T3" s="29"/>
      <c r="U3" s="29">
        <v>118</v>
      </c>
      <c r="V3" s="29">
        <v>60</v>
      </c>
      <c r="W3" s="30">
        <f>((V3*2)+U3)/3</f>
        <v>79.333333333333329</v>
      </c>
      <c r="X3" s="29">
        <v>3</v>
      </c>
      <c r="Y3" s="29">
        <v>0</v>
      </c>
      <c r="Z3" s="29">
        <v>1</v>
      </c>
      <c r="AA3" s="29">
        <v>0</v>
      </c>
      <c r="AB3" s="29">
        <v>0</v>
      </c>
      <c r="AC3" s="29">
        <v>0</v>
      </c>
      <c r="AD3" s="26">
        <v>1</v>
      </c>
      <c r="AE3" s="29">
        <v>0.57999999999999996</v>
      </c>
      <c r="AF3" s="29" t="s">
        <v>281</v>
      </c>
      <c r="AG3" s="63">
        <v>102</v>
      </c>
      <c r="AH3" s="63">
        <v>4.4000000000000004</v>
      </c>
      <c r="AI3" s="20">
        <v>0</v>
      </c>
      <c r="AJ3" s="29">
        <v>199</v>
      </c>
      <c r="AK3" s="29">
        <v>66</v>
      </c>
      <c r="AL3" s="29">
        <f t="shared" ref="AL3:AL29" si="1">(AJ3-AK3)</f>
        <v>133</v>
      </c>
      <c r="AM3" s="29">
        <f t="shared" ref="AM3:AM29" si="2">AJ3-AK3-AN3</f>
        <v>120</v>
      </c>
      <c r="AN3" s="29">
        <f t="shared" ref="AN3:AN29" si="3">AO3/5</f>
        <v>13</v>
      </c>
      <c r="AO3" s="29">
        <v>65</v>
      </c>
      <c r="AP3" s="29">
        <v>1.1000000000000001</v>
      </c>
      <c r="AQ3" s="72">
        <f>((186)*(AP3^-1.154))*((G3)^-0.203)*(0.742)</f>
        <v>56.109950630230742</v>
      </c>
      <c r="AR3" s="63">
        <v>2.1</v>
      </c>
      <c r="AS3" s="73">
        <f>(AR3)/100</f>
        <v>2.1000000000000001E-2</v>
      </c>
      <c r="AT3" s="64">
        <v>50</v>
      </c>
      <c r="AU3" s="63">
        <v>22.5</v>
      </c>
      <c r="AV3" s="74">
        <f>(AS3*AT3)/AU3</f>
        <v>4.6666666666666669E-2</v>
      </c>
      <c r="AW3" s="75">
        <v>6</v>
      </c>
      <c r="AX3" s="73">
        <f>(AW3)/1000</f>
        <v>6.0000000000000001E-3</v>
      </c>
      <c r="AY3" s="75">
        <f>AX3/AV3</f>
        <v>0.12857142857142856</v>
      </c>
      <c r="AZ3" s="61">
        <v>0</v>
      </c>
      <c r="BA3" s="29"/>
      <c r="BB3" s="29"/>
      <c r="BC3" s="33">
        <v>0.5</v>
      </c>
      <c r="BD3" s="33">
        <v>0.4</v>
      </c>
      <c r="BE3" s="33">
        <f>AVERAGE(BC3:BD3)</f>
        <v>0.45</v>
      </c>
      <c r="BF3" s="33">
        <v>0.5</v>
      </c>
      <c r="BG3" s="33">
        <v>0.5</v>
      </c>
      <c r="BH3" s="33">
        <f>AVERAGE(BF3:BG3)</f>
        <v>0.5</v>
      </c>
      <c r="BI3" s="34">
        <f>AVERAGE(BC3:BH3)</f>
        <v>0.47500000000000003</v>
      </c>
      <c r="BJ3" s="35"/>
      <c r="BK3" s="36">
        <v>184.352979651163</v>
      </c>
      <c r="BL3" s="36">
        <v>0</v>
      </c>
      <c r="BM3" s="36">
        <v>657.73500000000001</v>
      </c>
      <c r="BN3" s="36">
        <v>68859.121351112801</v>
      </c>
      <c r="BO3" s="36">
        <v>2155.65001982276</v>
      </c>
      <c r="BP3" s="36">
        <v>1851.3527285447799</v>
      </c>
      <c r="BQ3" s="36">
        <v>0</v>
      </c>
      <c r="BR3" s="36">
        <v>0</v>
      </c>
      <c r="BS3" s="36">
        <v>578.87282082889101</v>
      </c>
      <c r="BT3" s="36">
        <v>411.74678521455201</v>
      </c>
      <c r="BU3" s="36">
        <v>0</v>
      </c>
      <c r="BV3" s="36">
        <v>359.48883978544802</v>
      </c>
      <c r="BW3" s="36">
        <v>103.646048440831</v>
      </c>
      <c r="BX3" s="36">
        <v>0</v>
      </c>
      <c r="BY3" s="36">
        <v>0</v>
      </c>
      <c r="BZ3" s="36">
        <v>172.05363871402901</v>
      </c>
      <c r="CA3" s="36">
        <v>0</v>
      </c>
      <c r="CB3" s="36">
        <v>0</v>
      </c>
      <c r="CC3" s="36">
        <v>0</v>
      </c>
      <c r="CD3" s="36">
        <v>0</v>
      </c>
      <c r="CE3" s="36">
        <v>193.9778125</v>
      </c>
      <c r="CF3" s="36">
        <v>0</v>
      </c>
      <c r="CG3" s="36">
        <v>1732.5434375</v>
      </c>
      <c r="CH3" s="36">
        <v>0</v>
      </c>
      <c r="CI3" s="36">
        <v>0</v>
      </c>
      <c r="CJ3" s="36">
        <v>0</v>
      </c>
      <c r="CK3" s="36">
        <v>0</v>
      </c>
      <c r="CL3" s="36">
        <v>0</v>
      </c>
      <c r="CM3" s="36">
        <v>1121.30951712828</v>
      </c>
      <c r="CN3" s="36">
        <v>70.850990798104505</v>
      </c>
      <c r="CO3" s="36">
        <v>112.39292957361501</v>
      </c>
      <c r="CP3" s="36">
        <v>59.219807253649499</v>
      </c>
      <c r="CQ3" s="36">
        <v>105.067358576643</v>
      </c>
      <c r="CR3" s="36">
        <v>0</v>
      </c>
      <c r="CS3" s="36">
        <v>126.98887622816601</v>
      </c>
      <c r="CT3" s="36">
        <v>194.825085971617</v>
      </c>
      <c r="CU3" s="36">
        <v>195.323537800217</v>
      </c>
      <c r="CV3" s="36">
        <v>98.517812499999806</v>
      </c>
      <c r="CW3" s="36">
        <v>0</v>
      </c>
      <c r="CX3" s="36">
        <v>54.840409286437101</v>
      </c>
      <c r="CY3" s="36">
        <v>4637.0064641320896</v>
      </c>
      <c r="CZ3" s="36">
        <v>0</v>
      </c>
      <c r="DA3" s="36">
        <v>750.99064302884301</v>
      </c>
      <c r="DB3" s="36">
        <v>501.807439903849</v>
      </c>
      <c r="DC3" s="36">
        <v>113.00891352479699</v>
      </c>
      <c r="DD3" s="36">
        <v>65.757211538461306</v>
      </c>
      <c r="DE3" s="36">
        <v>63.497062563259199</v>
      </c>
      <c r="DF3" s="36">
        <v>5004.9945524417999</v>
      </c>
      <c r="DG3" s="36">
        <v>1067.1989653972701</v>
      </c>
      <c r="DH3" s="36">
        <v>346.40478987069099</v>
      </c>
      <c r="DI3" s="36">
        <v>146.45083512931001</v>
      </c>
      <c r="DJ3" s="36">
        <v>0</v>
      </c>
      <c r="DK3" s="36">
        <v>303.30781781462599</v>
      </c>
      <c r="DL3" s="36">
        <v>403.97205144557898</v>
      </c>
      <c r="DM3" s="36">
        <v>168.199644982992</v>
      </c>
      <c r="DN3" s="36">
        <v>0</v>
      </c>
      <c r="DO3" s="36">
        <v>232.2721875</v>
      </c>
      <c r="DP3" s="36">
        <v>0</v>
      </c>
      <c r="DQ3" s="36">
        <v>0</v>
      </c>
      <c r="DR3" s="36">
        <v>154.93656250000001</v>
      </c>
      <c r="DS3" s="36">
        <v>507.02336509146397</v>
      </c>
      <c r="DT3" s="36">
        <v>237.184134908537</v>
      </c>
      <c r="DU3" s="36">
        <v>87804.189785330105</v>
      </c>
      <c r="DV3" s="36">
        <v>2449.07116932492</v>
      </c>
      <c r="DW3" s="36">
        <v>0</v>
      </c>
      <c r="DX3" s="36">
        <v>1389.6481078449599</v>
      </c>
      <c r="DY3" s="36">
        <v>0</v>
      </c>
      <c r="DZ3" s="36">
        <v>101.471562500001</v>
      </c>
      <c r="EA3" s="36">
        <v>0</v>
      </c>
      <c r="EB3" s="36">
        <v>639.42812500000002</v>
      </c>
      <c r="EC3" s="36">
        <v>0</v>
      </c>
      <c r="ED3" s="36">
        <v>385.79249172794101</v>
      </c>
      <c r="EE3" s="36">
        <v>240.81578952205899</v>
      </c>
      <c r="EF3" s="36">
        <v>0</v>
      </c>
      <c r="EG3" s="36">
        <v>0</v>
      </c>
      <c r="EH3" s="36">
        <v>0</v>
      </c>
      <c r="EI3" s="36">
        <v>81.885275787965597</v>
      </c>
      <c r="EJ3" s="36">
        <v>2286.9297394341002</v>
      </c>
      <c r="EK3" s="36">
        <v>53.119465884670397</v>
      </c>
      <c r="EL3" s="36">
        <v>0</v>
      </c>
      <c r="EM3" s="36">
        <v>91.350468749999806</v>
      </c>
      <c r="EN3" s="36">
        <v>511.46624999999898</v>
      </c>
      <c r="EO3" s="36">
        <v>0</v>
      </c>
      <c r="EP3" s="36">
        <v>0</v>
      </c>
      <c r="EQ3" s="36">
        <v>0</v>
      </c>
      <c r="ER3" s="36">
        <v>1420.2068750000001</v>
      </c>
      <c r="ES3" s="36">
        <v>56.415937500000197</v>
      </c>
      <c r="ET3" s="36">
        <v>0</v>
      </c>
      <c r="EU3" s="36">
        <v>59.0204614695337</v>
      </c>
      <c r="EV3" s="36">
        <v>257.12860607078898</v>
      </c>
      <c r="EW3" s="36">
        <v>78.084682459677296</v>
      </c>
      <c r="EX3" s="36">
        <v>0</v>
      </c>
      <c r="EY3" s="36">
        <v>320.37853676470502</v>
      </c>
      <c r="EZ3" s="36">
        <v>68.428025735294597</v>
      </c>
      <c r="FA3" s="36">
        <v>0</v>
      </c>
      <c r="FB3" s="36">
        <v>75.688346946022605</v>
      </c>
      <c r="FC3" s="36">
        <v>0</v>
      </c>
      <c r="FD3" s="36">
        <v>149.61666294642799</v>
      </c>
      <c r="FE3" s="36">
        <v>243.979218750001</v>
      </c>
      <c r="FF3" s="36">
        <v>213.91291294642801</v>
      </c>
      <c r="FG3" s="36">
        <v>60.225156249999898</v>
      </c>
      <c r="FH3" s="36">
        <v>0</v>
      </c>
      <c r="FI3" s="36">
        <v>159.72968750000001</v>
      </c>
      <c r="FJ3" s="36">
        <v>0</v>
      </c>
      <c r="FK3" s="36">
        <v>0</v>
      </c>
      <c r="FL3" s="36">
        <v>1313.8980481927699</v>
      </c>
      <c r="FM3" s="36">
        <v>0</v>
      </c>
      <c r="FN3" s="36">
        <v>854.48663930722898</v>
      </c>
      <c r="FO3" s="36">
        <v>0</v>
      </c>
      <c r="FP3" s="36">
        <v>57.3132812500005</v>
      </c>
      <c r="FQ3" s="36">
        <v>0</v>
      </c>
      <c r="FR3" s="36">
        <v>1102.9779687499999</v>
      </c>
      <c r="FS3" s="36">
        <v>7260.5160937500004</v>
      </c>
      <c r="FT3" s="36">
        <v>0</v>
      </c>
      <c r="FU3" s="36">
        <v>0</v>
      </c>
      <c r="FV3" s="36">
        <v>253.228601973683</v>
      </c>
      <c r="FW3" s="36">
        <v>6346.0239309210501</v>
      </c>
      <c r="FX3" s="36">
        <v>90.789087171052202</v>
      </c>
      <c r="FY3" s="36">
        <v>0</v>
      </c>
      <c r="FZ3" s="36">
        <v>0</v>
      </c>
      <c r="GA3" s="36">
        <v>69.797499999999701</v>
      </c>
      <c r="GB3" s="36">
        <v>0</v>
      </c>
      <c r="GC3" s="36">
        <v>336.23453002929699</v>
      </c>
      <c r="GD3" s="36">
        <v>0</v>
      </c>
      <c r="GE3" s="36">
        <v>260.03907714843803</v>
      </c>
      <c r="GF3" s="36">
        <v>0</v>
      </c>
      <c r="GG3" s="36">
        <v>93.732667151164193</v>
      </c>
      <c r="GH3" s="36">
        <v>0</v>
      </c>
      <c r="GI3" s="37">
        <v>0</v>
      </c>
      <c r="GJ3" s="36">
        <v>190.94198072017301</v>
      </c>
      <c r="GK3" s="37">
        <v>0</v>
      </c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</row>
    <row r="4" spans="1:228">
      <c r="B4" s="20">
        <v>16</v>
      </c>
      <c r="C4" s="20">
        <v>91</v>
      </c>
      <c r="D4" s="20" t="s">
        <v>282</v>
      </c>
      <c r="E4" s="27" t="s">
        <v>279</v>
      </c>
      <c r="F4" s="38" t="s">
        <v>283</v>
      </c>
      <c r="G4" s="27">
        <v>33</v>
      </c>
      <c r="H4" s="27">
        <v>1</v>
      </c>
      <c r="I4" s="27">
        <v>53.6</v>
      </c>
      <c r="J4" s="27">
        <v>1.55</v>
      </c>
      <c r="K4" s="36">
        <f t="shared" si="0"/>
        <v>22.310093652445367</v>
      </c>
      <c r="L4" s="39">
        <v>0</v>
      </c>
      <c r="M4" s="36">
        <v>27.3</v>
      </c>
      <c r="N4" s="27">
        <v>37</v>
      </c>
      <c r="O4" s="27">
        <v>50.1</v>
      </c>
      <c r="P4" s="27">
        <v>2</v>
      </c>
      <c r="Q4" s="27">
        <v>1861</v>
      </c>
      <c r="R4" s="27">
        <v>89</v>
      </c>
      <c r="S4" s="27">
        <v>89</v>
      </c>
      <c r="T4" s="27">
        <v>32</v>
      </c>
      <c r="U4" s="27">
        <v>120</v>
      </c>
      <c r="V4" s="27">
        <v>80</v>
      </c>
      <c r="W4" s="36">
        <f>((V4*2)+U4)/3</f>
        <v>93.333333333333329</v>
      </c>
      <c r="X4" s="27">
        <v>7</v>
      </c>
      <c r="Y4" s="27">
        <v>1</v>
      </c>
      <c r="Z4" s="27">
        <v>1</v>
      </c>
      <c r="AA4" s="27">
        <v>1</v>
      </c>
      <c r="AB4" s="27">
        <v>0</v>
      </c>
      <c r="AC4" s="27">
        <v>0</v>
      </c>
      <c r="AD4" s="20">
        <v>1</v>
      </c>
      <c r="AE4" s="27">
        <v>8</v>
      </c>
      <c r="AF4" s="27" t="s">
        <v>284</v>
      </c>
      <c r="AG4" s="64">
        <v>290</v>
      </c>
      <c r="AH4" s="64">
        <v>8.6</v>
      </c>
      <c r="AI4" s="20">
        <v>1</v>
      </c>
      <c r="AJ4" s="27">
        <v>236</v>
      </c>
      <c r="AK4" s="27">
        <v>48</v>
      </c>
      <c r="AL4" s="27">
        <f t="shared" si="1"/>
        <v>188</v>
      </c>
      <c r="AM4" s="27">
        <f t="shared" si="2"/>
        <v>158.19999999999999</v>
      </c>
      <c r="AN4" s="27">
        <f t="shared" si="3"/>
        <v>29.8</v>
      </c>
      <c r="AO4" s="27">
        <v>149</v>
      </c>
      <c r="AP4" s="27">
        <v>0.6</v>
      </c>
      <c r="AQ4" s="72">
        <f>((186)*(AP4^-1.154))*((G4)^-0.203)*(0.742)</f>
        <v>122.36915941265761</v>
      </c>
      <c r="AR4" s="64">
        <v>0.9</v>
      </c>
      <c r="AS4" s="73">
        <f t="shared" ref="AS4:AS51" si="4">(AR4)/100</f>
        <v>9.0000000000000011E-3</v>
      </c>
      <c r="AT4" s="64">
        <v>50</v>
      </c>
      <c r="AU4" s="64">
        <v>21</v>
      </c>
      <c r="AV4" s="74">
        <f t="shared" ref="AV4:AV51" si="5">(AS4*AT4)/AU4</f>
        <v>2.1428571428571432E-2</v>
      </c>
      <c r="AW4" s="76">
        <v>5</v>
      </c>
      <c r="AX4" s="73">
        <f t="shared" ref="AX4:AX51" si="6">(AW4)/1000</f>
        <v>5.0000000000000001E-3</v>
      </c>
      <c r="AY4" s="75">
        <f t="shared" ref="AY4:AY51" si="7">AX4/AV4</f>
        <v>0.23333333333333331</v>
      </c>
      <c r="AZ4" s="61">
        <v>0</v>
      </c>
      <c r="BA4" s="27"/>
      <c r="BB4" s="27"/>
      <c r="BC4" s="33">
        <v>0.5</v>
      </c>
      <c r="BD4" s="33">
        <v>0.7</v>
      </c>
      <c r="BE4" s="33">
        <f t="shared" ref="BE4:BE36" si="8">AVERAGE(BC4:BD4)</f>
        <v>0.6</v>
      </c>
      <c r="BF4" s="33">
        <v>0.7</v>
      </c>
      <c r="BG4" s="33">
        <v>0.5</v>
      </c>
      <c r="BH4" s="33">
        <f t="shared" ref="BH4:BH36" si="9">AVERAGE(BF4:BG4)</f>
        <v>0.6</v>
      </c>
      <c r="BI4" s="34">
        <f>AVERAGE(BC4:BH4)</f>
        <v>0.6</v>
      </c>
      <c r="BJ4" s="35"/>
      <c r="BK4" s="36">
        <v>168.81617567700201</v>
      </c>
      <c r="BL4" s="36">
        <v>0</v>
      </c>
      <c r="BM4" s="36">
        <v>457.13735270310002</v>
      </c>
      <c r="BN4" s="36">
        <v>1103.7376562500001</v>
      </c>
      <c r="BO4" s="36">
        <v>2610.9912487735501</v>
      </c>
      <c r="BP4" s="36">
        <v>1680.5378743131901</v>
      </c>
      <c r="BQ4" s="36">
        <v>0</v>
      </c>
      <c r="BR4" s="36">
        <v>0</v>
      </c>
      <c r="BS4" s="36">
        <v>448.551940737834</v>
      </c>
      <c r="BT4" s="36">
        <v>295.62130788854</v>
      </c>
      <c r="BU4" s="36">
        <v>0</v>
      </c>
      <c r="BV4" s="36">
        <v>285.703788265306</v>
      </c>
      <c r="BW4" s="36">
        <v>116.283311298077</v>
      </c>
      <c r="BX4" s="36">
        <v>0</v>
      </c>
      <c r="BY4" s="36">
        <v>77.408283617424303</v>
      </c>
      <c r="BZ4" s="36">
        <v>195.55525189393899</v>
      </c>
      <c r="CA4" s="36">
        <v>0</v>
      </c>
      <c r="CB4" s="36">
        <v>58.551723646723602</v>
      </c>
      <c r="CC4" s="36">
        <v>0</v>
      </c>
      <c r="CD4" s="36">
        <v>0</v>
      </c>
      <c r="CE4" s="36">
        <v>191.24574563746401</v>
      </c>
      <c r="CF4" s="36">
        <v>0</v>
      </c>
      <c r="CG4" s="36">
        <v>1543.1079687500001</v>
      </c>
      <c r="CH4" s="36">
        <v>0</v>
      </c>
      <c r="CI4" s="36">
        <v>0</v>
      </c>
      <c r="CJ4" s="36">
        <v>0</v>
      </c>
      <c r="CK4" s="36">
        <v>0</v>
      </c>
      <c r="CL4" s="36">
        <v>180.291096345515</v>
      </c>
      <c r="CM4" s="36">
        <v>768.18327398255701</v>
      </c>
      <c r="CN4" s="36">
        <v>0</v>
      </c>
      <c r="CO4" s="36">
        <v>120.79893012873799</v>
      </c>
      <c r="CP4" s="36">
        <v>80.078874584717497</v>
      </c>
      <c r="CQ4" s="36">
        <v>73.059003841362397</v>
      </c>
      <c r="CR4" s="36">
        <v>55.5160501453487</v>
      </c>
      <c r="CS4" s="36">
        <v>77.992945390365193</v>
      </c>
      <c r="CT4" s="36">
        <v>111.54975498338899</v>
      </c>
      <c r="CU4" s="36">
        <v>114.981820494186</v>
      </c>
      <c r="CV4" s="36">
        <v>216.43281250000001</v>
      </c>
      <c r="CW4" s="36">
        <v>0</v>
      </c>
      <c r="CX4" s="36">
        <v>78.116461562500007</v>
      </c>
      <c r="CY4" s="36">
        <v>2295.8911800000001</v>
      </c>
      <c r="CZ4" s="36">
        <v>9278.9855849999894</v>
      </c>
      <c r="DA4" s="36">
        <v>0</v>
      </c>
      <c r="DB4" s="36">
        <v>0</v>
      </c>
      <c r="DC4" s="36">
        <v>0</v>
      </c>
      <c r="DD4" s="36">
        <v>513.84565625000096</v>
      </c>
      <c r="DE4" s="36">
        <v>0</v>
      </c>
      <c r="DF4" s="36">
        <v>1966.55515375</v>
      </c>
      <c r="DG4" s="36">
        <v>638.114471250002</v>
      </c>
      <c r="DH4" s="36">
        <v>441.10001795419299</v>
      </c>
      <c r="DI4" s="36">
        <v>78.262013295807407</v>
      </c>
      <c r="DJ4" s="36">
        <v>0</v>
      </c>
      <c r="DK4" s="36">
        <v>142.20906249999999</v>
      </c>
      <c r="DL4" s="36">
        <v>0</v>
      </c>
      <c r="DM4" s="36">
        <v>0</v>
      </c>
      <c r="DN4" s="36">
        <v>0</v>
      </c>
      <c r="DO4" s="36">
        <v>226.47549741331099</v>
      </c>
      <c r="DP4" s="36">
        <v>0</v>
      </c>
      <c r="DQ4" s="36">
        <v>0</v>
      </c>
      <c r="DR4" s="36">
        <v>228.70013597595101</v>
      </c>
      <c r="DS4" s="36">
        <v>91.037348294183502</v>
      </c>
      <c r="DT4" s="36">
        <v>235.859791317114</v>
      </c>
      <c r="DU4" s="36">
        <v>1349.5477865335999</v>
      </c>
      <c r="DV4" s="36">
        <v>3406.09375993497</v>
      </c>
      <c r="DW4" s="36">
        <v>0</v>
      </c>
      <c r="DX4" s="36">
        <v>2415.6347875270899</v>
      </c>
      <c r="DY4" s="36">
        <v>0</v>
      </c>
      <c r="DZ4" s="36">
        <v>0</v>
      </c>
      <c r="EA4" s="36">
        <v>120.282383715679</v>
      </c>
      <c r="EB4" s="36">
        <v>532.95456353865598</v>
      </c>
      <c r="EC4" s="36">
        <v>0</v>
      </c>
      <c r="ED4" s="36">
        <v>442.20660276073698</v>
      </c>
      <c r="EE4" s="36">
        <v>271.286209739264</v>
      </c>
      <c r="EF4" s="36">
        <v>0</v>
      </c>
      <c r="EG4" s="36">
        <v>0</v>
      </c>
      <c r="EH4" s="36">
        <v>0</v>
      </c>
      <c r="EI4" s="36">
        <v>141.48120882601401</v>
      </c>
      <c r="EJ4" s="36">
        <v>2096.6174398226299</v>
      </c>
      <c r="EK4" s="36">
        <v>70.409953547297505</v>
      </c>
      <c r="EL4" s="36">
        <v>0</v>
      </c>
      <c r="EM4" s="36">
        <v>72.577570382882897</v>
      </c>
      <c r="EN4" s="36">
        <v>230.232689102563</v>
      </c>
      <c r="EO4" s="36">
        <v>217.109498397436</v>
      </c>
      <c r="EP4" s="36">
        <v>0</v>
      </c>
      <c r="EQ4" s="36">
        <v>0</v>
      </c>
      <c r="ER4" s="36">
        <v>933.27203125000096</v>
      </c>
      <c r="ES4" s="36">
        <v>51.5833302696077</v>
      </c>
      <c r="ET4" s="36">
        <v>0</v>
      </c>
      <c r="EU4" s="36">
        <v>215.99771577381</v>
      </c>
      <c r="EV4" s="36">
        <v>238.30417410714301</v>
      </c>
      <c r="EW4" s="36">
        <v>74.319023214285394</v>
      </c>
      <c r="EX4" s="36">
        <v>0</v>
      </c>
      <c r="EY4" s="36">
        <v>282.66130625</v>
      </c>
      <c r="EZ4" s="36">
        <v>68.335924404761698</v>
      </c>
      <c r="FA4" s="36">
        <v>0</v>
      </c>
      <c r="FB4" s="36">
        <v>147.485386255116</v>
      </c>
      <c r="FC4" s="36">
        <v>0</v>
      </c>
      <c r="FD4" s="36">
        <v>111.020022169168</v>
      </c>
      <c r="FE4" s="36">
        <v>357.85781569747598</v>
      </c>
      <c r="FF4" s="36">
        <v>252.00372207537399</v>
      </c>
      <c r="FG4" s="36">
        <v>125.754596691678</v>
      </c>
      <c r="FH4" s="36">
        <v>80.905959456003401</v>
      </c>
      <c r="FI4" s="36">
        <v>491.70281015518401</v>
      </c>
      <c r="FJ4" s="36">
        <v>0</v>
      </c>
      <c r="FK4" s="36">
        <v>0</v>
      </c>
      <c r="FL4" s="36">
        <v>422.09960536858898</v>
      </c>
      <c r="FM4" s="36">
        <v>0</v>
      </c>
      <c r="FN4" s="36">
        <v>158.24311338141101</v>
      </c>
      <c r="FO4" s="36">
        <v>158.049722756411</v>
      </c>
      <c r="FP4" s="36">
        <v>0</v>
      </c>
      <c r="FQ4" s="36">
        <v>0</v>
      </c>
      <c r="FR4" s="36">
        <v>603.38732921511598</v>
      </c>
      <c r="FS4" s="36">
        <v>2729.7829832848902</v>
      </c>
      <c r="FT4" s="36">
        <v>0</v>
      </c>
      <c r="FU4" s="36">
        <v>0</v>
      </c>
      <c r="FV4" s="36">
        <v>91.385678418803195</v>
      </c>
      <c r="FW4" s="36">
        <v>13997.7259415064</v>
      </c>
      <c r="FX4" s="36">
        <v>0</v>
      </c>
      <c r="FY4" s="36">
        <v>0</v>
      </c>
      <c r="FZ4" s="36">
        <v>0</v>
      </c>
      <c r="GA4" s="36">
        <v>101.78952590812</v>
      </c>
      <c r="GB4" s="36">
        <v>0</v>
      </c>
      <c r="GC4" s="36">
        <v>135.80399939903899</v>
      </c>
      <c r="GD4" s="36">
        <v>0</v>
      </c>
      <c r="GE4" s="36">
        <v>255.40664903845999</v>
      </c>
      <c r="GF4" s="36">
        <v>0</v>
      </c>
      <c r="GG4" s="36">
        <v>0</v>
      </c>
      <c r="GH4" s="36">
        <v>0</v>
      </c>
      <c r="GI4" s="37">
        <v>0</v>
      </c>
      <c r="GJ4" s="36">
        <v>0</v>
      </c>
      <c r="GK4" s="37">
        <v>0</v>
      </c>
    </row>
    <row r="5" spans="1:228">
      <c r="B5" s="20">
        <v>14</v>
      </c>
      <c r="C5" s="20">
        <v>88</v>
      </c>
      <c r="D5" s="20" t="s">
        <v>285</v>
      </c>
      <c r="E5" s="27" t="s">
        <v>279</v>
      </c>
      <c r="F5" s="38" t="s">
        <v>286</v>
      </c>
      <c r="G5" s="27">
        <v>55</v>
      </c>
      <c r="H5" s="27">
        <v>1</v>
      </c>
      <c r="I5" s="27">
        <v>66.400000000000006</v>
      </c>
      <c r="J5" s="27">
        <v>1.57</v>
      </c>
      <c r="K5" s="36">
        <f t="shared" si="0"/>
        <v>26.938212503549842</v>
      </c>
      <c r="L5" s="39">
        <v>1</v>
      </c>
      <c r="M5" s="36">
        <v>41.8</v>
      </c>
      <c r="N5" s="27">
        <v>36.700000000000003</v>
      </c>
      <c r="O5" s="27">
        <v>40.200000000000003</v>
      </c>
      <c r="P5" s="27">
        <v>2</v>
      </c>
      <c r="Q5" s="27">
        <v>1876</v>
      </c>
      <c r="R5" s="27">
        <v>98.5</v>
      </c>
      <c r="S5" s="27">
        <v>115</v>
      </c>
      <c r="T5" s="27">
        <v>35</v>
      </c>
      <c r="U5" s="27">
        <v>118</v>
      </c>
      <c r="V5" s="27">
        <v>70</v>
      </c>
      <c r="W5" s="36">
        <f>((T5*2)+S5)/3</f>
        <v>61.666666666666664</v>
      </c>
      <c r="X5" s="27">
        <v>10</v>
      </c>
      <c r="Y5" s="27">
        <v>0</v>
      </c>
      <c r="Z5" s="27">
        <v>0</v>
      </c>
      <c r="AA5" s="27">
        <v>1</v>
      </c>
      <c r="AB5" s="27">
        <v>0</v>
      </c>
      <c r="AC5" s="27">
        <v>0</v>
      </c>
      <c r="AD5" s="20">
        <v>1</v>
      </c>
      <c r="AE5" s="27">
        <v>3</v>
      </c>
      <c r="AF5" s="27" t="s">
        <v>284</v>
      </c>
      <c r="AG5" s="64">
        <v>103</v>
      </c>
      <c r="AH5" s="64">
        <v>6.8</v>
      </c>
      <c r="AI5" s="20">
        <v>1</v>
      </c>
      <c r="AJ5" s="27">
        <v>160</v>
      </c>
      <c r="AK5" s="27">
        <v>65</v>
      </c>
      <c r="AL5" s="27">
        <f t="shared" si="1"/>
        <v>95</v>
      </c>
      <c r="AM5" s="27">
        <f t="shared" si="2"/>
        <v>88.2</v>
      </c>
      <c r="AN5" s="27">
        <f t="shared" si="3"/>
        <v>6.8</v>
      </c>
      <c r="AO5" s="27">
        <v>34</v>
      </c>
      <c r="AP5" s="27">
        <v>0.6</v>
      </c>
      <c r="AQ5" s="72">
        <f>((186)*(AP5^-1.154))*((G5)^-0.203)*(0.742)</f>
        <v>110.31553628243834</v>
      </c>
      <c r="AR5" s="64">
        <v>1.8</v>
      </c>
      <c r="AS5" s="73">
        <f t="shared" si="4"/>
        <v>1.8000000000000002E-2</v>
      </c>
      <c r="AT5" s="64">
        <v>50</v>
      </c>
      <c r="AU5" s="64">
        <v>21</v>
      </c>
      <c r="AV5" s="74">
        <f t="shared" si="5"/>
        <v>4.2857142857142864E-2</v>
      </c>
      <c r="AW5" s="76">
        <v>34</v>
      </c>
      <c r="AX5" s="73">
        <f t="shared" si="6"/>
        <v>3.4000000000000002E-2</v>
      </c>
      <c r="AY5" s="75">
        <f t="shared" si="7"/>
        <v>0.79333333333333322</v>
      </c>
      <c r="AZ5" s="61">
        <v>0</v>
      </c>
      <c r="BA5" s="27"/>
      <c r="BB5" s="27"/>
      <c r="BC5" s="33">
        <v>0.6</v>
      </c>
      <c r="BD5" s="33">
        <v>0.5</v>
      </c>
      <c r="BE5" s="33">
        <f t="shared" si="8"/>
        <v>0.55000000000000004</v>
      </c>
      <c r="BF5" s="33">
        <v>0.5</v>
      </c>
      <c r="BG5" s="33">
        <v>0.5</v>
      </c>
      <c r="BH5" s="33">
        <f t="shared" si="9"/>
        <v>0.5</v>
      </c>
      <c r="BI5" s="34">
        <f t="shared" ref="BI5:BI36" si="10">AVERAGE(BC5:BH5)</f>
        <v>0.52500000000000002</v>
      </c>
      <c r="BJ5" s="35"/>
      <c r="BK5" s="36">
        <v>140.82963958333301</v>
      </c>
      <c r="BL5" s="36">
        <v>0</v>
      </c>
      <c r="BM5" s="36">
        <v>302.828125</v>
      </c>
      <c r="BN5" s="36">
        <v>303.99984375000003</v>
      </c>
      <c r="BO5" s="36">
        <v>1305.9476039751801</v>
      </c>
      <c r="BP5" s="36">
        <v>1523.9281497012901</v>
      </c>
      <c r="BQ5" s="36">
        <v>0</v>
      </c>
      <c r="BR5" s="36">
        <v>0</v>
      </c>
      <c r="BS5" s="36">
        <v>336.43516773896999</v>
      </c>
      <c r="BT5" s="36">
        <v>276.06828124999998</v>
      </c>
      <c r="BU5" s="36">
        <v>0</v>
      </c>
      <c r="BV5" s="36">
        <v>295.92960248161802</v>
      </c>
      <c r="BW5" s="36">
        <v>102.115413602941</v>
      </c>
      <c r="BX5" s="36">
        <v>0</v>
      </c>
      <c r="BY5" s="36">
        <v>70.1863175675675</v>
      </c>
      <c r="BZ5" s="36">
        <v>169.40629170185801</v>
      </c>
      <c r="CA5" s="36">
        <v>0</v>
      </c>
      <c r="CB5" s="36">
        <v>0</v>
      </c>
      <c r="CC5" s="36">
        <v>0</v>
      </c>
      <c r="CD5" s="36">
        <v>0</v>
      </c>
      <c r="CE5" s="36">
        <v>134.84875558035699</v>
      </c>
      <c r="CF5" s="36">
        <v>0</v>
      </c>
      <c r="CG5" s="36">
        <v>1560.3615625</v>
      </c>
      <c r="CH5" s="36">
        <v>61.814851851851799</v>
      </c>
      <c r="CI5" s="36">
        <v>0</v>
      </c>
      <c r="CJ5" s="36">
        <v>0</v>
      </c>
      <c r="CK5" s="36">
        <v>0</v>
      </c>
      <c r="CL5" s="36">
        <v>0</v>
      </c>
      <c r="CM5" s="36">
        <v>723.21165441176504</v>
      </c>
      <c r="CN5" s="36">
        <v>0</v>
      </c>
      <c r="CO5" s="36">
        <v>145.903586397059</v>
      </c>
      <c r="CP5" s="36">
        <v>120.814007352941</v>
      </c>
      <c r="CQ5" s="36">
        <v>90.592604779411701</v>
      </c>
      <c r="CR5" s="36">
        <v>58.797187500000099</v>
      </c>
      <c r="CS5" s="36">
        <v>70.140009374999806</v>
      </c>
      <c r="CT5" s="36">
        <v>126.49137734375</v>
      </c>
      <c r="CU5" s="36">
        <v>113.68970703124999</v>
      </c>
      <c r="CV5" s="36">
        <v>208.14500000000001</v>
      </c>
      <c r="CW5" s="36">
        <v>0</v>
      </c>
      <c r="CX5" s="36">
        <v>0</v>
      </c>
      <c r="CY5" s="36">
        <v>4944.34585446248</v>
      </c>
      <c r="CZ5" s="36">
        <v>6874.99850976166</v>
      </c>
      <c r="DA5" s="36">
        <v>0</v>
      </c>
      <c r="DB5" s="36">
        <v>0</v>
      </c>
      <c r="DC5" s="36">
        <v>0</v>
      </c>
      <c r="DD5" s="36">
        <v>742.18497496196801</v>
      </c>
      <c r="DE5" s="36">
        <v>0</v>
      </c>
      <c r="DF5" s="36">
        <v>1704.09070518509</v>
      </c>
      <c r="DG5" s="36">
        <v>555.88671779918695</v>
      </c>
      <c r="DH5" s="36">
        <v>423.96317277892501</v>
      </c>
      <c r="DI5" s="36">
        <v>73.734010201445997</v>
      </c>
      <c r="DJ5" s="36">
        <v>0</v>
      </c>
      <c r="DK5" s="36">
        <v>483.31541516012402</v>
      </c>
      <c r="DL5" s="36">
        <v>0</v>
      </c>
      <c r="DM5" s="36">
        <v>68.563122290462402</v>
      </c>
      <c r="DN5" s="36">
        <v>0</v>
      </c>
      <c r="DO5" s="36">
        <v>209.102669325314</v>
      </c>
      <c r="DP5" s="36">
        <v>0</v>
      </c>
      <c r="DQ5" s="36">
        <v>0</v>
      </c>
      <c r="DR5" s="36">
        <v>238.30078451882801</v>
      </c>
      <c r="DS5" s="36">
        <v>74.772026673640198</v>
      </c>
      <c r="DT5" s="36">
        <v>225.80600614539699</v>
      </c>
      <c r="DU5" s="36">
        <v>411.47167582417597</v>
      </c>
      <c r="DV5" s="36">
        <v>1780.24143372253</v>
      </c>
      <c r="DW5" s="36">
        <v>0</v>
      </c>
      <c r="DX5" s="36">
        <v>1966.2637946428599</v>
      </c>
      <c r="DY5" s="36">
        <v>0</v>
      </c>
      <c r="DZ5" s="36">
        <v>280.54340831043999</v>
      </c>
      <c r="EA5" s="36">
        <v>53.285501935840799</v>
      </c>
      <c r="EB5" s="36">
        <v>529.76684181415999</v>
      </c>
      <c r="EC5" s="36">
        <v>0</v>
      </c>
      <c r="ED5" s="36">
        <v>473.398721719457</v>
      </c>
      <c r="EE5" s="36">
        <v>281.43671875000001</v>
      </c>
      <c r="EF5" s="36">
        <v>0</v>
      </c>
      <c r="EG5" s="36">
        <v>0</v>
      </c>
      <c r="EH5" s="36">
        <v>0</v>
      </c>
      <c r="EI5" s="36">
        <v>114.851570224719</v>
      </c>
      <c r="EJ5" s="36">
        <v>2171.7006337780899</v>
      </c>
      <c r="EK5" s="36">
        <v>0</v>
      </c>
      <c r="EL5" s="36">
        <v>0</v>
      </c>
      <c r="EM5" s="36">
        <v>57.0518851825843</v>
      </c>
      <c r="EN5" s="36">
        <v>213.51951652486801</v>
      </c>
      <c r="EO5" s="36">
        <v>193.68173347513201</v>
      </c>
      <c r="EP5" s="36">
        <v>0</v>
      </c>
      <c r="EQ5" s="36">
        <v>0</v>
      </c>
      <c r="ER5" s="36">
        <v>948.10968750000097</v>
      </c>
      <c r="ES5" s="36">
        <v>0</v>
      </c>
      <c r="ET5" s="36">
        <v>0</v>
      </c>
      <c r="EU5" s="36">
        <v>53.520623764822297</v>
      </c>
      <c r="EV5" s="36">
        <v>145.70857707509899</v>
      </c>
      <c r="EW5" s="36">
        <v>94.353611660078698</v>
      </c>
      <c r="EX5" s="36">
        <v>0</v>
      </c>
      <c r="EY5" s="36">
        <v>251.17696289062499</v>
      </c>
      <c r="EZ5" s="36">
        <v>55.846416666666201</v>
      </c>
      <c r="FA5" s="36">
        <v>81.595214192708497</v>
      </c>
      <c r="FB5" s="36">
        <v>67.729638831967705</v>
      </c>
      <c r="FC5" s="36">
        <v>54.142953381147301</v>
      </c>
      <c r="FD5" s="36">
        <v>186.547825307376</v>
      </c>
      <c r="FE5" s="36">
        <v>395.12571465163899</v>
      </c>
      <c r="FF5" s="36">
        <v>340.64686987704999</v>
      </c>
      <c r="FG5" s="36">
        <v>197.38599129098299</v>
      </c>
      <c r="FH5" s="36">
        <v>72.969275102459903</v>
      </c>
      <c r="FI5" s="36">
        <v>431.85516905737597</v>
      </c>
      <c r="FJ5" s="36">
        <v>0</v>
      </c>
      <c r="FK5" s="36">
        <v>0</v>
      </c>
      <c r="FL5" s="36">
        <v>298.29843749999998</v>
      </c>
      <c r="FM5" s="36">
        <v>0</v>
      </c>
      <c r="FN5" s="36">
        <v>69.363406432748903</v>
      </c>
      <c r="FO5" s="36">
        <v>124.192218567252</v>
      </c>
      <c r="FP5" s="36">
        <v>0</v>
      </c>
      <c r="FQ5" s="36">
        <v>0</v>
      </c>
      <c r="FR5" s="36">
        <v>552.67031250000002</v>
      </c>
      <c r="FS5" s="36">
        <v>2227.2703124999998</v>
      </c>
      <c r="FT5" s="36">
        <v>0</v>
      </c>
      <c r="FU5" s="36">
        <v>0</v>
      </c>
      <c r="FV5" s="36">
        <v>0</v>
      </c>
      <c r="FW5" s="36">
        <v>14211.813778054</v>
      </c>
      <c r="FX5" s="36">
        <v>0</v>
      </c>
      <c r="FY5" s="36">
        <v>75.053712002841294</v>
      </c>
      <c r="FZ5" s="36">
        <v>0</v>
      </c>
      <c r="GA5" s="36">
        <v>64.502500000000296</v>
      </c>
      <c r="GB5" s="36">
        <v>0</v>
      </c>
      <c r="GC5" s="36">
        <v>169.133836547399</v>
      </c>
      <c r="GD5" s="36">
        <v>0</v>
      </c>
      <c r="GE5" s="36">
        <v>275.96248780204598</v>
      </c>
      <c r="GF5" s="36">
        <v>0</v>
      </c>
      <c r="GG5" s="36">
        <v>0</v>
      </c>
      <c r="GH5" s="36">
        <v>0</v>
      </c>
      <c r="GI5" s="37">
        <v>0</v>
      </c>
      <c r="GJ5" s="36">
        <v>61.589773841355601</v>
      </c>
      <c r="GK5" s="37">
        <v>54.012934491979401</v>
      </c>
    </row>
    <row r="6" spans="1:228">
      <c r="B6" s="20">
        <v>21</v>
      </c>
      <c r="C6" s="20">
        <v>95</v>
      </c>
      <c r="D6" s="20" t="s">
        <v>287</v>
      </c>
      <c r="E6" s="27" t="s">
        <v>279</v>
      </c>
      <c r="F6" s="38" t="s">
        <v>288</v>
      </c>
      <c r="G6" s="27">
        <v>52</v>
      </c>
      <c r="H6" s="27">
        <v>1</v>
      </c>
      <c r="I6" s="27">
        <v>88.8</v>
      </c>
      <c r="J6" s="27">
        <v>1.51</v>
      </c>
      <c r="K6" s="36">
        <f t="shared" si="0"/>
        <v>38.945660278057979</v>
      </c>
      <c r="L6" s="39">
        <v>2</v>
      </c>
      <c r="M6" s="36">
        <v>42.7</v>
      </c>
      <c r="N6" s="27">
        <v>38.5</v>
      </c>
      <c r="O6" s="27">
        <v>40</v>
      </c>
      <c r="P6" s="27">
        <v>2.1</v>
      </c>
      <c r="Q6" s="27">
        <v>1533</v>
      </c>
      <c r="R6" s="27">
        <v>99</v>
      </c>
      <c r="S6" s="27">
        <v>106</v>
      </c>
      <c r="T6" s="27">
        <v>36</v>
      </c>
      <c r="U6" s="27">
        <v>130</v>
      </c>
      <c r="V6" s="27">
        <v>80</v>
      </c>
      <c r="W6" s="36">
        <f t="shared" ref="W6:W32" si="11">((V6*2)+U6)/3</f>
        <v>96.666666666666671</v>
      </c>
      <c r="X6" s="27">
        <v>10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0">
        <v>1</v>
      </c>
      <c r="AE6" s="27">
        <v>3</v>
      </c>
      <c r="AF6" s="27" t="s">
        <v>289</v>
      </c>
      <c r="AG6" s="64">
        <v>102</v>
      </c>
      <c r="AH6" s="64">
        <v>6.5</v>
      </c>
      <c r="AI6" s="20">
        <v>0</v>
      </c>
      <c r="AJ6" s="27">
        <v>132</v>
      </c>
      <c r="AK6" s="27">
        <v>42</v>
      </c>
      <c r="AL6" s="27">
        <f t="shared" si="1"/>
        <v>90</v>
      </c>
      <c r="AM6" s="27">
        <f t="shared" si="2"/>
        <v>71.400000000000006</v>
      </c>
      <c r="AN6" s="27">
        <f t="shared" si="3"/>
        <v>18.600000000000001</v>
      </c>
      <c r="AO6" s="27">
        <v>93</v>
      </c>
      <c r="AP6" s="27">
        <v>0.7</v>
      </c>
      <c r="AQ6" s="72">
        <f>((186)*(AP6^-1.154))*((G6)^-0.203)*(0.742)</f>
        <v>93.395302387390558</v>
      </c>
      <c r="AR6" s="64">
        <v>1.4</v>
      </c>
      <c r="AS6" s="73">
        <f t="shared" si="4"/>
        <v>1.3999999999999999E-2</v>
      </c>
      <c r="AT6" s="64">
        <v>50</v>
      </c>
      <c r="AU6" s="64">
        <v>21.5</v>
      </c>
      <c r="AV6" s="74">
        <f t="shared" si="5"/>
        <v>3.255813953488372E-2</v>
      </c>
      <c r="AW6" s="76">
        <v>9</v>
      </c>
      <c r="AX6" s="73">
        <f t="shared" si="6"/>
        <v>8.9999999999999993E-3</v>
      </c>
      <c r="AY6" s="75">
        <f t="shared" si="7"/>
        <v>0.27642857142857141</v>
      </c>
      <c r="AZ6" s="61">
        <v>0</v>
      </c>
      <c r="BA6" s="27"/>
      <c r="BB6" s="27"/>
      <c r="BC6" s="33">
        <v>0.5</v>
      </c>
      <c r="BD6" s="33">
        <v>0.5</v>
      </c>
      <c r="BE6" s="33">
        <f t="shared" si="8"/>
        <v>0.5</v>
      </c>
      <c r="BF6" s="33">
        <v>0.5</v>
      </c>
      <c r="BG6" s="33">
        <v>0.5</v>
      </c>
      <c r="BH6" s="33">
        <f t="shared" si="9"/>
        <v>0.5</v>
      </c>
      <c r="BI6" s="34">
        <f t="shared" si="10"/>
        <v>0.5</v>
      </c>
      <c r="BJ6" s="35"/>
      <c r="BK6" s="36">
        <v>143.64825697815499</v>
      </c>
      <c r="BL6" s="36">
        <v>0</v>
      </c>
      <c r="BM6" s="36">
        <v>344.58150151698999</v>
      </c>
      <c r="BN6" s="36">
        <v>794.35186225728103</v>
      </c>
      <c r="BO6" s="36">
        <v>793.16689199029099</v>
      </c>
      <c r="BP6" s="36">
        <v>1507.4528337378599</v>
      </c>
      <c r="BQ6" s="36">
        <v>0</v>
      </c>
      <c r="BR6" s="36">
        <v>0</v>
      </c>
      <c r="BS6" s="36">
        <v>312.20508646844701</v>
      </c>
      <c r="BT6" s="36">
        <v>233.532522754854</v>
      </c>
      <c r="BU6" s="36">
        <v>0</v>
      </c>
      <c r="BV6" s="36">
        <v>288.03593475877199</v>
      </c>
      <c r="BW6" s="36">
        <v>108.048908991228</v>
      </c>
      <c r="BX6" s="36">
        <v>0</v>
      </c>
      <c r="BY6" s="36">
        <v>54.954687499999899</v>
      </c>
      <c r="BZ6" s="36">
        <v>74.332968749999907</v>
      </c>
      <c r="CA6" s="36">
        <v>0</v>
      </c>
      <c r="CB6" s="36">
        <v>0</v>
      </c>
      <c r="CC6" s="36">
        <v>0</v>
      </c>
      <c r="CD6" s="36">
        <v>0</v>
      </c>
      <c r="CE6" s="36">
        <v>155.923120926443</v>
      </c>
      <c r="CF6" s="36">
        <v>0</v>
      </c>
      <c r="CG6" s="36">
        <v>1525.0230534217901</v>
      </c>
      <c r="CH6" s="36">
        <v>60.807738750000098</v>
      </c>
      <c r="CI6" s="36">
        <v>0</v>
      </c>
      <c r="CJ6" s="36">
        <v>0</v>
      </c>
      <c r="CK6" s="36">
        <v>0</v>
      </c>
      <c r="CL6" s="36">
        <v>0</v>
      </c>
      <c r="CM6" s="36">
        <v>760.23075523704495</v>
      </c>
      <c r="CN6" s="36">
        <v>71.748360322491806</v>
      </c>
      <c r="CO6" s="36">
        <v>215.218879375689</v>
      </c>
      <c r="CP6" s="36">
        <v>99.395708207000794</v>
      </c>
      <c r="CQ6" s="36">
        <v>140.52162193357199</v>
      </c>
      <c r="CR6" s="36">
        <v>109.74397481394701</v>
      </c>
      <c r="CS6" s="36">
        <v>103.747429368798</v>
      </c>
      <c r="CT6" s="36">
        <v>159.87902580622901</v>
      </c>
      <c r="CU6" s="36">
        <v>130.07543739663799</v>
      </c>
      <c r="CV6" s="36">
        <v>216.97125</v>
      </c>
      <c r="CW6" s="36">
        <v>0</v>
      </c>
      <c r="CX6" s="36">
        <v>0</v>
      </c>
      <c r="CY6" s="36">
        <v>7789.1274290351303</v>
      </c>
      <c r="CZ6" s="36">
        <v>3871.9389733961302</v>
      </c>
      <c r="DA6" s="36">
        <v>0</v>
      </c>
      <c r="DB6" s="36">
        <v>722.753133114815</v>
      </c>
      <c r="DC6" s="36">
        <v>0</v>
      </c>
      <c r="DD6" s="36">
        <v>572.80223475687501</v>
      </c>
      <c r="DE6" s="36">
        <v>0</v>
      </c>
      <c r="DF6" s="36">
        <v>1784.8210962958201</v>
      </c>
      <c r="DG6" s="36">
        <v>578.381039651224</v>
      </c>
      <c r="DH6" s="36">
        <v>426.20562631302403</v>
      </c>
      <c r="DI6" s="36">
        <v>94.360442489496293</v>
      </c>
      <c r="DJ6" s="36">
        <v>84.077475052520995</v>
      </c>
      <c r="DK6" s="36">
        <v>493.644204306723</v>
      </c>
      <c r="DL6" s="36">
        <v>0</v>
      </c>
      <c r="DM6" s="36">
        <v>0</v>
      </c>
      <c r="DN6" s="36">
        <v>0</v>
      </c>
      <c r="DO6" s="36">
        <v>197.399948024948</v>
      </c>
      <c r="DP6" s="36">
        <v>0</v>
      </c>
      <c r="DQ6" s="36">
        <v>0</v>
      </c>
      <c r="DR6" s="36">
        <v>236.67663948804599</v>
      </c>
      <c r="DS6" s="36">
        <v>90.341683991683993</v>
      </c>
      <c r="DT6" s="36">
        <v>208.80241651507299</v>
      </c>
      <c r="DU6" s="36">
        <v>1038.2465158279199</v>
      </c>
      <c r="DV6" s="36">
        <v>1100.6070312500001</v>
      </c>
      <c r="DW6" s="36">
        <v>0</v>
      </c>
      <c r="DX6" s="36">
        <v>1925.9887449269499</v>
      </c>
      <c r="DY6" s="36">
        <v>0</v>
      </c>
      <c r="DZ6" s="36">
        <v>313.16442674513002</v>
      </c>
      <c r="EA6" s="36">
        <v>0</v>
      </c>
      <c r="EB6" s="36">
        <v>472.34470992152501</v>
      </c>
      <c r="EC6" s="36">
        <v>0</v>
      </c>
      <c r="ED6" s="36">
        <v>484.29952306222702</v>
      </c>
      <c r="EE6" s="36">
        <v>292.30547898471599</v>
      </c>
      <c r="EF6" s="36">
        <v>0</v>
      </c>
      <c r="EG6" s="36">
        <v>0</v>
      </c>
      <c r="EH6" s="36">
        <v>0</v>
      </c>
      <c r="EI6" s="36">
        <v>0</v>
      </c>
      <c r="EJ6" s="36">
        <v>2108.7266521861002</v>
      </c>
      <c r="EK6" s="36">
        <v>0</v>
      </c>
      <c r="EL6" s="36">
        <v>0</v>
      </c>
      <c r="EM6" s="36">
        <v>63.267416619955199</v>
      </c>
      <c r="EN6" s="36">
        <v>201.16690642458201</v>
      </c>
      <c r="EO6" s="36">
        <v>200.74528107541801</v>
      </c>
      <c r="EP6" s="36">
        <v>0</v>
      </c>
      <c r="EQ6" s="36">
        <v>0</v>
      </c>
      <c r="ER6" s="36">
        <v>915.000511465827</v>
      </c>
      <c r="ES6" s="36">
        <v>0</v>
      </c>
      <c r="ET6" s="36">
        <v>0</v>
      </c>
      <c r="EU6" s="36">
        <v>56.258342700839101</v>
      </c>
      <c r="EV6" s="36">
        <v>140.53463504196699</v>
      </c>
      <c r="EW6" s="36">
        <v>108.08170413669001</v>
      </c>
      <c r="EX6" s="36">
        <v>0</v>
      </c>
      <c r="EY6" s="36">
        <v>257.15038744004801</v>
      </c>
      <c r="EZ6" s="36">
        <v>66.904285446642305</v>
      </c>
      <c r="FA6" s="36">
        <v>0</v>
      </c>
      <c r="FB6" s="36">
        <v>83.767628844895398</v>
      </c>
      <c r="FC6" s="36">
        <v>0</v>
      </c>
      <c r="FD6" s="36">
        <v>0</v>
      </c>
      <c r="FE6" s="36">
        <v>332.122004253927</v>
      </c>
      <c r="FF6" s="36">
        <v>157.08646065117799</v>
      </c>
      <c r="FG6" s="36">
        <v>57.420522629310398</v>
      </c>
      <c r="FH6" s="36">
        <v>0</v>
      </c>
      <c r="FI6" s="36">
        <v>336.311039870689</v>
      </c>
      <c r="FJ6" s="36">
        <v>0</v>
      </c>
      <c r="FK6" s="36">
        <v>0</v>
      </c>
      <c r="FL6" s="36">
        <v>303.745083096592</v>
      </c>
      <c r="FM6" s="36">
        <v>0</v>
      </c>
      <c r="FN6" s="36">
        <v>0</v>
      </c>
      <c r="FO6" s="36">
        <v>66.173749999999501</v>
      </c>
      <c r="FP6" s="36">
        <v>0</v>
      </c>
      <c r="FQ6" s="36">
        <v>0</v>
      </c>
      <c r="FR6" s="36">
        <v>601.02906250000001</v>
      </c>
      <c r="FS6" s="36">
        <v>2273.4871874999999</v>
      </c>
      <c r="FT6" s="36">
        <v>0</v>
      </c>
      <c r="FU6" s="36">
        <v>0</v>
      </c>
      <c r="FV6" s="36">
        <v>63.585731831395798</v>
      </c>
      <c r="FW6" s="36">
        <v>14739.277674418599</v>
      </c>
      <c r="FX6" s="36">
        <v>0</v>
      </c>
      <c r="FY6" s="36">
        <v>71.058312500000397</v>
      </c>
      <c r="FZ6" s="36">
        <v>0</v>
      </c>
      <c r="GA6" s="36">
        <v>75.912584859914006</v>
      </c>
      <c r="GB6" s="36">
        <v>0</v>
      </c>
      <c r="GC6" s="36">
        <v>105.36937500000001</v>
      </c>
      <c r="GD6" s="36">
        <v>0</v>
      </c>
      <c r="GE6" s="36">
        <v>221.941616025087</v>
      </c>
      <c r="GF6" s="36">
        <v>0</v>
      </c>
      <c r="GG6" s="36">
        <v>0</v>
      </c>
      <c r="GH6" s="36">
        <v>0</v>
      </c>
      <c r="GI6" s="37">
        <v>0</v>
      </c>
      <c r="GJ6" s="36">
        <v>0</v>
      </c>
      <c r="GK6" s="37">
        <v>0</v>
      </c>
    </row>
    <row r="7" spans="1:228">
      <c r="B7" s="20">
        <v>22</v>
      </c>
      <c r="C7" s="20">
        <v>96</v>
      </c>
      <c r="D7" s="20" t="s">
        <v>290</v>
      </c>
      <c r="E7" s="27" t="s">
        <v>279</v>
      </c>
      <c r="F7" s="38" t="s">
        <v>291</v>
      </c>
      <c r="G7" s="27">
        <v>56</v>
      </c>
      <c r="H7" s="27">
        <v>1</v>
      </c>
      <c r="I7" s="27">
        <v>52.3</v>
      </c>
      <c r="J7" s="27">
        <v>1.49</v>
      </c>
      <c r="K7" s="36">
        <f t="shared" si="0"/>
        <v>23.557497410026574</v>
      </c>
      <c r="L7" s="39">
        <v>0</v>
      </c>
      <c r="M7" s="36">
        <v>34.799999999999997</v>
      </c>
      <c r="N7" s="27">
        <v>32.299999999999997</v>
      </c>
      <c r="O7" s="27">
        <v>43.8</v>
      </c>
      <c r="P7" s="27">
        <v>1.7</v>
      </c>
      <c r="Q7" s="27">
        <v>1644</v>
      </c>
      <c r="R7" s="27">
        <v>81.5</v>
      </c>
      <c r="S7" s="27">
        <v>99.2</v>
      </c>
      <c r="T7" s="27">
        <v>32.5</v>
      </c>
      <c r="U7" s="27">
        <v>120</v>
      </c>
      <c r="V7" s="27">
        <v>70</v>
      </c>
      <c r="W7" s="36">
        <f t="shared" si="11"/>
        <v>86.666666666666671</v>
      </c>
      <c r="X7" s="27">
        <v>22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0">
        <v>0</v>
      </c>
      <c r="AE7" s="27">
        <v>0</v>
      </c>
      <c r="AF7" s="27" t="s">
        <v>292</v>
      </c>
      <c r="AG7" s="64">
        <v>141</v>
      </c>
      <c r="AH7" s="64">
        <v>6.1</v>
      </c>
      <c r="AI7" s="20">
        <v>0</v>
      </c>
      <c r="AJ7" s="27">
        <v>184</v>
      </c>
      <c r="AK7" s="27">
        <v>40</v>
      </c>
      <c r="AL7" s="27">
        <f t="shared" si="1"/>
        <v>144</v>
      </c>
      <c r="AM7" s="27">
        <f t="shared" si="2"/>
        <v>119.4</v>
      </c>
      <c r="AN7" s="27">
        <f t="shared" si="3"/>
        <v>24.6</v>
      </c>
      <c r="AO7" s="27">
        <v>123</v>
      </c>
      <c r="AP7" s="27">
        <v>0.8</v>
      </c>
      <c r="AQ7" s="72">
        <f>((186)*(AP7^-1.154))*((G7)^-0.203)*(0.742)</f>
        <v>78.862190323254637</v>
      </c>
      <c r="AR7" s="64">
        <v>2.2999999999999998</v>
      </c>
      <c r="AS7" s="73">
        <f t="shared" si="4"/>
        <v>2.3E-2</v>
      </c>
      <c r="AT7" s="64">
        <v>50</v>
      </c>
      <c r="AU7" s="64">
        <v>21</v>
      </c>
      <c r="AV7" s="74">
        <f t="shared" si="5"/>
        <v>5.4761904761904755E-2</v>
      </c>
      <c r="AW7" s="76">
        <v>14</v>
      </c>
      <c r="AX7" s="73">
        <f t="shared" si="6"/>
        <v>1.4E-2</v>
      </c>
      <c r="AY7" s="75">
        <f t="shared" si="7"/>
        <v>0.25565217391304351</v>
      </c>
      <c r="AZ7" s="61">
        <v>0</v>
      </c>
      <c r="BA7" s="27"/>
      <c r="BB7" s="27"/>
      <c r="BC7" s="33">
        <v>0.7</v>
      </c>
      <c r="BD7" s="33">
        <v>0.5</v>
      </c>
      <c r="BE7" s="33">
        <f t="shared" si="8"/>
        <v>0.6</v>
      </c>
      <c r="BF7" s="33">
        <v>0.5</v>
      </c>
      <c r="BG7" s="33">
        <v>0.5</v>
      </c>
      <c r="BH7" s="33">
        <f t="shared" si="9"/>
        <v>0.5</v>
      </c>
      <c r="BI7" s="34">
        <f t="shared" si="10"/>
        <v>0.54999999999999993</v>
      </c>
      <c r="BJ7" s="35"/>
      <c r="BK7" s="36">
        <v>150.073571358268</v>
      </c>
      <c r="BL7" s="36">
        <v>0</v>
      </c>
      <c r="BM7" s="36">
        <v>355.047598917323</v>
      </c>
      <c r="BN7" s="36">
        <v>345.33637180118097</v>
      </c>
      <c r="BO7" s="36">
        <v>1812.6717696850401</v>
      </c>
      <c r="BP7" s="36">
        <v>1689.3175917814999</v>
      </c>
      <c r="BQ7" s="36">
        <v>0</v>
      </c>
      <c r="BR7" s="36">
        <v>0</v>
      </c>
      <c r="BS7" s="36">
        <v>341.63195054133899</v>
      </c>
      <c r="BT7" s="36">
        <v>391.65522342519603</v>
      </c>
      <c r="BU7" s="36">
        <v>0</v>
      </c>
      <c r="BV7" s="36">
        <v>238.40428223425201</v>
      </c>
      <c r="BW7" s="36">
        <v>117.476913385827</v>
      </c>
      <c r="BX7" s="36">
        <v>0</v>
      </c>
      <c r="BY7" s="36">
        <v>81.831260132252595</v>
      </c>
      <c r="BZ7" s="36">
        <v>369.22882359214998</v>
      </c>
      <c r="CA7" s="36">
        <v>0</v>
      </c>
      <c r="CB7" s="36">
        <v>0</v>
      </c>
      <c r="CC7" s="36">
        <v>0</v>
      </c>
      <c r="CD7" s="36">
        <v>0</v>
      </c>
      <c r="CE7" s="36">
        <v>181.644433247042</v>
      </c>
      <c r="CF7" s="36">
        <v>0</v>
      </c>
      <c r="CG7" s="36">
        <v>1548.31375</v>
      </c>
      <c r="CH7" s="36">
        <v>64.8344767197989</v>
      </c>
      <c r="CI7" s="36">
        <v>0</v>
      </c>
      <c r="CJ7" s="36">
        <v>0</v>
      </c>
      <c r="CK7" s="36">
        <v>0</v>
      </c>
      <c r="CL7" s="36">
        <v>0</v>
      </c>
      <c r="CM7" s="36">
        <v>752.11528516763804</v>
      </c>
      <c r="CN7" s="36">
        <v>0</v>
      </c>
      <c r="CO7" s="36">
        <v>163.776720344388</v>
      </c>
      <c r="CP7" s="36">
        <v>67.358933582361502</v>
      </c>
      <c r="CQ7" s="36">
        <v>98.472807944606501</v>
      </c>
      <c r="CR7" s="36">
        <v>0</v>
      </c>
      <c r="CS7" s="36">
        <v>74.062130259900897</v>
      </c>
      <c r="CT7" s="36">
        <v>160.133271967822</v>
      </c>
      <c r="CU7" s="36">
        <v>124.535535272277</v>
      </c>
      <c r="CV7" s="36">
        <v>215.50749999999999</v>
      </c>
      <c r="CW7" s="36">
        <v>0</v>
      </c>
      <c r="CX7" s="36">
        <v>0</v>
      </c>
      <c r="CY7" s="36">
        <v>10556.0501127232</v>
      </c>
      <c r="CZ7" s="36">
        <v>1542.69615959821</v>
      </c>
      <c r="DA7" s="36">
        <v>0</v>
      </c>
      <c r="DB7" s="36">
        <v>738.06491629464404</v>
      </c>
      <c r="DC7" s="36">
        <v>0</v>
      </c>
      <c r="DD7" s="36">
        <v>523.46333482142904</v>
      </c>
      <c r="DE7" s="36">
        <v>0</v>
      </c>
      <c r="DF7" s="36">
        <v>1750.26369642857</v>
      </c>
      <c r="DG7" s="36">
        <v>588.27730245535702</v>
      </c>
      <c r="DH7" s="36">
        <v>396.23574448529502</v>
      </c>
      <c r="DI7" s="36">
        <v>129.781884191176</v>
      </c>
      <c r="DJ7" s="36">
        <v>0</v>
      </c>
      <c r="DK7" s="36">
        <v>538.41263786764796</v>
      </c>
      <c r="DL7" s="36">
        <v>0</v>
      </c>
      <c r="DM7" s="36">
        <v>104.34000919117599</v>
      </c>
      <c r="DN7" s="36">
        <v>0</v>
      </c>
      <c r="DO7" s="36">
        <v>193.14928497516601</v>
      </c>
      <c r="DP7" s="36">
        <v>0</v>
      </c>
      <c r="DQ7" s="36">
        <v>0</v>
      </c>
      <c r="DR7" s="36">
        <v>223.04712610375299</v>
      </c>
      <c r="DS7" s="36">
        <v>64.3536941225166</v>
      </c>
      <c r="DT7" s="36">
        <v>229.206339334989</v>
      </c>
      <c r="DU7" s="36">
        <v>421.73069834183701</v>
      </c>
      <c r="DV7" s="36">
        <v>2484.8881760204099</v>
      </c>
      <c r="DW7" s="36">
        <v>0</v>
      </c>
      <c r="DX7" s="36">
        <v>2379.1324266581601</v>
      </c>
      <c r="DY7" s="36">
        <v>0</v>
      </c>
      <c r="DZ7" s="36">
        <v>0</v>
      </c>
      <c r="EA7" s="36">
        <v>0</v>
      </c>
      <c r="EB7" s="36">
        <v>535.16934948979701</v>
      </c>
      <c r="EC7" s="36">
        <v>0</v>
      </c>
      <c r="ED7" s="36">
        <v>531.85050145348805</v>
      </c>
      <c r="EE7" s="36">
        <v>296.495436046512</v>
      </c>
      <c r="EF7" s="36">
        <v>0</v>
      </c>
      <c r="EG7" s="36">
        <v>0</v>
      </c>
      <c r="EH7" s="36">
        <v>0</v>
      </c>
      <c r="EI7" s="36">
        <v>433.54583575581302</v>
      </c>
      <c r="EJ7" s="36">
        <v>2109.31933866279</v>
      </c>
      <c r="EK7" s="36">
        <v>106.460304324128</v>
      </c>
      <c r="EL7" s="36">
        <v>0</v>
      </c>
      <c r="EM7" s="36">
        <v>91.337027616278803</v>
      </c>
      <c r="EN7" s="36">
        <v>221.88758750000099</v>
      </c>
      <c r="EO7" s="36">
        <v>202.48553749999999</v>
      </c>
      <c r="EP7" s="36">
        <v>58.127656250000001</v>
      </c>
      <c r="EQ7" s="36">
        <v>0</v>
      </c>
      <c r="ER7" s="36">
        <v>954.10511270491804</v>
      </c>
      <c r="ES7" s="36">
        <v>0</v>
      </c>
      <c r="ET7" s="36">
        <v>0</v>
      </c>
      <c r="EU7" s="36">
        <v>0</v>
      </c>
      <c r="EV7" s="36">
        <v>141.50231667536499</v>
      </c>
      <c r="EW7" s="36">
        <v>124.086158011482</v>
      </c>
      <c r="EX7" s="36">
        <v>0</v>
      </c>
      <c r="EY7" s="36">
        <v>366.80151487474001</v>
      </c>
      <c r="EZ7" s="36">
        <v>0</v>
      </c>
      <c r="FA7" s="36">
        <v>0</v>
      </c>
      <c r="FB7" s="36">
        <v>77.705915948275603</v>
      </c>
      <c r="FC7" s="36">
        <v>0</v>
      </c>
      <c r="FD7" s="36">
        <v>0</v>
      </c>
      <c r="FE7" s="36">
        <v>497.81997780172497</v>
      </c>
      <c r="FF7" s="36">
        <v>293.74348448275799</v>
      </c>
      <c r="FG7" s="36">
        <v>174.333099568965</v>
      </c>
      <c r="FH7" s="36">
        <v>0</v>
      </c>
      <c r="FI7" s="36">
        <v>462.52250538793101</v>
      </c>
      <c r="FJ7" s="36">
        <v>0</v>
      </c>
      <c r="FK7" s="36">
        <v>0</v>
      </c>
      <c r="FL7" s="36">
        <v>431.71823495370302</v>
      </c>
      <c r="FM7" s="36">
        <v>0</v>
      </c>
      <c r="FN7" s="36">
        <v>130.635163194444</v>
      </c>
      <c r="FO7" s="36">
        <v>144.742658950617</v>
      </c>
      <c r="FP7" s="36">
        <v>56.056562499999799</v>
      </c>
      <c r="FQ7" s="36">
        <v>0</v>
      </c>
      <c r="FR7" s="36">
        <v>669.43624999999997</v>
      </c>
      <c r="FS7" s="36">
        <v>2398.1154687500002</v>
      </c>
      <c r="FT7" s="36">
        <v>0</v>
      </c>
      <c r="FU7" s="36">
        <v>0</v>
      </c>
      <c r="FV7" s="36">
        <v>72.484276889534996</v>
      </c>
      <c r="FW7" s="36">
        <v>15017.8136620639</v>
      </c>
      <c r="FX7" s="36">
        <v>0</v>
      </c>
      <c r="FY7" s="36">
        <v>59.531436046511999</v>
      </c>
      <c r="FZ7" s="36">
        <v>0</v>
      </c>
      <c r="GA7" s="36">
        <v>71.191249999999897</v>
      </c>
      <c r="GB7" s="36">
        <v>0</v>
      </c>
      <c r="GC7" s="36">
        <v>207.97202213541601</v>
      </c>
      <c r="GD7" s="36">
        <v>0</v>
      </c>
      <c r="GE7" s="36">
        <v>306.86944661458102</v>
      </c>
      <c r="GF7" s="36">
        <v>0</v>
      </c>
      <c r="GG7" s="36">
        <v>0</v>
      </c>
      <c r="GH7" s="36">
        <v>0</v>
      </c>
      <c r="GI7" s="37">
        <v>0</v>
      </c>
      <c r="GJ7" s="36">
        <v>95.804126594990507</v>
      </c>
      <c r="GK7" s="37">
        <v>0</v>
      </c>
    </row>
    <row r="8" spans="1:228" s="25" customFormat="1">
      <c r="A8" s="82"/>
      <c r="B8" s="20">
        <v>23</v>
      </c>
      <c r="C8" s="20">
        <v>97</v>
      </c>
      <c r="D8" s="20" t="s">
        <v>293</v>
      </c>
      <c r="E8" s="27" t="s">
        <v>279</v>
      </c>
      <c r="F8" s="38" t="s">
        <v>294</v>
      </c>
      <c r="G8" s="27">
        <v>57</v>
      </c>
      <c r="H8" s="27">
        <v>0</v>
      </c>
      <c r="I8" s="27">
        <v>87.9</v>
      </c>
      <c r="J8" s="27">
        <v>1.8</v>
      </c>
      <c r="K8" s="36">
        <f t="shared" si="0"/>
        <v>27.12962962962963</v>
      </c>
      <c r="L8" s="39">
        <v>1</v>
      </c>
      <c r="M8" s="36">
        <v>31.8</v>
      </c>
      <c r="N8" s="27">
        <v>57</v>
      </c>
      <c r="O8" s="27">
        <v>47.4</v>
      </c>
      <c r="P8" s="27">
        <v>3</v>
      </c>
      <c r="Q8" s="27">
        <v>1783</v>
      </c>
      <c r="R8" s="27">
        <v>97</v>
      </c>
      <c r="S8" s="27">
        <v>101</v>
      </c>
      <c r="T8" s="27">
        <v>37.5</v>
      </c>
      <c r="U8" s="27">
        <v>120</v>
      </c>
      <c r="V8" s="27">
        <v>80</v>
      </c>
      <c r="W8" s="36">
        <f t="shared" si="11"/>
        <v>93.333333333333329</v>
      </c>
      <c r="X8" s="27">
        <v>43</v>
      </c>
      <c r="Y8" s="27">
        <v>1</v>
      </c>
      <c r="Z8" s="27">
        <v>0</v>
      </c>
      <c r="AA8" s="27">
        <v>0</v>
      </c>
      <c r="AB8" s="27">
        <v>0</v>
      </c>
      <c r="AC8" s="27">
        <v>0</v>
      </c>
      <c r="AD8" s="20">
        <v>1</v>
      </c>
      <c r="AE8" s="27">
        <v>10</v>
      </c>
      <c r="AF8" s="27" t="s">
        <v>284</v>
      </c>
      <c r="AG8" s="64">
        <v>131</v>
      </c>
      <c r="AH8" s="64">
        <v>6.7</v>
      </c>
      <c r="AI8" s="20">
        <v>0</v>
      </c>
      <c r="AJ8" s="27">
        <v>138</v>
      </c>
      <c r="AK8" s="27">
        <v>56</v>
      </c>
      <c r="AL8" s="27">
        <f t="shared" si="1"/>
        <v>82</v>
      </c>
      <c r="AM8" s="27">
        <f t="shared" si="2"/>
        <v>72.400000000000006</v>
      </c>
      <c r="AN8" s="27">
        <f t="shared" si="3"/>
        <v>9.6</v>
      </c>
      <c r="AO8" s="27">
        <v>48</v>
      </c>
      <c r="AP8" s="27">
        <v>1.2</v>
      </c>
      <c r="AQ8" s="72">
        <f>((186)*(AP8^-1.154))*((G8)^-0.203)</f>
        <v>66.327738601114021</v>
      </c>
      <c r="AR8" s="64">
        <v>1.2</v>
      </c>
      <c r="AS8" s="73">
        <f t="shared" si="4"/>
        <v>1.2E-2</v>
      </c>
      <c r="AT8" s="64">
        <v>50</v>
      </c>
      <c r="AU8" s="64">
        <v>21</v>
      </c>
      <c r="AV8" s="74">
        <f t="shared" si="5"/>
        <v>2.8571428571428571E-2</v>
      </c>
      <c r="AW8" s="76">
        <v>6</v>
      </c>
      <c r="AX8" s="73">
        <f t="shared" si="6"/>
        <v>6.0000000000000001E-3</v>
      </c>
      <c r="AY8" s="75">
        <f t="shared" si="7"/>
        <v>0.21000000000000002</v>
      </c>
      <c r="AZ8" s="61">
        <v>0</v>
      </c>
      <c r="BA8" s="27"/>
      <c r="BB8" s="27"/>
      <c r="BC8" s="33">
        <v>0.7</v>
      </c>
      <c r="BD8" s="33">
        <v>0.5</v>
      </c>
      <c r="BE8" s="33">
        <f t="shared" si="8"/>
        <v>0.6</v>
      </c>
      <c r="BF8" s="33">
        <v>0.7</v>
      </c>
      <c r="BG8" s="33">
        <v>0.4</v>
      </c>
      <c r="BH8" s="33">
        <f t="shared" si="9"/>
        <v>0.55000000000000004</v>
      </c>
      <c r="BI8" s="34">
        <f t="shared" si="10"/>
        <v>0.57500000000000007</v>
      </c>
      <c r="BJ8" s="35"/>
      <c r="BK8" s="36">
        <v>139.01240711462501</v>
      </c>
      <c r="BL8" s="36">
        <v>0</v>
      </c>
      <c r="BM8" s="36">
        <v>282.07634572628501</v>
      </c>
      <c r="BN8" s="36">
        <v>165.211494688735</v>
      </c>
      <c r="BO8" s="36">
        <v>1602.4285967144299</v>
      </c>
      <c r="BP8" s="36">
        <v>1218.0118731472301</v>
      </c>
      <c r="BQ8" s="36">
        <v>0</v>
      </c>
      <c r="BR8" s="36">
        <v>0</v>
      </c>
      <c r="BS8" s="36">
        <v>322.043106472332</v>
      </c>
      <c r="BT8" s="36">
        <v>256.82488858695598</v>
      </c>
      <c r="BU8" s="36">
        <v>0</v>
      </c>
      <c r="BV8" s="36">
        <v>260.64026902173902</v>
      </c>
      <c r="BW8" s="36">
        <v>89.905166378458603</v>
      </c>
      <c r="BX8" s="36">
        <v>0</v>
      </c>
      <c r="BY8" s="36">
        <v>87.919607142857203</v>
      </c>
      <c r="BZ8" s="36">
        <v>203.738392857143</v>
      </c>
      <c r="CA8" s="36">
        <v>0</v>
      </c>
      <c r="CB8" s="36">
        <v>0</v>
      </c>
      <c r="CC8" s="36">
        <v>0</v>
      </c>
      <c r="CD8" s="36">
        <v>0</v>
      </c>
      <c r="CE8" s="36">
        <v>93.196250000000006</v>
      </c>
      <c r="CF8" s="36">
        <v>0</v>
      </c>
      <c r="CG8" s="36">
        <v>1502.381875</v>
      </c>
      <c r="CH8" s="36">
        <v>60.707145737327401</v>
      </c>
      <c r="CI8" s="36">
        <v>0</v>
      </c>
      <c r="CJ8" s="36">
        <v>0</v>
      </c>
      <c r="CK8" s="36">
        <v>0</v>
      </c>
      <c r="CL8" s="36">
        <v>0</v>
      </c>
      <c r="CM8" s="36">
        <v>877.23854965652299</v>
      </c>
      <c r="CN8" s="36">
        <v>0</v>
      </c>
      <c r="CO8" s="36">
        <v>204.64768801626801</v>
      </c>
      <c r="CP8" s="36">
        <v>136.07931188890799</v>
      </c>
      <c r="CQ8" s="36">
        <v>200.87414352242101</v>
      </c>
      <c r="CR8" s="36">
        <v>114.85084151635201</v>
      </c>
      <c r="CS8" s="36">
        <v>168.808186952124</v>
      </c>
      <c r="CT8" s="36">
        <v>247.21168840610201</v>
      </c>
      <c r="CU8" s="36">
        <v>178.09736872049999</v>
      </c>
      <c r="CV8" s="36">
        <v>291.46365838882298</v>
      </c>
      <c r="CW8" s="36">
        <v>0</v>
      </c>
      <c r="CX8" s="36">
        <v>0</v>
      </c>
      <c r="CY8" s="36">
        <v>13515.499428786699</v>
      </c>
      <c r="CZ8" s="36">
        <v>0</v>
      </c>
      <c r="DA8" s="36">
        <v>0</v>
      </c>
      <c r="DB8" s="36">
        <v>918.09550272884303</v>
      </c>
      <c r="DC8" s="36">
        <v>0</v>
      </c>
      <c r="DD8" s="36">
        <v>174.610353274613</v>
      </c>
      <c r="DE8" s="36">
        <v>296.66737577966899</v>
      </c>
      <c r="DF8" s="36">
        <v>1740.8002644554999</v>
      </c>
      <c r="DG8" s="36">
        <v>649.557054165963</v>
      </c>
      <c r="DH8" s="36">
        <v>532.48296300783898</v>
      </c>
      <c r="DI8" s="36">
        <v>118.444758407789</v>
      </c>
      <c r="DJ8" s="36">
        <v>57.812962270314202</v>
      </c>
      <c r="DK8" s="36">
        <v>320.73128872007698</v>
      </c>
      <c r="DL8" s="36">
        <v>237.641783652226</v>
      </c>
      <c r="DM8" s="36">
        <v>68.818270871965595</v>
      </c>
      <c r="DN8" s="36">
        <v>0</v>
      </c>
      <c r="DO8" s="36">
        <v>188.35695172155701</v>
      </c>
      <c r="DP8" s="36">
        <v>0</v>
      </c>
      <c r="DQ8" s="36">
        <v>0</v>
      </c>
      <c r="DR8" s="36">
        <v>211.56145552644699</v>
      </c>
      <c r="DS8" s="36">
        <v>50.505110404191598</v>
      </c>
      <c r="DT8" s="36">
        <v>202.178594061876</v>
      </c>
      <c r="DU8" s="36">
        <v>198.499126200147</v>
      </c>
      <c r="DV8" s="36">
        <v>1938.54330825332</v>
      </c>
      <c r="DW8" s="36">
        <v>0</v>
      </c>
      <c r="DX8" s="36">
        <v>1398.91086641433</v>
      </c>
      <c r="DY8" s="36">
        <v>626.79016040435897</v>
      </c>
      <c r="DZ8" s="36">
        <v>0</v>
      </c>
      <c r="EA8" s="36">
        <v>0</v>
      </c>
      <c r="EB8" s="36">
        <v>438.73561069054603</v>
      </c>
      <c r="EC8" s="36">
        <v>0</v>
      </c>
      <c r="ED8" s="36">
        <v>537.04892068614095</v>
      </c>
      <c r="EE8" s="36">
        <v>221.496860563859</v>
      </c>
      <c r="EF8" s="36">
        <v>0</v>
      </c>
      <c r="EG8" s="36">
        <v>0</v>
      </c>
      <c r="EH8" s="36">
        <v>0</v>
      </c>
      <c r="EI8" s="36">
        <v>161.038466346154</v>
      </c>
      <c r="EJ8" s="36">
        <v>2040.2276456730799</v>
      </c>
      <c r="EK8" s="36">
        <v>0</v>
      </c>
      <c r="EL8" s="36">
        <v>0</v>
      </c>
      <c r="EM8" s="36">
        <v>0</v>
      </c>
      <c r="EN8" s="36">
        <v>206.948467013889</v>
      </c>
      <c r="EO8" s="36">
        <v>199.338095486111</v>
      </c>
      <c r="EP8" s="36">
        <v>0</v>
      </c>
      <c r="EQ8" s="36">
        <v>0</v>
      </c>
      <c r="ER8" s="36">
        <v>892.01321195083699</v>
      </c>
      <c r="ES8" s="36">
        <v>0</v>
      </c>
      <c r="ET8" s="36">
        <v>0</v>
      </c>
      <c r="EU8" s="36">
        <v>0</v>
      </c>
      <c r="EV8" s="36">
        <v>175.86213614729499</v>
      </c>
      <c r="EW8" s="36">
        <v>129.20954878507001</v>
      </c>
      <c r="EX8" s="36">
        <v>0</v>
      </c>
      <c r="EY8" s="36">
        <v>253.39437813126199</v>
      </c>
      <c r="EZ8" s="36">
        <v>58.089283254008002</v>
      </c>
      <c r="FA8" s="36">
        <v>0</v>
      </c>
      <c r="FB8" s="36">
        <v>96.812783994932701</v>
      </c>
      <c r="FC8" s="36">
        <v>0</v>
      </c>
      <c r="FD8" s="36">
        <v>0</v>
      </c>
      <c r="FE8" s="36">
        <v>447.26276710304103</v>
      </c>
      <c r="FF8" s="36">
        <v>289.81768475506698</v>
      </c>
      <c r="FG8" s="36">
        <v>179.387030194256</v>
      </c>
      <c r="FH8" s="36">
        <v>0</v>
      </c>
      <c r="FI8" s="36">
        <v>406.219560810811</v>
      </c>
      <c r="FJ8" s="36">
        <v>0</v>
      </c>
      <c r="FK8" s="36">
        <v>0</v>
      </c>
      <c r="FL8" s="36">
        <v>290.40171874999999</v>
      </c>
      <c r="FM8" s="36">
        <v>0</v>
      </c>
      <c r="FN8" s="36">
        <v>59.765291666666897</v>
      </c>
      <c r="FO8" s="36">
        <v>96.809250000000503</v>
      </c>
      <c r="FP8" s="36">
        <v>0</v>
      </c>
      <c r="FQ8" s="36">
        <v>0</v>
      </c>
      <c r="FR8" s="36">
        <v>648.48906250000005</v>
      </c>
      <c r="FS8" s="36">
        <v>2333.3926562500001</v>
      </c>
      <c r="FT8" s="36">
        <v>0</v>
      </c>
      <c r="FU8" s="36">
        <v>0</v>
      </c>
      <c r="FV8" s="36">
        <v>265.47666987885498</v>
      </c>
      <c r="FW8" s="36">
        <v>16493.952731277499</v>
      </c>
      <c r="FX8" s="36">
        <v>0</v>
      </c>
      <c r="FY8" s="36">
        <v>135.32781525330401</v>
      </c>
      <c r="FZ8" s="36">
        <v>0</v>
      </c>
      <c r="GA8" s="36">
        <v>132.08653359030899</v>
      </c>
      <c r="GB8" s="36">
        <v>0</v>
      </c>
      <c r="GC8" s="36">
        <v>143.66661439114401</v>
      </c>
      <c r="GD8" s="36">
        <v>0</v>
      </c>
      <c r="GE8" s="36">
        <v>280.71577144833998</v>
      </c>
      <c r="GF8" s="36">
        <v>0</v>
      </c>
      <c r="GG8" s="36">
        <v>0</v>
      </c>
      <c r="GH8" s="36">
        <v>0</v>
      </c>
      <c r="GI8" s="37">
        <v>0</v>
      </c>
      <c r="GJ8" s="36">
        <v>95.407622377621905</v>
      </c>
      <c r="GK8" s="37">
        <v>0</v>
      </c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</row>
    <row r="9" spans="1:228">
      <c r="B9" s="20">
        <v>100</v>
      </c>
      <c r="C9" s="20">
        <v>100</v>
      </c>
      <c r="D9" s="20" t="s">
        <v>295</v>
      </c>
      <c r="E9" s="27" t="s">
        <v>279</v>
      </c>
      <c r="F9" s="38" t="s">
        <v>296</v>
      </c>
      <c r="G9" s="27">
        <v>49</v>
      </c>
      <c r="H9" s="27">
        <v>1</v>
      </c>
      <c r="I9" s="27">
        <v>56.3</v>
      </c>
      <c r="J9" s="27">
        <v>1.39</v>
      </c>
      <c r="K9" s="36">
        <f t="shared" si="0"/>
        <v>29.139278505253355</v>
      </c>
      <c r="L9" s="39">
        <v>1</v>
      </c>
      <c r="M9" s="36">
        <v>36.5</v>
      </c>
      <c r="N9" s="27">
        <v>33.9</v>
      </c>
      <c r="O9" s="27">
        <v>43.2</v>
      </c>
      <c r="P9" s="27">
        <v>1.8</v>
      </c>
      <c r="Q9" s="27">
        <v>1732</v>
      </c>
      <c r="R9" s="27">
        <v>91</v>
      </c>
      <c r="S9" s="27">
        <v>97</v>
      </c>
      <c r="T9" s="27">
        <v>34</v>
      </c>
      <c r="U9" s="27">
        <v>120</v>
      </c>
      <c r="V9" s="27">
        <v>80</v>
      </c>
      <c r="W9" s="36">
        <f t="shared" si="11"/>
        <v>93.333333333333329</v>
      </c>
      <c r="X9" s="27">
        <v>4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0">
        <v>1</v>
      </c>
      <c r="AE9" s="27">
        <v>0.41</v>
      </c>
      <c r="AF9" s="27" t="s">
        <v>297</v>
      </c>
      <c r="AG9" s="64">
        <v>436</v>
      </c>
      <c r="AH9" s="64">
        <v>9.9</v>
      </c>
      <c r="AI9" s="20">
        <v>1</v>
      </c>
      <c r="AJ9" s="27">
        <v>228</v>
      </c>
      <c r="AK9" s="27">
        <v>40</v>
      </c>
      <c r="AL9" s="27">
        <f t="shared" si="1"/>
        <v>188</v>
      </c>
      <c r="AM9" s="27">
        <f t="shared" si="2"/>
        <v>145.80000000000001</v>
      </c>
      <c r="AN9" s="27">
        <f t="shared" si="3"/>
        <v>42.2</v>
      </c>
      <c r="AO9" s="27">
        <v>211</v>
      </c>
      <c r="AP9" s="27">
        <v>0.9</v>
      </c>
      <c r="AQ9" s="72">
        <f>((186)*(AP9^-1.154))*((G9)^-0.203)*(0.742)</f>
        <v>70.731226568084949</v>
      </c>
      <c r="AR9" s="64">
        <v>1</v>
      </c>
      <c r="AS9" s="73">
        <f t="shared" si="4"/>
        <v>0.01</v>
      </c>
      <c r="AT9" s="64">
        <v>50</v>
      </c>
      <c r="AU9" s="64">
        <v>22</v>
      </c>
      <c r="AV9" s="74">
        <f t="shared" si="5"/>
        <v>2.2727272727272728E-2</v>
      </c>
      <c r="AW9" s="76">
        <v>24</v>
      </c>
      <c r="AX9" s="73">
        <f t="shared" si="6"/>
        <v>2.4E-2</v>
      </c>
      <c r="AY9" s="75">
        <f t="shared" si="7"/>
        <v>1.056</v>
      </c>
      <c r="AZ9" s="61">
        <v>1</v>
      </c>
      <c r="BA9" s="27"/>
      <c r="BB9" s="27"/>
      <c r="BC9" s="33"/>
      <c r="BD9" s="33"/>
      <c r="BE9" s="33"/>
      <c r="BF9" s="33"/>
      <c r="BG9" s="33"/>
      <c r="BH9" s="33"/>
      <c r="BI9" s="33"/>
      <c r="BJ9" s="35"/>
      <c r="BK9" s="36">
        <v>131.40737457736699</v>
      </c>
      <c r="BL9" s="36">
        <v>0</v>
      </c>
      <c r="BM9" s="36">
        <v>371.17883415373899</v>
      </c>
      <c r="BN9" s="36">
        <v>741.20887902744596</v>
      </c>
      <c r="BO9" s="36">
        <v>1832.75549535103</v>
      </c>
      <c r="BP9" s="36">
        <v>1667.48840791567</v>
      </c>
      <c r="BQ9" s="36">
        <v>0</v>
      </c>
      <c r="BR9" s="36">
        <v>0</v>
      </c>
      <c r="BS9" s="36">
        <v>307.81110866646799</v>
      </c>
      <c r="BT9" s="36">
        <v>284.30836030727897</v>
      </c>
      <c r="BU9" s="36">
        <v>0</v>
      </c>
      <c r="BV9" s="36">
        <v>371.62424684268098</v>
      </c>
      <c r="BW9" s="36">
        <v>105.022377312053</v>
      </c>
      <c r="BX9" s="36">
        <v>0</v>
      </c>
      <c r="BY9" s="36">
        <v>73.193993389422999</v>
      </c>
      <c r="BZ9" s="36">
        <v>174.636162860577</v>
      </c>
      <c r="CA9" s="36">
        <v>0</v>
      </c>
      <c r="CB9" s="36">
        <v>0</v>
      </c>
      <c r="CC9" s="36">
        <v>0</v>
      </c>
      <c r="CD9" s="36">
        <v>0</v>
      </c>
      <c r="CE9" s="36">
        <v>141.034224519231</v>
      </c>
      <c r="CF9" s="36">
        <v>0</v>
      </c>
      <c r="CG9" s="36">
        <v>1491.0771875</v>
      </c>
      <c r="CH9" s="36">
        <v>0</v>
      </c>
      <c r="CI9" s="36">
        <v>0</v>
      </c>
      <c r="CJ9" s="36">
        <v>0</v>
      </c>
      <c r="CK9" s="36">
        <v>0</v>
      </c>
      <c r="CL9" s="36">
        <v>0</v>
      </c>
      <c r="CM9" s="36">
        <v>692.10807342529199</v>
      </c>
      <c r="CN9" s="36">
        <v>0</v>
      </c>
      <c r="CO9" s="36">
        <v>133.403190917969</v>
      </c>
      <c r="CP9" s="36">
        <v>0</v>
      </c>
      <c r="CQ9" s="36">
        <v>63.353623690119797</v>
      </c>
      <c r="CR9" s="36">
        <v>0</v>
      </c>
      <c r="CS9" s="36">
        <v>52.405486865942201</v>
      </c>
      <c r="CT9" s="36">
        <v>119.051093749999</v>
      </c>
      <c r="CU9" s="36">
        <v>118.36935688405801</v>
      </c>
      <c r="CV9" s="36">
        <v>248.72328125000001</v>
      </c>
      <c r="CW9" s="36">
        <v>0</v>
      </c>
      <c r="CX9" s="36">
        <v>0</v>
      </c>
      <c r="CY9" s="36">
        <v>6181.5465279704904</v>
      </c>
      <c r="CZ9" s="36">
        <v>7503.3053495522099</v>
      </c>
      <c r="DA9" s="36">
        <v>0</v>
      </c>
      <c r="DB9" s="36">
        <v>0</v>
      </c>
      <c r="DC9" s="36">
        <v>0</v>
      </c>
      <c r="DD9" s="36">
        <v>716.51308416372399</v>
      </c>
      <c r="DE9" s="36">
        <v>0</v>
      </c>
      <c r="DF9" s="36">
        <v>1753.5950135595299</v>
      </c>
      <c r="DG9" s="36">
        <v>520.96947969223197</v>
      </c>
      <c r="DH9" s="36">
        <v>440.80106582446803</v>
      </c>
      <c r="DI9" s="36">
        <v>112.493174867021</v>
      </c>
      <c r="DJ9" s="36">
        <v>64.841100398936007</v>
      </c>
      <c r="DK9" s="36">
        <v>469.18497140957697</v>
      </c>
      <c r="DL9" s="36">
        <v>0</v>
      </c>
      <c r="DM9" s="36">
        <v>0</v>
      </c>
      <c r="DN9" s="36">
        <v>0</v>
      </c>
      <c r="DO9" s="36">
        <v>185.05056039969401</v>
      </c>
      <c r="DP9" s="36">
        <v>0</v>
      </c>
      <c r="DQ9" s="36">
        <v>0</v>
      </c>
      <c r="DR9" s="36">
        <v>249.957179226069</v>
      </c>
      <c r="DS9" s="36">
        <v>131.16753850560099</v>
      </c>
      <c r="DT9" s="36">
        <v>192.26125922861499</v>
      </c>
      <c r="DU9" s="36">
        <v>959.20162533967402</v>
      </c>
      <c r="DV9" s="36">
        <v>2469.0461328125002</v>
      </c>
      <c r="DW9" s="36">
        <v>0</v>
      </c>
      <c r="DX9" s="36">
        <v>2041.6651171875001</v>
      </c>
      <c r="DY9" s="36">
        <v>0</v>
      </c>
      <c r="DZ9" s="36">
        <v>450.53321841032698</v>
      </c>
      <c r="EA9" s="36">
        <v>0</v>
      </c>
      <c r="EB9" s="36">
        <v>461.27520712209298</v>
      </c>
      <c r="EC9" s="36">
        <v>0</v>
      </c>
      <c r="ED9" s="36">
        <v>509.72727941176498</v>
      </c>
      <c r="EE9" s="36">
        <v>302.19334558823499</v>
      </c>
      <c r="EF9" s="36">
        <v>0</v>
      </c>
      <c r="EG9" s="36">
        <v>0</v>
      </c>
      <c r="EH9" s="36">
        <v>0</v>
      </c>
      <c r="EI9" s="36">
        <v>143.688134915208</v>
      </c>
      <c r="EJ9" s="36">
        <v>2082.2475102571102</v>
      </c>
      <c r="EK9" s="36">
        <v>0</v>
      </c>
      <c r="EL9" s="36">
        <v>0</v>
      </c>
      <c r="EM9" s="36">
        <v>79.556545062910104</v>
      </c>
      <c r="EN9" s="36">
        <v>199.34194481383</v>
      </c>
      <c r="EO9" s="36">
        <v>207.15039893616901</v>
      </c>
      <c r="EP9" s="36">
        <v>0</v>
      </c>
      <c r="EQ9" s="36">
        <v>0</v>
      </c>
      <c r="ER9" s="36">
        <v>844.22250000000099</v>
      </c>
      <c r="ES9" s="36">
        <v>0</v>
      </c>
      <c r="ET9" s="36">
        <v>0</v>
      </c>
      <c r="EU9" s="36">
        <v>0</v>
      </c>
      <c r="EV9" s="36">
        <v>137.54789091981101</v>
      </c>
      <c r="EW9" s="36">
        <v>100.745776533019</v>
      </c>
      <c r="EX9" s="36">
        <v>0</v>
      </c>
      <c r="EY9" s="36">
        <v>241.51678749999999</v>
      </c>
      <c r="EZ9" s="36">
        <v>53.554774999999502</v>
      </c>
      <c r="FA9" s="36">
        <v>0</v>
      </c>
      <c r="FB9" s="36">
        <v>106.91308277026999</v>
      </c>
      <c r="FC9" s="36">
        <v>0</v>
      </c>
      <c r="FD9" s="36">
        <v>0</v>
      </c>
      <c r="FE9" s="36">
        <v>475.59695945945998</v>
      </c>
      <c r="FF9" s="36">
        <v>287.11292229729702</v>
      </c>
      <c r="FG9" s="36">
        <v>169.14875844594599</v>
      </c>
      <c r="FH9" s="36">
        <v>0</v>
      </c>
      <c r="FI9" s="36">
        <v>459.91515941722997</v>
      </c>
      <c r="FJ9" s="36">
        <v>0</v>
      </c>
      <c r="FK9" s="36">
        <v>0</v>
      </c>
      <c r="FL9" s="36">
        <v>269.48406249999903</v>
      </c>
      <c r="FM9" s="36">
        <v>0</v>
      </c>
      <c r="FN9" s="36">
        <v>0</v>
      </c>
      <c r="FO9" s="36">
        <v>86.980937500000195</v>
      </c>
      <c r="FP9" s="36">
        <v>0</v>
      </c>
      <c r="FQ9" s="36">
        <v>0</v>
      </c>
      <c r="FR9" s="36">
        <v>568.72593749999999</v>
      </c>
      <c r="FS9" s="36">
        <v>2175.9606250000002</v>
      </c>
      <c r="FT9" s="36">
        <v>0</v>
      </c>
      <c r="FU9" s="36">
        <v>0</v>
      </c>
      <c r="FV9" s="36">
        <v>63.3327414772724</v>
      </c>
      <c r="FW9" s="36">
        <v>16631.855255681799</v>
      </c>
      <c r="FX9" s="36">
        <v>0</v>
      </c>
      <c r="FY9" s="36">
        <v>96.059502840909005</v>
      </c>
      <c r="FZ9" s="36">
        <v>0</v>
      </c>
      <c r="GA9" s="36">
        <v>76.660312499999904</v>
      </c>
      <c r="GB9" s="36">
        <v>0</v>
      </c>
      <c r="GC9" s="36">
        <v>206.713417216023</v>
      </c>
      <c r="GD9" s="36">
        <v>74.124387360546905</v>
      </c>
      <c r="GE9" s="36">
        <v>348.44000792342803</v>
      </c>
      <c r="GF9" s="36">
        <v>0</v>
      </c>
      <c r="GG9" s="36">
        <v>0</v>
      </c>
      <c r="GH9" s="36">
        <v>0</v>
      </c>
      <c r="GI9" s="37">
        <v>0</v>
      </c>
      <c r="GJ9" s="36">
        <v>0</v>
      </c>
      <c r="GK9" s="37">
        <v>0</v>
      </c>
    </row>
    <row r="10" spans="1:228">
      <c r="A10" s="81" t="s">
        <v>414</v>
      </c>
      <c r="B10" s="20">
        <v>19</v>
      </c>
      <c r="C10" s="20">
        <v>93</v>
      </c>
      <c r="D10" s="20" t="s">
        <v>298</v>
      </c>
      <c r="E10" s="27" t="s">
        <v>279</v>
      </c>
      <c r="F10" s="38" t="s">
        <v>299</v>
      </c>
      <c r="G10" s="27">
        <v>45</v>
      </c>
      <c r="H10" s="27">
        <v>0</v>
      </c>
      <c r="I10" s="27">
        <v>79.5</v>
      </c>
      <c r="J10" s="27">
        <v>1.69</v>
      </c>
      <c r="K10" s="36">
        <f t="shared" si="0"/>
        <v>27.835159833339173</v>
      </c>
      <c r="L10" s="39">
        <v>1</v>
      </c>
      <c r="M10" s="36">
        <v>28.2</v>
      </c>
      <c r="N10" s="27">
        <v>54.2</v>
      </c>
      <c r="O10" s="27">
        <v>51.2</v>
      </c>
      <c r="P10" s="27">
        <v>2.9</v>
      </c>
      <c r="Q10" s="27">
        <v>2600</v>
      </c>
      <c r="R10" s="27">
        <v>96.5</v>
      </c>
      <c r="S10" s="27">
        <v>105.3</v>
      </c>
      <c r="T10" s="27">
        <v>42</v>
      </c>
      <c r="U10" s="27">
        <v>120</v>
      </c>
      <c r="V10" s="27">
        <v>82</v>
      </c>
      <c r="W10" s="36">
        <f t="shared" si="11"/>
        <v>94.666666666666671</v>
      </c>
      <c r="X10" s="27">
        <v>110</v>
      </c>
      <c r="Y10" s="27">
        <v>0</v>
      </c>
      <c r="Z10" s="27">
        <v>1</v>
      </c>
      <c r="AA10" s="27">
        <v>1</v>
      </c>
      <c r="AB10" s="27">
        <v>0</v>
      </c>
      <c r="AC10" s="27">
        <v>0</v>
      </c>
      <c r="AD10" s="20">
        <v>1</v>
      </c>
      <c r="AE10" s="27">
        <v>0.83</v>
      </c>
      <c r="AF10" s="27" t="s">
        <v>367</v>
      </c>
      <c r="AG10" s="64">
        <v>101</v>
      </c>
      <c r="AH10" s="64">
        <v>5.6</v>
      </c>
      <c r="AI10" s="20">
        <v>0</v>
      </c>
      <c r="AJ10" s="27">
        <v>201</v>
      </c>
      <c r="AK10" s="27">
        <v>33</v>
      </c>
      <c r="AL10" s="27">
        <f t="shared" si="1"/>
        <v>168</v>
      </c>
      <c r="AM10" s="27">
        <f t="shared" si="2"/>
        <v>131.19999999999999</v>
      </c>
      <c r="AN10" s="27">
        <f t="shared" si="3"/>
        <v>36.799999999999997</v>
      </c>
      <c r="AO10" s="27">
        <v>184</v>
      </c>
      <c r="AP10" s="27">
        <v>1.3</v>
      </c>
      <c r="AQ10" s="72">
        <f>((186)*(AP10^-1.154))*((G10)^-0.203)</f>
        <v>63.448327031714534</v>
      </c>
      <c r="AR10" s="64">
        <v>3</v>
      </c>
      <c r="AS10" s="73">
        <f t="shared" si="4"/>
        <v>0.03</v>
      </c>
      <c r="AT10" s="64">
        <v>50</v>
      </c>
      <c r="AU10" s="64">
        <v>20.5</v>
      </c>
      <c r="AV10" s="74">
        <f t="shared" si="5"/>
        <v>7.3170731707317069E-2</v>
      </c>
      <c r="AW10" s="76">
        <v>27</v>
      </c>
      <c r="AX10" s="73">
        <f t="shared" si="6"/>
        <v>2.7E-2</v>
      </c>
      <c r="AY10" s="75">
        <f t="shared" si="7"/>
        <v>0.36899999999999999</v>
      </c>
      <c r="AZ10" s="61">
        <v>1</v>
      </c>
      <c r="BA10" s="27"/>
      <c r="BB10" s="27"/>
      <c r="BC10" s="33">
        <v>0.6</v>
      </c>
      <c r="BD10" s="33">
        <v>0.6</v>
      </c>
      <c r="BE10" s="33">
        <f t="shared" si="8"/>
        <v>0.6</v>
      </c>
      <c r="BF10" s="33">
        <v>0.6</v>
      </c>
      <c r="BG10" s="33">
        <v>0.8</v>
      </c>
      <c r="BH10" s="33">
        <f t="shared" si="9"/>
        <v>0.7</v>
      </c>
      <c r="BI10" s="33">
        <f t="shared" si="10"/>
        <v>0.65</v>
      </c>
      <c r="BJ10" s="35"/>
      <c r="BK10" s="36">
        <v>126.046125387898</v>
      </c>
      <c r="BL10" s="36">
        <v>0</v>
      </c>
      <c r="BM10" s="36">
        <v>309.08896419220298</v>
      </c>
      <c r="BN10" s="36">
        <v>267.82067142649299</v>
      </c>
      <c r="BO10" s="36">
        <v>1548.52514618891</v>
      </c>
      <c r="BP10" s="36">
        <v>1313.29898564779</v>
      </c>
      <c r="BQ10" s="36">
        <v>0</v>
      </c>
      <c r="BR10" s="36">
        <v>0</v>
      </c>
      <c r="BS10" s="36">
        <v>285.21982920383999</v>
      </c>
      <c r="BT10" s="36">
        <v>309.55648273855701</v>
      </c>
      <c r="BU10" s="36">
        <v>0</v>
      </c>
      <c r="BV10" s="36">
        <v>302.81363690360701</v>
      </c>
      <c r="BW10" s="36">
        <v>90.621566500194106</v>
      </c>
      <c r="BX10" s="36">
        <v>0</v>
      </c>
      <c r="BY10" s="36">
        <v>67.995233242753699</v>
      </c>
      <c r="BZ10" s="36">
        <v>175.075548007246</v>
      </c>
      <c r="CA10" s="36">
        <v>0</v>
      </c>
      <c r="CB10" s="36">
        <v>0</v>
      </c>
      <c r="CC10" s="36">
        <v>0</v>
      </c>
      <c r="CD10" s="36">
        <v>0</v>
      </c>
      <c r="CE10" s="36">
        <v>87.782968749999995</v>
      </c>
      <c r="CF10" s="36">
        <v>0</v>
      </c>
      <c r="CG10" s="36">
        <v>1514.8050000000001</v>
      </c>
      <c r="CH10" s="36">
        <v>344.76950974770699</v>
      </c>
      <c r="CI10" s="36">
        <v>0</v>
      </c>
      <c r="CJ10" s="36">
        <v>0</v>
      </c>
      <c r="CK10" s="36">
        <v>0</v>
      </c>
      <c r="CL10" s="36">
        <v>0</v>
      </c>
      <c r="CM10" s="36">
        <v>862.25125649616996</v>
      </c>
      <c r="CN10" s="36">
        <v>0</v>
      </c>
      <c r="CO10" s="36">
        <v>195.89529403719899</v>
      </c>
      <c r="CP10" s="36">
        <v>125.22527625820599</v>
      </c>
      <c r="CQ10" s="36">
        <v>185.57595185995601</v>
      </c>
      <c r="CR10" s="36">
        <v>90.564407480853305</v>
      </c>
      <c r="CS10" s="36">
        <v>163.18538019693699</v>
      </c>
      <c r="CT10" s="36">
        <v>271.41724801695801</v>
      </c>
      <c r="CU10" s="36">
        <v>171.48168114059101</v>
      </c>
      <c r="CV10" s="36">
        <v>83.340994200497306</v>
      </c>
      <c r="CW10" s="36">
        <v>140.83013359569199</v>
      </c>
      <c r="CX10" s="36">
        <v>0</v>
      </c>
      <c r="CY10" s="36">
        <v>13403.6424231048</v>
      </c>
      <c r="CZ10" s="36">
        <v>0</v>
      </c>
      <c r="DA10" s="36">
        <v>0</v>
      </c>
      <c r="DB10" s="36">
        <v>902.46044583678395</v>
      </c>
      <c r="DC10" s="36">
        <v>0</v>
      </c>
      <c r="DD10" s="36">
        <v>87.592015845070904</v>
      </c>
      <c r="DE10" s="36">
        <v>218.939202956711</v>
      </c>
      <c r="DF10" s="36">
        <v>1592.47697830365</v>
      </c>
      <c r="DG10" s="36">
        <v>527.29999365679396</v>
      </c>
      <c r="DH10" s="36">
        <v>396.15375</v>
      </c>
      <c r="DI10" s="36">
        <v>0</v>
      </c>
      <c r="DJ10" s="36">
        <v>0</v>
      </c>
      <c r="DK10" s="36">
        <v>130.24625</v>
      </c>
      <c r="DL10" s="36">
        <v>0</v>
      </c>
      <c r="DM10" s="36">
        <v>0</v>
      </c>
      <c r="DN10" s="36">
        <v>51.265625</v>
      </c>
      <c r="DO10" s="36">
        <v>176.28725557572599</v>
      </c>
      <c r="DP10" s="36">
        <v>0</v>
      </c>
      <c r="DQ10" s="36">
        <v>0</v>
      </c>
      <c r="DR10" s="36">
        <v>214.37256548236499</v>
      </c>
      <c r="DS10" s="36">
        <v>101.63220176348599</v>
      </c>
      <c r="DT10" s="36">
        <v>183.577434517635</v>
      </c>
      <c r="DU10" s="36">
        <v>282.53359375000002</v>
      </c>
      <c r="DV10" s="36">
        <v>1834.7940625000001</v>
      </c>
      <c r="DW10" s="36">
        <v>0</v>
      </c>
      <c r="DX10" s="36">
        <v>1142.4971875000001</v>
      </c>
      <c r="DY10" s="36">
        <v>0</v>
      </c>
      <c r="DZ10" s="36">
        <v>94.741874999999894</v>
      </c>
      <c r="EA10" s="36">
        <v>0</v>
      </c>
      <c r="EB10" s="36">
        <v>480.15578125000002</v>
      </c>
      <c r="EC10" s="36">
        <v>0</v>
      </c>
      <c r="ED10" s="36">
        <v>554.11453125000003</v>
      </c>
      <c r="EE10" s="36">
        <v>240.083164062501</v>
      </c>
      <c r="EF10" s="36">
        <v>0</v>
      </c>
      <c r="EG10" s="36">
        <v>0</v>
      </c>
      <c r="EH10" s="36">
        <v>0</v>
      </c>
      <c r="EI10" s="36">
        <v>163.49583378820901</v>
      </c>
      <c r="EJ10" s="36">
        <v>2123.3584044077502</v>
      </c>
      <c r="EK10" s="36">
        <v>0</v>
      </c>
      <c r="EL10" s="36">
        <v>0</v>
      </c>
      <c r="EM10" s="36">
        <v>65.838917167030502</v>
      </c>
      <c r="EN10" s="36">
        <v>190.980747321428</v>
      </c>
      <c r="EO10" s="36">
        <v>226.32487767857199</v>
      </c>
      <c r="EP10" s="36">
        <v>60.034749819364102</v>
      </c>
      <c r="EQ10" s="36">
        <v>0</v>
      </c>
      <c r="ER10" s="36">
        <v>1237.1911262644501</v>
      </c>
      <c r="ES10" s="36">
        <v>0</v>
      </c>
      <c r="ET10" s="36">
        <v>0</v>
      </c>
      <c r="EU10" s="36">
        <v>0</v>
      </c>
      <c r="EV10" s="36">
        <v>127.868187893081</v>
      </c>
      <c r="EW10" s="36">
        <v>102.911905463837</v>
      </c>
      <c r="EX10" s="36">
        <v>0</v>
      </c>
      <c r="EY10" s="36">
        <v>294.66949620020898</v>
      </c>
      <c r="EZ10" s="36">
        <v>0</v>
      </c>
      <c r="FA10" s="36">
        <v>0</v>
      </c>
      <c r="FB10" s="36">
        <v>105.44697741104901</v>
      </c>
      <c r="FC10" s="36">
        <v>0</v>
      </c>
      <c r="FD10" s="36">
        <v>0</v>
      </c>
      <c r="FE10" s="36">
        <v>427.97241573033801</v>
      </c>
      <c r="FF10" s="36">
        <v>287.33311622190899</v>
      </c>
      <c r="FG10" s="36">
        <v>195.56358789794001</v>
      </c>
      <c r="FH10" s="36">
        <v>0</v>
      </c>
      <c r="FI10" s="36">
        <v>441.133105688201</v>
      </c>
      <c r="FJ10" s="36">
        <v>0</v>
      </c>
      <c r="FK10" s="36">
        <v>0</v>
      </c>
      <c r="FL10" s="36">
        <v>258.2215625</v>
      </c>
      <c r="FM10" s="36">
        <v>0</v>
      </c>
      <c r="FN10" s="36">
        <v>0</v>
      </c>
      <c r="FO10" s="36">
        <v>65.794687500000606</v>
      </c>
      <c r="FP10" s="36">
        <v>0</v>
      </c>
      <c r="FQ10" s="36">
        <v>281.48745791051601</v>
      </c>
      <c r="FR10" s="36">
        <v>329.32504208948302</v>
      </c>
      <c r="FS10" s="36">
        <v>2223.4743749999998</v>
      </c>
      <c r="FT10" s="36">
        <v>0</v>
      </c>
      <c r="FU10" s="36">
        <v>0</v>
      </c>
      <c r="FV10" s="36">
        <v>233.77090106401999</v>
      </c>
      <c r="FW10" s="36">
        <v>16486.9276213788</v>
      </c>
      <c r="FX10" s="36">
        <v>154.27501140021499</v>
      </c>
      <c r="FY10" s="36">
        <v>140.05362526824001</v>
      </c>
      <c r="FZ10" s="36">
        <v>0</v>
      </c>
      <c r="GA10" s="36">
        <v>109.83752838877</v>
      </c>
      <c r="GB10" s="36">
        <v>0</v>
      </c>
      <c r="GC10" s="36">
        <v>238.18544921874999</v>
      </c>
      <c r="GD10" s="36">
        <v>0</v>
      </c>
      <c r="GE10" s="36">
        <v>313.62755335366001</v>
      </c>
      <c r="GF10" s="36">
        <v>0</v>
      </c>
      <c r="GG10" s="36">
        <v>0</v>
      </c>
      <c r="GH10" s="36">
        <v>0</v>
      </c>
      <c r="GI10" s="37">
        <v>0</v>
      </c>
      <c r="GJ10" s="36">
        <v>0</v>
      </c>
      <c r="GK10" s="37">
        <v>0</v>
      </c>
    </row>
    <row r="11" spans="1:228">
      <c r="B11" s="20">
        <v>18</v>
      </c>
      <c r="C11" s="20">
        <v>92</v>
      </c>
      <c r="D11" s="20" t="s">
        <v>300</v>
      </c>
      <c r="E11" s="27" t="s">
        <v>279</v>
      </c>
      <c r="F11" s="38" t="s">
        <v>301</v>
      </c>
      <c r="G11" s="27">
        <v>28</v>
      </c>
      <c r="H11" s="27">
        <v>0</v>
      </c>
      <c r="I11" s="27">
        <v>56.1</v>
      </c>
      <c r="J11" s="27">
        <v>1.47</v>
      </c>
      <c r="K11" s="36">
        <f t="shared" si="0"/>
        <v>25.961404970151328</v>
      </c>
      <c r="L11" s="39">
        <v>1</v>
      </c>
      <c r="M11" s="36">
        <v>33.1</v>
      </c>
      <c r="N11" s="27">
        <v>35.6</v>
      </c>
      <c r="O11" s="27">
        <v>46.3</v>
      </c>
      <c r="P11" s="27">
        <v>1.9</v>
      </c>
      <c r="Q11" s="27">
        <v>1849</v>
      </c>
      <c r="R11" s="27">
        <v>86.5</v>
      </c>
      <c r="S11" s="27">
        <v>96.5</v>
      </c>
      <c r="T11" s="27">
        <v>33.700000000000003</v>
      </c>
      <c r="U11" s="27">
        <v>110</v>
      </c>
      <c r="V11" s="27">
        <v>60</v>
      </c>
      <c r="W11" s="36">
        <f t="shared" si="11"/>
        <v>76.666666666666671</v>
      </c>
      <c r="X11" s="27">
        <v>18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0">
        <v>0</v>
      </c>
      <c r="AE11" s="27">
        <v>0</v>
      </c>
      <c r="AF11" s="27" t="s">
        <v>302</v>
      </c>
      <c r="AG11" s="64">
        <v>98</v>
      </c>
      <c r="AH11" s="64">
        <v>5.5</v>
      </c>
      <c r="AI11" s="20">
        <v>0</v>
      </c>
      <c r="AJ11" s="27">
        <v>136</v>
      </c>
      <c r="AK11" s="27">
        <v>31</v>
      </c>
      <c r="AL11" s="27">
        <f t="shared" si="1"/>
        <v>105</v>
      </c>
      <c r="AM11" s="27">
        <f t="shared" si="2"/>
        <v>95.8</v>
      </c>
      <c r="AN11" s="27">
        <f t="shared" si="3"/>
        <v>9.1999999999999993</v>
      </c>
      <c r="AO11" s="27">
        <v>46</v>
      </c>
      <c r="AP11" s="27">
        <v>0.7</v>
      </c>
      <c r="AQ11" s="72">
        <f>((186)*(AP11^-1.154))*((G11)^-0.203)*(0.742)</f>
        <v>105.90113896388807</v>
      </c>
      <c r="AR11" s="64">
        <v>3.6</v>
      </c>
      <c r="AS11" s="73">
        <f t="shared" si="4"/>
        <v>3.6000000000000004E-2</v>
      </c>
      <c r="AT11" s="64">
        <v>50</v>
      </c>
      <c r="AU11" s="64">
        <v>20.5</v>
      </c>
      <c r="AV11" s="74">
        <f t="shared" si="5"/>
        <v>8.7804878048780496E-2</v>
      </c>
      <c r="AW11" s="76">
        <v>12</v>
      </c>
      <c r="AX11" s="73">
        <f t="shared" si="6"/>
        <v>1.2E-2</v>
      </c>
      <c r="AY11" s="75">
        <f t="shared" si="7"/>
        <v>0.13666666666666666</v>
      </c>
      <c r="AZ11" s="61">
        <v>0</v>
      </c>
      <c r="BA11" s="27"/>
      <c r="BB11" s="27"/>
      <c r="BC11" s="33">
        <v>0.7</v>
      </c>
      <c r="BD11" s="33">
        <v>0.5</v>
      </c>
      <c r="BE11" s="33">
        <f t="shared" si="8"/>
        <v>0.6</v>
      </c>
      <c r="BF11" s="33">
        <v>0.5</v>
      </c>
      <c r="BG11" s="33">
        <v>0.5</v>
      </c>
      <c r="BH11" s="33">
        <f t="shared" si="9"/>
        <v>0.5</v>
      </c>
      <c r="BI11" s="33">
        <f t="shared" si="10"/>
        <v>0.54999999999999993</v>
      </c>
      <c r="BJ11" s="40"/>
      <c r="BK11" s="36">
        <v>124.66596088435401</v>
      </c>
      <c r="BL11" s="36">
        <v>0</v>
      </c>
      <c r="BM11" s="36">
        <v>302.55526201105499</v>
      </c>
      <c r="BN11" s="36">
        <v>189.09408770161301</v>
      </c>
      <c r="BO11" s="36">
        <v>1782.13304435484</v>
      </c>
      <c r="BP11" s="36">
        <v>1354.24280241935</v>
      </c>
      <c r="BQ11" s="36">
        <v>0</v>
      </c>
      <c r="BR11" s="36">
        <v>0</v>
      </c>
      <c r="BS11" s="36">
        <v>272.410383064516</v>
      </c>
      <c r="BT11" s="36">
        <v>401.09608870967799</v>
      </c>
      <c r="BU11" s="36">
        <v>0</v>
      </c>
      <c r="BV11" s="36">
        <v>280.49869455645103</v>
      </c>
      <c r="BW11" s="36">
        <v>94.629087701612903</v>
      </c>
      <c r="BX11" s="36">
        <v>0</v>
      </c>
      <c r="BY11" s="36">
        <v>57.236354466858899</v>
      </c>
      <c r="BZ11" s="36">
        <v>636.681157240635</v>
      </c>
      <c r="CA11" s="36">
        <v>0</v>
      </c>
      <c r="CB11" s="36">
        <v>0</v>
      </c>
      <c r="CC11" s="36">
        <v>74.791642287234197</v>
      </c>
      <c r="CD11" s="36">
        <v>0</v>
      </c>
      <c r="CE11" s="36">
        <v>151.10248277321099</v>
      </c>
      <c r="CF11" s="36">
        <v>0</v>
      </c>
      <c r="CG11" s="36">
        <v>1476.5409689313301</v>
      </c>
      <c r="CH11" s="36">
        <v>751.73123662725197</v>
      </c>
      <c r="CI11" s="36">
        <v>0</v>
      </c>
      <c r="CJ11" s="36">
        <v>0</v>
      </c>
      <c r="CK11" s="36">
        <v>0</v>
      </c>
      <c r="CL11" s="36">
        <v>0</v>
      </c>
      <c r="CM11" s="36">
        <v>718.37845394736803</v>
      </c>
      <c r="CN11" s="36">
        <v>72.982040221291996</v>
      </c>
      <c r="CO11" s="36">
        <v>99.946706788277595</v>
      </c>
      <c r="CP11" s="36">
        <v>0</v>
      </c>
      <c r="CQ11" s="36">
        <v>103.19619344926799</v>
      </c>
      <c r="CR11" s="36">
        <v>0</v>
      </c>
      <c r="CS11" s="36">
        <v>124.41804131799201</v>
      </c>
      <c r="CT11" s="36">
        <v>240.36987774581601</v>
      </c>
      <c r="CU11" s="36">
        <v>135.015733525104</v>
      </c>
      <c r="CV11" s="36">
        <v>131.730702024648</v>
      </c>
      <c r="CW11" s="36">
        <v>0</v>
      </c>
      <c r="CX11" s="36">
        <v>0</v>
      </c>
      <c r="CY11" s="36">
        <v>12963.3278620192</v>
      </c>
      <c r="CZ11" s="36">
        <v>0</v>
      </c>
      <c r="DA11" s="36">
        <v>0</v>
      </c>
      <c r="DB11" s="36">
        <v>809.93352163461498</v>
      </c>
      <c r="DC11" s="36">
        <v>0</v>
      </c>
      <c r="DD11" s="36">
        <v>100.586782692307</v>
      </c>
      <c r="DE11" s="36">
        <v>188.757111538461</v>
      </c>
      <c r="DF11" s="36">
        <v>1540.95911875</v>
      </c>
      <c r="DG11" s="36">
        <v>488.43693894230802</v>
      </c>
      <c r="DH11" s="36">
        <v>249.83834710743801</v>
      </c>
      <c r="DI11" s="36">
        <v>104.584465392562</v>
      </c>
      <c r="DJ11" s="36">
        <v>0</v>
      </c>
      <c r="DK11" s="36">
        <v>122.49812499999901</v>
      </c>
      <c r="DL11" s="36">
        <v>56.240625000000897</v>
      </c>
      <c r="DM11" s="36">
        <v>57.404861111111003</v>
      </c>
      <c r="DN11" s="36">
        <v>0</v>
      </c>
      <c r="DO11" s="36">
        <v>166.110151345292</v>
      </c>
      <c r="DP11" s="36">
        <v>0</v>
      </c>
      <c r="DQ11" s="36">
        <v>0</v>
      </c>
      <c r="DR11" s="36">
        <v>186.657036154709</v>
      </c>
      <c r="DS11" s="36">
        <v>119.78631360619499</v>
      </c>
      <c r="DT11" s="36">
        <v>188.105262721239</v>
      </c>
      <c r="DU11" s="36">
        <v>200.73249999999999</v>
      </c>
      <c r="DV11" s="36">
        <v>2160.1990624999999</v>
      </c>
      <c r="DW11" s="36">
        <v>0</v>
      </c>
      <c r="DX11" s="36">
        <v>1207.370625</v>
      </c>
      <c r="DY11" s="36">
        <v>0</v>
      </c>
      <c r="DZ11" s="36">
        <v>71.418750000000699</v>
      </c>
      <c r="EA11" s="36">
        <v>0</v>
      </c>
      <c r="EB11" s="36">
        <v>507.44343750000002</v>
      </c>
      <c r="EC11" s="36">
        <v>0</v>
      </c>
      <c r="ED11" s="36">
        <v>526.64707489525097</v>
      </c>
      <c r="EE11" s="36">
        <v>230.00042510474901</v>
      </c>
      <c r="EF11" s="36">
        <v>0</v>
      </c>
      <c r="EG11" s="36">
        <v>0</v>
      </c>
      <c r="EH11" s="36">
        <v>0</v>
      </c>
      <c r="EI11" s="36">
        <v>766.41911481900399</v>
      </c>
      <c r="EJ11" s="36">
        <v>2019.64587528281</v>
      </c>
      <c r="EK11" s="36">
        <v>0</v>
      </c>
      <c r="EL11" s="36">
        <v>0</v>
      </c>
      <c r="EM11" s="36">
        <v>90.369216982466099</v>
      </c>
      <c r="EN11" s="36">
        <v>190.19968398876401</v>
      </c>
      <c r="EO11" s="36">
        <v>268.72250351123603</v>
      </c>
      <c r="EP11" s="36">
        <v>69.7699606591448</v>
      </c>
      <c r="EQ11" s="36">
        <v>0</v>
      </c>
      <c r="ER11" s="36">
        <v>1766.6637266181699</v>
      </c>
      <c r="ES11" s="36">
        <v>98.012807675178095</v>
      </c>
      <c r="ET11" s="36">
        <v>0</v>
      </c>
      <c r="EU11" s="36">
        <v>68.201113049287301</v>
      </c>
      <c r="EV11" s="36">
        <v>149.34277835510699</v>
      </c>
      <c r="EW11" s="36">
        <v>115.450550771972</v>
      </c>
      <c r="EX11" s="36">
        <v>0</v>
      </c>
      <c r="EY11" s="36">
        <v>262.96384835213797</v>
      </c>
      <c r="EZ11" s="36">
        <v>92.296889103325</v>
      </c>
      <c r="FA11" s="36">
        <v>0</v>
      </c>
      <c r="FB11" s="36">
        <v>94.7043290258447</v>
      </c>
      <c r="FC11" s="36">
        <v>0</v>
      </c>
      <c r="FD11" s="36">
        <v>0</v>
      </c>
      <c r="FE11" s="36">
        <v>327.32033828280299</v>
      </c>
      <c r="FF11" s="36">
        <v>197.94173583499099</v>
      </c>
      <c r="FG11" s="36">
        <v>94.096824987574493</v>
      </c>
      <c r="FH11" s="36">
        <v>0</v>
      </c>
      <c r="FI11" s="36">
        <v>250.0325</v>
      </c>
      <c r="FJ11" s="36">
        <v>0</v>
      </c>
      <c r="FK11" s="36">
        <v>0</v>
      </c>
      <c r="FL11" s="36">
        <v>277.84359375000003</v>
      </c>
      <c r="FM11" s="36">
        <v>0</v>
      </c>
      <c r="FN11" s="36">
        <v>0</v>
      </c>
      <c r="FO11" s="36">
        <v>62.141406250000998</v>
      </c>
      <c r="FP11" s="36">
        <v>0</v>
      </c>
      <c r="FQ11" s="36">
        <v>0</v>
      </c>
      <c r="FR11" s="36">
        <v>588.66406249999898</v>
      </c>
      <c r="FS11" s="36">
        <v>2217.1068749999999</v>
      </c>
      <c r="FT11" s="36">
        <v>0</v>
      </c>
      <c r="FU11" s="36">
        <v>0</v>
      </c>
      <c r="FV11" s="36">
        <v>128.6134375</v>
      </c>
      <c r="FW11" s="36">
        <v>15851.564375</v>
      </c>
      <c r="FX11" s="36">
        <v>0</v>
      </c>
      <c r="FY11" s="36">
        <v>0</v>
      </c>
      <c r="FZ11" s="36">
        <v>0</v>
      </c>
      <c r="GA11" s="36">
        <v>71.733749999999603</v>
      </c>
      <c r="GB11" s="36">
        <v>0</v>
      </c>
      <c r="GC11" s="36">
        <v>195.714437715022</v>
      </c>
      <c r="GD11" s="36">
        <v>60.575492044152</v>
      </c>
      <c r="GE11" s="36">
        <v>320.32460149082601</v>
      </c>
      <c r="GF11" s="36">
        <v>0</v>
      </c>
      <c r="GG11" s="36">
        <v>0</v>
      </c>
      <c r="GH11" s="36">
        <v>0</v>
      </c>
      <c r="GI11" s="37">
        <v>0</v>
      </c>
      <c r="GJ11" s="36">
        <v>0</v>
      </c>
      <c r="GK11" s="37">
        <v>0</v>
      </c>
    </row>
    <row r="12" spans="1:228">
      <c r="B12" s="20">
        <v>17</v>
      </c>
      <c r="C12" s="20">
        <v>90</v>
      </c>
      <c r="D12" s="20" t="s">
        <v>303</v>
      </c>
      <c r="E12" s="27" t="s">
        <v>279</v>
      </c>
      <c r="F12" s="38" t="s">
        <v>304</v>
      </c>
      <c r="G12" s="27">
        <v>35</v>
      </c>
      <c r="H12" s="27">
        <v>1</v>
      </c>
      <c r="I12" s="27">
        <v>53.4</v>
      </c>
      <c r="J12" s="27">
        <v>1.63</v>
      </c>
      <c r="K12" s="36">
        <f t="shared" si="0"/>
        <v>20.0986111633859</v>
      </c>
      <c r="L12" s="39">
        <v>0</v>
      </c>
      <c r="M12" s="36">
        <v>24.5</v>
      </c>
      <c r="N12" s="27">
        <v>38.200000000000003</v>
      </c>
      <c r="O12" s="27">
        <v>51.9</v>
      </c>
      <c r="P12" s="27">
        <v>2.1</v>
      </c>
      <c r="Q12" s="27">
        <v>1994</v>
      </c>
      <c r="R12" s="27">
        <v>78.900000000000006</v>
      </c>
      <c r="S12" s="27">
        <v>89.8</v>
      </c>
      <c r="T12" s="27">
        <v>31</v>
      </c>
      <c r="U12" s="27">
        <v>100</v>
      </c>
      <c r="V12" s="27">
        <v>60</v>
      </c>
      <c r="W12" s="36">
        <f t="shared" si="11"/>
        <v>73.333333333333329</v>
      </c>
      <c r="X12" s="27">
        <v>20</v>
      </c>
      <c r="Y12" s="27">
        <v>0</v>
      </c>
      <c r="Z12" s="27">
        <v>0</v>
      </c>
      <c r="AA12" s="27">
        <v>1</v>
      </c>
      <c r="AB12" s="27">
        <v>0</v>
      </c>
      <c r="AC12" s="27">
        <v>0</v>
      </c>
      <c r="AD12" s="20">
        <v>1</v>
      </c>
      <c r="AE12" s="27">
        <v>4</v>
      </c>
      <c r="AF12" s="27" t="s">
        <v>305</v>
      </c>
      <c r="AG12" s="64">
        <v>81</v>
      </c>
      <c r="AH12" s="64">
        <v>5.0999999999999996</v>
      </c>
      <c r="AI12" s="20">
        <v>0</v>
      </c>
      <c r="AJ12" s="27">
        <v>190</v>
      </c>
      <c r="AK12" s="27">
        <v>65</v>
      </c>
      <c r="AL12" s="27">
        <f t="shared" si="1"/>
        <v>125</v>
      </c>
      <c r="AM12" s="27">
        <f t="shared" si="2"/>
        <v>113.6</v>
      </c>
      <c r="AN12" s="27">
        <f t="shared" si="3"/>
        <v>11.4</v>
      </c>
      <c r="AO12" s="27">
        <v>57</v>
      </c>
      <c r="AP12" s="27">
        <v>0.9</v>
      </c>
      <c r="AQ12" s="72">
        <f>((186)*(AP12^-1.154))*((G12)^-0.203)*(0.742)</f>
        <v>75.731259654790591</v>
      </c>
      <c r="AR12" s="64">
        <v>1.3</v>
      </c>
      <c r="AS12" s="73">
        <f t="shared" si="4"/>
        <v>1.3000000000000001E-2</v>
      </c>
      <c r="AT12" s="64">
        <v>50</v>
      </c>
      <c r="AU12" s="64">
        <v>21</v>
      </c>
      <c r="AV12" s="74">
        <f t="shared" si="5"/>
        <v>3.0952380952380953E-2</v>
      </c>
      <c r="AW12" s="76">
        <v>9</v>
      </c>
      <c r="AX12" s="73">
        <f t="shared" si="6"/>
        <v>8.9999999999999993E-3</v>
      </c>
      <c r="AY12" s="75">
        <f t="shared" si="7"/>
        <v>0.29076923076923072</v>
      </c>
      <c r="AZ12" s="61">
        <v>0</v>
      </c>
      <c r="BA12" s="27"/>
      <c r="BB12" s="27"/>
      <c r="BC12" s="33">
        <v>0.5</v>
      </c>
      <c r="BD12" s="33">
        <v>0.5</v>
      </c>
      <c r="BE12" s="33">
        <f t="shared" si="8"/>
        <v>0.5</v>
      </c>
      <c r="BF12" s="33">
        <v>0.5</v>
      </c>
      <c r="BG12" s="33">
        <v>0.5</v>
      </c>
      <c r="BH12" s="33">
        <f t="shared" si="9"/>
        <v>0.5</v>
      </c>
      <c r="BI12" s="33">
        <f t="shared" si="10"/>
        <v>0.5</v>
      </c>
      <c r="BJ12" s="35"/>
      <c r="BK12" s="36">
        <v>110.471144230769</v>
      </c>
      <c r="BL12" s="36">
        <v>0</v>
      </c>
      <c r="BM12" s="36">
        <v>240.74687499999999</v>
      </c>
      <c r="BN12" s="36">
        <v>84.925624999999897</v>
      </c>
      <c r="BO12" s="36">
        <v>5131.2004687500003</v>
      </c>
      <c r="BP12" s="36">
        <v>1772.44958140432</v>
      </c>
      <c r="BQ12" s="36">
        <v>0</v>
      </c>
      <c r="BR12" s="36">
        <v>0</v>
      </c>
      <c r="BS12" s="36">
        <v>275.52877314814799</v>
      </c>
      <c r="BT12" s="36">
        <v>285.41719232253098</v>
      </c>
      <c r="BU12" s="36">
        <v>0</v>
      </c>
      <c r="BV12" s="36">
        <v>412.41106867283997</v>
      </c>
      <c r="BW12" s="36">
        <v>116.55963445216</v>
      </c>
      <c r="BX12" s="36">
        <v>0</v>
      </c>
      <c r="BY12" s="36">
        <v>71.816818985849096</v>
      </c>
      <c r="BZ12" s="36">
        <v>179.29661851415099</v>
      </c>
      <c r="CA12" s="36">
        <v>0</v>
      </c>
      <c r="CB12" s="36">
        <v>0</v>
      </c>
      <c r="CC12" s="36">
        <v>0</v>
      </c>
      <c r="CD12" s="36">
        <v>56.152585867117203</v>
      </c>
      <c r="CE12" s="36">
        <v>127.99011214339301</v>
      </c>
      <c r="CF12" s="36">
        <v>0</v>
      </c>
      <c r="CG12" s="36">
        <v>1450.9509375</v>
      </c>
      <c r="CH12" s="36">
        <v>0</v>
      </c>
      <c r="CI12" s="36">
        <v>64.534859429065804</v>
      </c>
      <c r="CJ12" s="36">
        <v>0</v>
      </c>
      <c r="CK12" s="36">
        <v>0</v>
      </c>
      <c r="CL12" s="36">
        <v>63.101123017371599</v>
      </c>
      <c r="CM12" s="36">
        <v>754.52613151435105</v>
      </c>
      <c r="CN12" s="36">
        <v>0</v>
      </c>
      <c r="CO12" s="36">
        <v>124.95317220543799</v>
      </c>
      <c r="CP12" s="36">
        <v>60.0895156722056</v>
      </c>
      <c r="CQ12" s="36">
        <v>83.632893693353594</v>
      </c>
      <c r="CR12" s="36">
        <v>0</v>
      </c>
      <c r="CS12" s="36">
        <v>90.2557423551509</v>
      </c>
      <c r="CT12" s="36">
        <v>242.81332282725299</v>
      </c>
      <c r="CU12" s="36">
        <v>142.32093481759699</v>
      </c>
      <c r="CV12" s="36">
        <v>0</v>
      </c>
      <c r="CW12" s="36">
        <v>0</v>
      </c>
      <c r="CX12" s="36">
        <v>0</v>
      </c>
      <c r="CY12" s="36">
        <v>12645.5330762266</v>
      </c>
      <c r="CZ12" s="36">
        <v>0</v>
      </c>
      <c r="DA12" s="36">
        <v>0</v>
      </c>
      <c r="DB12" s="36">
        <v>712.92116442757197</v>
      </c>
      <c r="DC12" s="36">
        <v>0</v>
      </c>
      <c r="DD12" s="36">
        <v>0</v>
      </c>
      <c r="DE12" s="36">
        <v>0</v>
      </c>
      <c r="DF12" s="36">
        <v>1601.4420784327101</v>
      </c>
      <c r="DG12" s="36">
        <v>456.20698406728701</v>
      </c>
      <c r="DH12" s="36">
        <v>366.34875</v>
      </c>
      <c r="DI12" s="36">
        <v>0</v>
      </c>
      <c r="DJ12" s="36">
        <v>0</v>
      </c>
      <c r="DK12" s="36">
        <v>126.454375</v>
      </c>
      <c r="DL12" s="36">
        <v>63.950312500000003</v>
      </c>
      <c r="DM12" s="36">
        <v>0</v>
      </c>
      <c r="DN12" s="36">
        <v>58.231250000000202</v>
      </c>
      <c r="DO12" s="36">
        <v>174.309858284884</v>
      </c>
      <c r="DP12" s="36">
        <v>0</v>
      </c>
      <c r="DQ12" s="36">
        <v>0</v>
      </c>
      <c r="DR12" s="36">
        <v>226.321101017442</v>
      </c>
      <c r="DS12" s="36">
        <v>50.717841973514197</v>
      </c>
      <c r="DT12" s="36">
        <v>183.82651122415999</v>
      </c>
      <c r="DU12" s="36">
        <v>121.640835597826</v>
      </c>
      <c r="DV12" s="36">
        <v>6831.4116304347799</v>
      </c>
      <c r="DW12" s="36">
        <v>0</v>
      </c>
      <c r="DX12" s="36">
        <v>2146.3743138586901</v>
      </c>
      <c r="DY12" s="36">
        <v>0</v>
      </c>
      <c r="DZ12" s="36">
        <v>530.68384510869498</v>
      </c>
      <c r="EA12" s="36">
        <v>0</v>
      </c>
      <c r="EB12" s="36">
        <v>389.25984374999899</v>
      </c>
      <c r="EC12" s="36">
        <v>0</v>
      </c>
      <c r="ED12" s="36">
        <v>539.09859374999996</v>
      </c>
      <c r="EE12" s="36">
        <v>285.83140625000101</v>
      </c>
      <c r="EF12" s="36">
        <v>0</v>
      </c>
      <c r="EG12" s="36">
        <v>0</v>
      </c>
      <c r="EH12" s="36">
        <v>0</v>
      </c>
      <c r="EI12" s="36">
        <v>157.20392338446501</v>
      </c>
      <c r="EJ12" s="36">
        <v>1917.84664205287</v>
      </c>
      <c r="EK12" s="36">
        <v>0</v>
      </c>
      <c r="EL12" s="36">
        <v>0</v>
      </c>
      <c r="EM12" s="36">
        <v>58.849999999999902</v>
      </c>
      <c r="EN12" s="36">
        <v>183.12728526536301</v>
      </c>
      <c r="EO12" s="36">
        <v>213.494277234637</v>
      </c>
      <c r="EP12" s="36">
        <v>0</v>
      </c>
      <c r="EQ12" s="36">
        <v>0</v>
      </c>
      <c r="ER12" s="36">
        <v>782.05093750000106</v>
      </c>
      <c r="ES12" s="36">
        <v>0</v>
      </c>
      <c r="ET12" s="36">
        <v>0</v>
      </c>
      <c r="EU12" s="36">
        <v>69.1724999999998</v>
      </c>
      <c r="EV12" s="36">
        <v>74.215000000000103</v>
      </c>
      <c r="EW12" s="36">
        <v>63.208750000000002</v>
      </c>
      <c r="EX12" s="36">
        <v>0</v>
      </c>
      <c r="EY12" s="36">
        <v>132.604375</v>
      </c>
      <c r="EZ12" s="36">
        <v>0</v>
      </c>
      <c r="FA12" s="36">
        <v>0</v>
      </c>
      <c r="FB12" s="36">
        <v>53.587500000000098</v>
      </c>
      <c r="FC12" s="36">
        <v>0</v>
      </c>
      <c r="FD12" s="36">
        <v>0</v>
      </c>
      <c r="FE12" s="36">
        <v>79.865723411602104</v>
      </c>
      <c r="FF12" s="36">
        <v>116.20203125</v>
      </c>
      <c r="FG12" s="36">
        <v>67.857968750000097</v>
      </c>
      <c r="FH12" s="36">
        <v>0</v>
      </c>
      <c r="FI12" s="36">
        <v>242.09640624999901</v>
      </c>
      <c r="FJ12" s="36">
        <v>0</v>
      </c>
      <c r="FK12" s="36">
        <v>0</v>
      </c>
      <c r="FL12" s="36">
        <v>264.14406250000002</v>
      </c>
      <c r="FM12" s="36">
        <v>0</v>
      </c>
      <c r="FN12" s="36">
        <v>0</v>
      </c>
      <c r="FO12" s="36">
        <v>75.894687499999904</v>
      </c>
      <c r="FP12" s="36">
        <v>0</v>
      </c>
      <c r="FQ12" s="36">
        <v>209.03732276119399</v>
      </c>
      <c r="FR12" s="36">
        <v>165.44236473880699</v>
      </c>
      <c r="FS12" s="36">
        <v>1902.8235833333299</v>
      </c>
      <c r="FT12" s="36">
        <v>274.900479166666</v>
      </c>
      <c r="FU12" s="36">
        <v>0</v>
      </c>
      <c r="FV12" s="36">
        <v>217.45084825839999</v>
      </c>
      <c r="FW12" s="36">
        <v>15795.047954854201</v>
      </c>
      <c r="FX12" s="36">
        <v>120.452555583004</v>
      </c>
      <c r="FY12" s="36">
        <v>76.418485054347698</v>
      </c>
      <c r="FZ12" s="36">
        <v>0</v>
      </c>
      <c r="GA12" s="36">
        <v>61.770163093065896</v>
      </c>
      <c r="GB12" s="36">
        <v>0</v>
      </c>
      <c r="GC12" s="36">
        <v>182.45853563804499</v>
      </c>
      <c r="GD12" s="36">
        <v>0</v>
      </c>
      <c r="GE12" s="36">
        <v>359.62402603178299</v>
      </c>
      <c r="GF12" s="36">
        <v>0</v>
      </c>
      <c r="GG12" s="36">
        <v>0</v>
      </c>
      <c r="GH12" s="36">
        <v>62.190894840195398</v>
      </c>
      <c r="GI12" s="37">
        <v>0</v>
      </c>
      <c r="GJ12" s="36">
        <v>125.377820625677</v>
      </c>
      <c r="GK12" s="37">
        <v>0</v>
      </c>
    </row>
    <row r="13" spans="1:228">
      <c r="B13" s="20">
        <v>15</v>
      </c>
      <c r="C13" s="20">
        <v>89</v>
      </c>
      <c r="D13" s="20" t="s">
        <v>306</v>
      </c>
      <c r="E13" s="27" t="s">
        <v>279</v>
      </c>
      <c r="F13" s="38" t="s">
        <v>307</v>
      </c>
      <c r="G13" s="27">
        <v>47</v>
      </c>
      <c r="H13" s="27">
        <v>1</v>
      </c>
      <c r="I13" s="27">
        <v>81.099999999999994</v>
      </c>
      <c r="J13" s="27">
        <v>1.5</v>
      </c>
      <c r="K13" s="36">
        <f t="shared" si="0"/>
        <v>36.044444444444444</v>
      </c>
      <c r="L13" s="39">
        <v>2</v>
      </c>
      <c r="M13" s="36">
        <v>42.2</v>
      </c>
      <c r="N13" s="27">
        <v>44.5</v>
      </c>
      <c r="O13" s="27">
        <v>41</v>
      </c>
      <c r="P13" s="27">
        <v>2.4</v>
      </c>
      <c r="Q13" s="27">
        <v>2255</v>
      </c>
      <c r="R13" s="27">
        <v>102</v>
      </c>
      <c r="S13" s="27">
        <v>112</v>
      </c>
      <c r="T13" s="27">
        <v>37.799999999999997</v>
      </c>
      <c r="U13" s="27">
        <v>120</v>
      </c>
      <c r="V13" s="27">
        <v>82</v>
      </c>
      <c r="W13" s="36">
        <f t="shared" si="11"/>
        <v>94.666666666666671</v>
      </c>
      <c r="X13" s="27">
        <v>15</v>
      </c>
      <c r="Y13" s="27">
        <v>1</v>
      </c>
      <c r="Z13" s="27">
        <v>1</v>
      </c>
      <c r="AA13" s="27">
        <v>1</v>
      </c>
      <c r="AB13" s="27">
        <v>0</v>
      </c>
      <c r="AC13" s="27">
        <v>0</v>
      </c>
      <c r="AD13" s="20">
        <v>1</v>
      </c>
      <c r="AE13" s="27">
        <v>1</v>
      </c>
      <c r="AF13" s="27" t="s">
        <v>308</v>
      </c>
      <c r="AG13" s="64">
        <v>115</v>
      </c>
      <c r="AH13" s="64">
        <v>6.5</v>
      </c>
      <c r="AI13" s="20">
        <v>0</v>
      </c>
      <c r="AJ13" s="27">
        <v>205</v>
      </c>
      <c r="AK13" s="27">
        <v>30</v>
      </c>
      <c r="AL13" s="27">
        <f t="shared" si="1"/>
        <v>175</v>
      </c>
      <c r="AM13" s="27">
        <f t="shared" si="2"/>
        <v>156.80000000000001</v>
      </c>
      <c r="AN13" s="27">
        <f t="shared" si="3"/>
        <v>18.2</v>
      </c>
      <c r="AO13" s="27">
        <v>91</v>
      </c>
      <c r="AP13" s="27">
        <v>0.8</v>
      </c>
      <c r="AQ13" s="72">
        <f>((186)*(AP13^-1.154))*((G13)^-0.203)*(0.742)</f>
        <v>81.717512727722848</v>
      </c>
      <c r="AR13" s="64">
        <v>3.1</v>
      </c>
      <c r="AS13" s="73">
        <f t="shared" si="4"/>
        <v>3.1E-2</v>
      </c>
      <c r="AT13" s="64">
        <v>50</v>
      </c>
      <c r="AU13" s="64">
        <v>20</v>
      </c>
      <c r="AV13" s="74">
        <f t="shared" si="5"/>
        <v>7.7499999999999999E-2</v>
      </c>
      <c r="AW13" s="76">
        <v>16</v>
      </c>
      <c r="AX13" s="73">
        <f t="shared" si="6"/>
        <v>1.6E-2</v>
      </c>
      <c r="AY13" s="75">
        <f t="shared" si="7"/>
        <v>0.20645161290322581</v>
      </c>
      <c r="AZ13" s="61">
        <v>0</v>
      </c>
      <c r="BA13" s="27"/>
      <c r="BB13" s="27"/>
      <c r="BC13" s="33">
        <v>0.5</v>
      </c>
      <c r="BD13" s="33">
        <v>0.5</v>
      </c>
      <c r="BE13" s="33">
        <f t="shared" si="8"/>
        <v>0.5</v>
      </c>
      <c r="BF13" s="33">
        <v>0.4</v>
      </c>
      <c r="BG13" s="33">
        <v>0.4</v>
      </c>
      <c r="BH13" s="33">
        <f t="shared" si="9"/>
        <v>0.4</v>
      </c>
      <c r="BI13" s="33">
        <f t="shared" si="10"/>
        <v>0.44999999999999996</v>
      </c>
      <c r="BJ13" s="35"/>
      <c r="BK13" s="36">
        <v>113.54036380597</v>
      </c>
      <c r="BL13" s="36">
        <v>0</v>
      </c>
      <c r="BM13" s="36">
        <v>259.72250000000003</v>
      </c>
      <c r="BN13" s="36">
        <v>167.37640625</v>
      </c>
      <c r="BO13" s="36">
        <v>1266.85921050613</v>
      </c>
      <c r="BP13" s="36">
        <v>1586.7214068251501</v>
      </c>
      <c r="BQ13" s="36">
        <v>0</v>
      </c>
      <c r="BR13" s="36">
        <v>0</v>
      </c>
      <c r="BS13" s="36">
        <v>262.15706729294499</v>
      </c>
      <c r="BT13" s="36">
        <v>323.98079543711702</v>
      </c>
      <c r="BU13" s="36">
        <v>0</v>
      </c>
      <c r="BV13" s="36">
        <v>389.11265778374201</v>
      </c>
      <c r="BW13" s="36">
        <v>111.39261215490799</v>
      </c>
      <c r="BX13" s="36">
        <v>0</v>
      </c>
      <c r="BY13" s="36">
        <v>74.165542763158001</v>
      </c>
      <c r="BZ13" s="36">
        <v>322.924432565789</v>
      </c>
      <c r="CA13" s="36">
        <v>0</v>
      </c>
      <c r="CB13" s="36">
        <v>0</v>
      </c>
      <c r="CC13" s="36">
        <v>54.499594809322303</v>
      </c>
      <c r="CD13" s="36">
        <v>0</v>
      </c>
      <c r="CE13" s="36">
        <v>133.60312575665901</v>
      </c>
      <c r="CF13" s="36">
        <v>0</v>
      </c>
      <c r="CG13" s="36">
        <v>1446.3713937651301</v>
      </c>
      <c r="CH13" s="36">
        <v>287.14553921568597</v>
      </c>
      <c r="CI13" s="36">
        <v>0</v>
      </c>
      <c r="CJ13" s="36">
        <v>0</v>
      </c>
      <c r="CK13" s="36">
        <v>0</v>
      </c>
      <c r="CL13" s="36">
        <v>0</v>
      </c>
      <c r="CM13" s="36">
        <v>814.43938778171901</v>
      </c>
      <c r="CN13" s="36">
        <v>0</v>
      </c>
      <c r="CO13" s="36">
        <v>133.24487426961599</v>
      </c>
      <c r="CP13" s="36">
        <v>58.320005738731297</v>
      </c>
      <c r="CQ13" s="36">
        <v>81.697294709933402</v>
      </c>
      <c r="CR13" s="36">
        <v>0</v>
      </c>
      <c r="CS13" s="36">
        <v>112.850893132715</v>
      </c>
      <c r="CT13" s="36">
        <v>247.00210648148101</v>
      </c>
      <c r="CU13" s="36">
        <v>144.57137538580301</v>
      </c>
      <c r="CV13" s="36">
        <v>0</v>
      </c>
      <c r="CW13" s="36">
        <v>55.259375000000198</v>
      </c>
      <c r="CX13" s="36">
        <v>0</v>
      </c>
      <c r="CY13" s="36">
        <v>13076.750117768001</v>
      </c>
      <c r="CZ13" s="36">
        <v>0</v>
      </c>
      <c r="DA13" s="36">
        <v>0</v>
      </c>
      <c r="DB13" s="36">
        <v>707.10144473195396</v>
      </c>
      <c r="DC13" s="36">
        <v>0</v>
      </c>
      <c r="DD13" s="36">
        <v>0</v>
      </c>
      <c r="DE13" s="36">
        <v>0</v>
      </c>
      <c r="DF13" s="36">
        <v>1379.63546875</v>
      </c>
      <c r="DG13" s="36">
        <v>416.22437500000001</v>
      </c>
      <c r="DH13" s="36">
        <v>293.22873397435802</v>
      </c>
      <c r="DI13" s="36">
        <v>90.680797275641694</v>
      </c>
      <c r="DJ13" s="36">
        <v>0</v>
      </c>
      <c r="DK13" s="36">
        <v>191.05044257198901</v>
      </c>
      <c r="DL13" s="36">
        <v>184.18343095549699</v>
      </c>
      <c r="DM13" s="36">
        <v>0</v>
      </c>
      <c r="DN13" s="36">
        <v>64.486249999999899</v>
      </c>
      <c r="DO13" s="36">
        <v>156.23997961956499</v>
      </c>
      <c r="DP13" s="36">
        <v>0</v>
      </c>
      <c r="DQ13" s="36">
        <v>0</v>
      </c>
      <c r="DR13" s="36">
        <v>208.112520380435</v>
      </c>
      <c r="DS13" s="36">
        <v>71.635335010593195</v>
      </c>
      <c r="DT13" s="36">
        <v>176.618996292373</v>
      </c>
      <c r="DU13" s="36">
        <v>225.236576086957</v>
      </c>
      <c r="DV13" s="36">
        <v>1766.13661616848</v>
      </c>
      <c r="DW13" s="36">
        <v>0</v>
      </c>
      <c r="DX13" s="36">
        <v>1931.6274938858701</v>
      </c>
      <c r="DY13" s="36">
        <v>0</v>
      </c>
      <c r="DZ13" s="36">
        <v>475.55118885869501</v>
      </c>
      <c r="EA13" s="36">
        <v>0</v>
      </c>
      <c r="EB13" s="36">
        <v>478.25906250000003</v>
      </c>
      <c r="EC13" s="36">
        <v>0</v>
      </c>
      <c r="ED13" s="36">
        <v>549.214718750001</v>
      </c>
      <c r="EE13" s="36">
        <v>283.83976562499902</v>
      </c>
      <c r="EF13" s="36">
        <v>0</v>
      </c>
      <c r="EG13" s="36">
        <v>0</v>
      </c>
      <c r="EH13" s="36">
        <v>0</v>
      </c>
      <c r="EI13" s="36">
        <v>335.47948854392598</v>
      </c>
      <c r="EJ13" s="36">
        <v>1955.3881266946901</v>
      </c>
      <c r="EK13" s="36">
        <v>71.285554840021405</v>
      </c>
      <c r="EL13" s="36">
        <v>0</v>
      </c>
      <c r="EM13" s="36">
        <v>87.699351274403597</v>
      </c>
      <c r="EN13" s="36">
        <v>189.179486607142</v>
      </c>
      <c r="EO13" s="36">
        <v>222.693638392857</v>
      </c>
      <c r="EP13" s="36">
        <v>53.758335248161799</v>
      </c>
      <c r="EQ13" s="36">
        <v>0</v>
      </c>
      <c r="ER13" s="36">
        <v>1071.0654882812501</v>
      </c>
      <c r="ES13" s="36">
        <v>0</v>
      </c>
      <c r="ET13" s="36">
        <v>0</v>
      </c>
      <c r="EU13" s="36">
        <v>0</v>
      </c>
      <c r="EV13" s="36">
        <v>125.010574006276</v>
      </c>
      <c r="EW13" s="36">
        <v>93.928461035564794</v>
      </c>
      <c r="EX13" s="36">
        <v>0</v>
      </c>
      <c r="EY13" s="36">
        <v>253.70875000000001</v>
      </c>
      <c r="EZ13" s="36">
        <v>0</v>
      </c>
      <c r="FA13" s="36">
        <v>0</v>
      </c>
      <c r="FB13" s="36">
        <v>98.096073646496393</v>
      </c>
      <c r="FC13" s="36">
        <v>0</v>
      </c>
      <c r="FD13" s="36">
        <v>0</v>
      </c>
      <c r="FE13" s="36">
        <v>392.44719745222898</v>
      </c>
      <c r="FF13" s="36">
        <v>276.15427647293001</v>
      </c>
      <c r="FG13" s="36">
        <v>165.96039649681501</v>
      </c>
      <c r="FH13" s="36">
        <v>0</v>
      </c>
      <c r="FI13" s="36">
        <v>382.95174343152797</v>
      </c>
      <c r="FJ13" s="36">
        <v>0</v>
      </c>
      <c r="FK13" s="36">
        <v>0</v>
      </c>
      <c r="FL13" s="36">
        <v>343.55795953171099</v>
      </c>
      <c r="FM13" s="36">
        <v>0</v>
      </c>
      <c r="FN13" s="36">
        <v>146.26868501106199</v>
      </c>
      <c r="FO13" s="36">
        <v>154.22648045722701</v>
      </c>
      <c r="FP13" s="36">
        <v>0</v>
      </c>
      <c r="FQ13" s="36">
        <v>254.476604126447</v>
      </c>
      <c r="FR13" s="36">
        <v>346.56277087355301</v>
      </c>
      <c r="FS13" s="36">
        <v>1910.7594361413101</v>
      </c>
      <c r="FT13" s="36">
        <v>273.37993885869503</v>
      </c>
      <c r="FU13" s="36">
        <v>0</v>
      </c>
      <c r="FV13" s="36">
        <v>220.58134336300199</v>
      </c>
      <c r="FW13" s="36">
        <v>16456.838159829698</v>
      </c>
      <c r="FX13" s="36">
        <v>156.770235100619</v>
      </c>
      <c r="FY13" s="36">
        <v>187.69476296439501</v>
      </c>
      <c r="FZ13" s="36">
        <v>0</v>
      </c>
      <c r="GA13" s="36">
        <v>83.479712171052597</v>
      </c>
      <c r="GB13" s="36">
        <v>0</v>
      </c>
      <c r="GC13" s="36">
        <v>181.40071526508399</v>
      </c>
      <c r="GD13" s="36">
        <v>0</v>
      </c>
      <c r="GE13" s="36">
        <v>336.93609946297897</v>
      </c>
      <c r="GF13" s="36">
        <v>0</v>
      </c>
      <c r="GG13" s="36">
        <v>0</v>
      </c>
      <c r="GH13" s="36">
        <v>0</v>
      </c>
      <c r="GI13" s="37">
        <v>0</v>
      </c>
      <c r="GJ13" s="36">
        <v>0</v>
      </c>
      <c r="GK13" s="37">
        <v>0</v>
      </c>
    </row>
    <row r="14" spans="1:228">
      <c r="B14" s="20">
        <v>13</v>
      </c>
      <c r="C14" s="20">
        <v>87</v>
      </c>
      <c r="D14" s="20" t="s">
        <v>309</v>
      </c>
      <c r="E14" s="27" t="s">
        <v>279</v>
      </c>
      <c r="F14" s="38" t="s">
        <v>310</v>
      </c>
      <c r="G14" s="27">
        <v>49</v>
      </c>
      <c r="H14" s="27">
        <v>0</v>
      </c>
      <c r="I14" s="27">
        <v>91.9</v>
      </c>
      <c r="J14" s="27">
        <v>1.68</v>
      </c>
      <c r="K14" s="36">
        <f t="shared" si="0"/>
        <v>32.560941043083908</v>
      </c>
      <c r="L14" s="39">
        <v>2</v>
      </c>
      <c r="M14" s="36">
        <v>34.799999999999997</v>
      </c>
      <c r="N14" s="27">
        <v>59.6</v>
      </c>
      <c r="O14" s="27">
        <v>48.3</v>
      </c>
      <c r="P14" s="27">
        <v>3</v>
      </c>
      <c r="Q14" s="27">
        <v>2770</v>
      </c>
      <c r="R14" s="27">
        <v>111</v>
      </c>
      <c r="S14" s="27">
        <v>106</v>
      </c>
      <c r="T14" s="27">
        <v>44.8</v>
      </c>
      <c r="U14" s="27">
        <v>120</v>
      </c>
      <c r="V14" s="27">
        <v>80</v>
      </c>
      <c r="W14" s="36">
        <f t="shared" si="11"/>
        <v>93.333333333333329</v>
      </c>
      <c r="X14" s="27">
        <v>18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0">
        <v>1</v>
      </c>
      <c r="AE14" s="27">
        <v>3</v>
      </c>
      <c r="AF14" s="27" t="s">
        <v>308</v>
      </c>
      <c r="AG14" s="64">
        <v>156</v>
      </c>
      <c r="AH14" s="64">
        <v>6.4</v>
      </c>
      <c r="AI14" s="20">
        <v>0</v>
      </c>
      <c r="AJ14" s="27">
        <v>140</v>
      </c>
      <c r="AK14" s="27">
        <v>31</v>
      </c>
      <c r="AL14" s="27">
        <f t="shared" si="1"/>
        <v>109</v>
      </c>
      <c r="AM14" s="27">
        <f t="shared" si="2"/>
        <v>82</v>
      </c>
      <c r="AN14" s="27">
        <f t="shared" si="3"/>
        <v>27</v>
      </c>
      <c r="AO14" s="27">
        <v>135</v>
      </c>
      <c r="AP14" s="27">
        <v>1.2</v>
      </c>
      <c r="AQ14" s="72">
        <f>((186)*(AP14^-1.154))*((G14)^-0.203)</f>
        <v>68.395571382089827</v>
      </c>
      <c r="AR14" s="64">
        <v>2.9</v>
      </c>
      <c r="AS14" s="73">
        <f t="shared" si="4"/>
        <v>2.8999999999999998E-2</v>
      </c>
      <c r="AT14" s="64">
        <v>50</v>
      </c>
      <c r="AU14" s="64">
        <v>21</v>
      </c>
      <c r="AV14" s="74">
        <f t="shared" si="5"/>
        <v>6.9047619047619052E-2</v>
      </c>
      <c r="AW14" s="76">
        <v>12</v>
      </c>
      <c r="AX14" s="73">
        <f t="shared" si="6"/>
        <v>1.2E-2</v>
      </c>
      <c r="AY14" s="75">
        <f t="shared" si="7"/>
        <v>0.17379310344827587</v>
      </c>
      <c r="AZ14" s="61">
        <v>0</v>
      </c>
      <c r="BA14" s="27"/>
      <c r="BB14" s="27"/>
      <c r="BC14" s="33">
        <v>0.5</v>
      </c>
      <c r="BD14" s="33">
        <v>0.7</v>
      </c>
      <c r="BE14" s="33">
        <f t="shared" si="8"/>
        <v>0.6</v>
      </c>
      <c r="BF14" s="33">
        <v>0.5</v>
      </c>
      <c r="BG14" s="33">
        <v>0.7</v>
      </c>
      <c r="BH14" s="33">
        <f t="shared" si="9"/>
        <v>0.6</v>
      </c>
      <c r="BI14" s="34">
        <f t="shared" si="10"/>
        <v>0.6</v>
      </c>
      <c r="BJ14" s="35"/>
      <c r="BK14" s="36">
        <v>110.261038602941</v>
      </c>
      <c r="BL14" s="36">
        <v>0</v>
      </c>
      <c r="BM14" s="36">
        <v>266.46609375000003</v>
      </c>
      <c r="BN14" s="36">
        <v>184.24796875000001</v>
      </c>
      <c r="BO14" s="36">
        <v>1451.0333563112699</v>
      </c>
      <c r="BP14" s="36">
        <v>1515.2435248161801</v>
      </c>
      <c r="BQ14" s="36">
        <v>0</v>
      </c>
      <c r="BR14" s="36">
        <v>0</v>
      </c>
      <c r="BS14" s="36">
        <v>266.07732536764701</v>
      </c>
      <c r="BT14" s="36">
        <v>322.046603860294</v>
      </c>
      <c r="BU14" s="36">
        <v>0</v>
      </c>
      <c r="BV14" s="36">
        <v>398.476787683824</v>
      </c>
      <c r="BW14" s="36">
        <v>105.227089460784</v>
      </c>
      <c r="BX14" s="36">
        <v>0</v>
      </c>
      <c r="BY14" s="36">
        <v>69.8661201054217</v>
      </c>
      <c r="BZ14" s="36">
        <v>278.24583396084302</v>
      </c>
      <c r="CA14" s="36">
        <v>0</v>
      </c>
      <c r="CB14" s="36">
        <v>0</v>
      </c>
      <c r="CC14" s="36">
        <v>0</v>
      </c>
      <c r="CD14" s="36">
        <v>0</v>
      </c>
      <c r="CE14" s="36">
        <v>135.224919516509</v>
      </c>
      <c r="CF14" s="36">
        <v>0</v>
      </c>
      <c r="CG14" s="36">
        <v>1476.15699941038</v>
      </c>
      <c r="CH14" s="36">
        <v>0</v>
      </c>
      <c r="CI14" s="36">
        <v>0</v>
      </c>
      <c r="CJ14" s="36">
        <v>0</v>
      </c>
      <c r="CK14" s="36">
        <v>0</v>
      </c>
      <c r="CL14" s="36">
        <v>0</v>
      </c>
      <c r="CM14" s="36">
        <v>747.17291973039096</v>
      </c>
      <c r="CN14" s="36">
        <v>0</v>
      </c>
      <c r="CO14" s="36">
        <v>94.130517769607806</v>
      </c>
      <c r="CP14" s="36">
        <v>0</v>
      </c>
      <c r="CQ14" s="36">
        <v>66.954629934210502</v>
      </c>
      <c r="CR14" s="36">
        <v>0</v>
      </c>
      <c r="CS14" s="36">
        <v>99.844987931910893</v>
      </c>
      <c r="CT14" s="36">
        <v>229.442999237804</v>
      </c>
      <c r="CU14" s="36">
        <v>158.91435658028499</v>
      </c>
      <c r="CV14" s="36">
        <v>0</v>
      </c>
      <c r="CW14" s="36">
        <v>0</v>
      </c>
      <c r="CX14" s="36">
        <v>0</v>
      </c>
      <c r="CY14" s="36">
        <v>12833.514102822601</v>
      </c>
      <c r="CZ14" s="36">
        <v>0</v>
      </c>
      <c r="DA14" s="36">
        <v>0</v>
      </c>
      <c r="DB14" s="36">
        <v>671.22652217741904</v>
      </c>
      <c r="DC14" s="36">
        <v>0</v>
      </c>
      <c r="DD14" s="36">
        <v>0</v>
      </c>
      <c r="DE14" s="36">
        <v>0</v>
      </c>
      <c r="DF14" s="36">
        <v>1396.4803850446399</v>
      </c>
      <c r="DG14" s="36">
        <v>435.42414620535902</v>
      </c>
      <c r="DH14" s="36">
        <v>262.62722272028702</v>
      </c>
      <c r="DI14" s="36">
        <v>103.941996029713</v>
      </c>
      <c r="DJ14" s="36">
        <v>0</v>
      </c>
      <c r="DK14" s="36">
        <v>121.537968749999</v>
      </c>
      <c r="DL14" s="36">
        <v>56.783750000000602</v>
      </c>
      <c r="DM14" s="36">
        <v>0</v>
      </c>
      <c r="DN14" s="36">
        <v>0</v>
      </c>
      <c r="DO14" s="36">
        <v>160.87580300632899</v>
      </c>
      <c r="DP14" s="36">
        <v>0</v>
      </c>
      <c r="DQ14" s="36">
        <v>0</v>
      </c>
      <c r="DR14" s="36">
        <v>208.11347903481001</v>
      </c>
      <c r="DS14" s="36">
        <v>64.281676028481101</v>
      </c>
      <c r="DT14" s="36">
        <v>201.509041930379</v>
      </c>
      <c r="DU14" s="36">
        <v>249.84746323529399</v>
      </c>
      <c r="DV14" s="36">
        <v>2041.05026484205</v>
      </c>
      <c r="DW14" s="36">
        <v>0</v>
      </c>
      <c r="DX14" s="36">
        <v>1836.45683380991</v>
      </c>
      <c r="DY14" s="36">
        <v>0</v>
      </c>
      <c r="DZ14" s="36">
        <v>376.79517735566401</v>
      </c>
      <c r="EA14" s="36">
        <v>0</v>
      </c>
      <c r="EB14" s="36">
        <v>514.99397090517198</v>
      </c>
      <c r="EC14" s="36">
        <v>0</v>
      </c>
      <c r="ED14" s="36">
        <v>559.88635928468102</v>
      </c>
      <c r="EE14" s="36">
        <v>250.773015715318</v>
      </c>
      <c r="EF14" s="36">
        <v>0</v>
      </c>
      <c r="EG14" s="36">
        <v>0</v>
      </c>
      <c r="EH14" s="36">
        <v>0</v>
      </c>
      <c r="EI14" s="36">
        <v>286.73424735915501</v>
      </c>
      <c r="EJ14" s="36">
        <v>2036.8330083626799</v>
      </c>
      <c r="EK14" s="36">
        <v>0</v>
      </c>
      <c r="EL14" s="36">
        <v>0</v>
      </c>
      <c r="EM14" s="36">
        <v>65.274165933098601</v>
      </c>
      <c r="EN14" s="36">
        <v>180.66718750000101</v>
      </c>
      <c r="EO14" s="36">
        <v>235.75843750000001</v>
      </c>
      <c r="EP14" s="36">
        <v>0</v>
      </c>
      <c r="EQ14" s="36">
        <v>0</v>
      </c>
      <c r="ER14" s="36">
        <v>841.92937500000005</v>
      </c>
      <c r="ES14" s="36">
        <v>0</v>
      </c>
      <c r="ET14" s="36">
        <v>0</v>
      </c>
      <c r="EU14" s="36">
        <v>0</v>
      </c>
      <c r="EV14" s="36">
        <v>76.910937499999903</v>
      </c>
      <c r="EW14" s="36">
        <v>68.289375000000007</v>
      </c>
      <c r="EX14" s="36">
        <v>0</v>
      </c>
      <c r="EY14" s="36">
        <v>225.07019989525099</v>
      </c>
      <c r="EZ14" s="36">
        <v>0</v>
      </c>
      <c r="FA14" s="36">
        <v>0</v>
      </c>
      <c r="FB14" s="36">
        <v>57.271562499999803</v>
      </c>
      <c r="FC14" s="36">
        <v>0</v>
      </c>
      <c r="FD14" s="36">
        <v>0</v>
      </c>
      <c r="FE14" s="36">
        <v>249.01197846989899</v>
      </c>
      <c r="FF14" s="36">
        <v>157.8780215301</v>
      </c>
      <c r="FG14" s="36">
        <v>75.390781249999904</v>
      </c>
      <c r="FH14" s="36">
        <v>0</v>
      </c>
      <c r="FI14" s="36">
        <v>244.00718749999999</v>
      </c>
      <c r="FJ14" s="36">
        <v>0</v>
      </c>
      <c r="FK14" s="36">
        <v>0</v>
      </c>
      <c r="FL14" s="36">
        <v>248.2146875</v>
      </c>
      <c r="FM14" s="36">
        <v>0</v>
      </c>
      <c r="FN14" s="36">
        <v>0</v>
      </c>
      <c r="FO14" s="36">
        <v>67.324501404494001</v>
      </c>
      <c r="FP14" s="36">
        <v>0</v>
      </c>
      <c r="FQ14" s="36">
        <v>0</v>
      </c>
      <c r="FR14" s="36">
        <v>554.65750000000105</v>
      </c>
      <c r="FS14" s="36">
        <v>2225.2971874999998</v>
      </c>
      <c r="FT14" s="36">
        <v>0</v>
      </c>
      <c r="FU14" s="36">
        <v>0</v>
      </c>
      <c r="FV14" s="36">
        <v>248.99249590355799</v>
      </c>
      <c r="FW14" s="36">
        <v>16144.265488061799</v>
      </c>
      <c r="FX14" s="36">
        <v>0</v>
      </c>
      <c r="FY14" s="36">
        <v>95.684203534644098</v>
      </c>
      <c r="FZ14" s="36">
        <v>0</v>
      </c>
      <c r="GA14" s="36">
        <v>56.057800480768698</v>
      </c>
      <c r="GB14" s="36">
        <v>0</v>
      </c>
      <c r="GC14" s="36">
        <v>210.655713163408</v>
      </c>
      <c r="GD14" s="36">
        <v>67.162988244879003</v>
      </c>
      <c r="GE14" s="36">
        <v>384.40253928072599</v>
      </c>
      <c r="GF14" s="36">
        <v>0</v>
      </c>
      <c r="GG14" s="36">
        <v>0</v>
      </c>
      <c r="GH14" s="36">
        <v>0</v>
      </c>
      <c r="GI14" s="37">
        <v>0</v>
      </c>
      <c r="GJ14" s="36">
        <v>0</v>
      </c>
      <c r="GK14" s="37">
        <v>0</v>
      </c>
    </row>
    <row r="15" spans="1:228">
      <c r="A15" s="81" t="s">
        <v>411</v>
      </c>
      <c r="B15" s="26">
        <v>10</v>
      </c>
      <c r="C15" s="26">
        <v>84</v>
      </c>
      <c r="D15" s="20" t="s">
        <v>311</v>
      </c>
      <c r="E15" s="27" t="s">
        <v>279</v>
      </c>
      <c r="F15" s="28" t="s">
        <v>312</v>
      </c>
      <c r="G15" s="29">
        <v>44</v>
      </c>
      <c r="H15" s="29">
        <v>1</v>
      </c>
      <c r="I15" s="29">
        <v>70.099999999999994</v>
      </c>
      <c r="J15" s="29">
        <v>1.5</v>
      </c>
      <c r="K15" s="30">
        <f t="shared" si="0"/>
        <v>31.155555555555551</v>
      </c>
      <c r="L15" s="31">
        <v>2</v>
      </c>
      <c r="M15" s="30">
        <v>47.8</v>
      </c>
      <c r="N15" s="29">
        <v>34.700000000000003</v>
      </c>
      <c r="O15" s="29">
        <v>36.5</v>
      </c>
      <c r="P15" s="29">
        <v>1.9</v>
      </c>
      <c r="Q15" s="29">
        <v>1849</v>
      </c>
      <c r="R15" s="29">
        <v>96</v>
      </c>
      <c r="S15" s="29">
        <v>112.5</v>
      </c>
      <c r="T15" s="29">
        <v>34.5</v>
      </c>
      <c r="U15" s="29">
        <v>130</v>
      </c>
      <c r="V15" s="29">
        <v>100</v>
      </c>
      <c r="W15" s="30">
        <f t="shared" si="11"/>
        <v>110</v>
      </c>
      <c r="X15" s="29">
        <v>20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6">
        <v>1</v>
      </c>
      <c r="AE15" s="29">
        <v>10</v>
      </c>
      <c r="AF15" s="29" t="s">
        <v>313</v>
      </c>
      <c r="AG15" s="63">
        <v>363</v>
      </c>
      <c r="AH15" s="63">
        <v>8.3000000000000007</v>
      </c>
      <c r="AI15" s="20">
        <v>1</v>
      </c>
      <c r="AJ15" s="29">
        <v>222</v>
      </c>
      <c r="AK15" s="29">
        <v>35</v>
      </c>
      <c r="AL15" s="29">
        <f t="shared" si="1"/>
        <v>187</v>
      </c>
      <c r="AM15" s="29">
        <f t="shared" si="2"/>
        <v>156.19999999999999</v>
      </c>
      <c r="AN15" s="29">
        <f t="shared" si="3"/>
        <v>30.8</v>
      </c>
      <c r="AO15" s="29">
        <v>154</v>
      </c>
      <c r="AP15" s="29">
        <v>0.6</v>
      </c>
      <c r="AQ15" s="72">
        <f t="shared" ref="AQ15:AQ23" si="12">((186)*(AP15^-1.154))*((G15)^-0.203)*(0.742)</f>
        <v>115.42753287312256</v>
      </c>
      <c r="AR15" s="63">
        <v>1.8</v>
      </c>
      <c r="AS15" s="73">
        <f t="shared" si="4"/>
        <v>1.8000000000000002E-2</v>
      </c>
      <c r="AT15" s="64">
        <v>50</v>
      </c>
      <c r="AU15" s="63">
        <v>21.5</v>
      </c>
      <c r="AV15" s="74">
        <f t="shared" si="5"/>
        <v>4.1860465116279076E-2</v>
      </c>
      <c r="AW15" s="75">
        <v>62</v>
      </c>
      <c r="AX15" s="73">
        <f t="shared" si="6"/>
        <v>6.2E-2</v>
      </c>
      <c r="AY15" s="75">
        <f t="shared" si="7"/>
        <v>1.4811111111111108</v>
      </c>
      <c r="AZ15" s="61">
        <v>1</v>
      </c>
      <c r="BA15" s="29"/>
      <c r="BB15" s="29"/>
      <c r="BC15" s="33">
        <v>0.6</v>
      </c>
      <c r="BD15" s="33">
        <v>0.5</v>
      </c>
      <c r="BE15" s="33">
        <f t="shared" si="8"/>
        <v>0.55000000000000004</v>
      </c>
      <c r="BF15" s="33">
        <v>0.6</v>
      </c>
      <c r="BG15" s="33">
        <v>0.5</v>
      </c>
      <c r="BH15" s="33">
        <f t="shared" si="9"/>
        <v>0.55000000000000004</v>
      </c>
      <c r="BI15" s="34">
        <f t="shared" si="10"/>
        <v>0.54999999999999993</v>
      </c>
      <c r="BJ15" s="35"/>
      <c r="BK15" s="36">
        <v>111.847833195364</v>
      </c>
      <c r="BL15" s="36">
        <v>0</v>
      </c>
      <c r="BM15" s="36">
        <v>251.84511485927101</v>
      </c>
      <c r="BN15" s="36">
        <v>222.79921874999999</v>
      </c>
      <c r="BO15" s="36">
        <v>2208.6326003086401</v>
      </c>
      <c r="BP15" s="36">
        <v>1386.6158684413599</v>
      </c>
      <c r="BQ15" s="36">
        <v>0</v>
      </c>
      <c r="BR15" s="36">
        <v>0</v>
      </c>
      <c r="BS15" s="36">
        <v>262.426496527778</v>
      </c>
      <c r="BT15" s="36">
        <v>295.37889351851902</v>
      </c>
      <c r="BU15" s="36">
        <v>0</v>
      </c>
      <c r="BV15" s="36">
        <v>288.88584837962998</v>
      </c>
      <c r="BW15" s="36">
        <v>98.933823302468994</v>
      </c>
      <c r="BX15" s="36">
        <v>0</v>
      </c>
      <c r="BY15" s="36">
        <v>69.968750000000099</v>
      </c>
      <c r="BZ15" s="36">
        <v>570.26187500000003</v>
      </c>
      <c r="CA15" s="36">
        <v>0</v>
      </c>
      <c r="CB15" s="36">
        <v>51.9505342741936</v>
      </c>
      <c r="CC15" s="36">
        <v>0</v>
      </c>
      <c r="CD15" s="36">
        <v>0</v>
      </c>
      <c r="CE15" s="36">
        <v>136.50715893817201</v>
      </c>
      <c r="CF15" s="36">
        <v>0</v>
      </c>
      <c r="CG15" s="36">
        <v>1502.00092237903</v>
      </c>
      <c r="CH15" s="36">
        <v>54.584284613228803</v>
      </c>
      <c r="CI15" s="36">
        <v>0</v>
      </c>
      <c r="CJ15" s="36">
        <v>0</v>
      </c>
      <c r="CK15" s="36">
        <v>0</v>
      </c>
      <c r="CL15" s="36">
        <v>0</v>
      </c>
      <c r="CM15" s="36">
        <v>757.151917938932</v>
      </c>
      <c r="CN15" s="36">
        <v>0</v>
      </c>
      <c r="CO15" s="36">
        <v>83.042769561068795</v>
      </c>
      <c r="CP15" s="36">
        <v>0</v>
      </c>
      <c r="CQ15" s="36">
        <v>66.583147321428697</v>
      </c>
      <c r="CR15" s="36">
        <v>0</v>
      </c>
      <c r="CS15" s="36">
        <v>95.688617631005101</v>
      </c>
      <c r="CT15" s="36">
        <v>283.20135507641902</v>
      </c>
      <c r="CU15" s="36">
        <v>140.36127729257601</v>
      </c>
      <c r="CV15" s="36">
        <v>0</v>
      </c>
      <c r="CW15" s="36">
        <v>317.82912361339402</v>
      </c>
      <c r="CX15" s="36">
        <v>0</v>
      </c>
      <c r="CY15" s="36">
        <v>13153.780011811799</v>
      </c>
      <c r="CZ15" s="36">
        <v>0</v>
      </c>
      <c r="DA15" s="36">
        <v>0</v>
      </c>
      <c r="DB15" s="36">
        <v>919.06414633833401</v>
      </c>
      <c r="DC15" s="36">
        <v>0</v>
      </c>
      <c r="DD15" s="36">
        <v>79.849086123664506</v>
      </c>
      <c r="DE15" s="36">
        <v>0</v>
      </c>
      <c r="DF15" s="36">
        <v>1806.78593416187</v>
      </c>
      <c r="DG15" s="36">
        <v>518.99669795090301</v>
      </c>
      <c r="DH15" s="36">
        <v>250.26426324503299</v>
      </c>
      <c r="DI15" s="36">
        <v>155.91130691225101</v>
      </c>
      <c r="DJ15" s="36">
        <v>0</v>
      </c>
      <c r="DK15" s="36">
        <v>240.49787769039699</v>
      </c>
      <c r="DL15" s="36">
        <v>224.88173841059699</v>
      </c>
      <c r="DM15" s="36">
        <v>120.562085057947</v>
      </c>
      <c r="DN15" s="36">
        <v>91.338260884831399</v>
      </c>
      <c r="DO15" s="36">
        <v>163.445004986702</v>
      </c>
      <c r="DP15" s="36">
        <v>0</v>
      </c>
      <c r="DQ15" s="36">
        <v>0</v>
      </c>
      <c r="DR15" s="36">
        <v>210.71715093085101</v>
      </c>
      <c r="DS15" s="36">
        <v>73.566988031914903</v>
      </c>
      <c r="DT15" s="36">
        <v>184.80074468085101</v>
      </c>
      <c r="DU15" s="36">
        <v>295.37867272234303</v>
      </c>
      <c r="DV15" s="36">
        <v>2971.7520590428398</v>
      </c>
      <c r="DW15" s="36">
        <v>0</v>
      </c>
      <c r="DX15" s="36">
        <v>1751.14001152386</v>
      </c>
      <c r="DY15" s="36">
        <v>0</v>
      </c>
      <c r="DZ15" s="36">
        <v>322.35144421095498</v>
      </c>
      <c r="EA15" s="36">
        <v>0</v>
      </c>
      <c r="EB15" s="36">
        <v>445.53870639534898</v>
      </c>
      <c r="EC15" s="36">
        <v>0</v>
      </c>
      <c r="ED15" s="36">
        <v>589.53998438769304</v>
      </c>
      <c r="EE15" s="36">
        <v>295.36692615251798</v>
      </c>
      <c r="EF15" s="36">
        <v>55.222188642364003</v>
      </c>
      <c r="EG15" s="36">
        <v>0</v>
      </c>
      <c r="EH15" s="36">
        <v>0</v>
      </c>
      <c r="EI15" s="36">
        <v>768.39888746446002</v>
      </c>
      <c r="EJ15" s="36">
        <v>2112.7851276909</v>
      </c>
      <c r="EK15" s="36">
        <v>0</v>
      </c>
      <c r="EL15" s="36">
        <v>0</v>
      </c>
      <c r="EM15" s="36">
        <v>67.249173055442796</v>
      </c>
      <c r="EN15" s="36">
        <v>175.52822946283601</v>
      </c>
      <c r="EO15" s="36">
        <v>253.21520626015399</v>
      </c>
      <c r="EP15" s="36">
        <v>0</v>
      </c>
      <c r="EQ15" s="36">
        <v>78.476178919577507</v>
      </c>
      <c r="ER15" s="36">
        <v>889.13305937753898</v>
      </c>
      <c r="ES15" s="36">
        <v>0</v>
      </c>
      <c r="ET15" s="36">
        <v>0</v>
      </c>
      <c r="EU15" s="36">
        <v>0</v>
      </c>
      <c r="EV15" s="36">
        <v>163.497891879013</v>
      </c>
      <c r="EW15" s="36">
        <v>111.929051339286</v>
      </c>
      <c r="EX15" s="36">
        <v>0</v>
      </c>
      <c r="EY15" s="36">
        <v>297.45150481540901</v>
      </c>
      <c r="EZ15" s="36">
        <v>0</v>
      </c>
      <c r="FA15" s="36">
        <v>0</v>
      </c>
      <c r="FB15" s="36">
        <v>103.22389546548899</v>
      </c>
      <c r="FC15" s="36">
        <v>0</v>
      </c>
      <c r="FD15" s="36">
        <v>0</v>
      </c>
      <c r="FE15" s="36">
        <v>411.106801013243</v>
      </c>
      <c r="FF15" s="36">
        <v>289.03756545947101</v>
      </c>
      <c r="FG15" s="36">
        <v>165.11953012138801</v>
      </c>
      <c r="FH15" s="36">
        <v>0</v>
      </c>
      <c r="FI15" s="36">
        <v>416.89715527187002</v>
      </c>
      <c r="FJ15" s="36">
        <v>0</v>
      </c>
      <c r="FK15" s="36">
        <v>0</v>
      </c>
      <c r="FL15" s="36">
        <v>358.43055358512402</v>
      </c>
      <c r="FM15" s="36">
        <v>0</v>
      </c>
      <c r="FN15" s="36">
        <v>120.61095044095001</v>
      </c>
      <c r="FO15" s="36">
        <v>177.46505607745399</v>
      </c>
      <c r="FP15" s="36">
        <v>0</v>
      </c>
      <c r="FQ15" s="36">
        <v>314.65748616236101</v>
      </c>
      <c r="FR15" s="36">
        <v>291.72077375461299</v>
      </c>
      <c r="FS15" s="36">
        <v>2286.0407812499998</v>
      </c>
      <c r="FT15" s="36">
        <v>0</v>
      </c>
      <c r="FU15" s="36">
        <v>0</v>
      </c>
      <c r="FV15" s="36">
        <v>0</v>
      </c>
      <c r="FW15" s="36">
        <v>16538.7191753472</v>
      </c>
      <c r="FX15" s="36">
        <v>109.071020275297</v>
      </c>
      <c r="FY15" s="36">
        <v>78.913398127479994</v>
      </c>
      <c r="FZ15" s="36">
        <v>0</v>
      </c>
      <c r="GA15" s="36">
        <v>50.572968749999902</v>
      </c>
      <c r="GB15" s="36">
        <v>0</v>
      </c>
      <c r="GC15" s="36">
        <v>208.461564893326</v>
      </c>
      <c r="GD15" s="36">
        <v>0</v>
      </c>
      <c r="GE15" s="36">
        <v>288.21541643873098</v>
      </c>
      <c r="GF15" s="36">
        <v>0</v>
      </c>
      <c r="GG15" s="36">
        <v>0</v>
      </c>
      <c r="GH15" s="36">
        <v>0</v>
      </c>
      <c r="GI15" s="37">
        <v>0</v>
      </c>
      <c r="GJ15" s="41">
        <v>174.50994991987201</v>
      </c>
      <c r="GK15" s="42">
        <v>0</v>
      </c>
    </row>
    <row r="16" spans="1:228">
      <c r="A16" s="81" t="s">
        <v>412</v>
      </c>
      <c r="B16" s="26">
        <v>4</v>
      </c>
      <c r="C16" s="26">
        <v>79</v>
      </c>
      <c r="D16" s="20" t="s">
        <v>314</v>
      </c>
      <c r="E16" s="27" t="s">
        <v>279</v>
      </c>
      <c r="F16" s="28" t="s">
        <v>315</v>
      </c>
      <c r="G16" s="29">
        <v>45</v>
      </c>
      <c r="H16" s="29">
        <v>1</v>
      </c>
      <c r="I16" s="29">
        <v>63</v>
      </c>
      <c r="J16" s="29">
        <v>1.49</v>
      </c>
      <c r="K16" s="30">
        <f t="shared" si="0"/>
        <v>28.377100130624747</v>
      </c>
      <c r="L16" s="31">
        <v>1</v>
      </c>
      <c r="M16" s="30">
        <v>37.1</v>
      </c>
      <c r="N16" s="29">
        <v>37.6</v>
      </c>
      <c r="O16" s="29">
        <v>43.6</v>
      </c>
      <c r="P16" s="29">
        <v>2</v>
      </c>
      <c r="Q16" s="29">
        <v>1905</v>
      </c>
      <c r="R16" s="29">
        <v>87</v>
      </c>
      <c r="S16" s="29">
        <v>99</v>
      </c>
      <c r="T16" s="29">
        <v>34</v>
      </c>
      <c r="U16" s="29">
        <v>110</v>
      </c>
      <c r="V16" s="29">
        <v>70</v>
      </c>
      <c r="W16" s="30">
        <f t="shared" si="11"/>
        <v>83.333333333333329</v>
      </c>
      <c r="X16" s="29">
        <v>4</v>
      </c>
      <c r="Y16" s="29">
        <v>0</v>
      </c>
      <c r="Z16" s="29">
        <v>1</v>
      </c>
      <c r="AA16" s="29">
        <v>0</v>
      </c>
      <c r="AB16" s="29">
        <v>0</v>
      </c>
      <c r="AC16" s="29">
        <v>0</v>
      </c>
      <c r="AD16" s="26">
        <v>1</v>
      </c>
      <c r="AE16" s="29">
        <v>0.57999999999999996</v>
      </c>
      <c r="AF16" s="29" t="s">
        <v>316</v>
      </c>
      <c r="AG16" s="63">
        <v>138</v>
      </c>
      <c r="AH16" s="63">
        <v>6.1</v>
      </c>
      <c r="AI16" s="20">
        <v>0</v>
      </c>
      <c r="AJ16" s="29">
        <v>175</v>
      </c>
      <c r="AK16" s="29">
        <v>42</v>
      </c>
      <c r="AL16" s="29">
        <f t="shared" si="1"/>
        <v>133</v>
      </c>
      <c r="AM16" s="29">
        <f t="shared" si="2"/>
        <v>97.6</v>
      </c>
      <c r="AN16" s="29">
        <f t="shared" si="3"/>
        <v>35.4</v>
      </c>
      <c r="AO16" s="29">
        <v>177</v>
      </c>
      <c r="AP16" s="29">
        <v>0.8</v>
      </c>
      <c r="AQ16" s="72">
        <f t="shared" si="12"/>
        <v>82.442065532821616</v>
      </c>
      <c r="AR16" s="63">
        <v>1.8</v>
      </c>
      <c r="AS16" s="73">
        <f t="shared" si="4"/>
        <v>1.8000000000000002E-2</v>
      </c>
      <c r="AT16" s="64">
        <v>50</v>
      </c>
      <c r="AU16" s="63">
        <v>21</v>
      </c>
      <c r="AV16" s="74">
        <f t="shared" si="5"/>
        <v>4.2857142857142864E-2</v>
      </c>
      <c r="AW16" s="75">
        <v>15</v>
      </c>
      <c r="AX16" s="73">
        <f t="shared" si="6"/>
        <v>1.4999999999999999E-2</v>
      </c>
      <c r="AY16" s="75">
        <f t="shared" si="7"/>
        <v>0.34999999999999992</v>
      </c>
      <c r="AZ16" s="61">
        <v>0</v>
      </c>
      <c r="BA16" s="29"/>
      <c r="BB16" s="29"/>
      <c r="BC16" s="33">
        <v>0.5</v>
      </c>
      <c r="BD16" s="33">
        <v>0.5</v>
      </c>
      <c r="BE16" s="33">
        <f t="shared" si="8"/>
        <v>0.5</v>
      </c>
      <c r="BF16" s="33">
        <v>0.5</v>
      </c>
      <c r="BG16" s="33">
        <v>0.4</v>
      </c>
      <c r="BH16" s="33">
        <f t="shared" si="9"/>
        <v>0.45</v>
      </c>
      <c r="BI16" s="34">
        <f t="shared" si="10"/>
        <v>0.47500000000000003</v>
      </c>
      <c r="BJ16" s="38"/>
      <c r="BK16" s="36">
        <v>117.211262440287</v>
      </c>
      <c r="BL16" s="36">
        <v>0</v>
      </c>
      <c r="BM16" s="36">
        <v>2258.3848596735702</v>
      </c>
      <c r="BN16" s="36">
        <v>18959.2544819865</v>
      </c>
      <c r="BO16" s="36">
        <v>2745.4095770302602</v>
      </c>
      <c r="BP16" s="36">
        <v>2464.90337032245</v>
      </c>
      <c r="BQ16" s="36">
        <v>0</v>
      </c>
      <c r="BR16" s="36">
        <v>0</v>
      </c>
      <c r="BS16" s="36">
        <v>466.78815187101901</v>
      </c>
      <c r="BT16" s="36">
        <v>376.74709494426799</v>
      </c>
      <c r="BU16" s="36">
        <v>0</v>
      </c>
      <c r="BV16" s="36">
        <v>432.60038365844002</v>
      </c>
      <c r="BW16" s="36">
        <v>99.885434912420394</v>
      </c>
      <c r="BX16" s="36">
        <v>0</v>
      </c>
      <c r="BY16" s="36">
        <v>67.671833964646396</v>
      </c>
      <c r="BZ16" s="36">
        <v>473.84477746212099</v>
      </c>
      <c r="CA16" s="36">
        <v>0</v>
      </c>
      <c r="CB16" s="36">
        <v>0</v>
      </c>
      <c r="CC16" s="36">
        <v>0</v>
      </c>
      <c r="CD16" s="36">
        <v>0</v>
      </c>
      <c r="CE16" s="36">
        <v>143.393387632979</v>
      </c>
      <c r="CF16" s="36">
        <v>0</v>
      </c>
      <c r="CG16" s="36">
        <v>1495.49392075893</v>
      </c>
      <c r="CH16" s="36">
        <v>107.643279017857</v>
      </c>
      <c r="CI16" s="36">
        <v>54.524377232142498</v>
      </c>
      <c r="CJ16" s="36">
        <v>0</v>
      </c>
      <c r="CK16" s="36">
        <v>54.181249999999999</v>
      </c>
      <c r="CL16" s="36">
        <v>0</v>
      </c>
      <c r="CM16" s="36">
        <v>741.54902912095997</v>
      </c>
      <c r="CN16" s="36">
        <v>71.906283559468406</v>
      </c>
      <c r="CO16" s="36">
        <v>180.40730116916899</v>
      </c>
      <c r="CP16" s="36">
        <v>113.929581769631</v>
      </c>
      <c r="CQ16" s="36">
        <v>186.03936435479201</v>
      </c>
      <c r="CR16" s="36">
        <v>51.134167147806203</v>
      </c>
      <c r="CS16" s="36">
        <v>0</v>
      </c>
      <c r="CT16" s="36">
        <v>460.05234609555401</v>
      </c>
      <c r="CU16" s="36">
        <v>172.995703666282</v>
      </c>
      <c r="CV16" s="36">
        <v>50.644062500000203</v>
      </c>
      <c r="CW16" s="36">
        <v>0</v>
      </c>
      <c r="CX16" s="36">
        <v>0</v>
      </c>
      <c r="CY16" s="36">
        <v>12826.6150820163</v>
      </c>
      <c r="CZ16" s="36">
        <v>0</v>
      </c>
      <c r="DA16" s="36">
        <v>0</v>
      </c>
      <c r="DB16" s="36">
        <v>732.07278915229801</v>
      </c>
      <c r="DC16" s="36">
        <v>0</v>
      </c>
      <c r="DD16" s="36">
        <v>0</v>
      </c>
      <c r="DE16" s="36">
        <v>0</v>
      </c>
      <c r="DF16" s="36">
        <v>1465.4296096153801</v>
      </c>
      <c r="DG16" s="36">
        <v>474.02070288461601</v>
      </c>
      <c r="DH16" s="36">
        <v>410.79999470671299</v>
      </c>
      <c r="DI16" s="36">
        <v>0</v>
      </c>
      <c r="DJ16" s="36">
        <v>0</v>
      </c>
      <c r="DK16" s="36">
        <v>284.44833888801799</v>
      </c>
      <c r="DL16" s="36">
        <v>170.732765644605</v>
      </c>
      <c r="DM16" s="36">
        <v>0</v>
      </c>
      <c r="DN16" s="36">
        <v>0</v>
      </c>
      <c r="DO16" s="36">
        <v>155.35962439903801</v>
      </c>
      <c r="DP16" s="36">
        <v>0</v>
      </c>
      <c r="DQ16" s="36">
        <v>0</v>
      </c>
      <c r="DR16" s="36">
        <v>177.18943810096201</v>
      </c>
      <c r="DS16" s="36">
        <v>2678.2057812500002</v>
      </c>
      <c r="DT16" s="36">
        <v>0</v>
      </c>
      <c r="DU16" s="36">
        <v>25102.2134889915</v>
      </c>
      <c r="DV16" s="36">
        <v>3582.0891459517002</v>
      </c>
      <c r="DW16" s="36">
        <v>0</v>
      </c>
      <c r="DX16" s="36">
        <v>2024.4311860795499</v>
      </c>
      <c r="DY16" s="36">
        <v>0</v>
      </c>
      <c r="DZ16" s="36">
        <v>434.23216796874999</v>
      </c>
      <c r="EA16" s="36">
        <v>221.70874112215901</v>
      </c>
      <c r="EB16" s="36">
        <v>656.27870738636398</v>
      </c>
      <c r="EC16" s="36">
        <v>0</v>
      </c>
      <c r="ED16" s="36">
        <v>601.97172868114399</v>
      </c>
      <c r="EE16" s="36">
        <v>291.139799611581</v>
      </c>
      <c r="EF16" s="36">
        <v>65.296935911016902</v>
      </c>
      <c r="EG16" s="36">
        <v>56.4385026041667</v>
      </c>
      <c r="EH16" s="36">
        <v>0</v>
      </c>
      <c r="EI16" s="36">
        <v>607.32499933792405</v>
      </c>
      <c r="EJ16" s="36">
        <v>2047.0698444120801</v>
      </c>
      <c r="EK16" s="36">
        <v>54.492893714689401</v>
      </c>
      <c r="EL16" s="36">
        <v>0</v>
      </c>
      <c r="EM16" s="36">
        <v>108.85883474576301</v>
      </c>
      <c r="EN16" s="36">
        <v>174.92981250000099</v>
      </c>
      <c r="EO16" s="36">
        <v>241.194568412162</v>
      </c>
      <c r="EP16" s="36">
        <v>0</v>
      </c>
      <c r="EQ16" s="36">
        <v>0</v>
      </c>
      <c r="ER16" s="36">
        <v>925.06281250000097</v>
      </c>
      <c r="ES16" s="36">
        <v>0</v>
      </c>
      <c r="ET16" s="36">
        <v>0</v>
      </c>
      <c r="EU16" s="36">
        <v>0</v>
      </c>
      <c r="EV16" s="36">
        <v>125.410805204704</v>
      </c>
      <c r="EW16" s="36">
        <v>88.169917247386493</v>
      </c>
      <c r="EX16" s="36">
        <v>0</v>
      </c>
      <c r="EY16" s="36">
        <v>251.7421875</v>
      </c>
      <c r="EZ16" s="36">
        <v>0</v>
      </c>
      <c r="FA16" s="36">
        <v>0</v>
      </c>
      <c r="FB16" s="36">
        <v>114.15139426202801</v>
      </c>
      <c r="FC16" s="36">
        <v>0</v>
      </c>
      <c r="FD16" s="36">
        <v>0</v>
      </c>
      <c r="FE16" s="36">
        <v>480.19764609070199</v>
      </c>
      <c r="FF16" s="36">
        <v>261.38478055916801</v>
      </c>
      <c r="FG16" s="36">
        <v>194.28153100617601</v>
      </c>
      <c r="FH16" s="36">
        <v>0</v>
      </c>
      <c r="FI16" s="36">
        <v>244.29056851430499</v>
      </c>
      <c r="FJ16" s="36">
        <v>147.97376706762</v>
      </c>
      <c r="FK16" s="36">
        <v>0</v>
      </c>
      <c r="FL16" s="36">
        <v>346.49655602331597</v>
      </c>
      <c r="FM16" s="36">
        <v>0</v>
      </c>
      <c r="FN16" s="36">
        <v>133.82231541450801</v>
      </c>
      <c r="FO16" s="36">
        <v>154.874849417099</v>
      </c>
      <c r="FP16" s="36">
        <v>0</v>
      </c>
      <c r="FQ16" s="36">
        <v>0</v>
      </c>
      <c r="FR16" s="36">
        <v>601.14125000000104</v>
      </c>
      <c r="FS16" s="36">
        <v>1957.6540501453501</v>
      </c>
      <c r="FT16" s="36">
        <v>292.49938735465201</v>
      </c>
      <c r="FU16" s="36">
        <v>0</v>
      </c>
      <c r="FV16" s="36">
        <v>229.238628055812</v>
      </c>
      <c r="FW16" s="36">
        <v>15990.6249671356</v>
      </c>
      <c r="FX16" s="36">
        <v>0</v>
      </c>
      <c r="FY16" s="36">
        <v>78.328436058579399</v>
      </c>
      <c r="FZ16" s="36">
        <v>0</v>
      </c>
      <c r="GA16" s="36">
        <v>0</v>
      </c>
      <c r="GB16" s="36">
        <v>0</v>
      </c>
      <c r="GC16" s="36">
        <v>200.533384364477</v>
      </c>
      <c r="GD16" s="36">
        <v>50.766111111110597</v>
      </c>
      <c r="GE16" s="36">
        <v>331.25113425925798</v>
      </c>
      <c r="GF16" s="36">
        <v>0</v>
      </c>
      <c r="GG16" s="36">
        <v>0</v>
      </c>
      <c r="GH16" s="36">
        <v>0</v>
      </c>
      <c r="GI16" s="37">
        <v>0</v>
      </c>
      <c r="GJ16" s="41">
        <v>0</v>
      </c>
      <c r="GK16" s="42">
        <v>0</v>
      </c>
    </row>
    <row r="17" spans="1:228">
      <c r="B17" s="20">
        <v>9</v>
      </c>
      <c r="C17" s="20">
        <v>83</v>
      </c>
      <c r="D17" s="20" t="s">
        <v>317</v>
      </c>
      <c r="E17" s="27" t="s">
        <v>279</v>
      </c>
      <c r="F17" s="38" t="s">
        <v>318</v>
      </c>
      <c r="G17" s="27">
        <v>38</v>
      </c>
      <c r="H17" s="27">
        <v>1</v>
      </c>
      <c r="I17" s="27">
        <v>64.3</v>
      </c>
      <c r="J17" s="27">
        <v>1.56</v>
      </c>
      <c r="K17" s="36">
        <f t="shared" si="0"/>
        <v>26.421761998685071</v>
      </c>
      <c r="L17" s="39">
        <v>1</v>
      </c>
      <c r="M17" s="36">
        <v>33.5</v>
      </c>
      <c r="N17" s="27">
        <v>40.6</v>
      </c>
      <c r="O17" s="27">
        <v>46.4</v>
      </c>
      <c r="P17" s="27">
        <v>2.2000000000000002</v>
      </c>
      <c r="Q17" s="27">
        <v>2036</v>
      </c>
      <c r="R17" s="27">
        <v>88</v>
      </c>
      <c r="S17" s="27">
        <v>101.2</v>
      </c>
      <c r="T17" s="27">
        <v>36.5</v>
      </c>
      <c r="U17" s="27">
        <v>118</v>
      </c>
      <c r="V17" s="27">
        <v>78</v>
      </c>
      <c r="W17" s="36">
        <f t="shared" si="11"/>
        <v>91.333333333333329</v>
      </c>
      <c r="X17" s="27">
        <v>26</v>
      </c>
      <c r="Y17" s="27">
        <v>0</v>
      </c>
      <c r="Z17" s="27">
        <v>1</v>
      </c>
      <c r="AA17" s="27">
        <v>0</v>
      </c>
      <c r="AB17" s="27">
        <v>0</v>
      </c>
      <c r="AC17" s="27">
        <v>0</v>
      </c>
      <c r="AD17" s="20">
        <v>1</v>
      </c>
      <c r="AE17" s="27">
        <v>4.5</v>
      </c>
      <c r="AF17" s="27" t="s">
        <v>319</v>
      </c>
      <c r="AG17" s="64">
        <v>268</v>
      </c>
      <c r="AH17" s="64">
        <v>7.5</v>
      </c>
      <c r="AI17" s="20">
        <v>1</v>
      </c>
      <c r="AJ17" s="27">
        <v>227</v>
      </c>
      <c r="AK17" s="27">
        <v>46</v>
      </c>
      <c r="AL17" s="27">
        <f t="shared" si="1"/>
        <v>181</v>
      </c>
      <c r="AM17" s="27">
        <f t="shared" si="2"/>
        <v>108.4</v>
      </c>
      <c r="AN17" s="27">
        <f t="shared" si="3"/>
        <v>72.599999999999994</v>
      </c>
      <c r="AO17" s="27">
        <v>363</v>
      </c>
      <c r="AP17" s="27">
        <v>0.6</v>
      </c>
      <c r="AQ17" s="72">
        <f t="shared" si="12"/>
        <v>118.91434182231319</v>
      </c>
      <c r="AR17" s="64">
        <v>3.8</v>
      </c>
      <c r="AS17" s="73">
        <f t="shared" si="4"/>
        <v>3.7999999999999999E-2</v>
      </c>
      <c r="AT17" s="64">
        <v>50</v>
      </c>
      <c r="AU17" s="64">
        <v>20.5</v>
      </c>
      <c r="AV17" s="74">
        <f t="shared" si="5"/>
        <v>9.2682926829268292E-2</v>
      </c>
      <c r="AW17" s="76">
        <v>44</v>
      </c>
      <c r="AX17" s="73">
        <f t="shared" si="6"/>
        <v>4.3999999999999997E-2</v>
      </c>
      <c r="AY17" s="75">
        <f t="shared" si="7"/>
        <v>0.47473684210526312</v>
      </c>
      <c r="AZ17" s="61">
        <v>1</v>
      </c>
      <c r="BA17" s="27"/>
      <c r="BB17" s="27"/>
      <c r="BC17" s="33">
        <v>0.7</v>
      </c>
      <c r="BD17" s="33">
        <v>0.5</v>
      </c>
      <c r="BE17" s="33">
        <f t="shared" si="8"/>
        <v>0.6</v>
      </c>
      <c r="BF17" s="33">
        <v>0.5</v>
      </c>
      <c r="BG17" s="33">
        <v>0.5</v>
      </c>
      <c r="BH17" s="33">
        <f t="shared" si="9"/>
        <v>0.5</v>
      </c>
      <c r="BI17" s="34">
        <f t="shared" si="10"/>
        <v>0.54999999999999993</v>
      </c>
      <c r="BJ17" s="35"/>
      <c r="BK17" s="36">
        <v>110.382890346975</v>
      </c>
      <c r="BL17" s="36">
        <v>0</v>
      </c>
      <c r="BM17" s="36">
        <v>211.13577846975099</v>
      </c>
      <c r="BN17" s="36">
        <v>230.79656249999999</v>
      </c>
      <c r="BO17" s="36">
        <v>71175.414690174206</v>
      </c>
      <c r="BP17" s="36">
        <v>2392.8401472723099</v>
      </c>
      <c r="BQ17" s="36">
        <v>0</v>
      </c>
      <c r="BR17" s="36">
        <v>0</v>
      </c>
      <c r="BS17" s="36">
        <v>520.22359279492605</v>
      </c>
      <c r="BT17" s="36">
        <v>669.11676325641804</v>
      </c>
      <c r="BU17" s="36">
        <v>0</v>
      </c>
      <c r="BV17" s="36">
        <v>295.73315957365497</v>
      </c>
      <c r="BW17" s="36">
        <v>92.734615678484204</v>
      </c>
      <c r="BX17" s="36">
        <v>0</v>
      </c>
      <c r="BY17" s="36">
        <v>58.561501358695601</v>
      </c>
      <c r="BZ17" s="36">
        <v>1448.7299498980999</v>
      </c>
      <c r="CA17" s="36">
        <v>0</v>
      </c>
      <c r="CB17" s="36">
        <v>0</v>
      </c>
      <c r="CC17" s="36">
        <v>0</v>
      </c>
      <c r="CD17" s="36">
        <v>0</v>
      </c>
      <c r="CE17" s="36">
        <v>82.732373798076907</v>
      </c>
      <c r="CF17" s="36">
        <v>0</v>
      </c>
      <c r="CG17" s="36">
        <v>1514.62150804924</v>
      </c>
      <c r="CH17" s="36">
        <v>462.24031250000002</v>
      </c>
      <c r="CI17" s="36">
        <v>0</v>
      </c>
      <c r="CJ17" s="36">
        <v>0</v>
      </c>
      <c r="CK17" s="36">
        <v>0</v>
      </c>
      <c r="CL17" s="36">
        <v>0</v>
      </c>
      <c r="CM17" s="36">
        <v>806.01595243566101</v>
      </c>
      <c r="CN17" s="36">
        <v>0</v>
      </c>
      <c r="CO17" s="36">
        <v>97.999516314338095</v>
      </c>
      <c r="CP17" s="36">
        <v>0</v>
      </c>
      <c r="CQ17" s="36">
        <v>68.519965347782403</v>
      </c>
      <c r="CR17" s="36">
        <v>0</v>
      </c>
      <c r="CS17" s="36">
        <v>81.269517045454407</v>
      </c>
      <c r="CT17" s="36">
        <v>160.53663352272699</v>
      </c>
      <c r="CU17" s="36">
        <v>164.17008049242401</v>
      </c>
      <c r="CV17" s="36">
        <v>218.14140625000101</v>
      </c>
      <c r="CW17" s="36">
        <v>0</v>
      </c>
      <c r="CX17" s="36">
        <v>0</v>
      </c>
      <c r="CY17" s="36">
        <v>13296.243779885701</v>
      </c>
      <c r="CZ17" s="36">
        <v>0</v>
      </c>
      <c r="DA17" s="36">
        <v>0</v>
      </c>
      <c r="DB17" s="36">
        <v>842.21578189969102</v>
      </c>
      <c r="DC17" s="36">
        <v>0</v>
      </c>
      <c r="DD17" s="36">
        <v>185.636668399168</v>
      </c>
      <c r="DE17" s="36">
        <v>204.22588682432399</v>
      </c>
      <c r="DF17" s="36">
        <v>1662.96864637474</v>
      </c>
      <c r="DG17" s="36">
        <v>536.51548661642505</v>
      </c>
      <c r="DH17" s="36">
        <v>405.67531250000002</v>
      </c>
      <c r="DI17" s="36">
        <v>0</v>
      </c>
      <c r="DJ17" s="36">
        <v>0</v>
      </c>
      <c r="DK17" s="36">
        <v>137.491718749999</v>
      </c>
      <c r="DL17" s="36">
        <v>56.675937500000899</v>
      </c>
      <c r="DM17" s="36">
        <v>0</v>
      </c>
      <c r="DN17" s="36">
        <v>0</v>
      </c>
      <c r="DO17" s="36">
        <v>134.56046875000001</v>
      </c>
      <c r="DP17" s="36">
        <v>0</v>
      </c>
      <c r="DQ17" s="36">
        <v>0</v>
      </c>
      <c r="DR17" s="36">
        <v>154.96562499999999</v>
      </c>
      <c r="DS17" s="36">
        <v>59.528130751533801</v>
      </c>
      <c r="DT17" s="36">
        <v>147.812181748466</v>
      </c>
      <c r="DU17" s="36">
        <v>294.26350231986902</v>
      </c>
      <c r="DV17" s="36">
        <v>92457.155359238503</v>
      </c>
      <c r="DW17" s="36">
        <v>0</v>
      </c>
      <c r="DX17" s="36">
        <v>2778.2466071916001</v>
      </c>
      <c r="DY17" s="36">
        <v>0</v>
      </c>
      <c r="DZ17" s="36">
        <v>0</v>
      </c>
      <c r="EA17" s="36">
        <v>0</v>
      </c>
      <c r="EB17" s="36">
        <v>0</v>
      </c>
      <c r="EC17" s="36">
        <v>776.82437500000106</v>
      </c>
      <c r="ED17" s="36">
        <v>586.90099609375</v>
      </c>
      <c r="EE17" s="36">
        <v>223.690272764008</v>
      </c>
      <c r="EF17" s="36">
        <v>0</v>
      </c>
      <c r="EG17" s="36">
        <v>0</v>
      </c>
      <c r="EH17" s="36">
        <v>0</v>
      </c>
      <c r="EI17" s="36">
        <v>1781.77052835983</v>
      </c>
      <c r="EJ17" s="36">
        <v>2037.02860142702</v>
      </c>
      <c r="EK17" s="36">
        <v>0</v>
      </c>
      <c r="EL17" s="36">
        <v>0</v>
      </c>
      <c r="EM17" s="36">
        <v>52.333750000000101</v>
      </c>
      <c r="EN17" s="36">
        <v>190.84011953551899</v>
      </c>
      <c r="EO17" s="36">
        <v>238.085505464481</v>
      </c>
      <c r="EP17" s="36">
        <v>80.514687499999994</v>
      </c>
      <c r="EQ17" s="36">
        <v>0</v>
      </c>
      <c r="ER17" s="36">
        <v>1400.3828125</v>
      </c>
      <c r="ES17" s="36">
        <v>0</v>
      </c>
      <c r="ET17" s="36">
        <v>0</v>
      </c>
      <c r="EU17" s="36">
        <v>0</v>
      </c>
      <c r="EV17" s="36">
        <v>167.96719559262999</v>
      </c>
      <c r="EW17" s="36">
        <v>99.942528012948301</v>
      </c>
      <c r="EX17" s="36">
        <v>0</v>
      </c>
      <c r="EY17" s="36">
        <v>311.91437500000001</v>
      </c>
      <c r="EZ17" s="36">
        <v>0</v>
      </c>
      <c r="FA17" s="36">
        <v>0</v>
      </c>
      <c r="FB17" s="36">
        <v>113.19203125</v>
      </c>
      <c r="FC17" s="36">
        <v>0</v>
      </c>
      <c r="FD17" s="36">
        <v>0</v>
      </c>
      <c r="FE17" s="36">
        <v>449.913593749999</v>
      </c>
      <c r="FF17" s="36">
        <v>264.76664062499998</v>
      </c>
      <c r="FG17" s="36">
        <v>224.12625</v>
      </c>
      <c r="FH17" s="36">
        <v>0</v>
      </c>
      <c r="FI17" s="36">
        <v>425.06273437499902</v>
      </c>
      <c r="FJ17" s="36">
        <v>0</v>
      </c>
      <c r="FK17" s="36">
        <v>0</v>
      </c>
      <c r="FL17" s="36">
        <v>374.37031250000001</v>
      </c>
      <c r="FM17" s="36">
        <v>0</v>
      </c>
      <c r="FN17" s="36">
        <v>137.68359375</v>
      </c>
      <c r="FO17" s="36">
        <v>117.871822916667</v>
      </c>
      <c r="FP17" s="36">
        <v>0</v>
      </c>
      <c r="FQ17" s="36">
        <v>0</v>
      </c>
      <c r="FR17" s="36">
        <v>671.28937499999904</v>
      </c>
      <c r="FS17" s="36">
        <v>1972.0043818264601</v>
      </c>
      <c r="FT17" s="36">
        <v>292.23139942354402</v>
      </c>
      <c r="FU17" s="36">
        <v>0</v>
      </c>
      <c r="FV17" s="36">
        <v>135.19402380257</v>
      </c>
      <c r="FW17" s="36">
        <v>16249.9440924358</v>
      </c>
      <c r="FX17" s="36">
        <v>0</v>
      </c>
      <c r="FY17" s="36">
        <v>70.863446261682299</v>
      </c>
      <c r="FZ17" s="36">
        <v>0</v>
      </c>
      <c r="GA17" s="36">
        <v>69.564292763158207</v>
      </c>
      <c r="GB17" s="36">
        <v>0</v>
      </c>
      <c r="GC17" s="36">
        <v>169.22753289473599</v>
      </c>
      <c r="GD17" s="36">
        <v>0</v>
      </c>
      <c r="GE17" s="36">
        <v>225.19687500000001</v>
      </c>
      <c r="GF17" s="36">
        <v>0</v>
      </c>
      <c r="GG17" s="36">
        <v>0</v>
      </c>
      <c r="GH17" s="36">
        <v>0</v>
      </c>
      <c r="GI17" s="37">
        <v>0</v>
      </c>
      <c r="GJ17" s="41">
        <v>128.252503803244</v>
      </c>
      <c r="GK17" s="42">
        <v>0</v>
      </c>
    </row>
    <row r="18" spans="1:228">
      <c r="B18" s="20">
        <v>8</v>
      </c>
      <c r="C18" s="20">
        <v>82</v>
      </c>
      <c r="D18" s="20" t="s">
        <v>320</v>
      </c>
      <c r="E18" s="27" t="s">
        <v>279</v>
      </c>
      <c r="F18" s="38" t="s">
        <v>321</v>
      </c>
      <c r="G18" s="27">
        <v>55</v>
      </c>
      <c r="H18" s="27">
        <v>1</v>
      </c>
      <c r="I18" s="27">
        <v>66.2</v>
      </c>
      <c r="J18" s="27">
        <v>1.52</v>
      </c>
      <c r="K18" s="36">
        <f t="shared" si="0"/>
        <v>28.653047091412745</v>
      </c>
      <c r="L18" s="39">
        <v>1</v>
      </c>
      <c r="M18" s="36">
        <v>41.5</v>
      </c>
      <c r="N18" s="27">
        <v>36.700000000000003</v>
      </c>
      <c r="O18" s="27">
        <v>40.4</v>
      </c>
      <c r="P18" s="27">
        <v>2</v>
      </c>
      <c r="Q18" s="27">
        <v>1876</v>
      </c>
      <c r="R18" s="27">
        <v>96</v>
      </c>
      <c r="S18" s="27">
        <v>102</v>
      </c>
      <c r="T18" s="27">
        <v>36.200000000000003</v>
      </c>
      <c r="U18" s="27">
        <v>120</v>
      </c>
      <c r="V18" s="27">
        <v>80</v>
      </c>
      <c r="W18" s="36">
        <f t="shared" si="11"/>
        <v>93.333333333333329</v>
      </c>
      <c r="X18" s="27">
        <v>28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0">
        <v>1</v>
      </c>
      <c r="AE18" s="27">
        <v>4</v>
      </c>
      <c r="AF18" s="27" t="s">
        <v>284</v>
      </c>
      <c r="AG18" s="64">
        <v>132</v>
      </c>
      <c r="AH18" s="64">
        <v>6.6</v>
      </c>
      <c r="AI18" s="20">
        <v>0</v>
      </c>
      <c r="AJ18" s="27">
        <v>226</v>
      </c>
      <c r="AK18" s="27">
        <v>37</v>
      </c>
      <c r="AL18" s="27">
        <f t="shared" si="1"/>
        <v>189</v>
      </c>
      <c r="AM18" s="27">
        <f t="shared" si="2"/>
        <v>130.6</v>
      </c>
      <c r="AN18" s="27">
        <f t="shared" si="3"/>
        <v>58.4</v>
      </c>
      <c r="AO18" s="27">
        <v>292</v>
      </c>
      <c r="AP18" s="27">
        <v>0.8</v>
      </c>
      <c r="AQ18" s="72">
        <f t="shared" si="12"/>
        <v>79.151177221412908</v>
      </c>
      <c r="AR18" s="64">
        <v>1.1000000000000001</v>
      </c>
      <c r="AS18" s="73">
        <f t="shared" si="4"/>
        <v>1.1000000000000001E-2</v>
      </c>
      <c r="AT18" s="64">
        <v>50</v>
      </c>
      <c r="AU18" s="64">
        <v>22</v>
      </c>
      <c r="AV18" s="74">
        <f t="shared" si="5"/>
        <v>2.5000000000000001E-2</v>
      </c>
      <c r="AW18" s="76">
        <v>8</v>
      </c>
      <c r="AX18" s="73">
        <f t="shared" si="6"/>
        <v>8.0000000000000002E-3</v>
      </c>
      <c r="AY18" s="75">
        <f t="shared" si="7"/>
        <v>0.32</v>
      </c>
      <c r="AZ18" s="61">
        <v>0</v>
      </c>
      <c r="BA18" s="27"/>
      <c r="BB18" s="27"/>
      <c r="BC18" s="33">
        <v>0.5</v>
      </c>
      <c r="BD18" s="33">
        <v>0.4</v>
      </c>
      <c r="BE18" s="33">
        <f t="shared" si="8"/>
        <v>0.45</v>
      </c>
      <c r="BF18" s="33">
        <v>0.4</v>
      </c>
      <c r="BG18" s="33">
        <v>0.6</v>
      </c>
      <c r="BH18" s="33">
        <f t="shared" si="9"/>
        <v>0.5</v>
      </c>
      <c r="BI18" s="34">
        <f t="shared" si="10"/>
        <v>0.47500000000000003</v>
      </c>
      <c r="BJ18" s="35"/>
      <c r="BK18" s="36">
        <v>114.3806640625</v>
      </c>
      <c r="BL18" s="36">
        <v>0</v>
      </c>
      <c r="BM18" s="36">
        <v>253.538653085443</v>
      </c>
      <c r="BN18" s="36">
        <v>108.65046875</v>
      </c>
      <c r="BO18" s="36">
        <v>923.17741918103502</v>
      </c>
      <c r="BP18" s="36">
        <v>1800.8622683189701</v>
      </c>
      <c r="BQ18" s="36">
        <v>0</v>
      </c>
      <c r="BR18" s="36">
        <v>0</v>
      </c>
      <c r="BS18" s="36">
        <v>245.51728987069001</v>
      </c>
      <c r="BT18" s="36">
        <v>248.352101293103</v>
      </c>
      <c r="BU18" s="36">
        <v>0</v>
      </c>
      <c r="BV18" s="36">
        <v>404.87556707974102</v>
      </c>
      <c r="BW18" s="36">
        <v>124.316578663793</v>
      </c>
      <c r="BX18" s="36">
        <v>0</v>
      </c>
      <c r="BY18" s="36">
        <v>73.044255371093797</v>
      </c>
      <c r="BZ18" s="36">
        <v>140.32136962890601</v>
      </c>
      <c r="CA18" s="36">
        <v>0</v>
      </c>
      <c r="CB18" s="36">
        <v>0</v>
      </c>
      <c r="CC18" s="36">
        <v>0</v>
      </c>
      <c r="CD18" s="36">
        <v>0</v>
      </c>
      <c r="CE18" s="36">
        <v>139.25400284090901</v>
      </c>
      <c r="CF18" s="36">
        <v>0</v>
      </c>
      <c r="CG18" s="36">
        <v>1446.16852668042</v>
      </c>
      <c r="CH18" s="36">
        <v>0</v>
      </c>
      <c r="CI18" s="36">
        <v>69.398745993589799</v>
      </c>
      <c r="CJ18" s="36">
        <v>0</v>
      </c>
      <c r="CK18" s="36">
        <v>0</v>
      </c>
      <c r="CL18" s="36">
        <v>0</v>
      </c>
      <c r="CM18" s="36">
        <v>845.26120481252201</v>
      </c>
      <c r="CN18" s="36">
        <v>0</v>
      </c>
      <c r="CO18" s="36">
        <v>195.94426629215999</v>
      </c>
      <c r="CP18" s="36">
        <v>123.328770687568</v>
      </c>
      <c r="CQ18" s="36">
        <v>173.227110468245</v>
      </c>
      <c r="CR18" s="36">
        <v>88.026383263814495</v>
      </c>
      <c r="CS18" s="36">
        <v>138.58772918909199</v>
      </c>
      <c r="CT18" s="36">
        <v>195.02729822613901</v>
      </c>
      <c r="CU18" s="36">
        <v>188.36880617599601</v>
      </c>
      <c r="CV18" s="36">
        <v>275.54188122308898</v>
      </c>
      <c r="CW18" s="36">
        <v>0</v>
      </c>
      <c r="CX18" s="36">
        <v>0</v>
      </c>
      <c r="CY18" s="36">
        <v>13451.258872611699</v>
      </c>
      <c r="CZ18" s="36">
        <v>0</v>
      </c>
      <c r="DA18" s="36">
        <v>0</v>
      </c>
      <c r="DB18" s="36">
        <v>812.47352546420905</v>
      </c>
      <c r="DC18" s="36">
        <v>0</v>
      </c>
      <c r="DD18" s="36">
        <v>233.36760192411199</v>
      </c>
      <c r="DE18" s="36">
        <v>225.899239213312</v>
      </c>
      <c r="DF18" s="36">
        <v>1721.66730685997</v>
      </c>
      <c r="DG18" s="36">
        <v>558.18403665455799</v>
      </c>
      <c r="DH18" s="36">
        <v>490.53665365985</v>
      </c>
      <c r="DI18" s="36">
        <v>0</v>
      </c>
      <c r="DJ18" s="36">
        <v>58.793344602171402</v>
      </c>
      <c r="DK18" s="36">
        <v>301.06612368810602</v>
      </c>
      <c r="DL18" s="36">
        <v>185.32907842213899</v>
      </c>
      <c r="DM18" s="36">
        <v>0</v>
      </c>
      <c r="DN18" s="36">
        <v>0</v>
      </c>
      <c r="DO18" s="36">
        <v>133.65406250000001</v>
      </c>
      <c r="DP18" s="36">
        <v>0</v>
      </c>
      <c r="DQ18" s="36">
        <v>0</v>
      </c>
      <c r="DR18" s="36">
        <v>209.2121875</v>
      </c>
      <c r="DS18" s="36">
        <v>0</v>
      </c>
      <c r="DT18" s="36">
        <v>154.20667730978201</v>
      </c>
      <c r="DU18" s="36">
        <v>156.23404710920801</v>
      </c>
      <c r="DV18" s="36">
        <v>1333.04363222698</v>
      </c>
      <c r="DW18" s="36">
        <v>0</v>
      </c>
      <c r="DX18" s="36">
        <v>2237.4381604657401</v>
      </c>
      <c r="DY18" s="36">
        <v>0</v>
      </c>
      <c r="DZ18" s="36">
        <v>481.63697269807301</v>
      </c>
      <c r="EA18" s="36">
        <v>0</v>
      </c>
      <c r="EB18" s="36">
        <v>335.82862029733002</v>
      </c>
      <c r="EC18" s="36">
        <v>0</v>
      </c>
      <c r="ED18" s="36">
        <v>554.54386474609396</v>
      </c>
      <c r="EE18" s="36">
        <v>309.78816650390598</v>
      </c>
      <c r="EF18" s="36">
        <v>0</v>
      </c>
      <c r="EG18" s="36">
        <v>0</v>
      </c>
      <c r="EH18" s="36">
        <v>0</v>
      </c>
      <c r="EI18" s="36">
        <v>105.692787238024</v>
      </c>
      <c r="EJ18" s="36">
        <v>1953.3699419910199</v>
      </c>
      <c r="EK18" s="36">
        <v>0</v>
      </c>
      <c r="EL18" s="36">
        <v>0</v>
      </c>
      <c r="EM18" s="36">
        <v>0</v>
      </c>
      <c r="EN18" s="36">
        <v>175.553660714285</v>
      </c>
      <c r="EO18" s="36">
        <v>223.86239010989101</v>
      </c>
      <c r="EP18" s="36">
        <v>51.838779131355899</v>
      </c>
      <c r="EQ18" s="36">
        <v>0</v>
      </c>
      <c r="ER18" s="36">
        <v>856.14923491379295</v>
      </c>
      <c r="ES18" s="36">
        <v>0</v>
      </c>
      <c r="ET18" s="36">
        <v>0</v>
      </c>
      <c r="EU18" s="36">
        <v>0</v>
      </c>
      <c r="EV18" s="36">
        <v>165.81466926069999</v>
      </c>
      <c r="EW18" s="36">
        <v>100.327581468872</v>
      </c>
      <c r="EX18" s="36">
        <v>0</v>
      </c>
      <c r="EY18" s="36">
        <v>254.91218749999999</v>
      </c>
      <c r="EZ18" s="36">
        <v>0</v>
      </c>
      <c r="FA18" s="36">
        <v>0</v>
      </c>
      <c r="FB18" s="36">
        <v>99.423277580724005</v>
      </c>
      <c r="FC18" s="36">
        <v>0</v>
      </c>
      <c r="FD18" s="36">
        <v>0</v>
      </c>
      <c r="FE18" s="36">
        <v>322.38446245107701</v>
      </c>
      <c r="FF18" s="36">
        <v>173.46247737279799</v>
      </c>
      <c r="FG18" s="36">
        <v>92.780407595401101</v>
      </c>
      <c r="FH18" s="36">
        <v>0</v>
      </c>
      <c r="FI18" s="36">
        <v>212.264687500001</v>
      </c>
      <c r="FJ18" s="36">
        <v>0</v>
      </c>
      <c r="FK18" s="36">
        <v>0</v>
      </c>
      <c r="FL18" s="36">
        <v>355.02278846153803</v>
      </c>
      <c r="FM18" s="36">
        <v>0</v>
      </c>
      <c r="FN18" s="36">
        <v>174.375291175558</v>
      </c>
      <c r="FO18" s="36">
        <v>115.073227745037</v>
      </c>
      <c r="FP18" s="36">
        <v>0</v>
      </c>
      <c r="FQ18" s="36">
        <v>0</v>
      </c>
      <c r="FR18" s="36">
        <v>655.70500000000095</v>
      </c>
      <c r="FS18" s="36">
        <v>1961.326171875</v>
      </c>
      <c r="FT18" s="36">
        <v>311.741171874999</v>
      </c>
      <c r="FU18" s="36">
        <v>0</v>
      </c>
      <c r="FV18" s="36">
        <v>180.25517839170701</v>
      </c>
      <c r="FW18" s="36">
        <v>16461.550056612301</v>
      </c>
      <c r="FX18" s="36">
        <v>0</v>
      </c>
      <c r="FY18" s="36">
        <v>135.76720108695699</v>
      </c>
      <c r="FZ18" s="36">
        <v>74.1586156400965</v>
      </c>
      <c r="GA18" s="36">
        <v>62.562073268921303</v>
      </c>
      <c r="GB18" s="36">
        <v>0</v>
      </c>
      <c r="GC18" s="36">
        <v>145.16430579338001</v>
      </c>
      <c r="GD18" s="36">
        <v>0</v>
      </c>
      <c r="GE18" s="36">
        <v>329.87962186073202</v>
      </c>
      <c r="GF18" s="36">
        <v>0</v>
      </c>
      <c r="GG18" s="36">
        <v>0</v>
      </c>
      <c r="GH18" s="36">
        <v>0</v>
      </c>
      <c r="GI18" s="37">
        <v>0</v>
      </c>
      <c r="GJ18" s="41">
        <v>0</v>
      </c>
      <c r="GK18" s="42">
        <v>0</v>
      </c>
    </row>
    <row r="19" spans="1:228" s="25" customFormat="1">
      <c r="A19" s="82"/>
      <c r="B19" s="20">
        <v>2</v>
      </c>
      <c r="C19" s="20">
        <v>78</v>
      </c>
      <c r="D19" s="20" t="s">
        <v>322</v>
      </c>
      <c r="E19" s="27" t="s">
        <v>279</v>
      </c>
      <c r="F19" s="38" t="s">
        <v>323</v>
      </c>
      <c r="G19" s="27">
        <v>42</v>
      </c>
      <c r="H19" s="27">
        <v>1</v>
      </c>
      <c r="I19" s="27">
        <v>58.6</v>
      </c>
      <c r="J19" s="27">
        <v>1.57</v>
      </c>
      <c r="K19" s="36">
        <f t="shared" si="0"/>
        <v>23.77378392632561</v>
      </c>
      <c r="L19" s="39">
        <v>0</v>
      </c>
      <c r="M19" s="36">
        <v>37.299999999999997</v>
      </c>
      <c r="N19" s="27">
        <v>34.9</v>
      </c>
      <c r="O19" s="27">
        <v>43.1</v>
      </c>
      <c r="P19" s="27">
        <v>1.9</v>
      </c>
      <c r="Q19" s="27">
        <v>1792</v>
      </c>
      <c r="R19" s="27">
        <v>74</v>
      </c>
      <c r="S19" s="27">
        <v>105</v>
      </c>
      <c r="T19" s="27">
        <v>31.3</v>
      </c>
      <c r="U19" s="27">
        <v>100</v>
      </c>
      <c r="V19" s="27">
        <v>70</v>
      </c>
      <c r="W19" s="27">
        <f t="shared" si="11"/>
        <v>80</v>
      </c>
      <c r="X19" s="27">
        <v>34</v>
      </c>
      <c r="Y19" s="27">
        <v>0</v>
      </c>
      <c r="Z19" s="27">
        <v>1</v>
      </c>
      <c r="AA19" s="27">
        <v>1</v>
      </c>
      <c r="AB19" s="27">
        <v>0</v>
      </c>
      <c r="AC19" s="27">
        <v>0</v>
      </c>
      <c r="AD19" s="20">
        <v>1</v>
      </c>
      <c r="AE19" s="27">
        <v>0.5</v>
      </c>
      <c r="AF19" s="27" t="s">
        <v>324</v>
      </c>
      <c r="AG19" s="64">
        <v>104</v>
      </c>
      <c r="AH19" s="64">
        <v>6.1</v>
      </c>
      <c r="AI19" s="20">
        <v>0</v>
      </c>
      <c r="AJ19" s="27">
        <v>211</v>
      </c>
      <c r="AK19" s="27">
        <v>75</v>
      </c>
      <c r="AL19" s="27">
        <f t="shared" si="1"/>
        <v>136</v>
      </c>
      <c r="AM19" s="27">
        <f t="shared" si="2"/>
        <v>124.8</v>
      </c>
      <c r="AN19" s="27">
        <f t="shared" si="3"/>
        <v>11.2</v>
      </c>
      <c r="AO19" s="27">
        <v>56</v>
      </c>
      <c r="AP19" s="27">
        <v>0.7</v>
      </c>
      <c r="AQ19" s="72">
        <f t="shared" si="12"/>
        <v>97.533566513799187</v>
      </c>
      <c r="AR19" s="64">
        <v>1.4</v>
      </c>
      <c r="AS19" s="73">
        <f t="shared" si="4"/>
        <v>1.3999999999999999E-2</v>
      </c>
      <c r="AT19" s="64">
        <v>50</v>
      </c>
      <c r="AU19" s="64">
        <v>20.5</v>
      </c>
      <c r="AV19" s="74">
        <f t="shared" si="5"/>
        <v>3.414634146341463E-2</v>
      </c>
      <c r="AW19" s="76">
        <v>7</v>
      </c>
      <c r="AX19" s="73">
        <f t="shared" si="6"/>
        <v>7.0000000000000001E-3</v>
      </c>
      <c r="AY19" s="75">
        <f t="shared" si="7"/>
        <v>0.20500000000000004</v>
      </c>
      <c r="AZ19" s="61">
        <v>0</v>
      </c>
      <c r="BA19" s="27"/>
      <c r="BB19" s="27"/>
      <c r="BC19" s="33">
        <v>0.5</v>
      </c>
      <c r="BD19" s="33">
        <v>0.5</v>
      </c>
      <c r="BE19" s="33">
        <f t="shared" si="8"/>
        <v>0.5</v>
      </c>
      <c r="BF19" s="33">
        <v>0.5</v>
      </c>
      <c r="BG19" s="33">
        <v>0.4</v>
      </c>
      <c r="BH19" s="33">
        <f t="shared" si="9"/>
        <v>0.45</v>
      </c>
      <c r="BI19" s="34">
        <f t="shared" si="10"/>
        <v>0.47500000000000003</v>
      </c>
      <c r="BJ19" s="35"/>
      <c r="BK19" s="36">
        <v>113.23509836146</v>
      </c>
      <c r="BL19" s="36">
        <v>0</v>
      </c>
      <c r="BM19" s="36">
        <v>276.98689413265299</v>
      </c>
      <c r="BN19" s="36">
        <v>160.83778551805301</v>
      </c>
      <c r="BO19" s="36">
        <v>854.51193239795896</v>
      </c>
      <c r="BP19" s="36">
        <v>1205.92212323391</v>
      </c>
      <c r="BQ19" s="36">
        <v>0</v>
      </c>
      <c r="BR19" s="36">
        <v>0</v>
      </c>
      <c r="BS19" s="36">
        <v>256.64965831043997</v>
      </c>
      <c r="BT19" s="36">
        <v>235.86972478414501</v>
      </c>
      <c r="BU19" s="36">
        <v>0</v>
      </c>
      <c r="BV19" s="36">
        <v>342.89632039835197</v>
      </c>
      <c r="BW19" s="36">
        <v>88.818327119309302</v>
      </c>
      <c r="BX19" s="36">
        <v>0</v>
      </c>
      <c r="BY19" s="36">
        <v>68.090371297909499</v>
      </c>
      <c r="BZ19" s="36">
        <v>115.038066202091</v>
      </c>
      <c r="CA19" s="36">
        <v>0</v>
      </c>
      <c r="CB19" s="36">
        <v>0</v>
      </c>
      <c r="CC19" s="36">
        <v>0</v>
      </c>
      <c r="CD19" s="36">
        <v>0</v>
      </c>
      <c r="CE19" s="36">
        <v>130.21041325934601</v>
      </c>
      <c r="CF19" s="36">
        <v>0</v>
      </c>
      <c r="CG19" s="36">
        <v>1488.8165624999999</v>
      </c>
      <c r="CH19" s="36">
        <v>108.162053786058</v>
      </c>
      <c r="CI19" s="36">
        <v>0</v>
      </c>
      <c r="CJ19" s="36">
        <v>0</v>
      </c>
      <c r="CK19" s="36">
        <v>0</v>
      </c>
      <c r="CL19" s="36">
        <v>0</v>
      </c>
      <c r="CM19" s="36">
        <v>859.03429852613999</v>
      </c>
      <c r="CN19" s="36">
        <v>0</v>
      </c>
      <c r="CO19" s="36">
        <v>178.869387513904</v>
      </c>
      <c r="CP19" s="36">
        <v>125.091289801168</v>
      </c>
      <c r="CQ19" s="36">
        <v>155.61890086206901</v>
      </c>
      <c r="CR19" s="36">
        <v>83.427690141824598</v>
      </c>
      <c r="CS19" s="36">
        <v>144.61185605534001</v>
      </c>
      <c r="CT19" s="36">
        <v>234.37096235400401</v>
      </c>
      <c r="CU19" s="36">
        <v>181.528199735817</v>
      </c>
      <c r="CV19" s="36">
        <v>237.56998212783799</v>
      </c>
      <c r="CW19" s="36">
        <v>0</v>
      </c>
      <c r="CX19" s="36">
        <v>0</v>
      </c>
      <c r="CY19" s="36">
        <v>13453.892907511599</v>
      </c>
      <c r="CZ19" s="36">
        <v>0</v>
      </c>
      <c r="DA19" s="36">
        <v>0</v>
      </c>
      <c r="DB19" s="36">
        <v>917.90224111648502</v>
      </c>
      <c r="DC19" s="36">
        <v>0</v>
      </c>
      <c r="DD19" s="36">
        <v>122.04477725504699</v>
      </c>
      <c r="DE19" s="36">
        <v>201.08001511248801</v>
      </c>
      <c r="DF19" s="36">
        <v>1637.3185103027799</v>
      </c>
      <c r="DG19" s="36">
        <v>512.529085891504</v>
      </c>
      <c r="DH19" s="36">
        <v>395.83156250000002</v>
      </c>
      <c r="DI19" s="36">
        <v>0</v>
      </c>
      <c r="DJ19" s="36">
        <v>0</v>
      </c>
      <c r="DK19" s="36">
        <v>126.2259375</v>
      </c>
      <c r="DL19" s="36">
        <v>0</v>
      </c>
      <c r="DM19" s="36">
        <v>0</v>
      </c>
      <c r="DN19" s="36">
        <v>0</v>
      </c>
      <c r="DO19" s="36">
        <v>158.360178571429</v>
      </c>
      <c r="DP19" s="36">
        <v>0</v>
      </c>
      <c r="DQ19" s="36">
        <v>0</v>
      </c>
      <c r="DR19" s="36">
        <v>214.69154017857201</v>
      </c>
      <c r="DS19" s="36">
        <v>56.392433035714198</v>
      </c>
      <c r="DT19" s="36">
        <v>222.856495535714</v>
      </c>
      <c r="DU19" s="36">
        <v>208.00345508658</v>
      </c>
      <c r="DV19" s="36">
        <v>1187.28670454546</v>
      </c>
      <c r="DW19" s="36">
        <v>0</v>
      </c>
      <c r="DX19" s="36">
        <v>1455.66032670455</v>
      </c>
      <c r="DY19" s="36">
        <v>0</v>
      </c>
      <c r="DZ19" s="36">
        <v>362.56255952381002</v>
      </c>
      <c r="EA19" s="36">
        <v>0</v>
      </c>
      <c r="EB19" s="36">
        <v>424.03001369201002</v>
      </c>
      <c r="EC19" s="36">
        <v>0</v>
      </c>
      <c r="ED19" s="36">
        <v>604.77677685301398</v>
      </c>
      <c r="EE19" s="36">
        <v>219.50541064698501</v>
      </c>
      <c r="EF19" s="36">
        <v>0</v>
      </c>
      <c r="EG19" s="36">
        <v>0</v>
      </c>
      <c r="EH19" s="36">
        <v>0</v>
      </c>
      <c r="EI19" s="36">
        <v>91.593565512048201</v>
      </c>
      <c r="EJ19" s="36">
        <v>2065.3001138930699</v>
      </c>
      <c r="EK19" s="36">
        <v>0</v>
      </c>
      <c r="EL19" s="36">
        <v>0</v>
      </c>
      <c r="EM19" s="36">
        <v>61.144892382028203</v>
      </c>
      <c r="EN19" s="36">
        <v>187.08816964285799</v>
      </c>
      <c r="EO19" s="36">
        <v>239.02808035714199</v>
      </c>
      <c r="EP19" s="36">
        <v>0</v>
      </c>
      <c r="EQ19" s="36">
        <v>0</v>
      </c>
      <c r="ER19" s="36">
        <v>950.83634374999997</v>
      </c>
      <c r="ES19" s="36">
        <v>0</v>
      </c>
      <c r="ET19" s="36">
        <v>0</v>
      </c>
      <c r="EU19" s="36">
        <v>0</v>
      </c>
      <c r="EV19" s="36">
        <v>139.31202771226401</v>
      </c>
      <c r="EW19" s="36">
        <v>94.506202830188499</v>
      </c>
      <c r="EX19" s="36">
        <v>0</v>
      </c>
      <c r="EY19" s="36">
        <v>263.005</v>
      </c>
      <c r="EZ19" s="36">
        <v>0</v>
      </c>
      <c r="FA19" s="36">
        <v>0</v>
      </c>
      <c r="FB19" s="36">
        <v>77.433437500000196</v>
      </c>
      <c r="FC19" s="36">
        <v>0</v>
      </c>
      <c r="FD19" s="36">
        <v>0</v>
      </c>
      <c r="FE19" s="36">
        <v>228.31859159482801</v>
      </c>
      <c r="FF19" s="36">
        <v>137.06606142241401</v>
      </c>
      <c r="FG19" s="36">
        <v>81.011249999999606</v>
      </c>
      <c r="FH19" s="36">
        <v>0</v>
      </c>
      <c r="FI19" s="36">
        <v>241.5246875</v>
      </c>
      <c r="FJ19" s="36">
        <v>0</v>
      </c>
      <c r="FK19" s="36">
        <v>0</v>
      </c>
      <c r="FL19" s="36">
        <v>253.92250000000001</v>
      </c>
      <c r="FM19" s="36">
        <v>0</v>
      </c>
      <c r="FN19" s="36">
        <v>0</v>
      </c>
      <c r="FO19" s="36">
        <v>73.546743421052298</v>
      </c>
      <c r="FP19" s="36">
        <v>0</v>
      </c>
      <c r="FQ19" s="36">
        <v>0</v>
      </c>
      <c r="FR19" s="36">
        <v>612.89</v>
      </c>
      <c r="FS19" s="36">
        <v>1967.80673903245</v>
      </c>
      <c r="FT19" s="36">
        <v>289.15685471754801</v>
      </c>
      <c r="FU19" s="36">
        <v>0</v>
      </c>
      <c r="FV19" s="36">
        <v>236.140651851851</v>
      </c>
      <c r="FW19" s="36">
        <v>16659.137839814801</v>
      </c>
      <c r="FX19" s="36">
        <v>0</v>
      </c>
      <c r="FY19" s="36">
        <v>133.10880949074101</v>
      </c>
      <c r="FZ19" s="36">
        <v>0</v>
      </c>
      <c r="GA19" s="36">
        <v>82.745889120370407</v>
      </c>
      <c r="GB19" s="36">
        <v>0</v>
      </c>
      <c r="GC19" s="36">
        <v>201.62342185198801</v>
      </c>
      <c r="GD19" s="36">
        <v>0</v>
      </c>
      <c r="GE19" s="36">
        <v>340.86106314432902</v>
      </c>
      <c r="GF19" s="36">
        <v>0</v>
      </c>
      <c r="GG19" s="36">
        <v>0</v>
      </c>
      <c r="GH19" s="36">
        <v>0</v>
      </c>
      <c r="GI19" s="37">
        <v>0</v>
      </c>
      <c r="GJ19" s="41">
        <v>104.32984374999801</v>
      </c>
      <c r="GK19" s="42">
        <v>0</v>
      </c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</row>
    <row r="20" spans="1:228">
      <c r="B20" s="20">
        <v>6</v>
      </c>
      <c r="C20" s="20">
        <v>81</v>
      </c>
      <c r="D20" s="20" t="s">
        <v>325</v>
      </c>
      <c r="E20" s="27" t="s">
        <v>279</v>
      </c>
      <c r="F20" s="38" t="s">
        <v>326</v>
      </c>
      <c r="G20" s="27">
        <v>44</v>
      </c>
      <c r="H20" s="27">
        <v>1</v>
      </c>
      <c r="I20" s="27">
        <v>62.5</v>
      </c>
      <c r="J20" s="27">
        <v>1.49</v>
      </c>
      <c r="K20" s="36">
        <f t="shared" si="0"/>
        <v>28.151885050222962</v>
      </c>
      <c r="L20" s="39">
        <v>1</v>
      </c>
      <c r="M20" s="36">
        <v>31.7</v>
      </c>
      <c r="N20" s="27">
        <v>40.5</v>
      </c>
      <c r="O20" s="27">
        <v>47.4</v>
      </c>
      <c r="P20" s="27">
        <v>2.2000000000000002</v>
      </c>
      <c r="Q20" s="27">
        <v>2007</v>
      </c>
      <c r="R20" s="27">
        <v>86.5</v>
      </c>
      <c r="S20" s="27">
        <v>104.5</v>
      </c>
      <c r="T20" s="27">
        <v>32</v>
      </c>
      <c r="U20" s="27">
        <v>120</v>
      </c>
      <c r="V20" s="27">
        <v>80</v>
      </c>
      <c r="W20" s="36">
        <f t="shared" si="11"/>
        <v>93.333333333333329</v>
      </c>
      <c r="X20" s="27">
        <v>32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0">
        <v>0</v>
      </c>
      <c r="AE20" s="27">
        <v>0</v>
      </c>
      <c r="AF20" s="27" t="s">
        <v>302</v>
      </c>
      <c r="AG20" s="64">
        <v>82</v>
      </c>
      <c r="AH20" s="64">
        <v>5.9</v>
      </c>
      <c r="AI20" s="20">
        <v>0</v>
      </c>
      <c r="AJ20" s="27">
        <v>195</v>
      </c>
      <c r="AK20" s="27">
        <v>39</v>
      </c>
      <c r="AL20" s="27">
        <f t="shared" si="1"/>
        <v>156</v>
      </c>
      <c r="AM20" s="27">
        <f t="shared" si="2"/>
        <v>110.6</v>
      </c>
      <c r="AN20" s="27">
        <f t="shared" si="3"/>
        <v>45.4</v>
      </c>
      <c r="AO20" s="27">
        <v>227</v>
      </c>
      <c r="AP20" s="27">
        <v>0.6</v>
      </c>
      <c r="AQ20" s="72">
        <f t="shared" si="12"/>
        <v>115.42753287312256</v>
      </c>
      <c r="AR20" s="64">
        <v>1.7</v>
      </c>
      <c r="AS20" s="73">
        <f t="shared" si="4"/>
        <v>1.7000000000000001E-2</v>
      </c>
      <c r="AT20" s="64">
        <v>50</v>
      </c>
      <c r="AU20" s="64">
        <v>21</v>
      </c>
      <c r="AV20" s="74">
        <f t="shared" si="5"/>
        <v>4.0476190476190478E-2</v>
      </c>
      <c r="AW20" s="76">
        <v>12</v>
      </c>
      <c r="AX20" s="73">
        <f t="shared" si="6"/>
        <v>1.2E-2</v>
      </c>
      <c r="AY20" s="75">
        <f t="shared" si="7"/>
        <v>0.2964705882352941</v>
      </c>
      <c r="AZ20" s="61">
        <v>0</v>
      </c>
      <c r="BA20" s="27"/>
      <c r="BB20" s="27"/>
      <c r="BC20" s="33">
        <v>0.5</v>
      </c>
      <c r="BD20" s="33">
        <v>0.5</v>
      </c>
      <c r="BE20" s="33">
        <f t="shared" si="8"/>
        <v>0.5</v>
      </c>
      <c r="BF20" s="33">
        <v>0.4</v>
      </c>
      <c r="BG20" s="33">
        <v>0.5</v>
      </c>
      <c r="BH20" s="33">
        <f t="shared" si="9"/>
        <v>0.45</v>
      </c>
      <c r="BI20" s="34">
        <f t="shared" si="10"/>
        <v>0.47500000000000003</v>
      </c>
      <c r="BJ20" s="40"/>
      <c r="BK20" s="36">
        <v>111.778540615994</v>
      </c>
      <c r="BL20" s="36">
        <v>0</v>
      </c>
      <c r="BM20" s="36">
        <v>242.238054304755</v>
      </c>
      <c r="BN20" s="36">
        <v>213.00562500000001</v>
      </c>
      <c r="BO20" s="36">
        <v>863.81542346298602</v>
      </c>
      <c r="BP20" s="36">
        <v>1196.07618471612</v>
      </c>
      <c r="BQ20" s="36">
        <v>0</v>
      </c>
      <c r="BR20" s="36">
        <v>0</v>
      </c>
      <c r="BS20" s="36">
        <v>225.46681598964901</v>
      </c>
      <c r="BT20" s="36">
        <v>215.43298894291101</v>
      </c>
      <c r="BU20" s="36">
        <v>0</v>
      </c>
      <c r="BV20" s="36">
        <v>243.508134606336</v>
      </c>
      <c r="BW20" s="36">
        <v>83.044506351944904</v>
      </c>
      <c r="BX20" s="36">
        <v>0</v>
      </c>
      <c r="BY20" s="36">
        <v>71.722132534584901</v>
      </c>
      <c r="BZ20" s="36">
        <v>73.180054965414996</v>
      </c>
      <c r="CA20" s="36">
        <v>0</v>
      </c>
      <c r="CB20" s="36">
        <v>0</v>
      </c>
      <c r="CC20" s="36">
        <v>57.7426878415299</v>
      </c>
      <c r="CD20" s="36">
        <v>0</v>
      </c>
      <c r="CE20" s="36">
        <v>146.295235655738</v>
      </c>
      <c r="CF20" s="36">
        <v>0</v>
      </c>
      <c r="CG20" s="36">
        <v>1447.1156249999999</v>
      </c>
      <c r="CH20" s="36">
        <v>74.688086192810601</v>
      </c>
      <c r="CI20" s="36">
        <v>0</v>
      </c>
      <c r="CJ20" s="36">
        <v>0</v>
      </c>
      <c r="CK20" s="36">
        <v>0</v>
      </c>
      <c r="CL20" s="36">
        <v>0</v>
      </c>
      <c r="CM20" s="36">
        <v>793.33423149546798</v>
      </c>
      <c r="CN20" s="36">
        <v>0</v>
      </c>
      <c r="CO20" s="36">
        <v>146.51407430135899</v>
      </c>
      <c r="CP20" s="36">
        <v>63.636673432779503</v>
      </c>
      <c r="CQ20" s="36">
        <v>92.114987726586193</v>
      </c>
      <c r="CR20" s="36">
        <v>0</v>
      </c>
      <c r="CS20" s="36">
        <v>71.407096845518694</v>
      </c>
      <c r="CT20" s="36">
        <v>169.836400353774</v>
      </c>
      <c r="CU20" s="36">
        <v>152.06572155070799</v>
      </c>
      <c r="CV20" s="36">
        <v>220.78718749999899</v>
      </c>
      <c r="CW20" s="36">
        <v>0</v>
      </c>
      <c r="CX20" s="36">
        <v>0</v>
      </c>
      <c r="CY20" s="36">
        <v>13138.944593243899</v>
      </c>
      <c r="CZ20" s="36">
        <v>0</v>
      </c>
      <c r="DA20" s="36">
        <v>0</v>
      </c>
      <c r="DB20" s="36">
        <v>802.97373038967601</v>
      </c>
      <c r="DC20" s="36">
        <v>0</v>
      </c>
      <c r="DD20" s="36">
        <v>206.898620318827</v>
      </c>
      <c r="DE20" s="36">
        <v>205.32277960526301</v>
      </c>
      <c r="DF20" s="36">
        <v>1665.9525860323899</v>
      </c>
      <c r="DG20" s="36">
        <v>519.858627909917</v>
      </c>
      <c r="DH20" s="36">
        <v>377.80562500000002</v>
      </c>
      <c r="DI20" s="36">
        <v>0</v>
      </c>
      <c r="DJ20" s="36">
        <v>0</v>
      </c>
      <c r="DK20" s="36">
        <v>140.81312500000001</v>
      </c>
      <c r="DL20" s="36">
        <v>0</v>
      </c>
      <c r="DM20" s="36">
        <v>0</v>
      </c>
      <c r="DN20" s="36">
        <v>0</v>
      </c>
      <c r="DO20" s="36">
        <v>146.03651244588701</v>
      </c>
      <c r="DP20" s="36">
        <v>0</v>
      </c>
      <c r="DQ20" s="36">
        <v>0</v>
      </c>
      <c r="DR20" s="36">
        <v>167.40067505411301</v>
      </c>
      <c r="DS20" s="36">
        <v>70.525196349557504</v>
      </c>
      <c r="DT20" s="36">
        <v>147.621157356195</v>
      </c>
      <c r="DU20" s="36">
        <v>294.68525013557502</v>
      </c>
      <c r="DV20" s="36">
        <v>1209.1126982782</v>
      </c>
      <c r="DW20" s="36">
        <v>0</v>
      </c>
      <c r="DX20" s="36">
        <v>1774.5183015862301</v>
      </c>
      <c r="DY20" s="36">
        <v>0</v>
      </c>
      <c r="DZ20" s="36">
        <v>0</v>
      </c>
      <c r="EA20" s="36">
        <v>0</v>
      </c>
      <c r="EB20" s="36">
        <v>376.34829787234099</v>
      </c>
      <c r="EC20" s="36">
        <v>0</v>
      </c>
      <c r="ED20" s="36">
        <v>573.23447408536595</v>
      </c>
      <c r="EE20" s="36">
        <v>212.30818216463399</v>
      </c>
      <c r="EF20" s="36">
        <v>0</v>
      </c>
      <c r="EG20" s="36">
        <v>0</v>
      </c>
      <c r="EH20" s="36">
        <v>0</v>
      </c>
      <c r="EI20" s="36">
        <v>0</v>
      </c>
      <c r="EJ20" s="36">
        <v>1995.5218019736899</v>
      </c>
      <c r="EK20" s="36">
        <v>0</v>
      </c>
      <c r="EL20" s="36">
        <v>0</v>
      </c>
      <c r="EM20" s="36">
        <v>65.875444078947297</v>
      </c>
      <c r="EN20" s="36">
        <v>175.70301721256601</v>
      </c>
      <c r="EO20" s="36">
        <v>235.49017630347601</v>
      </c>
      <c r="EP20" s="36">
        <v>58.401555103550301</v>
      </c>
      <c r="EQ20" s="36">
        <v>0</v>
      </c>
      <c r="ER20" s="36">
        <v>930.59423261834399</v>
      </c>
      <c r="ES20" s="36">
        <v>0</v>
      </c>
      <c r="ET20" s="36">
        <v>0</v>
      </c>
      <c r="EU20" s="36">
        <v>0</v>
      </c>
      <c r="EV20" s="36">
        <v>162.561782407408</v>
      </c>
      <c r="EW20" s="36">
        <v>103.123302083333</v>
      </c>
      <c r="EX20" s="36">
        <v>0</v>
      </c>
      <c r="EY20" s="36">
        <v>251.89125000000001</v>
      </c>
      <c r="EZ20" s="36">
        <v>0</v>
      </c>
      <c r="FA20" s="36">
        <v>0</v>
      </c>
      <c r="FB20" s="36">
        <v>66.978423672566194</v>
      </c>
      <c r="FC20" s="36">
        <v>0</v>
      </c>
      <c r="FD20" s="36">
        <v>0</v>
      </c>
      <c r="FE20" s="36">
        <v>237.95336112406699</v>
      </c>
      <c r="FF20" s="36">
        <v>133.995232625933</v>
      </c>
      <c r="FG20" s="36">
        <v>80.834062500000101</v>
      </c>
      <c r="FH20" s="36">
        <v>0</v>
      </c>
      <c r="FI20" s="36">
        <v>223.23781249999999</v>
      </c>
      <c r="FJ20" s="36">
        <v>0</v>
      </c>
      <c r="FK20" s="36">
        <v>0</v>
      </c>
      <c r="FL20" s="36">
        <v>261.3803125</v>
      </c>
      <c r="FM20" s="36">
        <v>0</v>
      </c>
      <c r="FN20" s="36">
        <v>68.4302790178576</v>
      </c>
      <c r="FO20" s="36">
        <v>109.816127232143</v>
      </c>
      <c r="FP20" s="36">
        <v>0</v>
      </c>
      <c r="FQ20" s="36">
        <v>0</v>
      </c>
      <c r="FR20" s="36">
        <v>660.93187499999999</v>
      </c>
      <c r="FS20" s="36">
        <v>1955.69501406991</v>
      </c>
      <c r="FT20" s="36">
        <v>284.242173430094</v>
      </c>
      <c r="FU20" s="36">
        <v>0</v>
      </c>
      <c r="FV20" s="36">
        <v>242.727417886636</v>
      </c>
      <c r="FW20" s="36">
        <v>16286.147603462899</v>
      </c>
      <c r="FX20" s="36">
        <v>0</v>
      </c>
      <c r="FY20" s="36">
        <v>127.429039977478</v>
      </c>
      <c r="FZ20" s="36">
        <v>0</v>
      </c>
      <c r="GA20" s="36">
        <v>97.124459928679002</v>
      </c>
      <c r="GB20" s="36">
        <v>0</v>
      </c>
      <c r="GC20" s="36">
        <v>155.49291087962899</v>
      </c>
      <c r="GD20" s="36">
        <v>0</v>
      </c>
      <c r="GE20" s="36">
        <v>201.91375000000099</v>
      </c>
      <c r="GF20" s="36">
        <v>0</v>
      </c>
      <c r="GG20" s="36">
        <v>0</v>
      </c>
      <c r="GH20" s="36">
        <v>0</v>
      </c>
      <c r="GI20" s="37">
        <v>0</v>
      </c>
      <c r="GJ20" s="36">
        <v>97.370400031355402</v>
      </c>
      <c r="GK20" s="37">
        <v>0</v>
      </c>
    </row>
    <row r="21" spans="1:228" s="43" customFormat="1">
      <c r="A21" s="83" t="s">
        <v>415</v>
      </c>
      <c r="B21" s="44">
        <v>5</v>
      </c>
      <c r="C21" s="44">
        <v>80</v>
      </c>
      <c r="D21" s="44" t="s">
        <v>327</v>
      </c>
      <c r="E21" s="45" t="s">
        <v>279</v>
      </c>
      <c r="F21" s="46" t="s">
        <v>328</v>
      </c>
      <c r="G21" s="45">
        <v>43</v>
      </c>
      <c r="H21" s="45">
        <v>1</v>
      </c>
      <c r="I21" s="45">
        <v>53.7</v>
      </c>
      <c r="J21" s="45">
        <v>1.55</v>
      </c>
      <c r="K21" s="47">
        <f t="shared" si="0"/>
        <v>22.351716961498436</v>
      </c>
      <c r="L21" s="48">
        <v>0</v>
      </c>
      <c r="M21" s="47">
        <v>28.4</v>
      </c>
      <c r="N21" s="45">
        <v>36.5</v>
      </c>
      <c r="O21" s="45">
        <v>48.9</v>
      </c>
      <c r="P21" s="45">
        <v>2</v>
      </c>
      <c r="Q21" s="45">
        <v>1817</v>
      </c>
      <c r="R21" s="45">
        <v>79.5</v>
      </c>
      <c r="S21" s="45">
        <v>92</v>
      </c>
      <c r="T21" s="45">
        <v>34</v>
      </c>
      <c r="U21" s="45">
        <v>100</v>
      </c>
      <c r="V21" s="45">
        <v>70</v>
      </c>
      <c r="W21" s="47">
        <f t="shared" si="11"/>
        <v>80</v>
      </c>
      <c r="X21" s="45">
        <v>13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4">
        <v>0</v>
      </c>
      <c r="AE21" s="45">
        <v>0</v>
      </c>
      <c r="AF21" s="45" t="s">
        <v>302</v>
      </c>
      <c r="AG21" s="65">
        <v>82</v>
      </c>
      <c r="AH21" s="65">
        <v>5.9</v>
      </c>
      <c r="AI21" s="20">
        <v>0</v>
      </c>
      <c r="AJ21" s="45">
        <v>160</v>
      </c>
      <c r="AK21" s="45">
        <v>41</v>
      </c>
      <c r="AL21" s="45">
        <f t="shared" si="1"/>
        <v>119</v>
      </c>
      <c r="AM21" s="45">
        <f t="shared" si="2"/>
        <v>98.2</v>
      </c>
      <c r="AN21" s="45">
        <f t="shared" si="3"/>
        <v>20.8</v>
      </c>
      <c r="AO21" s="45">
        <v>104</v>
      </c>
      <c r="AP21" s="45">
        <v>0.6</v>
      </c>
      <c r="AQ21" s="77">
        <f t="shared" si="12"/>
        <v>115.96747736333829</v>
      </c>
      <c r="AR21" s="65">
        <v>3.4</v>
      </c>
      <c r="AS21" s="73">
        <f t="shared" si="4"/>
        <v>3.4000000000000002E-2</v>
      </c>
      <c r="AT21" s="65">
        <v>50</v>
      </c>
      <c r="AU21" s="65">
        <v>21.5</v>
      </c>
      <c r="AV21" s="74">
        <f t="shared" si="5"/>
        <v>7.9069767441860478E-2</v>
      </c>
      <c r="AW21" s="77">
        <v>48</v>
      </c>
      <c r="AX21" s="73">
        <f t="shared" si="6"/>
        <v>4.8000000000000001E-2</v>
      </c>
      <c r="AY21" s="75">
        <f t="shared" si="7"/>
        <v>0.60705882352941165</v>
      </c>
      <c r="AZ21" s="67">
        <v>1</v>
      </c>
      <c r="BA21" s="45"/>
      <c r="BB21" s="45"/>
      <c r="BC21" s="33">
        <v>0.5</v>
      </c>
      <c r="BD21" s="33">
        <v>0.7</v>
      </c>
      <c r="BE21" s="33">
        <f t="shared" si="8"/>
        <v>0.6</v>
      </c>
      <c r="BF21" s="33">
        <v>0.5</v>
      </c>
      <c r="BG21" s="33">
        <v>0.5</v>
      </c>
      <c r="BH21" s="33">
        <f t="shared" si="9"/>
        <v>0.5</v>
      </c>
      <c r="BI21" s="34">
        <f t="shared" si="10"/>
        <v>0.54999999999999993</v>
      </c>
      <c r="BJ21" s="35"/>
      <c r="BK21" s="47">
        <v>102.064535501701</v>
      </c>
      <c r="BL21" s="47">
        <v>0</v>
      </c>
      <c r="BM21" s="47">
        <v>212.16143176020401</v>
      </c>
      <c r="BN21" s="47">
        <v>104.42288477891201</v>
      </c>
      <c r="BO21" s="47">
        <v>1104.52442708333</v>
      </c>
      <c r="BP21" s="47">
        <v>0</v>
      </c>
      <c r="BQ21" s="47">
        <v>0</v>
      </c>
      <c r="BR21" s="47">
        <v>0</v>
      </c>
      <c r="BS21" s="47">
        <v>160.053498791436</v>
      </c>
      <c r="BT21" s="47">
        <v>241.87310082872901</v>
      </c>
      <c r="BU21" s="47">
        <v>60.198670580110502</v>
      </c>
      <c r="BV21" s="47">
        <v>0</v>
      </c>
      <c r="BW21" s="47">
        <v>0</v>
      </c>
      <c r="BX21" s="47">
        <v>0</v>
      </c>
      <c r="BY21" s="47">
        <v>80.315171386718802</v>
      </c>
      <c r="BZ21" s="47">
        <v>133.341525878906</v>
      </c>
      <c r="CA21" s="47">
        <v>0</v>
      </c>
      <c r="CB21" s="47">
        <v>0</v>
      </c>
      <c r="CC21" s="47">
        <v>0</v>
      </c>
      <c r="CD21" s="47">
        <v>0</v>
      </c>
      <c r="CE21" s="47">
        <v>114.167379766949</v>
      </c>
      <c r="CF21" s="47">
        <v>0</v>
      </c>
      <c r="CG21" s="47">
        <v>1421.3421874999999</v>
      </c>
      <c r="CH21" s="47">
        <v>382.16312499999998</v>
      </c>
      <c r="CI21" s="47">
        <v>0</v>
      </c>
      <c r="CJ21" s="47">
        <v>0</v>
      </c>
      <c r="CK21" s="47">
        <v>0</v>
      </c>
      <c r="CL21" s="47">
        <v>0</v>
      </c>
      <c r="CM21" s="47">
        <v>658.53216237207596</v>
      </c>
      <c r="CN21" s="47">
        <v>0</v>
      </c>
      <c r="CO21" s="47">
        <v>87.042203947368407</v>
      </c>
      <c r="CP21" s="47">
        <v>0</v>
      </c>
      <c r="CQ21" s="47">
        <v>70.017750000000106</v>
      </c>
      <c r="CR21" s="47">
        <v>0</v>
      </c>
      <c r="CS21" s="47">
        <v>72.399579326923302</v>
      </c>
      <c r="CT21" s="47">
        <v>142.12821063701901</v>
      </c>
      <c r="CU21" s="47">
        <v>149.12814753605801</v>
      </c>
      <c r="CV21" s="47">
        <v>227.85761314655099</v>
      </c>
      <c r="CW21" s="47">
        <v>0</v>
      </c>
      <c r="CX21" s="47">
        <v>0</v>
      </c>
      <c r="CY21" s="47">
        <v>13409.073706924</v>
      </c>
      <c r="CZ21" s="47">
        <v>0</v>
      </c>
      <c r="DA21" s="47">
        <v>0</v>
      </c>
      <c r="DB21" s="47">
        <v>799.41506183240006</v>
      </c>
      <c r="DC21" s="47">
        <v>0</v>
      </c>
      <c r="DD21" s="47">
        <v>252.72728700406901</v>
      </c>
      <c r="DE21" s="47">
        <v>200.37272078458801</v>
      </c>
      <c r="DF21" s="47">
        <v>1687.11810608469</v>
      </c>
      <c r="DG21" s="47">
        <v>504.97217987029399</v>
      </c>
      <c r="DH21" s="47">
        <v>478.07046256188102</v>
      </c>
      <c r="DI21" s="47">
        <v>0</v>
      </c>
      <c r="DJ21" s="47">
        <v>0</v>
      </c>
      <c r="DK21" s="47">
        <v>466.09773249646503</v>
      </c>
      <c r="DL21" s="47">
        <v>0</v>
      </c>
      <c r="DM21" s="47">
        <v>0</v>
      </c>
      <c r="DN21" s="47">
        <v>0</v>
      </c>
      <c r="DO21" s="47">
        <v>142.88384465144199</v>
      </c>
      <c r="DP21" s="47">
        <v>0</v>
      </c>
      <c r="DQ21" s="47">
        <v>81.6761553485577</v>
      </c>
      <c r="DR21" s="47">
        <v>0</v>
      </c>
      <c r="DS21" s="47">
        <v>115.47365625</v>
      </c>
      <c r="DT21" s="47">
        <v>140.67696022727301</v>
      </c>
      <c r="DU21" s="47">
        <v>145.24403616572999</v>
      </c>
      <c r="DV21" s="47">
        <v>1559.9838254915701</v>
      </c>
      <c r="DW21" s="47">
        <v>0</v>
      </c>
      <c r="DX21" s="47">
        <v>0</v>
      </c>
      <c r="DY21" s="47">
        <v>117.767159410112</v>
      </c>
      <c r="DZ21" s="47">
        <v>0</v>
      </c>
      <c r="EA21" s="47">
        <v>0</v>
      </c>
      <c r="EB21" s="47">
        <v>484.51656250000002</v>
      </c>
      <c r="EC21" s="47">
        <v>0</v>
      </c>
      <c r="ED21" s="47">
        <v>639.609137043337</v>
      </c>
      <c r="EE21" s="47">
        <v>0</v>
      </c>
      <c r="EF21" s="47">
        <v>0</v>
      </c>
      <c r="EG21" s="47">
        <v>0</v>
      </c>
      <c r="EH21" s="47">
        <v>0</v>
      </c>
      <c r="EI21" s="47">
        <v>140.92162786532899</v>
      </c>
      <c r="EJ21" s="47">
        <v>1992.0615580229201</v>
      </c>
      <c r="EK21" s="47">
        <v>0</v>
      </c>
      <c r="EL21" s="47">
        <v>0</v>
      </c>
      <c r="EM21" s="47">
        <v>0</v>
      </c>
      <c r="EN21" s="47">
        <v>173.03262424698801</v>
      </c>
      <c r="EO21" s="47">
        <v>223.514719503012</v>
      </c>
      <c r="EP21" s="47">
        <v>0</v>
      </c>
      <c r="EQ21" s="47">
        <v>0</v>
      </c>
      <c r="ER21" s="47">
        <v>1231.42345457996</v>
      </c>
      <c r="ES21" s="47">
        <v>61.2277954200406</v>
      </c>
      <c r="ET21" s="47">
        <v>0</v>
      </c>
      <c r="EU21" s="47">
        <v>0</v>
      </c>
      <c r="EV21" s="47">
        <v>166.94653985507301</v>
      </c>
      <c r="EW21" s="47">
        <v>122.253736413043</v>
      </c>
      <c r="EX21" s="47">
        <v>0</v>
      </c>
      <c r="EY21" s="47">
        <v>321.98222826086902</v>
      </c>
      <c r="EZ21" s="47">
        <v>0</v>
      </c>
      <c r="FA21" s="47">
        <v>0</v>
      </c>
      <c r="FB21" s="47">
        <v>106.041059188742</v>
      </c>
      <c r="FC21" s="47">
        <v>0</v>
      </c>
      <c r="FD21" s="47">
        <v>0</v>
      </c>
      <c r="FE21" s="47">
        <v>442.80409975165497</v>
      </c>
      <c r="FF21" s="47">
        <v>225.71945819536501</v>
      </c>
      <c r="FG21" s="47">
        <v>199.42460885761599</v>
      </c>
      <c r="FH21" s="47">
        <v>0</v>
      </c>
      <c r="FI21" s="47">
        <v>377.21723820364298</v>
      </c>
      <c r="FJ21" s="47">
        <v>0</v>
      </c>
      <c r="FK21" s="47">
        <v>0</v>
      </c>
      <c r="FL21" s="47">
        <v>401.01848892405098</v>
      </c>
      <c r="FM21" s="47">
        <v>0</v>
      </c>
      <c r="FN21" s="47">
        <v>159.111343618143</v>
      </c>
      <c r="FO21" s="47">
        <v>179.065116033756</v>
      </c>
      <c r="FP21" s="47">
        <v>0</v>
      </c>
      <c r="FQ21" s="47">
        <v>0</v>
      </c>
      <c r="FR21" s="47">
        <v>763.50999916244803</v>
      </c>
      <c r="FS21" s="47">
        <v>2023.0061668031601</v>
      </c>
      <c r="FT21" s="47">
        <v>348.79780970815898</v>
      </c>
      <c r="FU21" s="47">
        <v>114.40849482579</v>
      </c>
      <c r="FV21" s="47">
        <v>280.30818148823801</v>
      </c>
      <c r="FW21" s="47">
        <v>17081.352031715302</v>
      </c>
      <c r="FX21" s="47">
        <v>0</v>
      </c>
      <c r="FY21" s="47">
        <v>289.18414941929899</v>
      </c>
      <c r="FZ21" s="47">
        <v>98.417059540648296</v>
      </c>
      <c r="GA21" s="47">
        <v>482.12925960393198</v>
      </c>
      <c r="GB21" s="47">
        <v>0</v>
      </c>
      <c r="GC21" s="47">
        <v>709.68631179273302</v>
      </c>
      <c r="GD21" s="47">
        <v>130.93567395026901</v>
      </c>
      <c r="GE21" s="47">
        <v>654.181372375671</v>
      </c>
      <c r="GF21" s="47">
        <v>0</v>
      </c>
      <c r="GG21" s="47">
        <v>0</v>
      </c>
      <c r="GH21" s="47">
        <v>0</v>
      </c>
      <c r="GI21" s="49">
        <v>0</v>
      </c>
      <c r="GJ21" s="47">
        <v>0</v>
      </c>
      <c r="GK21" s="49">
        <v>0</v>
      </c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</row>
    <row r="22" spans="1:228">
      <c r="B22" s="20">
        <v>101</v>
      </c>
      <c r="C22" s="20">
        <v>101</v>
      </c>
      <c r="D22" s="20" t="s">
        <v>329</v>
      </c>
      <c r="E22" s="27" t="s">
        <v>279</v>
      </c>
      <c r="F22" s="38" t="s">
        <v>330</v>
      </c>
      <c r="G22" s="27">
        <v>56</v>
      </c>
      <c r="H22" s="27">
        <v>1</v>
      </c>
      <c r="I22" s="27">
        <v>69.3</v>
      </c>
      <c r="J22" s="27">
        <v>1.52</v>
      </c>
      <c r="K22" s="36">
        <f t="shared" si="0"/>
        <v>29.994806094182824</v>
      </c>
      <c r="L22" s="39">
        <v>2</v>
      </c>
      <c r="M22" s="36">
        <v>40</v>
      </c>
      <c r="N22" s="27">
        <v>39.5</v>
      </c>
      <c r="O22" s="27">
        <v>41.7</v>
      </c>
      <c r="P22" s="27">
        <v>2.1</v>
      </c>
      <c r="Q22" s="27">
        <v>1990</v>
      </c>
      <c r="R22" s="27">
        <v>92</v>
      </c>
      <c r="S22" s="27">
        <v>104</v>
      </c>
      <c r="T22" s="27">
        <v>34</v>
      </c>
      <c r="U22" s="27">
        <v>120</v>
      </c>
      <c r="V22" s="27">
        <v>80</v>
      </c>
      <c r="W22" s="36">
        <f t="shared" si="11"/>
        <v>93.333333333333329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0">
        <v>1</v>
      </c>
      <c r="AE22" s="27">
        <v>10</v>
      </c>
      <c r="AF22" s="27" t="s">
        <v>284</v>
      </c>
      <c r="AG22" s="64">
        <v>131</v>
      </c>
      <c r="AH22" s="64">
        <v>6.7</v>
      </c>
      <c r="AI22" s="20">
        <v>0</v>
      </c>
      <c r="AJ22" s="27">
        <v>280</v>
      </c>
      <c r="AK22" s="27">
        <v>44</v>
      </c>
      <c r="AL22" s="27">
        <f t="shared" si="1"/>
        <v>236</v>
      </c>
      <c r="AM22" s="27">
        <f t="shared" si="2"/>
        <v>190.6</v>
      </c>
      <c r="AN22" s="27">
        <f t="shared" si="3"/>
        <v>45.4</v>
      </c>
      <c r="AO22" s="27">
        <v>227</v>
      </c>
      <c r="AP22" s="27">
        <v>0.9</v>
      </c>
      <c r="AQ22" s="72">
        <f t="shared" si="12"/>
        <v>68.839677031357951</v>
      </c>
      <c r="AR22" s="64">
        <v>1.9</v>
      </c>
      <c r="AS22" s="73">
        <f t="shared" si="4"/>
        <v>1.9E-2</v>
      </c>
      <c r="AT22" s="64">
        <v>50</v>
      </c>
      <c r="AU22" s="64">
        <v>20.5</v>
      </c>
      <c r="AV22" s="74">
        <f t="shared" si="5"/>
        <v>4.6341463414634146E-2</v>
      </c>
      <c r="AW22" s="76">
        <v>8</v>
      </c>
      <c r="AX22" s="73">
        <f t="shared" si="6"/>
        <v>8.0000000000000002E-3</v>
      </c>
      <c r="AY22" s="75">
        <f t="shared" si="7"/>
        <v>0.17263157894736841</v>
      </c>
      <c r="AZ22" s="61">
        <v>0</v>
      </c>
      <c r="BA22" s="27"/>
      <c r="BB22" s="27"/>
      <c r="BC22" s="33">
        <v>0.7</v>
      </c>
      <c r="BD22" s="33">
        <v>0.5</v>
      </c>
      <c r="BE22" s="33">
        <f t="shared" si="8"/>
        <v>0.6</v>
      </c>
      <c r="BF22" s="33">
        <v>0.7</v>
      </c>
      <c r="BG22" s="33">
        <v>0.5</v>
      </c>
      <c r="BH22" s="33">
        <f t="shared" si="9"/>
        <v>0.6</v>
      </c>
      <c r="BI22" s="34">
        <f t="shared" si="10"/>
        <v>0.6</v>
      </c>
      <c r="BJ22" s="35"/>
      <c r="BK22" s="36">
        <v>87.159710944647898</v>
      </c>
      <c r="BL22" s="36">
        <v>66.603548147300899</v>
      </c>
      <c r="BM22" s="36">
        <v>317.17937542886602</v>
      </c>
      <c r="BN22" s="36">
        <v>5544.6846989364203</v>
      </c>
      <c r="BO22" s="36">
        <v>1285.9806079883299</v>
      </c>
      <c r="BP22" s="36">
        <v>0</v>
      </c>
      <c r="BQ22" s="36">
        <v>0</v>
      </c>
      <c r="BR22" s="36">
        <v>104.186627115737</v>
      </c>
      <c r="BS22" s="36">
        <v>230.11945019441899</v>
      </c>
      <c r="BT22" s="36">
        <v>268.96077810498599</v>
      </c>
      <c r="BU22" s="36">
        <v>0</v>
      </c>
      <c r="BV22" s="36">
        <v>0</v>
      </c>
      <c r="BW22" s="36">
        <v>0</v>
      </c>
      <c r="BX22" s="36">
        <v>0</v>
      </c>
      <c r="BY22" s="36">
        <v>90.498457203079198</v>
      </c>
      <c r="BZ22" s="36">
        <v>210.83902538489701</v>
      </c>
      <c r="CA22" s="36">
        <v>0</v>
      </c>
      <c r="CB22" s="36">
        <v>0</v>
      </c>
      <c r="CC22" s="36">
        <v>50.7912894144144</v>
      </c>
      <c r="CD22" s="36">
        <v>0</v>
      </c>
      <c r="CE22" s="36">
        <v>111.38519472597601</v>
      </c>
      <c r="CF22" s="36">
        <v>0</v>
      </c>
      <c r="CG22" s="36">
        <v>1454.6175000000001</v>
      </c>
      <c r="CH22" s="36">
        <v>70.997455455044005</v>
      </c>
      <c r="CI22" s="36">
        <v>0</v>
      </c>
      <c r="CJ22" s="36">
        <v>0</v>
      </c>
      <c r="CK22" s="36">
        <v>0</v>
      </c>
      <c r="CL22" s="36">
        <v>0</v>
      </c>
      <c r="CM22" s="36">
        <v>643.64056962025302</v>
      </c>
      <c r="CN22" s="36">
        <v>0</v>
      </c>
      <c r="CO22" s="36">
        <v>85.363510680379605</v>
      </c>
      <c r="CP22" s="36">
        <v>75.463161931818306</v>
      </c>
      <c r="CQ22" s="36">
        <v>83.945181818181695</v>
      </c>
      <c r="CR22" s="36">
        <v>0</v>
      </c>
      <c r="CS22" s="36">
        <v>81.443279069767897</v>
      </c>
      <c r="CT22" s="36">
        <v>193.408139534882</v>
      </c>
      <c r="CU22" s="36">
        <v>150.66545639534999</v>
      </c>
      <c r="CV22" s="36">
        <v>225.59375</v>
      </c>
      <c r="CW22" s="36">
        <v>0</v>
      </c>
      <c r="CX22" s="36">
        <v>0</v>
      </c>
      <c r="CY22" s="36">
        <v>14348.3052025222</v>
      </c>
      <c r="CZ22" s="36">
        <v>0</v>
      </c>
      <c r="DA22" s="36">
        <v>0</v>
      </c>
      <c r="DB22" s="36">
        <v>899.70817632299395</v>
      </c>
      <c r="DC22" s="36">
        <v>0</v>
      </c>
      <c r="DD22" s="36">
        <v>163.68633439780899</v>
      </c>
      <c r="DE22" s="36">
        <v>239.296186131388</v>
      </c>
      <c r="DF22" s="36">
        <v>1594.4512700404</v>
      </c>
      <c r="DG22" s="36">
        <v>525.85876808524597</v>
      </c>
      <c r="DH22" s="36">
        <v>490.185209061308</v>
      </c>
      <c r="DI22" s="36">
        <v>0</v>
      </c>
      <c r="DJ22" s="36">
        <v>0</v>
      </c>
      <c r="DK22" s="36">
        <v>307.316494798284</v>
      </c>
      <c r="DL22" s="36">
        <v>208.66278807973401</v>
      </c>
      <c r="DM22" s="36">
        <v>0</v>
      </c>
      <c r="DN22" s="36">
        <v>0</v>
      </c>
      <c r="DO22" s="36">
        <v>153.37002485795401</v>
      </c>
      <c r="DP22" s="36">
        <v>0</v>
      </c>
      <c r="DQ22" s="36">
        <v>91.742631392045396</v>
      </c>
      <c r="DR22" s="36">
        <v>0</v>
      </c>
      <c r="DS22" s="36">
        <v>187.5209375</v>
      </c>
      <c r="DT22" s="36">
        <v>212.46640625000001</v>
      </c>
      <c r="DU22" s="36">
        <v>7115.6565618322702</v>
      </c>
      <c r="DV22" s="36">
        <v>1676.6719691506401</v>
      </c>
      <c r="DW22" s="36">
        <v>0</v>
      </c>
      <c r="DX22" s="36">
        <v>0</v>
      </c>
      <c r="DY22" s="36">
        <v>138.732094017094</v>
      </c>
      <c r="DZ22" s="36">
        <v>0</v>
      </c>
      <c r="EA22" s="36">
        <v>0</v>
      </c>
      <c r="EB22" s="36">
        <v>416.78312500000101</v>
      </c>
      <c r="EC22" s="36">
        <v>0</v>
      </c>
      <c r="ED22" s="36">
        <v>642.37843750000002</v>
      </c>
      <c r="EE22" s="36">
        <v>0</v>
      </c>
      <c r="EF22" s="36">
        <v>0</v>
      </c>
      <c r="EG22" s="36">
        <v>0</v>
      </c>
      <c r="EH22" s="36">
        <v>0</v>
      </c>
      <c r="EI22" s="36">
        <v>231.87850826367799</v>
      </c>
      <c r="EJ22" s="36">
        <v>1943.36479150836</v>
      </c>
      <c r="EK22" s="36">
        <v>0</v>
      </c>
      <c r="EL22" s="36">
        <v>0</v>
      </c>
      <c r="EM22" s="36">
        <v>0</v>
      </c>
      <c r="EN22" s="36">
        <v>0</v>
      </c>
      <c r="EO22" s="36">
        <v>470.34051545516297</v>
      </c>
      <c r="EP22" s="36">
        <v>55.671406250000203</v>
      </c>
      <c r="EQ22" s="36">
        <v>0</v>
      </c>
      <c r="ER22" s="36">
        <v>866.30692338709696</v>
      </c>
      <c r="ES22" s="36">
        <v>0</v>
      </c>
      <c r="ET22" s="36">
        <v>0</v>
      </c>
      <c r="EU22" s="36">
        <v>0</v>
      </c>
      <c r="EV22" s="36">
        <v>141.21899372586901</v>
      </c>
      <c r="EW22" s="36">
        <v>78.247579029922704</v>
      </c>
      <c r="EX22" s="36">
        <v>0</v>
      </c>
      <c r="EY22" s="36">
        <v>223.22193256579001</v>
      </c>
      <c r="EZ22" s="36">
        <v>53.6797203947364</v>
      </c>
      <c r="FA22" s="36">
        <v>0</v>
      </c>
      <c r="FB22" s="36">
        <v>112.97755526928201</v>
      </c>
      <c r="FC22" s="36">
        <v>0</v>
      </c>
      <c r="FD22" s="36">
        <v>0</v>
      </c>
      <c r="FE22" s="36">
        <v>362.16817154255301</v>
      </c>
      <c r="FF22" s="36">
        <v>161.87317943816399</v>
      </c>
      <c r="FG22" s="36">
        <v>146.78142825704199</v>
      </c>
      <c r="FH22" s="36">
        <v>0</v>
      </c>
      <c r="FI22" s="36">
        <v>338.23883362676099</v>
      </c>
      <c r="FJ22" s="36">
        <v>0</v>
      </c>
      <c r="FK22" s="36">
        <v>0</v>
      </c>
      <c r="FL22" s="36">
        <v>240.11046875</v>
      </c>
      <c r="FM22" s="36">
        <v>0</v>
      </c>
      <c r="FN22" s="36">
        <v>67.836063988095205</v>
      </c>
      <c r="FO22" s="36">
        <v>121.281279761905</v>
      </c>
      <c r="FP22" s="36">
        <v>0</v>
      </c>
      <c r="FQ22" s="36">
        <v>0</v>
      </c>
      <c r="FR22" s="36">
        <v>649.25703124999995</v>
      </c>
      <c r="FS22" s="36">
        <v>1917.07983398437</v>
      </c>
      <c r="FT22" s="36">
        <v>260.21688476562599</v>
      </c>
      <c r="FU22" s="36">
        <v>0</v>
      </c>
      <c r="FV22" s="36">
        <v>117.35328381147499</v>
      </c>
      <c r="FW22" s="36">
        <v>17519.720880781599</v>
      </c>
      <c r="FX22" s="36">
        <v>0</v>
      </c>
      <c r="FY22" s="36">
        <v>59.887397906908703</v>
      </c>
      <c r="FZ22" s="36">
        <v>0</v>
      </c>
      <c r="GA22" s="36">
        <v>71.635000000000204</v>
      </c>
      <c r="GB22" s="36">
        <v>0</v>
      </c>
      <c r="GC22" s="36">
        <v>228.211160674778</v>
      </c>
      <c r="GD22" s="36">
        <v>63.231985619470002</v>
      </c>
      <c r="GE22" s="36">
        <v>372.37940071902602</v>
      </c>
      <c r="GF22" s="36">
        <v>0</v>
      </c>
      <c r="GG22" s="36">
        <v>0</v>
      </c>
      <c r="GH22" s="36">
        <v>0</v>
      </c>
      <c r="GI22" s="37">
        <v>0</v>
      </c>
      <c r="GJ22" s="41">
        <v>62.098675331860498</v>
      </c>
      <c r="GK22" s="42">
        <v>0</v>
      </c>
    </row>
    <row r="23" spans="1:228">
      <c r="B23" s="20">
        <v>103</v>
      </c>
      <c r="C23" s="20">
        <v>103</v>
      </c>
      <c r="D23" s="20" t="s">
        <v>331</v>
      </c>
      <c r="E23" s="27" t="s">
        <v>279</v>
      </c>
      <c r="F23" s="38" t="s">
        <v>332</v>
      </c>
      <c r="G23" s="27">
        <v>53</v>
      </c>
      <c r="H23" s="27">
        <v>1</v>
      </c>
      <c r="I23" s="27">
        <v>90.3</v>
      </c>
      <c r="J23" s="27">
        <v>1.57</v>
      </c>
      <c r="K23" s="36">
        <f t="shared" si="0"/>
        <v>36.634346220942021</v>
      </c>
      <c r="L23" s="39">
        <v>2</v>
      </c>
      <c r="M23" s="36">
        <v>44.9</v>
      </c>
      <c r="N23" s="27">
        <v>47.2</v>
      </c>
      <c r="O23" s="27">
        <v>39.4</v>
      </c>
      <c r="P23" s="27">
        <v>2.5</v>
      </c>
      <c r="Q23" s="27">
        <v>2399</v>
      </c>
      <c r="R23" s="27">
        <v>110</v>
      </c>
      <c r="S23" s="27">
        <v>124</v>
      </c>
      <c r="T23" s="27">
        <v>37.5</v>
      </c>
      <c r="U23" s="27">
        <v>120</v>
      </c>
      <c r="V23" s="27">
        <v>70</v>
      </c>
      <c r="W23" s="36">
        <f t="shared" si="11"/>
        <v>86.666666666666671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0">
        <v>1</v>
      </c>
      <c r="AE23" s="27">
        <v>0</v>
      </c>
      <c r="AF23" s="27" t="s">
        <v>333</v>
      </c>
      <c r="AG23" s="64">
        <v>124</v>
      </c>
      <c r="AH23" s="64">
        <v>6.1</v>
      </c>
      <c r="AI23" s="20">
        <v>0</v>
      </c>
      <c r="AJ23" s="27">
        <v>160</v>
      </c>
      <c r="AK23" s="27">
        <v>42</v>
      </c>
      <c r="AL23" s="27">
        <f t="shared" si="1"/>
        <v>118</v>
      </c>
      <c r="AM23" s="27">
        <f t="shared" si="2"/>
        <v>99.2</v>
      </c>
      <c r="AN23" s="27">
        <f t="shared" si="3"/>
        <v>18.8</v>
      </c>
      <c r="AO23" s="27">
        <v>94</v>
      </c>
      <c r="AP23" s="27">
        <v>0.9</v>
      </c>
      <c r="AQ23" s="72">
        <f t="shared" si="12"/>
        <v>69.613423457754422</v>
      </c>
      <c r="AR23" s="64">
        <v>1.2</v>
      </c>
      <c r="AS23" s="73">
        <f t="shared" si="4"/>
        <v>1.2E-2</v>
      </c>
      <c r="AT23" s="64">
        <v>50</v>
      </c>
      <c r="AU23" s="64">
        <v>21.5</v>
      </c>
      <c r="AV23" s="74">
        <f t="shared" si="5"/>
        <v>2.7906976744186046E-2</v>
      </c>
      <c r="AW23" s="76">
        <v>5</v>
      </c>
      <c r="AX23" s="73">
        <f t="shared" si="6"/>
        <v>5.0000000000000001E-3</v>
      </c>
      <c r="AY23" s="75">
        <f t="shared" si="7"/>
        <v>0.17916666666666667</v>
      </c>
      <c r="AZ23" s="61">
        <v>0</v>
      </c>
      <c r="BA23" s="27"/>
      <c r="BB23" s="27"/>
      <c r="BC23" s="33">
        <v>0.7</v>
      </c>
      <c r="BD23" s="33">
        <v>0.5</v>
      </c>
      <c r="BE23" s="33">
        <f t="shared" si="8"/>
        <v>0.6</v>
      </c>
      <c r="BF23" s="33">
        <v>0.5</v>
      </c>
      <c r="BG23" s="33">
        <v>0.5</v>
      </c>
      <c r="BH23" s="33">
        <f t="shared" si="9"/>
        <v>0.5</v>
      </c>
      <c r="BI23" s="34">
        <f t="shared" si="10"/>
        <v>0.54999999999999993</v>
      </c>
      <c r="BJ23" s="35"/>
      <c r="BK23" s="36">
        <v>113.593778409091</v>
      </c>
      <c r="BL23" s="36">
        <v>0</v>
      </c>
      <c r="BM23" s="36">
        <v>281.42599431818201</v>
      </c>
      <c r="BN23" s="36">
        <v>209.355625</v>
      </c>
      <c r="BO23" s="36">
        <v>2042.6646623347301</v>
      </c>
      <c r="BP23" s="36">
        <v>0</v>
      </c>
      <c r="BQ23" s="36">
        <v>0</v>
      </c>
      <c r="BR23" s="36">
        <v>334.911438927284</v>
      </c>
      <c r="BS23" s="36">
        <v>167.55061748798099</v>
      </c>
      <c r="BT23" s="36">
        <v>223.371406966743</v>
      </c>
      <c r="BU23" s="36">
        <v>0</v>
      </c>
      <c r="BV23" s="36">
        <v>0</v>
      </c>
      <c r="BW23" s="36">
        <v>0</v>
      </c>
      <c r="BX23" s="36">
        <v>0</v>
      </c>
      <c r="BY23" s="36">
        <v>89.121356403374307</v>
      </c>
      <c r="BZ23" s="36">
        <v>50.044506326687099</v>
      </c>
      <c r="CA23" s="36">
        <v>0</v>
      </c>
      <c r="CB23" s="36">
        <v>0</v>
      </c>
      <c r="CC23" s="36">
        <v>0</v>
      </c>
      <c r="CD23" s="36">
        <v>0</v>
      </c>
      <c r="CE23" s="36">
        <v>200.712331640625</v>
      </c>
      <c r="CF23" s="36">
        <v>0</v>
      </c>
      <c r="CG23" s="36">
        <v>1507.4493578125</v>
      </c>
      <c r="CH23" s="36">
        <v>53.255654296875001</v>
      </c>
      <c r="CI23" s="36">
        <v>0</v>
      </c>
      <c r="CJ23" s="36">
        <v>0</v>
      </c>
      <c r="CK23" s="36">
        <v>0</v>
      </c>
      <c r="CL23" s="36">
        <v>0</v>
      </c>
      <c r="CM23" s="36">
        <v>693.02441540948303</v>
      </c>
      <c r="CN23" s="36">
        <v>51.886880387930802</v>
      </c>
      <c r="CO23" s="36">
        <v>98.601516702586295</v>
      </c>
      <c r="CP23" s="36">
        <v>130.71526639344299</v>
      </c>
      <c r="CQ23" s="36">
        <v>88.348483606557096</v>
      </c>
      <c r="CR23" s="36">
        <v>0</v>
      </c>
      <c r="CS23" s="36">
        <v>0</v>
      </c>
      <c r="CT23" s="36">
        <v>191.84999155405399</v>
      </c>
      <c r="CU23" s="36">
        <v>122.610164695945</v>
      </c>
      <c r="CV23" s="36">
        <v>0</v>
      </c>
      <c r="CW23" s="36">
        <v>0</v>
      </c>
      <c r="CX23" s="36">
        <v>0</v>
      </c>
      <c r="CY23" s="36">
        <v>13164.4126384514</v>
      </c>
      <c r="CZ23" s="36">
        <v>0</v>
      </c>
      <c r="DA23" s="36">
        <v>0</v>
      </c>
      <c r="DB23" s="36">
        <v>911.95899965347905</v>
      </c>
      <c r="DC23" s="36">
        <v>0</v>
      </c>
      <c r="DD23" s="36">
        <v>76.377135679183098</v>
      </c>
      <c r="DE23" s="36">
        <v>227.867741935483</v>
      </c>
      <c r="DF23" s="36">
        <v>1565.1549105342799</v>
      </c>
      <c r="DG23" s="36">
        <v>474.04122999621899</v>
      </c>
      <c r="DH23" s="36">
        <v>382.54312499999997</v>
      </c>
      <c r="DI23" s="36">
        <v>0</v>
      </c>
      <c r="DJ23" s="36">
        <v>0</v>
      </c>
      <c r="DK23" s="36">
        <v>236.87434588738199</v>
      </c>
      <c r="DL23" s="36">
        <v>182.281994398584</v>
      </c>
      <c r="DM23" s="36">
        <v>0</v>
      </c>
      <c r="DN23" s="36">
        <v>50.0318749999998</v>
      </c>
      <c r="DO23" s="36">
        <v>155.80869999999999</v>
      </c>
      <c r="DP23" s="36">
        <v>0</v>
      </c>
      <c r="DQ23" s="36">
        <v>104.209013888889</v>
      </c>
      <c r="DR23" s="36">
        <v>0</v>
      </c>
      <c r="DS23" s="36">
        <v>127.383361111111</v>
      </c>
      <c r="DT23" s="36">
        <v>277.95330000000001</v>
      </c>
      <c r="DU23" s="36">
        <v>289.40465539383501</v>
      </c>
      <c r="DV23" s="36">
        <v>2737.5304452054802</v>
      </c>
      <c r="DW23" s="36">
        <v>334.81235659246602</v>
      </c>
      <c r="DX23" s="36">
        <v>0</v>
      </c>
      <c r="DY23" s="36">
        <v>234.603792808219</v>
      </c>
      <c r="DZ23" s="36">
        <v>0</v>
      </c>
      <c r="EA23" s="36">
        <v>0</v>
      </c>
      <c r="EB23" s="36">
        <v>394.50421875000001</v>
      </c>
      <c r="EC23" s="36">
        <v>0</v>
      </c>
      <c r="ED23" s="36">
        <v>722.19156250000003</v>
      </c>
      <c r="EE23" s="36">
        <v>0</v>
      </c>
      <c r="EF23" s="36">
        <v>0</v>
      </c>
      <c r="EG23" s="36">
        <v>0</v>
      </c>
      <c r="EH23" s="36">
        <v>0</v>
      </c>
      <c r="EI23" s="36">
        <v>51.281055617559403</v>
      </c>
      <c r="EJ23" s="36">
        <v>1922.0312462797599</v>
      </c>
      <c r="EK23" s="36">
        <v>142.468206845238</v>
      </c>
      <c r="EL23" s="36">
        <v>0</v>
      </c>
      <c r="EM23" s="36">
        <v>0</v>
      </c>
      <c r="EN23" s="36">
        <v>168.31563590116301</v>
      </c>
      <c r="EO23" s="36">
        <v>303.33998909883701</v>
      </c>
      <c r="EP23" s="36">
        <v>62.1562381178706</v>
      </c>
      <c r="EQ23" s="36">
        <v>0</v>
      </c>
      <c r="ER23" s="36">
        <v>879.77647635456196</v>
      </c>
      <c r="ES23" s="36">
        <v>0</v>
      </c>
      <c r="ET23" s="36">
        <v>0</v>
      </c>
      <c r="EU23" s="36">
        <v>0</v>
      </c>
      <c r="EV23" s="36">
        <v>154.481814144737</v>
      </c>
      <c r="EW23" s="36">
        <v>121.907149122807</v>
      </c>
      <c r="EX23" s="36">
        <v>0</v>
      </c>
      <c r="EY23" s="36">
        <v>255.65804617117101</v>
      </c>
      <c r="EZ23" s="36">
        <v>63.8445861486491</v>
      </c>
      <c r="FA23" s="36">
        <v>84.665961430180104</v>
      </c>
      <c r="FB23" s="36">
        <v>107.380547385621</v>
      </c>
      <c r="FC23" s="36">
        <v>0</v>
      </c>
      <c r="FD23" s="36">
        <v>0</v>
      </c>
      <c r="FE23" s="36">
        <v>477.24898897058898</v>
      </c>
      <c r="FF23" s="36">
        <v>227.548170955882</v>
      </c>
      <c r="FG23" s="36">
        <v>188.16873754085</v>
      </c>
      <c r="FH23" s="36">
        <v>0</v>
      </c>
      <c r="FI23" s="36">
        <v>221.34646875000001</v>
      </c>
      <c r="FJ23" s="36">
        <v>163.37629227941201</v>
      </c>
      <c r="FK23" s="36">
        <v>75.151248769685196</v>
      </c>
      <c r="FL23" s="36">
        <v>338.98735810367498</v>
      </c>
      <c r="FM23" s="36">
        <v>0</v>
      </c>
      <c r="FN23" s="36">
        <v>137.06432209645601</v>
      </c>
      <c r="FO23" s="36">
        <v>160.57050853018399</v>
      </c>
      <c r="FP23" s="36">
        <v>0</v>
      </c>
      <c r="FQ23" s="36">
        <v>0</v>
      </c>
      <c r="FR23" s="36">
        <v>663.75109375000102</v>
      </c>
      <c r="FS23" s="36">
        <v>1895.37618531977</v>
      </c>
      <c r="FT23" s="36">
        <v>273.20818968023298</v>
      </c>
      <c r="FU23" s="36">
        <v>0</v>
      </c>
      <c r="FV23" s="36">
        <v>226.451378229483</v>
      </c>
      <c r="FW23" s="36">
        <v>16469.660718322601</v>
      </c>
      <c r="FX23" s="36">
        <v>0</v>
      </c>
      <c r="FY23" s="36">
        <v>128.44422159954399</v>
      </c>
      <c r="FZ23" s="36">
        <v>0</v>
      </c>
      <c r="GA23" s="36">
        <v>103.249796732523</v>
      </c>
      <c r="GB23" s="36">
        <v>0</v>
      </c>
      <c r="GC23" s="36">
        <v>206.538210937499</v>
      </c>
      <c r="GD23" s="36">
        <v>60.7902578125004</v>
      </c>
      <c r="GE23" s="36">
        <v>349.84558593750103</v>
      </c>
      <c r="GF23" s="36">
        <v>0</v>
      </c>
      <c r="GG23" s="36">
        <v>0</v>
      </c>
      <c r="GH23" s="36">
        <v>0</v>
      </c>
      <c r="GI23" s="37">
        <v>0</v>
      </c>
      <c r="GJ23" s="41">
        <v>0</v>
      </c>
      <c r="GK23" s="42">
        <v>0</v>
      </c>
    </row>
    <row r="24" spans="1:228">
      <c r="B24" s="20">
        <v>104</v>
      </c>
      <c r="C24" s="20">
        <v>104</v>
      </c>
      <c r="D24" s="20" t="s">
        <v>334</v>
      </c>
      <c r="E24" s="27" t="s">
        <v>279</v>
      </c>
      <c r="F24" s="38" t="s">
        <v>335</v>
      </c>
      <c r="G24" s="27">
        <v>47</v>
      </c>
      <c r="H24" s="27">
        <v>0</v>
      </c>
      <c r="I24" s="27">
        <v>87.4</v>
      </c>
      <c r="J24" s="27">
        <v>1.69</v>
      </c>
      <c r="K24" s="36">
        <f t="shared" si="0"/>
        <v>30.601169426840801</v>
      </c>
      <c r="L24" s="39">
        <v>2</v>
      </c>
      <c r="M24" s="36">
        <v>29.6</v>
      </c>
      <c r="N24" s="27">
        <v>58.4</v>
      </c>
      <c r="O24" s="27">
        <v>50.4</v>
      </c>
      <c r="P24" s="27">
        <v>3.1</v>
      </c>
      <c r="Q24" s="27">
        <v>2811</v>
      </c>
      <c r="R24" s="27">
        <v>105</v>
      </c>
      <c r="S24" s="27">
        <v>103</v>
      </c>
      <c r="T24" s="27">
        <v>39.5</v>
      </c>
      <c r="U24" s="27">
        <v>100</v>
      </c>
      <c r="V24" s="27">
        <v>70</v>
      </c>
      <c r="W24" s="36">
        <f t="shared" si="11"/>
        <v>80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0">
        <v>1</v>
      </c>
      <c r="AE24" s="27">
        <v>8</v>
      </c>
      <c r="AF24" s="27" t="s">
        <v>308</v>
      </c>
      <c r="AG24" s="64">
        <v>230</v>
      </c>
      <c r="AH24" s="64">
        <v>7.9</v>
      </c>
      <c r="AI24" s="20">
        <v>1</v>
      </c>
      <c r="AJ24" s="27">
        <v>194</v>
      </c>
      <c r="AK24" s="27">
        <v>31</v>
      </c>
      <c r="AL24" s="27">
        <f t="shared" si="1"/>
        <v>163</v>
      </c>
      <c r="AM24" s="27">
        <f t="shared" si="2"/>
        <v>115.8</v>
      </c>
      <c r="AN24" s="27">
        <f t="shared" si="3"/>
        <v>47.2</v>
      </c>
      <c r="AO24" s="27">
        <v>236</v>
      </c>
      <c r="AP24" s="27">
        <v>1.2</v>
      </c>
      <c r="AQ24" s="72">
        <f>((186)*(AP24^-1.154))*((G24)^-0.203)</f>
        <v>68.976621891871901</v>
      </c>
      <c r="AR24" s="78">
        <v>4.5</v>
      </c>
      <c r="AS24" s="73">
        <f t="shared" si="4"/>
        <v>4.4999999999999998E-2</v>
      </c>
      <c r="AT24" s="64">
        <v>50</v>
      </c>
      <c r="AU24" s="78">
        <v>20.5</v>
      </c>
      <c r="AV24" s="74">
        <f t="shared" si="5"/>
        <v>0.10975609756097561</v>
      </c>
      <c r="AW24" s="76">
        <v>43</v>
      </c>
      <c r="AX24" s="73">
        <f t="shared" si="6"/>
        <v>4.2999999999999997E-2</v>
      </c>
      <c r="AY24" s="75">
        <f t="shared" si="7"/>
        <v>0.39177777777777772</v>
      </c>
      <c r="AZ24" s="61">
        <v>1</v>
      </c>
      <c r="BA24" s="27"/>
      <c r="BB24" s="27"/>
      <c r="BC24" s="33">
        <v>0.4</v>
      </c>
      <c r="BD24" s="33">
        <v>0.8</v>
      </c>
      <c r="BE24" s="33">
        <f t="shared" si="8"/>
        <v>0.60000000000000009</v>
      </c>
      <c r="BF24" s="33">
        <v>0.5</v>
      </c>
      <c r="BG24" s="33">
        <v>0.5</v>
      </c>
      <c r="BH24" s="33">
        <f t="shared" si="9"/>
        <v>0.5</v>
      </c>
      <c r="BI24" s="34">
        <f t="shared" si="10"/>
        <v>0.55000000000000004</v>
      </c>
      <c r="BJ24" s="35"/>
      <c r="BK24" s="36">
        <v>105.757708333333</v>
      </c>
      <c r="BL24" s="36">
        <v>0</v>
      </c>
      <c r="BM24" s="36">
        <v>184.65156250000001</v>
      </c>
      <c r="BN24" s="36">
        <v>893.68174378453</v>
      </c>
      <c r="BO24" s="36">
        <v>2094.5509990072501</v>
      </c>
      <c r="BP24" s="36">
        <v>0</v>
      </c>
      <c r="BQ24" s="36">
        <v>0</v>
      </c>
      <c r="BR24" s="36">
        <v>222.17961045407401</v>
      </c>
      <c r="BS24" s="36">
        <v>216.43549745338399</v>
      </c>
      <c r="BT24" s="36">
        <v>269.21379812672598</v>
      </c>
      <c r="BU24" s="36">
        <v>0</v>
      </c>
      <c r="BV24" s="36">
        <v>0</v>
      </c>
      <c r="BW24" s="36">
        <v>0</v>
      </c>
      <c r="BX24" s="36">
        <v>0</v>
      </c>
      <c r="BY24" s="36">
        <v>67.559804335585596</v>
      </c>
      <c r="BZ24" s="36">
        <v>215.973414039039</v>
      </c>
      <c r="CA24" s="36">
        <v>0</v>
      </c>
      <c r="CB24" s="36">
        <v>0</v>
      </c>
      <c r="CC24" s="36">
        <v>0</v>
      </c>
      <c r="CD24" s="36">
        <v>0</v>
      </c>
      <c r="CE24" s="36">
        <v>117.947146381579</v>
      </c>
      <c r="CF24" s="36">
        <v>0</v>
      </c>
      <c r="CG24" s="36">
        <v>1468.3751562499999</v>
      </c>
      <c r="CH24" s="36">
        <v>75.196279205607496</v>
      </c>
      <c r="CI24" s="36">
        <v>0</v>
      </c>
      <c r="CJ24" s="36">
        <v>0</v>
      </c>
      <c r="CK24" s="36">
        <v>0</v>
      </c>
      <c r="CL24" s="36">
        <v>0</v>
      </c>
      <c r="CM24" s="36">
        <v>698.89125314861496</v>
      </c>
      <c r="CN24" s="36">
        <v>0</v>
      </c>
      <c r="CO24" s="36">
        <v>87.561470796599494</v>
      </c>
      <c r="CP24" s="36">
        <v>0</v>
      </c>
      <c r="CQ24" s="36">
        <v>76.329425675675793</v>
      </c>
      <c r="CR24" s="36">
        <v>0</v>
      </c>
      <c r="CS24" s="36">
        <v>72.3432258064514</v>
      </c>
      <c r="CT24" s="36">
        <v>161.37649553571501</v>
      </c>
      <c r="CU24" s="36">
        <v>146.52902865783301</v>
      </c>
      <c r="CV24" s="36">
        <v>212.00453125000001</v>
      </c>
      <c r="CW24" s="36">
        <v>0</v>
      </c>
      <c r="CX24" s="36">
        <v>0</v>
      </c>
      <c r="CY24" s="36">
        <v>13238.750727182</v>
      </c>
      <c r="CZ24" s="36">
        <v>0</v>
      </c>
      <c r="DA24" s="36">
        <v>0</v>
      </c>
      <c r="DB24" s="36">
        <v>808.66800962281195</v>
      </c>
      <c r="DC24" s="36">
        <v>0</v>
      </c>
      <c r="DD24" s="36">
        <v>191.33975653321201</v>
      </c>
      <c r="DE24" s="36">
        <v>209.65367726570599</v>
      </c>
      <c r="DF24" s="36">
        <v>1628.55738397914</v>
      </c>
      <c r="DG24" s="36">
        <v>538.70357041709701</v>
      </c>
      <c r="DH24" s="36">
        <v>384.86281250000002</v>
      </c>
      <c r="DI24" s="36">
        <v>0</v>
      </c>
      <c r="DJ24" s="36">
        <v>0</v>
      </c>
      <c r="DK24" s="36">
        <v>138.95078125000001</v>
      </c>
      <c r="DL24" s="36">
        <v>0</v>
      </c>
      <c r="DM24" s="36">
        <v>0</v>
      </c>
      <c r="DN24" s="36">
        <v>0</v>
      </c>
      <c r="DO24" s="36">
        <v>150.04</v>
      </c>
      <c r="DP24" s="36">
        <v>0</v>
      </c>
      <c r="DQ24" s="36">
        <v>91.307500000000005</v>
      </c>
      <c r="DR24" s="36">
        <v>0</v>
      </c>
      <c r="DS24" s="36">
        <v>96.688398437500098</v>
      </c>
      <c r="DT24" s="36">
        <v>148.0401953125</v>
      </c>
      <c r="DU24" s="36">
        <v>1149.9513768263</v>
      </c>
      <c r="DV24" s="36">
        <v>2756.7204687499998</v>
      </c>
      <c r="DW24" s="36">
        <v>234.092529423701</v>
      </c>
      <c r="DX24" s="36">
        <v>0</v>
      </c>
      <c r="DY24" s="36">
        <v>164.39171875</v>
      </c>
      <c r="DZ24" s="36">
        <v>0</v>
      </c>
      <c r="EA24" s="36">
        <v>0</v>
      </c>
      <c r="EB24" s="36">
        <v>387.8203125</v>
      </c>
      <c r="EC24" s="36">
        <v>0</v>
      </c>
      <c r="ED24" s="36">
        <v>796.42684088818396</v>
      </c>
      <c r="EE24" s="36">
        <v>0</v>
      </c>
      <c r="EF24" s="36">
        <v>0</v>
      </c>
      <c r="EG24" s="36">
        <v>0</v>
      </c>
      <c r="EH24" s="36">
        <v>0</v>
      </c>
      <c r="EI24" s="36">
        <v>258.65165269828299</v>
      </c>
      <c r="EJ24" s="36">
        <v>2073.7027078648798</v>
      </c>
      <c r="EK24" s="36">
        <v>0</v>
      </c>
      <c r="EL24" s="36">
        <v>0</v>
      </c>
      <c r="EM24" s="36">
        <v>0</v>
      </c>
      <c r="EN24" s="36">
        <v>0</v>
      </c>
      <c r="EO24" s="36">
        <v>474.06980325020498</v>
      </c>
      <c r="EP24" s="36">
        <v>0</v>
      </c>
      <c r="EQ24" s="36">
        <v>0</v>
      </c>
      <c r="ER24" s="36">
        <v>923.60780764513504</v>
      </c>
      <c r="ES24" s="36">
        <v>53.803757282297703</v>
      </c>
      <c r="ET24" s="36">
        <v>0</v>
      </c>
      <c r="EU24" s="36">
        <v>0</v>
      </c>
      <c r="EV24" s="36">
        <v>102.687390455163</v>
      </c>
      <c r="EW24" s="36">
        <v>81.995578294836804</v>
      </c>
      <c r="EX24" s="36">
        <v>0</v>
      </c>
      <c r="EY24" s="36">
        <v>268.96437500000002</v>
      </c>
      <c r="EZ24" s="36">
        <v>0</v>
      </c>
      <c r="FA24" s="36">
        <v>0</v>
      </c>
      <c r="FB24" s="36">
        <v>72.777187499999798</v>
      </c>
      <c r="FC24" s="36">
        <v>0</v>
      </c>
      <c r="FD24" s="36">
        <v>0</v>
      </c>
      <c r="FE24" s="36">
        <v>283.771955645162</v>
      </c>
      <c r="FF24" s="36">
        <v>147.889294354839</v>
      </c>
      <c r="FG24" s="36">
        <v>109.7096875</v>
      </c>
      <c r="FH24" s="36">
        <v>0</v>
      </c>
      <c r="FI24" s="36">
        <v>236.82781249999999</v>
      </c>
      <c r="FJ24" s="36">
        <v>0</v>
      </c>
      <c r="FK24" s="36">
        <v>0</v>
      </c>
      <c r="FL24" s="36">
        <v>260.72230745967801</v>
      </c>
      <c r="FM24" s="36">
        <v>0</v>
      </c>
      <c r="FN24" s="36">
        <v>0</v>
      </c>
      <c r="FO24" s="36">
        <v>61.556250000000297</v>
      </c>
      <c r="FP24" s="36">
        <v>0</v>
      </c>
      <c r="FQ24" s="36">
        <v>0</v>
      </c>
      <c r="FR24" s="36">
        <v>669.90718749999996</v>
      </c>
      <c r="FS24" s="36">
        <v>1915.63221279762</v>
      </c>
      <c r="FT24" s="36">
        <v>268.01731845238101</v>
      </c>
      <c r="FU24" s="36">
        <v>0</v>
      </c>
      <c r="FV24" s="36">
        <v>200.26910818713401</v>
      </c>
      <c r="FW24" s="36">
        <v>16252.7339583333</v>
      </c>
      <c r="FX24" s="36">
        <v>0</v>
      </c>
      <c r="FY24" s="36">
        <v>69.753808479531997</v>
      </c>
      <c r="FZ24" s="36">
        <v>0</v>
      </c>
      <c r="GA24" s="36">
        <v>57.849374999999803</v>
      </c>
      <c r="GB24" s="36">
        <v>0</v>
      </c>
      <c r="GC24" s="36">
        <v>188.771769230769</v>
      </c>
      <c r="GD24" s="36">
        <v>0</v>
      </c>
      <c r="GE24" s="36">
        <v>298.92226923076998</v>
      </c>
      <c r="GF24" s="36">
        <v>0</v>
      </c>
      <c r="GG24" s="36">
        <v>0</v>
      </c>
      <c r="GH24" s="36">
        <v>0</v>
      </c>
      <c r="GI24" s="37">
        <v>0</v>
      </c>
      <c r="GJ24" s="41">
        <v>0</v>
      </c>
      <c r="GK24" s="42">
        <v>0</v>
      </c>
    </row>
    <row r="25" spans="1:228">
      <c r="B25" s="20">
        <v>107</v>
      </c>
      <c r="C25" s="20">
        <v>107</v>
      </c>
      <c r="D25" s="20" t="s">
        <v>336</v>
      </c>
      <c r="E25" s="27" t="s">
        <v>279</v>
      </c>
      <c r="F25" s="38" t="s">
        <v>337</v>
      </c>
      <c r="G25" s="27">
        <v>48</v>
      </c>
      <c r="H25" s="27">
        <v>1</v>
      </c>
      <c r="I25" s="27">
        <v>89.1</v>
      </c>
      <c r="J25" s="27">
        <v>1.61</v>
      </c>
      <c r="K25" s="36">
        <f t="shared" si="0"/>
        <v>34.373673855175333</v>
      </c>
      <c r="L25" s="39">
        <v>2</v>
      </c>
      <c r="M25" s="36">
        <v>46</v>
      </c>
      <c r="N25" s="27">
        <v>45.7</v>
      </c>
      <c r="O25" s="27">
        <v>38.700000000000003</v>
      </c>
      <c r="P25" s="27">
        <v>2.4</v>
      </c>
      <c r="Q25" s="27">
        <v>2342</v>
      </c>
      <c r="R25" s="27">
        <v>109</v>
      </c>
      <c r="S25" s="27">
        <v>114</v>
      </c>
      <c r="T25" s="27">
        <v>36.5</v>
      </c>
      <c r="U25" s="27">
        <v>120</v>
      </c>
      <c r="V25" s="27">
        <v>80</v>
      </c>
      <c r="W25" s="36">
        <f t="shared" si="11"/>
        <v>93.333333333333329</v>
      </c>
      <c r="X25" s="27">
        <v>23</v>
      </c>
      <c r="Y25" s="27">
        <v>0</v>
      </c>
      <c r="Z25" s="27">
        <v>1</v>
      </c>
      <c r="AA25" s="27">
        <v>0</v>
      </c>
      <c r="AB25" s="27">
        <v>0</v>
      </c>
      <c r="AC25" s="27">
        <v>0</v>
      </c>
      <c r="AD25" s="20">
        <v>1</v>
      </c>
      <c r="AE25" s="27">
        <v>1</v>
      </c>
      <c r="AF25" s="27" t="s">
        <v>305</v>
      </c>
      <c r="AG25" s="64">
        <v>141</v>
      </c>
      <c r="AH25" s="64">
        <v>5.8</v>
      </c>
      <c r="AI25" s="20">
        <v>0</v>
      </c>
      <c r="AJ25" s="27">
        <v>213</v>
      </c>
      <c r="AK25" s="27">
        <v>39</v>
      </c>
      <c r="AL25" s="27">
        <f t="shared" si="1"/>
        <v>174</v>
      </c>
      <c r="AM25" s="27">
        <f t="shared" si="2"/>
        <v>147</v>
      </c>
      <c r="AN25" s="27">
        <f t="shared" si="3"/>
        <v>27</v>
      </c>
      <c r="AO25" s="27">
        <v>135</v>
      </c>
      <c r="AP25" s="27">
        <v>0.7</v>
      </c>
      <c r="AQ25" s="72">
        <f>((186)*(AP25^-1.154))*((G25)^-0.203)*(0.742)</f>
        <v>94.925247932232949</v>
      </c>
      <c r="AR25" s="78">
        <v>2.7</v>
      </c>
      <c r="AS25" s="73">
        <f t="shared" si="4"/>
        <v>2.7000000000000003E-2</v>
      </c>
      <c r="AT25" s="64">
        <v>50</v>
      </c>
      <c r="AU25" s="78">
        <v>21.5</v>
      </c>
      <c r="AV25" s="74">
        <f t="shared" si="5"/>
        <v>6.2790697674418611E-2</v>
      </c>
      <c r="AW25" s="76">
        <v>34</v>
      </c>
      <c r="AX25" s="73">
        <f t="shared" si="6"/>
        <v>3.4000000000000002E-2</v>
      </c>
      <c r="AY25" s="75">
        <f t="shared" si="7"/>
        <v>0.54148148148148145</v>
      </c>
      <c r="AZ25" s="84">
        <v>1</v>
      </c>
      <c r="BA25" s="27"/>
      <c r="BB25" s="27"/>
      <c r="BC25" s="33">
        <v>0.5</v>
      </c>
      <c r="BD25" s="33">
        <v>0.6</v>
      </c>
      <c r="BE25" s="33">
        <f t="shared" si="8"/>
        <v>0.55000000000000004</v>
      </c>
      <c r="BF25" s="33">
        <v>0.4</v>
      </c>
      <c r="BG25" s="33">
        <v>0.5</v>
      </c>
      <c r="BH25" s="33">
        <f t="shared" si="9"/>
        <v>0.45</v>
      </c>
      <c r="BI25" s="34">
        <f t="shared" si="10"/>
        <v>0.50000000000000011</v>
      </c>
      <c r="BJ25" s="35"/>
      <c r="BK25" s="36">
        <v>100.53064249067199</v>
      </c>
      <c r="BL25" s="36">
        <v>0</v>
      </c>
      <c r="BM25" s="36">
        <v>170.922438089623</v>
      </c>
      <c r="BN25" s="36">
        <v>95.474999999999994</v>
      </c>
      <c r="BO25" s="36">
        <v>1290.174403125</v>
      </c>
      <c r="BP25" s="36">
        <v>0</v>
      </c>
      <c r="BQ25" s="36">
        <v>0</v>
      </c>
      <c r="BR25" s="36">
        <v>157.72622187499999</v>
      </c>
      <c r="BS25" s="36">
        <v>136.0065625</v>
      </c>
      <c r="BT25" s="36">
        <v>223.3046875</v>
      </c>
      <c r="BU25" s="36">
        <v>0</v>
      </c>
      <c r="BV25" s="36">
        <v>0</v>
      </c>
      <c r="BW25" s="36">
        <v>0</v>
      </c>
      <c r="BX25" s="36">
        <v>0</v>
      </c>
      <c r="BY25" s="36">
        <v>86.967269921874902</v>
      </c>
      <c r="BZ25" s="36">
        <v>399.92081601562501</v>
      </c>
      <c r="CA25" s="36">
        <v>0</v>
      </c>
      <c r="CB25" s="36">
        <v>0</v>
      </c>
      <c r="CC25" s="36">
        <v>0</v>
      </c>
      <c r="CD25" s="36">
        <v>0</v>
      </c>
      <c r="CE25" s="36">
        <v>91.663124999999994</v>
      </c>
      <c r="CF25" s="36">
        <v>0</v>
      </c>
      <c r="CG25" s="36">
        <v>1423.6507812499999</v>
      </c>
      <c r="CH25" s="36">
        <v>802.308693272293</v>
      </c>
      <c r="CI25" s="36">
        <v>0</v>
      </c>
      <c r="CJ25" s="36">
        <v>0</v>
      </c>
      <c r="CK25" s="36">
        <v>0</v>
      </c>
      <c r="CL25" s="36">
        <v>0</v>
      </c>
      <c r="CM25" s="36">
        <v>643.66793981481499</v>
      </c>
      <c r="CN25" s="36">
        <v>0</v>
      </c>
      <c r="CO25" s="36">
        <v>77.985306712962995</v>
      </c>
      <c r="CP25" s="36">
        <v>0</v>
      </c>
      <c r="CQ25" s="36">
        <v>0</v>
      </c>
      <c r="CR25" s="36">
        <v>0</v>
      </c>
      <c r="CS25" s="36">
        <v>80.672142955043896</v>
      </c>
      <c r="CT25" s="36">
        <v>143.733023574561</v>
      </c>
      <c r="CU25" s="36">
        <v>132.77236019736799</v>
      </c>
      <c r="CV25" s="36">
        <v>231.03312500000001</v>
      </c>
      <c r="CW25" s="36">
        <v>0</v>
      </c>
      <c r="CX25" s="36">
        <v>0</v>
      </c>
      <c r="CY25" s="36">
        <v>12859.4281807806</v>
      </c>
      <c r="CZ25" s="36">
        <v>0</v>
      </c>
      <c r="DA25" s="36">
        <v>0</v>
      </c>
      <c r="DB25" s="36">
        <v>804.77069058641996</v>
      </c>
      <c r="DC25" s="36">
        <v>0</v>
      </c>
      <c r="DD25" s="36">
        <v>261.27915895061699</v>
      </c>
      <c r="DE25" s="36">
        <v>211.47849344135801</v>
      </c>
      <c r="DF25" s="36">
        <v>1652.46507330247</v>
      </c>
      <c r="DG25" s="36">
        <v>497.14966837062701</v>
      </c>
      <c r="DH25" s="36">
        <v>487.67307013213798</v>
      </c>
      <c r="DI25" s="36">
        <v>0</v>
      </c>
      <c r="DJ25" s="36">
        <v>0</v>
      </c>
      <c r="DK25" s="36">
        <v>329.10633581409502</v>
      </c>
      <c r="DL25" s="36">
        <v>140.275142770353</v>
      </c>
      <c r="DM25" s="36">
        <v>0</v>
      </c>
      <c r="DN25" s="36">
        <v>0</v>
      </c>
      <c r="DO25" s="36">
        <v>152.536222826087</v>
      </c>
      <c r="DP25" s="36">
        <v>0</v>
      </c>
      <c r="DQ25" s="36">
        <v>101.009714673913</v>
      </c>
      <c r="DR25" s="36">
        <v>0</v>
      </c>
      <c r="DS25" s="36">
        <v>99.002738281250103</v>
      </c>
      <c r="DT25" s="36">
        <v>134.50398046875</v>
      </c>
      <c r="DU25" s="36">
        <v>132.79048528617699</v>
      </c>
      <c r="DV25" s="36">
        <v>1763.2088336933</v>
      </c>
      <c r="DW25" s="36">
        <v>205.891663066955</v>
      </c>
      <c r="DX25" s="36">
        <v>0</v>
      </c>
      <c r="DY25" s="36">
        <v>162.539524163067</v>
      </c>
      <c r="DZ25" s="36">
        <v>0</v>
      </c>
      <c r="EA25" s="36">
        <v>0</v>
      </c>
      <c r="EB25" s="36">
        <v>357.17937499999999</v>
      </c>
      <c r="EC25" s="36">
        <v>0</v>
      </c>
      <c r="ED25" s="36">
        <v>677.314843749999</v>
      </c>
      <c r="EE25" s="36">
        <v>0</v>
      </c>
      <c r="EF25" s="36">
        <v>0</v>
      </c>
      <c r="EG25" s="36">
        <v>0</v>
      </c>
      <c r="EH25" s="36">
        <v>0</v>
      </c>
      <c r="EI25" s="36">
        <v>482.91292968750003</v>
      </c>
      <c r="EJ25" s="36">
        <v>1927.3403515625</v>
      </c>
      <c r="EK25" s="36">
        <v>0</v>
      </c>
      <c r="EL25" s="36">
        <v>0</v>
      </c>
      <c r="EM25" s="36">
        <v>0</v>
      </c>
      <c r="EN25" s="36">
        <v>0</v>
      </c>
      <c r="EO25" s="36">
        <v>440.34062499999999</v>
      </c>
      <c r="EP25" s="36">
        <v>60.342500000000001</v>
      </c>
      <c r="EQ25" s="36">
        <v>0</v>
      </c>
      <c r="ER25" s="36">
        <v>1690.25125</v>
      </c>
      <c r="ES25" s="36">
        <v>0</v>
      </c>
      <c r="ET25" s="36">
        <v>0</v>
      </c>
      <c r="EU25" s="36">
        <v>0</v>
      </c>
      <c r="EV25" s="36">
        <v>71.394531249999901</v>
      </c>
      <c r="EW25" s="36">
        <v>52.447812499999898</v>
      </c>
      <c r="EX25" s="36">
        <v>0</v>
      </c>
      <c r="EY25" s="36">
        <v>140.63437500000001</v>
      </c>
      <c r="EZ25" s="36">
        <v>0</v>
      </c>
      <c r="FA25" s="36">
        <v>0</v>
      </c>
      <c r="FB25" s="36">
        <v>63.515624999999901</v>
      </c>
      <c r="FC25" s="36">
        <v>0</v>
      </c>
      <c r="FD25" s="36">
        <v>0</v>
      </c>
      <c r="FE25" s="36">
        <v>70.631590676229195</v>
      </c>
      <c r="FF25" s="36">
        <v>104.846562499999</v>
      </c>
      <c r="FG25" s="36">
        <v>96.795312499999895</v>
      </c>
      <c r="FH25" s="36">
        <v>0</v>
      </c>
      <c r="FI25" s="36">
        <v>239.364375</v>
      </c>
      <c r="FJ25" s="36">
        <v>0</v>
      </c>
      <c r="FK25" s="36">
        <v>0</v>
      </c>
      <c r="FL25" s="36">
        <v>289.549531250001</v>
      </c>
      <c r="FM25" s="36">
        <v>0</v>
      </c>
      <c r="FN25" s="36">
        <v>0</v>
      </c>
      <c r="FO25" s="36">
        <v>73.189843749999696</v>
      </c>
      <c r="FP25" s="36">
        <v>0</v>
      </c>
      <c r="FQ25" s="36">
        <v>0</v>
      </c>
      <c r="FR25" s="36">
        <v>696.640625</v>
      </c>
      <c r="FS25" s="36">
        <v>1906.4107955194099</v>
      </c>
      <c r="FT25" s="36">
        <v>275.90982948059201</v>
      </c>
      <c r="FU25" s="36">
        <v>0</v>
      </c>
      <c r="FV25" s="36">
        <v>117.084022775424</v>
      </c>
      <c r="FW25" s="36">
        <v>15701.1546644219</v>
      </c>
      <c r="FX25" s="36">
        <v>0</v>
      </c>
      <c r="FY25" s="36">
        <v>51.9781878026632</v>
      </c>
      <c r="FZ25" s="36">
        <v>0</v>
      </c>
      <c r="GA25" s="36">
        <v>77.876208147321805</v>
      </c>
      <c r="GB25" s="36">
        <v>0</v>
      </c>
      <c r="GC25" s="36">
        <v>273.85004464285697</v>
      </c>
      <c r="GD25" s="36">
        <v>63.512187500000003</v>
      </c>
      <c r="GE25" s="36">
        <v>343.81129185267901</v>
      </c>
      <c r="GF25" s="36">
        <v>0</v>
      </c>
      <c r="GG25" s="36">
        <v>0</v>
      </c>
      <c r="GH25" s="36">
        <v>0</v>
      </c>
      <c r="GI25" s="37">
        <v>0</v>
      </c>
      <c r="GJ25" s="41">
        <v>75.899655959976101</v>
      </c>
      <c r="GK25" s="42">
        <v>0</v>
      </c>
    </row>
    <row r="26" spans="1:228">
      <c r="B26" s="20">
        <v>105</v>
      </c>
      <c r="C26" s="20">
        <v>105</v>
      </c>
      <c r="D26" s="20" t="s">
        <v>338</v>
      </c>
      <c r="E26" s="27" t="s">
        <v>279</v>
      </c>
      <c r="F26" s="38" t="s">
        <v>339</v>
      </c>
      <c r="G26" s="27">
        <v>59</v>
      </c>
      <c r="H26" s="27">
        <v>1</v>
      </c>
      <c r="I26" s="27">
        <v>86.1</v>
      </c>
      <c r="J26" s="27">
        <v>1.55</v>
      </c>
      <c r="K26" s="36">
        <f t="shared" si="0"/>
        <v>35.83766909469302</v>
      </c>
      <c r="L26" s="39">
        <v>2</v>
      </c>
      <c r="M26" s="36">
        <v>47.9</v>
      </c>
      <c r="N26" s="27">
        <v>42.6</v>
      </c>
      <c r="O26" s="27">
        <v>36.9</v>
      </c>
      <c r="P26" s="27">
        <v>2.2999999999999998</v>
      </c>
      <c r="Q26" s="27">
        <v>2194</v>
      </c>
      <c r="R26" s="27">
        <v>113</v>
      </c>
      <c r="S26" s="27">
        <v>120</v>
      </c>
      <c r="T26" s="27">
        <v>43.1</v>
      </c>
      <c r="U26" s="27">
        <v>130</v>
      </c>
      <c r="V26" s="27">
        <v>80</v>
      </c>
      <c r="W26" s="36">
        <f t="shared" si="11"/>
        <v>96.666666666666671</v>
      </c>
      <c r="X26" s="27">
        <v>13</v>
      </c>
      <c r="Y26" s="27">
        <v>1</v>
      </c>
      <c r="Z26" s="27">
        <v>1</v>
      </c>
      <c r="AA26" s="27">
        <v>0</v>
      </c>
      <c r="AB26" s="27">
        <v>0</v>
      </c>
      <c r="AC26" s="27">
        <v>0</v>
      </c>
      <c r="AD26" s="20">
        <v>1</v>
      </c>
      <c r="AE26" s="27">
        <v>3</v>
      </c>
      <c r="AF26" s="27" t="s">
        <v>284</v>
      </c>
      <c r="AG26" s="64">
        <v>147</v>
      </c>
      <c r="AH26" s="64">
        <v>6</v>
      </c>
      <c r="AI26" s="20">
        <v>0</v>
      </c>
      <c r="AJ26" s="27">
        <v>215</v>
      </c>
      <c r="AK26" s="27">
        <v>38</v>
      </c>
      <c r="AL26" s="27">
        <f t="shared" si="1"/>
        <v>177</v>
      </c>
      <c r="AM26" s="27">
        <f t="shared" si="2"/>
        <v>145.4</v>
      </c>
      <c r="AN26" s="27">
        <f t="shared" si="3"/>
        <v>31.6</v>
      </c>
      <c r="AO26" s="27">
        <v>158</v>
      </c>
      <c r="AP26" s="27">
        <v>0.9</v>
      </c>
      <c r="AQ26" s="72">
        <f>((186)*(AP26^-1.154))*((G26)^-0.203)*(0.742)</f>
        <v>68.114258819970729</v>
      </c>
      <c r="AR26" s="78">
        <v>2.9</v>
      </c>
      <c r="AS26" s="73">
        <f t="shared" si="4"/>
        <v>2.8999999999999998E-2</v>
      </c>
      <c r="AT26" s="64">
        <v>50</v>
      </c>
      <c r="AU26" s="78">
        <v>34</v>
      </c>
      <c r="AV26" s="74">
        <f t="shared" si="5"/>
        <v>4.2647058823529413E-2</v>
      </c>
      <c r="AW26" s="76">
        <v>24</v>
      </c>
      <c r="AX26" s="73">
        <f t="shared" si="6"/>
        <v>2.4E-2</v>
      </c>
      <c r="AY26" s="75">
        <f t="shared" si="7"/>
        <v>0.56275862068965521</v>
      </c>
      <c r="AZ26" s="84">
        <v>1</v>
      </c>
      <c r="BA26" s="27"/>
      <c r="BB26" s="27"/>
      <c r="BC26" s="33"/>
      <c r="BD26" s="33">
        <v>0.5</v>
      </c>
      <c r="BE26" s="33">
        <f t="shared" si="8"/>
        <v>0.5</v>
      </c>
      <c r="BF26" s="33"/>
      <c r="BG26" s="33">
        <v>0.5</v>
      </c>
      <c r="BH26" s="33">
        <f t="shared" si="9"/>
        <v>0.5</v>
      </c>
      <c r="BI26" s="34">
        <f t="shared" si="10"/>
        <v>0.5</v>
      </c>
      <c r="BJ26" s="35"/>
      <c r="BK26" s="36">
        <v>111.374214962121</v>
      </c>
      <c r="BL26" s="36">
        <v>0</v>
      </c>
      <c r="BM26" s="36">
        <v>230.313982954545</v>
      </c>
      <c r="BN26" s="36">
        <v>216.48076822916701</v>
      </c>
      <c r="BO26" s="36">
        <v>1344.10009918942</v>
      </c>
      <c r="BP26" s="36">
        <v>0</v>
      </c>
      <c r="BQ26" s="36">
        <v>0</v>
      </c>
      <c r="BR26" s="36">
        <v>0</v>
      </c>
      <c r="BS26" s="36">
        <v>144.733125</v>
      </c>
      <c r="BT26" s="36">
        <v>189.2590625</v>
      </c>
      <c r="BU26" s="36">
        <v>0</v>
      </c>
      <c r="BV26" s="36">
        <v>0</v>
      </c>
      <c r="BW26" s="36">
        <v>0</v>
      </c>
      <c r="BX26" s="36">
        <v>0</v>
      </c>
      <c r="BY26" s="36">
        <v>73.789081496960506</v>
      </c>
      <c r="BZ26" s="36">
        <v>124.815550911854</v>
      </c>
      <c r="CA26" s="36">
        <v>51.712935505319102</v>
      </c>
      <c r="CB26" s="36">
        <v>0</v>
      </c>
      <c r="CC26" s="36">
        <v>0</v>
      </c>
      <c r="CD26" s="36">
        <v>0</v>
      </c>
      <c r="CE26" s="36">
        <v>76.694218749999905</v>
      </c>
      <c r="CF26" s="36">
        <v>0</v>
      </c>
      <c r="CG26" s="36">
        <v>1487.2671875000001</v>
      </c>
      <c r="CH26" s="36">
        <v>317.18781250000001</v>
      </c>
      <c r="CI26" s="36">
        <v>0</v>
      </c>
      <c r="CJ26" s="36">
        <v>0</v>
      </c>
      <c r="CK26" s="36">
        <v>0</v>
      </c>
      <c r="CL26" s="36">
        <v>0</v>
      </c>
      <c r="CM26" s="36">
        <v>646.81181288819903</v>
      </c>
      <c r="CN26" s="36">
        <v>52.430046583851102</v>
      </c>
      <c r="CO26" s="36">
        <v>83.725328027950496</v>
      </c>
      <c r="CP26" s="36">
        <v>0</v>
      </c>
      <c r="CQ26" s="36">
        <v>76.270535239361706</v>
      </c>
      <c r="CR26" s="36">
        <v>0</v>
      </c>
      <c r="CS26" s="36">
        <v>83.755648097825997</v>
      </c>
      <c r="CT26" s="36">
        <v>200.40916168478401</v>
      </c>
      <c r="CU26" s="36">
        <v>151.16222146739099</v>
      </c>
      <c r="CV26" s="36">
        <v>154.077410504695</v>
      </c>
      <c r="CW26" s="36">
        <v>0</v>
      </c>
      <c r="CX26" s="36">
        <v>0</v>
      </c>
      <c r="CY26" s="36">
        <v>12848.6231832177</v>
      </c>
      <c r="CZ26" s="36">
        <v>0</v>
      </c>
      <c r="DA26" s="36">
        <v>0</v>
      </c>
      <c r="DB26" s="36">
        <v>872.54428882361105</v>
      </c>
      <c r="DC26" s="36">
        <v>0</v>
      </c>
      <c r="DD26" s="36">
        <v>104.32603163929799</v>
      </c>
      <c r="DE26" s="36">
        <v>231.14461778029499</v>
      </c>
      <c r="DF26" s="36">
        <v>1609.5933309739501</v>
      </c>
      <c r="DG26" s="36">
        <v>535.43978907134897</v>
      </c>
      <c r="DH26" s="36">
        <v>456.66681784399799</v>
      </c>
      <c r="DI26" s="36">
        <v>0</v>
      </c>
      <c r="DJ26" s="36">
        <v>97.039080018403098</v>
      </c>
      <c r="DK26" s="36">
        <v>292.03172211211802</v>
      </c>
      <c r="DL26" s="36">
        <v>213.918935801245</v>
      </c>
      <c r="DM26" s="36">
        <v>0</v>
      </c>
      <c r="DN26" s="36">
        <v>0</v>
      </c>
      <c r="DO26" s="36">
        <v>160.590109797297</v>
      </c>
      <c r="DP26" s="36">
        <v>0</v>
      </c>
      <c r="DQ26" s="36">
        <v>141.111026182432</v>
      </c>
      <c r="DR26" s="36">
        <v>0</v>
      </c>
      <c r="DS26" s="36">
        <v>151.09011824324301</v>
      </c>
      <c r="DT26" s="36">
        <v>167.52600506756701</v>
      </c>
      <c r="DU26" s="36">
        <v>295.75724596553601</v>
      </c>
      <c r="DV26" s="36">
        <v>1840.47321560449</v>
      </c>
      <c r="DW26" s="36">
        <v>0</v>
      </c>
      <c r="DX26" s="36">
        <v>0</v>
      </c>
      <c r="DY26" s="36">
        <v>154.07401121444201</v>
      </c>
      <c r="DZ26" s="36">
        <v>0</v>
      </c>
      <c r="EA26" s="36">
        <v>0</v>
      </c>
      <c r="EB26" s="36">
        <v>373.791875</v>
      </c>
      <c r="EC26" s="36">
        <v>0</v>
      </c>
      <c r="ED26" s="36">
        <v>749.14622323495405</v>
      </c>
      <c r="EE26" s="36">
        <v>0</v>
      </c>
      <c r="EF26" s="36">
        <v>0</v>
      </c>
      <c r="EG26" s="36">
        <v>0</v>
      </c>
      <c r="EH26" s="36">
        <v>0</v>
      </c>
      <c r="EI26" s="36">
        <v>208.38518857758601</v>
      </c>
      <c r="EJ26" s="36">
        <v>2060.9277963362101</v>
      </c>
      <c r="EK26" s="36">
        <v>0</v>
      </c>
      <c r="EL26" s="36">
        <v>0</v>
      </c>
      <c r="EM26" s="36">
        <v>0</v>
      </c>
      <c r="EN26" s="36">
        <v>0</v>
      </c>
      <c r="EO26" s="36">
        <v>480.04390625000002</v>
      </c>
      <c r="EP26" s="36">
        <v>0</v>
      </c>
      <c r="EQ26" s="36">
        <v>0</v>
      </c>
      <c r="ER26" s="36">
        <v>1111.7525356250001</v>
      </c>
      <c r="ES26" s="36">
        <v>60.366058125000002</v>
      </c>
      <c r="ET26" s="36">
        <v>0</v>
      </c>
      <c r="EU26" s="36">
        <v>0</v>
      </c>
      <c r="EV26" s="36">
        <v>142.762541666667</v>
      </c>
      <c r="EW26" s="36">
        <v>81.069536458333403</v>
      </c>
      <c r="EX26" s="36">
        <v>0</v>
      </c>
      <c r="EY26" s="36">
        <v>212.73609375000001</v>
      </c>
      <c r="EZ26" s="36">
        <v>56.217187500000001</v>
      </c>
      <c r="FA26" s="36">
        <v>0</v>
      </c>
      <c r="FB26" s="36">
        <v>95.375602400249306</v>
      </c>
      <c r="FC26" s="36">
        <v>0</v>
      </c>
      <c r="FD26" s="36">
        <v>0</v>
      </c>
      <c r="FE26" s="36">
        <v>314.52847919264298</v>
      </c>
      <c r="FF26" s="36">
        <v>159.46498090710699</v>
      </c>
      <c r="FG26" s="36">
        <v>127.927295673077</v>
      </c>
      <c r="FH26" s="36">
        <v>0</v>
      </c>
      <c r="FI26" s="36">
        <v>284.67301682692403</v>
      </c>
      <c r="FJ26" s="36">
        <v>0</v>
      </c>
      <c r="FK26" s="36">
        <v>0</v>
      </c>
      <c r="FL26" s="36">
        <v>266.75984375000002</v>
      </c>
      <c r="FM26" s="36">
        <v>0</v>
      </c>
      <c r="FN26" s="36">
        <v>60.836201171874997</v>
      </c>
      <c r="FO26" s="36">
        <v>130.6348828125</v>
      </c>
      <c r="FP26" s="36">
        <v>0</v>
      </c>
      <c r="FQ26" s="36">
        <v>0</v>
      </c>
      <c r="FR26" s="36">
        <v>618.08046875000105</v>
      </c>
      <c r="FS26" s="36">
        <v>1887.4662379807701</v>
      </c>
      <c r="FT26" s="36">
        <v>284.76391826922998</v>
      </c>
      <c r="FU26" s="36">
        <v>0</v>
      </c>
      <c r="FV26" s="36">
        <v>78.0909084051723</v>
      </c>
      <c r="FW26" s="36">
        <v>15708.5226821121</v>
      </c>
      <c r="FX26" s="36">
        <v>0</v>
      </c>
      <c r="FY26" s="36">
        <v>0</v>
      </c>
      <c r="FZ26" s="36">
        <v>0</v>
      </c>
      <c r="GA26" s="36">
        <v>50.219218750000202</v>
      </c>
      <c r="GB26" s="36">
        <v>0</v>
      </c>
      <c r="GC26" s="36">
        <v>197.81207216653101</v>
      </c>
      <c r="GD26" s="36">
        <v>0</v>
      </c>
      <c r="GE26" s="36">
        <v>314.52211768617099</v>
      </c>
      <c r="GF26" s="36">
        <v>0</v>
      </c>
      <c r="GG26" s="36">
        <v>0</v>
      </c>
      <c r="GH26" s="36">
        <v>0</v>
      </c>
      <c r="GI26" s="37">
        <v>0</v>
      </c>
      <c r="GJ26" s="41">
        <v>0</v>
      </c>
      <c r="GK26" s="42">
        <v>0</v>
      </c>
    </row>
    <row r="27" spans="1:228" s="25" customFormat="1">
      <c r="A27" s="82"/>
      <c r="B27" s="20">
        <v>121</v>
      </c>
      <c r="C27" s="20">
        <v>121</v>
      </c>
      <c r="D27" s="20" t="s">
        <v>340</v>
      </c>
      <c r="E27" s="27" t="s">
        <v>279</v>
      </c>
      <c r="F27" s="38" t="s">
        <v>341</v>
      </c>
      <c r="G27" s="27">
        <v>56</v>
      </c>
      <c r="H27" s="27">
        <v>0</v>
      </c>
      <c r="I27" s="27">
        <v>64.2</v>
      </c>
      <c r="J27" s="27">
        <v>1.62</v>
      </c>
      <c r="K27" s="36">
        <f t="shared" si="0"/>
        <v>24.462734339277546</v>
      </c>
      <c r="L27" s="39">
        <v>0</v>
      </c>
      <c r="M27" s="36">
        <v>26</v>
      </c>
      <c r="N27" s="27">
        <v>45</v>
      </c>
      <c r="O27" s="27">
        <v>52.4</v>
      </c>
      <c r="P27" s="27">
        <v>2.4</v>
      </c>
      <c r="Q27" s="27">
        <v>2146</v>
      </c>
      <c r="R27" s="27">
        <v>94</v>
      </c>
      <c r="S27" s="27">
        <v>96</v>
      </c>
      <c r="T27" s="27">
        <v>37.5</v>
      </c>
      <c r="U27" s="27">
        <v>90</v>
      </c>
      <c r="V27" s="27">
        <v>70</v>
      </c>
      <c r="W27" s="36">
        <f t="shared" si="11"/>
        <v>76.666666666666671</v>
      </c>
      <c r="X27" s="27">
        <v>1</v>
      </c>
      <c r="Y27" s="27">
        <v>0</v>
      </c>
      <c r="Z27" s="27">
        <v>0</v>
      </c>
      <c r="AA27" s="27">
        <v>1</v>
      </c>
      <c r="AB27" s="27">
        <v>0</v>
      </c>
      <c r="AC27" s="27">
        <v>0</v>
      </c>
      <c r="AD27" s="20">
        <v>1</v>
      </c>
      <c r="AE27" s="27">
        <v>4</v>
      </c>
      <c r="AF27" s="27" t="s">
        <v>342</v>
      </c>
      <c r="AG27" s="64">
        <v>121</v>
      </c>
      <c r="AH27" s="64">
        <v>6.8</v>
      </c>
      <c r="AI27" s="20">
        <v>1</v>
      </c>
      <c r="AJ27" s="27">
        <v>209</v>
      </c>
      <c r="AK27" s="27">
        <v>40</v>
      </c>
      <c r="AL27" s="27">
        <f t="shared" si="1"/>
        <v>169</v>
      </c>
      <c r="AM27" s="27">
        <f t="shared" si="2"/>
        <v>115.8</v>
      </c>
      <c r="AN27" s="27">
        <f t="shared" si="3"/>
        <v>53.2</v>
      </c>
      <c r="AO27" s="27">
        <v>266</v>
      </c>
      <c r="AP27" s="27">
        <v>1.1000000000000001</v>
      </c>
      <c r="AQ27" s="72">
        <f>((186)*(AP27^-1.154))*((G27)^-0.203)</f>
        <v>73.597593854031857</v>
      </c>
      <c r="AR27" s="78">
        <v>2.2999999999999998</v>
      </c>
      <c r="AS27" s="73">
        <f t="shared" si="4"/>
        <v>2.3E-2</v>
      </c>
      <c r="AT27" s="64">
        <v>50</v>
      </c>
      <c r="AU27" s="78">
        <v>5</v>
      </c>
      <c r="AV27" s="74">
        <f t="shared" si="5"/>
        <v>0.22999999999999998</v>
      </c>
      <c r="AW27" s="76">
        <v>29</v>
      </c>
      <c r="AX27" s="73">
        <f t="shared" si="6"/>
        <v>2.9000000000000001E-2</v>
      </c>
      <c r="AY27" s="75">
        <f t="shared" si="7"/>
        <v>0.12608695652173915</v>
      </c>
      <c r="AZ27" s="84">
        <v>1</v>
      </c>
      <c r="BA27" s="27"/>
      <c r="BB27" s="27"/>
      <c r="BC27" s="33"/>
      <c r="BD27" s="33"/>
      <c r="BE27" s="33"/>
      <c r="BF27" s="33"/>
      <c r="BG27" s="33"/>
      <c r="BH27" s="33"/>
      <c r="BI27" s="34"/>
      <c r="BJ27" s="40"/>
      <c r="BK27" s="32">
        <v>221.629372097523</v>
      </c>
      <c r="BL27" s="32">
        <v>0</v>
      </c>
      <c r="BM27" s="32">
        <v>328.80358717105298</v>
      </c>
      <c r="BN27" s="32">
        <v>0</v>
      </c>
      <c r="BO27" s="32">
        <v>524.73894107972103</v>
      </c>
      <c r="BP27" s="52">
        <v>3671.8598328173398</v>
      </c>
      <c r="BQ27" s="32">
        <v>0</v>
      </c>
      <c r="BR27" s="32">
        <v>378.71263815789501</v>
      </c>
      <c r="BS27" s="32">
        <v>372.343439628483</v>
      </c>
      <c r="BT27" s="32">
        <v>0</v>
      </c>
      <c r="BU27" s="32">
        <v>4452.8157996323498</v>
      </c>
      <c r="BV27" s="52">
        <v>198.69194494969</v>
      </c>
      <c r="BW27" s="32">
        <v>0</v>
      </c>
      <c r="BX27" s="32">
        <v>127.15172697368401</v>
      </c>
      <c r="BY27" s="32">
        <v>0</v>
      </c>
      <c r="BZ27" s="32">
        <v>207.18205108359101</v>
      </c>
      <c r="CA27" s="32">
        <v>340.489702205882</v>
      </c>
      <c r="CB27" s="52">
        <v>0</v>
      </c>
      <c r="CC27" s="32">
        <v>0</v>
      </c>
      <c r="CD27" s="32">
        <v>0</v>
      </c>
      <c r="CE27" s="32">
        <v>0</v>
      </c>
      <c r="CF27" s="32">
        <v>0</v>
      </c>
      <c r="CG27" s="32">
        <v>56.7018750000002</v>
      </c>
      <c r="CH27" s="52">
        <v>219.72765625</v>
      </c>
      <c r="CI27" s="32">
        <v>3613.1190624999999</v>
      </c>
      <c r="CJ27" s="32">
        <v>0</v>
      </c>
      <c r="CK27" s="32">
        <v>0</v>
      </c>
      <c r="CL27" s="32">
        <v>0</v>
      </c>
      <c r="CM27" s="32">
        <v>0</v>
      </c>
      <c r="CN27" s="52">
        <v>1167.5155983868101</v>
      </c>
      <c r="CO27" s="32">
        <v>168.89637553673799</v>
      </c>
      <c r="CP27" s="32">
        <v>257.817213442271</v>
      </c>
      <c r="CQ27" s="32">
        <v>181.95965030116901</v>
      </c>
      <c r="CR27" s="32">
        <v>282.50185233778598</v>
      </c>
      <c r="CS27" s="32">
        <v>186.48162355379401</v>
      </c>
      <c r="CT27" s="52">
        <v>137.852680477695</v>
      </c>
      <c r="CU27" s="32">
        <v>257.62710035484298</v>
      </c>
      <c r="CV27" s="32">
        <v>210.989910022066</v>
      </c>
      <c r="CW27" s="32">
        <v>290.41702461533902</v>
      </c>
      <c r="CX27" s="32">
        <v>0</v>
      </c>
      <c r="CY27" s="32">
        <v>5953.8643106661402</v>
      </c>
      <c r="CZ27" s="52">
        <v>4722.0879848520999</v>
      </c>
      <c r="DA27" s="32">
        <v>827.25921099713901</v>
      </c>
      <c r="DB27" s="32">
        <v>417.59629405713201</v>
      </c>
      <c r="DC27" s="32">
        <v>279.28750596374101</v>
      </c>
      <c r="DD27" s="32">
        <v>101.204685785424</v>
      </c>
      <c r="DE27" s="32">
        <v>2052.0849775614302</v>
      </c>
      <c r="DF27" s="52">
        <v>717.31592915076396</v>
      </c>
      <c r="DG27" s="32">
        <v>0</v>
      </c>
      <c r="DH27" s="32">
        <v>503.003566444174</v>
      </c>
      <c r="DI27" s="32">
        <v>70.044801274272203</v>
      </c>
      <c r="DJ27" s="32">
        <v>52.211962985437097</v>
      </c>
      <c r="DK27" s="32">
        <v>365.266187803398</v>
      </c>
      <c r="DL27" s="52">
        <v>0</v>
      </c>
      <c r="DM27" s="32">
        <v>116.52633495145599</v>
      </c>
      <c r="DN27" s="32">
        <v>0</v>
      </c>
      <c r="DO27" s="32">
        <v>0</v>
      </c>
      <c r="DP27" s="32">
        <v>0</v>
      </c>
      <c r="DQ27" s="32">
        <v>284.92976638349501</v>
      </c>
      <c r="DR27" s="52">
        <v>137.749494083738</v>
      </c>
      <c r="DS27" s="32">
        <v>150.272141990291</v>
      </c>
      <c r="DT27" s="32">
        <v>234.57422254247601</v>
      </c>
      <c r="DU27" s="32">
        <v>631.78923883442201</v>
      </c>
      <c r="DV27" s="32">
        <v>9408.4794944852893</v>
      </c>
      <c r="DW27" s="32">
        <v>674.51657918028297</v>
      </c>
      <c r="DX27" s="52">
        <v>0</v>
      </c>
      <c r="DY27" s="32">
        <v>0</v>
      </c>
      <c r="DZ27" s="32">
        <v>733.42406249999999</v>
      </c>
      <c r="EA27" s="32">
        <v>0</v>
      </c>
      <c r="EB27" s="32">
        <v>1208.1162563775499</v>
      </c>
      <c r="EC27" s="32">
        <v>0</v>
      </c>
      <c r="ED27" s="52">
        <v>0</v>
      </c>
      <c r="EE27" s="32">
        <v>80.430306122448897</v>
      </c>
      <c r="EF27" s="32">
        <v>73.541675322349505</v>
      </c>
      <c r="EG27" s="32">
        <v>64.052131984240901</v>
      </c>
      <c r="EH27" s="32">
        <v>4604.4708801934103</v>
      </c>
      <c r="EI27" s="32">
        <v>0</v>
      </c>
      <c r="EJ27" s="52">
        <v>0</v>
      </c>
      <c r="EK27" s="32">
        <v>0</v>
      </c>
      <c r="EL27" s="32">
        <v>981.18187499999999</v>
      </c>
      <c r="EM27" s="32">
        <v>0</v>
      </c>
      <c r="EN27" s="32">
        <v>0</v>
      </c>
      <c r="EO27" s="32">
        <v>1318.28515625</v>
      </c>
      <c r="EP27" s="52">
        <v>0</v>
      </c>
      <c r="EQ27" s="32">
        <v>0</v>
      </c>
      <c r="ER27" s="32">
        <v>80.153373877245301</v>
      </c>
      <c r="ES27" s="32">
        <v>294.78763816117799</v>
      </c>
      <c r="ET27" s="32">
        <v>187.07009917664601</v>
      </c>
      <c r="EU27" s="32">
        <v>0</v>
      </c>
      <c r="EV27" s="52">
        <v>310.502829653194</v>
      </c>
      <c r="EW27" s="32">
        <v>137.445398577844</v>
      </c>
      <c r="EX27" s="32">
        <v>51.945608158682901</v>
      </c>
      <c r="EY27" s="32">
        <v>193.71225354822201</v>
      </c>
      <c r="EZ27" s="32">
        <v>135.45451543262701</v>
      </c>
      <c r="FA27" s="32">
        <v>194.85359588748199</v>
      </c>
      <c r="FB27" s="52">
        <v>397.96148362688098</v>
      </c>
      <c r="FC27" s="32">
        <v>482.54042749657998</v>
      </c>
      <c r="FD27" s="32">
        <v>261.44978005300902</v>
      </c>
      <c r="FE27" s="32">
        <v>112.643611277361</v>
      </c>
      <c r="FF27" s="32">
        <v>242.53334900820801</v>
      </c>
      <c r="FG27" s="32">
        <v>261.10817116963</v>
      </c>
      <c r="FH27" s="52">
        <v>0</v>
      </c>
      <c r="FI27" s="32">
        <v>124.593532677665</v>
      </c>
      <c r="FJ27" s="32">
        <v>439.71266021573598</v>
      </c>
      <c r="FK27" s="32">
        <v>150.06501189720899</v>
      </c>
      <c r="FL27" s="32">
        <v>275.84317020939</v>
      </c>
      <c r="FM27" s="32">
        <v>110.77640624999999</v>
      </c>
      <c r="FN27" s="52">
        <v>0</v>
      </c>
      <c r="FO27" s="32">
        <v>715.166261648459</v>
      </c>
      <c r="FP27" s="32">
        <v>2013.3708816677399</v>
      </c>
      <c r="FQ27" s="32">
        <v>285.393794183804</v>
      </c>
      <c r="FR27" s="32">
        <v>0</v>
      </c>
      <c r="FS27" s="32">
        <v>0</v>
      </c>
      <c r="FT27" s="52">
        <v>88.862576754385799</v>
      </c>
      <c r="FU27" s="32">
        <v>138.20311595394799</v>
      </c>
      <c r="FV27" s="32">
        <v>12415.352156249999</v>
      </c>
      <c r="FW27" s="32">
        <v>0</v>
      </c>
      <c r="FX27" s="32">
        <v>78.095163651315104</v>
      </c>
      <c r="FY27" s="32">
        <v>81.584587993420996</v>
      </c>
      <c r="FZ27" s="52">
        <v>0</v>
      </c>
      <c r="GA27" s="32">
        <v>166.72292151162901</v>
      </c>
      <c r="GB27" s="32">
        <v>0</v>
      </c>
      <c r="GC27" s="32">
        <v>352.52218114099099</v>
      </c>
      <c r="GD27" s="32">
        <v>0</v>
      </c>
      <c r="GE27" s="32">
        <v>0</v>
      </c>
      <c r="GF27" s="52">
        <v>0</v>
      </c>
      <c r="GG27" s="32">
        <v>0</v>
      </c>
      <c r="GH27" s="32">
        <v>150.644395787646</v>
      </c>
      <c r="GI27" s="53">
        <v>0</v>
      </c>
      <c r="GJ27" s="32">
        <v>150</v>
      </c>
      <c r="GK27" s="54">
        <v>0</v>
      </c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</row>
    <row r="28" spans="1:228">
      <c r="B28" s="20">
        <v>120</v>
      </c>
      <c r="C28" s="20">
        <v>120</v>
      </c>
      <c r="D28" s="20" t="s">
        <v>343</v>
      </c>
      <c r="E28" s="27" t="s">
        <v>279</v>
      </c>
      <c r="F28" s="38" t="s">
        <v>344</v>
      </c>
      <c r="G28" s="27">
        <v>34</v>
      </c>
      <c r="H28" s="27">
        <v>1</v>
      </c>
      <c r="I28" s="27">
        <v>47.4</v>
      </c>
      <c r="J28" s="27">
        <v>1.59</v>
      </c>
      <c r="K28" s="36">
        <f t="shared" si="0"/>
        <v>18.749258336299985</v>
      </c>
      <c r="L28" s="39">
        <v>0</v>
      </c>
      <c r="M28" s="36">
        <v>22.6</v>
      </c>
      <c r="N28" s="27">
        <v>34.799999999999997</v>
      </c>
      <c r="O28" s="27">
        <v>52.7</v>
      </c>
      <c r="P28" s="27">
        <v>1.9</v>
      </c>
      <c r="Q28" s="27">
        <v>1747</v>
      </c>
      <c r="R28" s="27">
        <v>72.5</v>
      </c>
      <c r="S28" s="27">
        <v>85.6</v>
      </c>
      <c r="T28" s="27">
        <v>30.5</v>
      </c>
      <c r="U28" s="27">
        <v>100</v>
      </c>
      <c r="V28" s="27">
        <v>70</v>
      </c>
      <c r="W28" s="36">
        <f t="shared" si="11"/>
        <v>80</v>
      </c>
      <c r="X28" s="27">
        <v>30</v>
      </c>
      <c r="Y28" s="27">
        <v>0</v>
      </c>
      <c r="Z28" s="27">
        <v>0</v>
      </c>
      <c r="AA28" s="27">
        <v>1</v>
      </c>
      <c r="AB28" s="27">
        <v>1</v>
      </c>
      <c r="AC28" s="27">
        <v>0</v>
      </c>
      <c r="AD28" s="20">
        <v>0</v>
      </c>
      <c r="AE28" s="27">
        <v>0</v>
      </c>
      <c r="AF28" s="27" t="s">
        <v>302</v>
      </c>
      <c r="AG28" s="64">
        <v>75</v>
      </c>
      <c r="AH28" s="64">
        <v>6.2</v>
      </c>
      <c r="AI28" s="20">
        <v>0</v>
      </c>
      <c r="AJ28" s="27">
        <v>168</v>
      </c>
      <c r="AK28" s="27">
        <v>70</v>
      </c>
      <c r="AL28" s="27">
        <f t="shared" si="1"/>
        <v>98</v>
      </c>
      <c r="AM28" s="27">
        <f t="shared" si="2"/>
        <v>89.8</v>
      </c>
      <c r="AN28" s="27">
        <f t="shared" si="3"/>
        <v>8.1999999999999993</v>
      </c>
      <c r="AO28" s="27">
        <v>41</v>
      </c>
      <c r="AP28" s="27">
        <v>1</v>
      </c>
      <c r="AQ28" s="72">
        <f>((186)*(AP28^-1.154))*((G28)^-0.203)*(0.742)</f>
        <v>67.456938853915034</v>
      </c>
      <c r="AR28" s="78">
        <v>6.1</v>
      </c>
      <c r="AS28" s="73">
        <f t="shared" si="4"/>
        <v>6.0999999999999999E-2</v>
      </c>
      <c r="AT28" s="64">
        <v>50</v>
      </c>
      <c r="AU28" s="78">
        <v>20</v>
      </c>
      <c r="AV28" s="74">
        <f t="shared" si="5"/>
        <v>0.1525</v>
      </c>
      <c r="AW28" s="76">
        <v>15</v>
      </c>
      <c r="AX28" s="73">
        <f t="shared" si="6"/>
        <v>1.4999999999999999E-2</v>
      </c>
      <c r="AY28" s="75">
        <f t="shared" si="7"/>
        <v>9.8360655737704916E-2</v>
      </c>
      <c r="AZ28" s="84">
        <v>0</v>
      </c>
      <c r="BA28" s="27"/>
      <c r="BB28" s="27"/>
      <c r="BC28" s="33"/>
      <c r="BD28" s="33"/>
      <c r="BE28" s="33"/>
      <c r="BF28" s="33"/>
      <c r="BG28" s="33"/>
      <c r="BH28" s="33"/>
      <c r="BI28" s="34"/>
      <c r="BJ28" s="40"/>
      <c r="BK28" s="32">
        <v>181.31149629237299</v>
      </c>
      <c r="BL28" s="32">
        <v>0</v>
      </c>
      <c r="BM28" s="32">
        <v>275.678564268868</v>
      </c>
      <c r="BN28" s="32">
        <v>0</v>
      </c>
      <c r="BO28" s="32">
        <v>1079.05164045061</v>
      </c>
      <c r="BP28" s="52">
        <v>3747.7584425571999</v>
      </c>
      <c r="BQ28" s="32">
        <v>252.09752790178601</v>
      </c>
      <c r="BR28" s="32">
        <v>154.15978149413999</v>
      </c>
      <c r="BS28" s="32">
        <v>324.79092232840401</v>
      </c>
      <c r="BT28" s="32">
        <v>0</v>
      </c>
      <c r="BU28" s="32">
        <v>3953.2867236328102</v>
      </c>
      <c r="BV28" s="52">
        <v>0</v>
      </c>
      <c r="BW28" s="32">
        <v>0</v>
      </c>
      <c r="BX28" s="32">
        <v>0</v>
      </c>
      <c r="BY28" s="32">
        <v>0</v>
      </c>
      <c r="BZ28" s="32">
        <v>144.466922468354</v>
      </c>
      <c r="CA28" s="32">
        <v>562.21665862341797</v>
      </c>
      <c r="CB28" s="52">
        <v>0</v>
      </c>
      <c r="CC28" s="32">
        <v>0</v>
      </c>
      <c r="CD28" s="32">
        <v>0</v>
      </c>
      <c r="CE28" s="32">
        <v>0</v>
      </c>
      <c r="CF28" s="32">
        <v>96.990153938609595</v>
      </c>
      <c r="CG28" s="32">
        <v>0</v>
      </c>
      <c r="CH28" s="52">
        <v>225.634744822485</v>
      </c>
      <c r="CI28" s="32">
        <v>3506.5254687500001</v>
      </c>
      <c r="CJ28" s="32">
        <v>0</v>
      </c>
      <c r="CK28" s="32">
        <v>307.12203125000002</v>
      </c>
      <c r="CL28" s="32">
        <v>0</v>
      </c>
      <c r="CM28" s="32">
        <v>0</v>
      </c>
      <c r="CN28" s="52">
        <v>1189.1661731418901</v>
      </c>
      <c r="CO28" s="32">
        <v>120.156807432433</v>
      </c>
      <c r="CP28" s="32">
        <v>246.01136233108201</v>
      </c>
      <c r="CQ28" s="32">
        <v>133.14348986486399</v>
      </c>
      <c r="CR28" s="32">
        <v>246.39210726351399</v>
      </c>
      <c r="CS28" s="32">
        <v>155.349719594595</v>
      </c>
      <c r="CT28" s="52">
        <v>135.79724831081001</v>
      </c>
      <c r="CU28" s="32">
        <v>285.97445945945901</v>
      </c>
      <c r="CV28" s="32">
        <v>196.09927618243299</v>
      </c>
      <c r="CW28" s="32">
        <v>201.93125000000001</v>
      </c>
      <c r="CX28" s="32">
        <v>0</v>
      </c>
      <c r="CY28" s="32">
        <v>10891.5902163462</v>
      </c>
      <c r="CZ28" s="52">
        <v>526.83846153846002</v>
      </c>
      <c r="DA28" s="32">
        <v>762.24390624999899</v>
      </c>
      <c r="DB28" s="32">
        <v>167.56714807692299</v>
      </c>
      <c r="DC28" s="32">
        <v>126.11883125</v>
      </c>
      <c r="DD28" s="32">
        <v>0</v>
      </c>
      <c r="DE28" s="32">
        <v>2010.70281875</v>
      </c>
      <c r="DF28" s="52">
        <v>606.75861778846195</v>
      </c>
      <c r="DG28" s="32">
        <v>0</v>
      </c>
      <c r="DH28" s="32">
        <v>578.53640625000105</v>
      </c>
      <c r="DI28" s="32">
        <v>0</v>
      </c>
      <c r="DJ28" s="32">
        <v>0</v>
      </c>
      <c r="DK28" s="32">
        <v>140.7565625</v>
      </c>
      <c r="DL28" s="52">
        <v>0</v>
      </c>
      <c r="DM28" s="32">
        <v>0</v>
      </c>
      <c r="DN28" s="32">
        <v>0</v>
      </c>
      <c r="DO28" s="32">
        <v>0</v>
      </c>
      <c r="DP28" s="32">
        <v>0</v>
      </c>
      <c r="DQ28" s="32">
        <v>253.33760309278401</v>
      </c>
      <c r="DR28" s="52">
        <v>107.372084407217</v>
      </c>
      <c r="DS28" s="32">
        <v>199.41610340589901</v>
      </c>
      <c r="DT28" s="32">
        <v>189.43874034410101</v>
      </c>
      <c r="DU28" s="32">
        <v>1588.0702035044201</v>
      </c>
      <c r="DV28" s="32">
        <v>8966.2888803808</v>
      </c>
      <c r="DW28" s="32">
        <v>382.96560361479101</v>
      </c>
      <c r="DX28" s="52">
        <v>0</v>
      </c>
      <c r="DY28" s="32">
        <v>0</v>
      </c>
      <c r="DZ28" s="32">
        <v>878.745273919753</v>
      </c>
      <c r="EA28" s="32">
        <v>0</v>
      </c>
      <c r="EB28" s="32">
        <v>1112.0363492571701</v>
      </c>
      <c r="EC28" s="32">
        <v>0</v>
      </c>
      <c r="ED28" s="52">
        <v>0</v>
      </c>
      <c r="EE28" s="32">
        <v>51.701230148565699</v>
      </c>
      <c r="EF28" s="32">
        <v>67.387748531878998</v>
      </c>
      <c r="EG28" s="32">
        <v>433.89566310123098</v>
      </c>
      <c r="EH28" s="32">
        <v>4549.12839205817</v>
      </c>
      <c r="EI28" s="32">
        <v>80.354133808724995</v>
      </c>
      <c r="EJ28" s="52">
        <v>0</v>
      </c>
      <c r="EK28" s="32">
        <v>0</v>
      </c>
      <c r="EL28" s="32">
        <v>965.39468749999901</v>
      </c>
      <c r="EM28" s="32">
        <v>99.726249999999894</v>
      </c>
      <c r="EN28" s="32">
        <v>0</v>
      </c>
      <c r="EO28" s="32">
        <v>1551.20119378811</v>
      </c>
      <c r="EP28" s="52">
        <v>0</v>
      </c>
      <c r="EQ28" s="32">
        <v>0</v>
      </c>
      <c r="ER28" s="32">
        <v>0</v>
      </c>
      <c r="ES28" s="32">
        <v>179.01005681818199</v>
      </c>
      <c r="ET28" s="32">
        <v>99.648068181818303</v>
      </c>
      <c r="EU28" s="32">
        <v>0</v>
      </c>
      <c r="EV28" s="52">
        <v>297.51101973684098</v>
      </c>
      <c r="EW28" s="32">
        <v>104.65335526315801</v>
      </c>
      <c r="EX28" s="32">
        <v>0</v>
      </c>
      <c r="EY28" s="32">
        <v>190.653664083558</v>
      </c>
      <c r="EZ28" s="32">
        <v>101.209350151617</v>
      </c>
      <c r="FA28" s="32">
        <v>218.246333389489</v>
      </c>
      <c r="FB28" s="52">
        <v>356.21681814353099</v>
      </c>
      <c r="FC28" s="32">
        <v>388.75061194406902</v>
      </c>
      <c r="FD28" s="32">
        <v>281.29769962938002</v>
      </c>
      <c r="FE28" s="32">
        <v>0</v>
      </c>
      <c r="FF28" s="32">
        <v>443.53396015835699</v>
      </c>
      <c r="FG28" s="32">
        <v>0</v>
      </c>
      <c r="FH28" s="52">
        <v>0</v>
      </c>
      <c r="FI28" s="32">
        <v>0</v>
      </c>
      <c r="FJ28" s="32">
        <v>309.36718750000102</v>
      </c>
      <c r="FK28" s="32">
        <v>0</v>
      </c>
      <c r="FL28" s="32">
        <v>98.569480444785</v>
      </c>
      <c r="FM28" s="32">
        <v>0</v>
      </c>
      <c r="FN28" s="52">
        <v>0</v>
      </c>
      <c r="FO28" s="32">
        <v>562.02968750000002</v>
      </c>
      <c r="FP28" s="32">
        <v>1931.8158752893501</v>
      </c>
      <c r="FQ28" s="32">
        <v>279.88974971064903</v>
      </c>
      <c r="FR28" s="32">
        <v>0</v>
      </c>
      <c r="FS28" s="32">
        <v>0</v>
      </c>
      <c r="FT28" s="52">
        <v>94.975374030429904</v>
      </c>
      <c r="FU28" s="32">
        <v>6054.7894749403204</v>
      </c>
      <c r="FV28" s="32">
        <v>7154.20173254775</v>
      </c>
      <c r="FW28" s="32">
        <v>0</v>
      </c>
      <c r="FX28" s="32">
        <v>70.682168481503297</v>
      </c>
      <c r="FY28" s="32">
        <v>82.801875000000294</v>
      </c>
      <c r="FZ28" s="52">
        <v>0</v>
      </c>
      <c r="GA28" s="32">
        <v>104.69734375</v>
      </c>
      <c r="GB28" s="32">
        <v>0</v>
      </c>
      <c r="GC28" s="32">
        <v>333.87202034883899</v>
      </c>
      <c r="GD28" s="32">
        <v>0</v>
      </c>
      <c r="GE28" s="32">
        <v>0</v>
      </c>
      <c r="GF28" s="52">
        <v>0</v>
      </c>
      <c r="GG28" s="32">
        <v>76.226562500001094</v>
      </c>
      <c r="GH28" s="32">
        <v>0</v>
      </c>
      <c r="GI28" s="53">
        <v>0</v>
      </c>
      <c r="GJ28" s="32">
        <v>0</v>
      </c>
      <c r="GK28" s="54">
        <v>0</v>
      </c>
    </row>
    <row r="29" spans="1:228">
      <c r="B29" s="27">
        <v>122</v>
      </c>
      <c r="C29" s="20">
        <v>122</v>
      </c>
      <c r="D29" s="20" t="s">
        <v>345</v>
      </c>
      <c r="E29" s="27" t="s">
        <v>279</v>
      </c>
      <c r="F29" s="38" t="s">
        <v>346</v>
      </c>
      <c r="G29" s="27">
        <v>30</v>
      </c>
      <c r="H29" s="27">
        <v>1</v>
      </c>
      <c r="I29" s="27">
        <v>63.5</v>
      </c>
      <c r="J29" s="27">
        <v>1.625</v>
      </c>
      <c r="K29" s="36">
        <f t="shared" si="0"/>
        <v>24.047337278106507</v>
      </c>
      <c r="L29" s="39">
        <v>0</v>
      </c>
      <c r="M29" s="36">
        <v>31.5</v>
      </c>
      <c r="N29" s="27">
        <v>41.3</v>
      </c>
      <c r="O29" s="27">
        <v>48</v>
      </c>
      <c r="P29" s="27">
        <v>2.2000000000000002</v>
      </c>
      <c r="Q29" s="27">
        <v>2082</v>
      </c>
      <c r="R29" s="27">
        <v>81</v>
      </c>
      <c r="S29" s="27">
        <v>100</v>
      </c>
      <c r="T29" s="27">
        <v>33.200000000000003</v>
      </c>
      <c r="U29" s="27">
        <v>100</v>
      </c>
      <c r="V29" s="27">
        <v>70</v>
      </c>
      <c r="W29" s="36">
        <f t="shared" si="11"/>
        <v>80</v>
      </c>
      <c r="X29" s="27">
        <v>48</v>
      </c>
      <c r="Y29" s="27">
        <v>0</v>
      </c>
      <c r="Z29" s="27">
        <v>1</v>
      </c>
      <c r="AA29" s="27">
        <v>0</v>
      </c>
      <c r="AB29" s="27">
        <v>0</v>
      </c>
      <c r="AC29" s="27">
        <v>0</v>
      </c>
      <c r="AD29" s="20">
        <v>0</v>
      </c>
      <c r="AE29" s="27">
        <v>0</v>
      </c>
      <c r="AF29" s="27" t="s">
        <v>302</v>
      </c>
      <c r="AG29" s="64">
        <v>75</v>
      </c>
      <c r="AH29" s="64">
        <v>5.7</v>
      </c>
      <c r="AI29" s="20">
        <v>0</v>
      </c>
      <c r="AJ29" s="27">
        <v>160</v>
      </c>
      <c r="AK29" s="27">
        <v>41</v>
      </c>
      <c r="AL29" s="27">
        <f t="shared" si="1"/>
        <v>119</v>
      </c>
      <c r="AM29" s="27">
        <f t="shared" si="2"/>
        <v>106.4</v>
      </c>
      <c r="AN29" s="27">
        <f t="shared" si="3"/>
        <v>12.6</v>
      </c>
      <c r="AO29" s="27">
        <v>63</v>
      </c>
      <c r="AP29" s="27">
        <v>0.8</v>
      </c>
      <c r="AQ29" s="76">
        <f>((186)*(AP29^-1.154))*((G29)^-0.203)*(0.742)</f>
        <v>89.514912153100397</v>
      </c>
      <c r="AR29" s="78">
        <v>2.9</v>
      </c>
      <c r="AS29" s="73">
        <f t="shared" si="4"/>
        <v>2.8999999999999998E-2</v>
      </c>
      <c r="AT29" s="64">
        <v>50</v>
      </c>
      <c r="AU29" s="78">
        <v>36</v>
      </c>
      <c r="AV29" s="74">
        <f t="shared" si="5"/>
        <v>4.0277777777777773E-2</v>
      </c>
      <c r="AW29" s="76">
        <v>15</v>
      </c>
      <c r="AX29" s="73">
        <f t="shared" si="6"/>
        <v>1.4999999999999999E-2</v>
      </c>
      <c r="AY29" s="75">
        <f t="shared" si="7"/>
        <v>0.3724137931034483</v>
      </c>
      <c r="AZ29" s="84">
        <v>0</v>
      </c>
      <c r="BA29" s="27"/>
      <c r="BB29" s="27"/>
      <c r="BC29" s="33"/>
      <c r="BD29" s="33"/>
      <c r="BE29" s="33"/>
      <c r="BF29" s="33"/>
      <c r="BG29" s="33"/>
      <c r="BH29" s="33"/>
      <c r="BI29" s="34"/>
      <c r="BJ29" s="51"/>
      <c r="BK29" s="32">
        <v>157.6111775</v>
      </c>
      <c r="BL29" s="32">
        <v>0</v>
      </c>
      <c r="BM29" s="32">
        <v>173.10374999999999</v>
      </c>
      <c r="BN29" s="32">
        <v>0</v>
      </c>
      <c r="BO29" s="32">
        <v>54.756874999999901</v>
      </c>
      <c r="BP29" s="52">
        <v>4371.3976601735603</v>
      </c>
      <c r="BQ29" s="32">
        <v>0</v>
      </c>
      <c r="BR29" s="32">
        <v>284.70584656573101</v>
      </c>
      <c r="BS29" s="32">
        <v>271.03930045236302</v>
      </c>
      <c r="BT29" s="32">
        <v>0</v>
      </c>
      <c r="BU29" s="32">
        <v>5153.4687553083404</v>
      </c>
      <c r="BV29" s="52">
        <v>0</v>
      </c>
      <c r="BW29" s="32">
        <v>0</v>
      </c>
      <c r="BX29" s="32">
        <v>52.596875000000097</v>
      </c>
      <c r="BY29" s="32">
        <v>0</v>
      </c>
      <c r="BZ29" s="32">
        <v>318.58578851744198</v>
      </c>
      <c r="CA29" s="32">
        <v>568.812848837209</v>
      </c>
      <c r="CB29" s="52">
        <v>76.526050145348805</v>
      </c>
      <c r="CC29" s="32">
        <v>0</v>
      </c>
      <c r="CD29" s="32">
        <v>0</v>
      </c>
      <c r="CE29" s="32">
        <v>0</v>
      </c>
      <c r="CF29" s="32">
        <v>121.456255466472</v>
      </c>
      <c r="CG29" s="32">
        <v>0</v>
      </c>
      <c r="CH29" s="52">
        <v>241.86044642857101</v>
      </c>
      <c r="CI29" s="32">
        <v>3329.8162708813402</v>
      </c>
      <c r="CJ29" s="32">
        <v>0</v>
      </c>
      <c r="CK29" s="32">
        <v>258.911473777602</v>
      </c>
      <c r="CL29" s="32">
        <v>0</v>
      </c>
      <c r="CM29" s="32">
        <v>0</v>
      </c>
      <c r="CN29" s="52">
        <v>1076.0276194256801</v>
      </c>
      <c r="CO29" s="32">
        <v>98.228875506757205</v>
      </c>
      <c r="CP29" s="32">
        <v>241.063428547298</v>
      </c>
      <c r="CQ29" s="32">
        <v>109.371630067567</v>
      </c>
      <c r="CR29" s="32">
        <v>249.040253885135</v>
      </c>
      <c r="CS29" s="32">
        <v>139.17484408783901</v>
      </c>
      <c r="CT29" s="52">
        <v>155.52349206081101</v>
      </c>
      <c r="CU29" s="32">
        <v>294.87738597972901</v>
      </c>
      <c r="CV29" s="32">
        <v>190.13403293918901</v>
      </c>
      <c r="CW29" s="32">
        <v>223.7315625</v>
      </c>
      <c r="CX29" s="32">
        <v>0</v>
      </c>
      <c r="CY29" s="32">
        <v>12182.480273437501</v>
      </c>
      <c r="CZ29" s="52">
        <v>0</v>
      </c>
      <c r="DA29" s="32">
        <v>769.59662964876202</v>
      </c>
      <c r="DB29" s="32">
        <v>150.507253680269</v>
      </c>
      <c r="DC29" s="32">
        <v>163.432835420971</v>
      </c>
      <c r="DD29" s="32">
        <v>181.77658703512401</v>
      </c>
      <c r="DE29" s="32">
        <v>1892.42697572314</v>
      </c>
      <c r="DF29" s="52">
        <v>602.20568214101104</v>
      </c>
      <c r="DG29" s="32">
        <v>0</v>
      </c>
      <c r="DH29" s="32">
        <v>493.690937499999</v>
      </c>
      <c r="DI29" s="32">
        <v>0</v>
      </c>
      <c r="DJ29" s="32">
        <v>0</v>
      </c>
      <c r="DK29" s="32">
        <v>119.7215625</v>
      </c>
      <c r="DL29" s="52">
        <v>0</v>
      </c>
      <c r="DM29" s="32">
        <v>0</v>
      </c>
      <c r="DN29" s="32">
        <v>0</v>
      </c>
      <c r="DO29" s="32">
        <v>155.40798349056601</v>
      </c>
      <c r="DP29" s="32">
        <v>0</v>
      </c>
      <c r="DQ29" s="32">
        <v>231.03733601485101</v>
      </c>
      <c r="DR29" s="52">
        <v>137.06228960396001</v>
      </c>
      <c r="DS29" s="32">
        <v>115.155811881188</v>
      </c>
      <c r="DT29" s="32">
        <v>191.274451423268</v>
      </c>
      <c r="DU29" s="32">
        <v>73.112261332417503</v>
      </c>
      <c r="DV29" s="32">
        <v>11260.573004120901</v>
      </c>
      <c r="DW29" s="32">
        <v>386.45192204670298</v>
      </c>
      <c r="DX29" s="52">
        <v>0</v>
      </c>
      <c r="DY29" s="32">
        <v>0</v>
      </c>
      <c r="DZ29" s="32">
        <v>788.02375000000097</v>
      </c>
      <c r="EA29" s="32">
        <v>0</v>
      </c>
      <c r="EB29" s="32">
        <v>1258.4671907552099</v>
      </c>
      <c r="EC29" s="32">
        <v>0</v>
      </c>
      <c r="ED29" s="52">
        <v>0</v>
      </c>
      <c r="EE29" s="32">
        <v>110.75609049479201</v>
      </c>
      <c r="EF29" s="32">
        <v>0</v>
      </c>
      <c r="EG29" s="32">
        <v>395.55637657641</v>
      </c>
      <c r="EH29" s="32">
        <v>4007.6185789132001</v>
      </c>
      <c r="EI29" s="32">
        <v>0</v>
      </c>
      <c r="EJ29" s="52">
        <v>217.80578125</v>
      </c>
      <c r="EK29" s="32">
        <v>0</v>
      </c>
      <c r="EL29" s="32">
        <v>866.25093749999996</v>
      </c>
      <c r="EM29" s="32">
        <v>144.97062500000001</v>
      </c>
      <c r="EN29" s="32">
        <v>0</v>
      </c>
      <c r="EO29" s="32">
        <v>1396.9065625000001</v>
      </c>
      <c r="EP29" s="52">
        <v>0</v>
      </c>
      <c r="EQ29" s="32">
        <v>0</v>
      </c>
      <c r="ER29" s="32">
        <v>0</v>
      </c>
      <c r="ES29" s="32">
        <v>171.22082589285699</v>
      </c>
      <c r="ET29" s="32">
        <v>133.35636160714299</v>
      </c>
      <c r="EU29" s="32">
        <v>0</v>
      </c>
      <c r="EV29" s="52">
        <v>274.767380776067</v>
      </c>
      <c r="EW29" s="32">
        <v>89.997306723932894</v>
      </c>
      <c r="EX29" s="32">
        <v>0</v>
      </c>
      <c r="EY29" s="32">
        <v>112.86828125</v>
      </c>
      <c r="EZ29" s="32">
        <v>0</v>
      </c>
      <c r="FA29" s="32">
        <v>105.649810855263</v>
      </c>
      <c r="FB29" s="52">
        <v>249.77596217105301</v>
      </c>
      <c r="FC29" s="32">
        <v>258.35235197368502</v>
      </c>
      <c r="FD29" s="32">
        <v>94.018125000000197</v>
      </c>
      <c r="FE29" s="32">
        <v>0</v>
      </c>
      <c r="FF29" s="32">
        <v>203.4178125</v>
      </c>
      <c r="FG29" s="32">
        <v>0</v>
      </c>
      <c r="FH29" s="52">
        <v>0</v>
      </c>
      <c r="FI29" s="32">
        <v>0</v>
      </c>
      <c r="FJ29" s="32">
        <v>294.84343749999999</v>
      </c>
      <c r="FK29" s="32">
        <v>0</v>
      </c>
      <c r="FL29" s="32">
        <v>0</v>
      </c>
      <c r="FM29" s="32">
        <v>0</v>
      </c>
      <c r="FN29" s="52">
        <v>0</v>
      </c>
      <c r="FO29" s="32">
        <v>627.54984374999901</v>
      </c>
      <c r="FP29" s="32">
        <v>1874.4042035061</v>
      </c>
      <c r="FQ29" s="32">
        <v>284.76610899390403</v>
      </c>
      <c r="FR29" s="32">
        <v>0</v>
      </c>
      <c r="FS29" s="32">
        <v>87.194879023829301</v>
      </c>
      <c r="FT29" s="52">
        <v>259.98659698996698</v>
      </c>
      <c r="FU29" s="32">
        <v>14580.840173495</v>
      </c>
      <c r="FV29" s="32">
        <v>0</v>
      </c>
      <c r="FW29" s="32">
        <v>0</v>
      </c>
      <c r="FX29" s="32">
        <v>489.80869748118602</v>
      </c>
      <c r="FY29" s="32">
        <v>299.22128893185698</v>
      </c>
      <c r="FZ29" s="52">
        <v>130.15112092391399</v>
      </c>
      <c r="GA29" s="32">
        <v>444.31084186872801</v>
      </c>
      <c r="GB29" s="32">
        <v>123.014193405101</v>
      </c>
      <c r="GC29" s="32">
        <v>530.65658288043505</v>
      </c>
      <c r="GD29" s="32">
        <v>0</v>
      </c>
      <c r="GE29" s="32">
        <v>0</v>
      </c>
      <c r="GF29" s="52">
        <v>0</v>
      </c>
      <c r="GG29" s="32">
        <v>0</v>
      </c>
      <c r="GH29" s="32">
        <v>57.333557622832799</v>
      </c>
      <c r="GI29" s="53">
        <v>0</v>
      </c>
      <c r="GJ29" s="32">
        <v>0</v>
      </c>
      <c r="GK29" s="54">
        <v>0</v>
      </c>
    </row>
    <row r="30" spans="1:228">
      <c r="B30" s="20">
        <v>117</v>
      </c>
      <c r="C30" s="20">
        <v>117</v>
      </c>
      <c r="D30" s="20" t="s">
        <v>347</v>
      </c>
      <c r="E30" s="27" t="s">
        <v>279</v>
      </c>
      <c r="F30" s="38" t="s">
        <v>348</v>
      </c>
      <c r="G30" s="27">
        <v>50</v>
      </c>
      <c r="H30" s="27">
        <v>1</v>
      </c>
      <c r="I30" s="27">
        <v>74.2</v>
      </c>
      <c r="J30" s="27">
        <v>1.48</v>
      </c>
      <c r="K30" s="36">
        <f t="shared" ref="K30:K36" si="13">I30/(J30*J30)</f>
        <v>33.875091307523746</v>
      </c>
      <c r="L30" s="39">
        <v>2</v>
      </c>
      <c r="M30" s="36">
        <v>39.5</v>
      </c>
      <c r="N30" s="27">
        <v>42.6</v>
      </c>
      <c r="O30" s="27">
        <v>42.5</v>
      </c>
      <c r="P30" s="27">
        <v>2.2999999999999998</v>
      </c>
      <c r="Q30" s="27">
        <v>2140</v>
      </c>
      <c r="R30" s="27">
        <v>91.5</v>
      </c>
      <c r="S30" s="27">
        <v>107.5</v>
      </c>
      <c r="T30" s="27">
        <v>35.799999999999997</v>
      </c>
      <c r="U30" s="27">
        <v>120</v>
      </c>
      <c r="V30" s="27">
        <v>80</v>
      </c>
      <c r="W30" s="36">
        <f t="shared" si="11"/>
        <v>93.333333333333329</v>
      </c>
      <c r="X30" s="27">
        <v>15</v>
      </c>
      <c r="Y30" s="27">
        <v>0</v>
      </c>
      <c r="Z30" s="27">
        <v>0</v>
      </c>
      <c r="AA30" s="27">
        <v>1</v>
      </c>
      <c r="AB30" s="27">
        <v>0</v>
      </c>
      <c r="AC30" s="27">
        <v>0</v>
      </c>
      <c r="AD30" s="20">
        <v>1</v>
      </c>
      <c r="AE30" s="27">
        <v>2</v>
      </c>
      <c r="AF30" s="27" t="s">
        <v>349</v>
      </c>
      <c r="AG30" s="64">
        <v>117</v>
      </c>
      <c r="AH30" s="64">
        <v>9</v>
      </c>
      <c r="AI30" s="20">
        <v>1</v>
      </c>
      <c r="AJ30" s="27">
        <v>235</v>
      </c>
      <c r="AK30" s="27">
        <v>47</v>
      </c>
      <c r="AL30" s="27">
        <f t="shared" ref="AL30:AL48" si="14">(AJ30-AK30)</f>
        <v>188</v>
      </c>
      <c r="AM30" s="27">
        <f t="shared" ref="AM30:AM48" si="15">AJ30-AK30-AN30</f>
        <v>156</v>
      </c>
      <c r="AN30" s="27">
        <f t="shared" ref="AN30:AN36" si="16">AO30/5</f>
        <v>32</v>
      </c>
      <c r="AO30" s="27">
        <v>160</v>
      </c>
      <c r="AP30" s="27">
        <v>0.7</v>
      </c>
      <c r="AQ30" s="72">
        <f>((186)*(AP30^-1.154))*((G30)^-0.203)*(0.742)</f>
        <v>94.141865602993647</v>
      </c>
      <c r="AR30" s="78">
        <v>3</v>
      </c>
      <c r="AS30" s="73">
        <f t="shared" si="4"/>
        <v>0.03</v>
      </c>
      <c r="AT30" s="64">
        <v>50</v>
      </c>
      <c r="AU30" s="78">
        <v>36</v>
      </c>
      <c r="AV30" s="74">
        <f t="shared" si="5"/>
        <v>4.1666666666666664E-2</v>
      </c>
      <c r="AW30" s="76">
        <v>14</v>
      </c>
      <c r="AX30" s="73">
        <f t="shared" si="6"/>
        <v>1.4E-2</v>
      </c>
      <c r="AY30" s="75">
        <f t="shared" si="7"/>
        <v>0.33600000000000002</v>
      </c>
      <c r="AZ30" s="84">
        <v>0</v>
      </c>
      <c r="BA30" s="27"/>
      <c r="BB30" s="27"/>
      <c r="BC30" s="33"/>
      <c r="BD30" s="33"/>
      <c r="BE30" s="33"/>
      <c r="BF30" s="33"/>
      <c r="BG30" s="33"/>
      <c r="BH30" s="33"/>
      <c r="BI30" s="34"/>
      <c r="BJ30" s="40"/>
      <c r="BK30" s="32">
        <v>162.73595220736101</v>
      </c>
      <c r="BL30" s="32">
        <v>0</v>
      </c>
      <c r="BM30" s="32">
        <v>228.54415753218001</v>
      </c>
      <c r="BN30" s="32">
        <v>0</v>
      </c>
      <c r="BO30" s="32">
        <v>349.10274147727301</v>
      </c>
      <c r="BP30" s="52">
        <v>8948.9063364843096</v>
      </c>
      <c r="BQ30" s="32">
        <v>0</v>
      </c>
      <c r="BR30" s="32">
        <v>283.72917387369301</v>
      </c>
      <c r="BS30" s="32">
        <v>297.61608381938902</v>
      </c>
      <c r="BT30" s="32">
        <v>0</v>
      </c>
      <c r="BU30" s="32">
        <v>4181.87343222044</v>
      </c>
      <c r="BV30" s="52">
        <v>0</v>
      </c>
      <c r="BW30" s="32">
        <v>0</v>
      </c>
      <c r="BX30" s="32">
        <v>56.459500075422397</v>
      </c>
      <c r="BY30" s="32">
        <v>0</v>
      </c>
      <c r="BZ30" s="32">
        <v>72.7983609858248</v>
      </c>
      <c r="CA30" s="32">
        <v>879.57397068298997</v>
      </c>
      <c r="CB30" s="52">
        <v>0</v>
      </c>
      <c r="CC30" s="32">
        <v>0</v>
      </c>
      <c r="CD30" s="32">
        <v>0</v>
      </c>
      <c r="CE30" s="32">
        <v>51.949646381578802</v>
      </c>
      <c r="CF30" s="32">
        <v>73.539068896198899</v>
      </c>
      <c r="CG30" s="32">
        <v>0</v>
      </c>
      <c r="CH30" s="52">
        <v>192.78659722222201</v>
      </c>
      <c r="CI30" s="32">
        <v>3034.953125</v>
      </c>
      <c r="CJ30" s="32">
        <v>0</v>
      </c>
      <c r="CK30" s="32">
        <v>258.00734375000002</v>
      </c>
      <c r="CL30" s="32">
        <v>0</v>
      </c>
      <c r="CM30" s="32">
        <v>0</v>
      </c>
      <c r="CN30" s="52">
        <v>982.35768769968001</v>
      </c>
      <c r="CO30" s="32">
        <v>0</v>
      </c>
      <c r="CP30" s="32">
        <v>87.153125000000003</v>
      </c>
      <c r="CQ30" s="32">
        <v>0</v>
      </c>
      <c r="CR30" s="32">
        <v>118.820721060311</v>
      </c>
      <c r="CS30" s="32">
        <v>0</v>
      </c>
      <c r="CT30" s="52">
        <v>84.440414746543894</v>
      </c>
      <c r="CU30" s="32">
        <v>244.932206941244</v>
      </c>
      <c r="CV30" s="32">
        <v>181.41811563940101</v>
      </c>
      <c r="CW30" s="32">
        <v>275.83687500000002</v>
      </c>
      <c r="CX30" s="32">
        <v>0</v>
      </c>
      <c r="CY30" s="32">
        <v>12988.968770269399</v>
      </c>
      <c r="CZ30" s="52">
        <v>607.99722197395602</v>
      </c>
      <c r="DA30" s="32">
        <v>725.45376133171601</v>
      </c>
      <c r="DB30" s="32">
        <v>213.03487710674199</v>
      </c>
      <c r="DC30" s="32">
        <v>202.06825746935701</v>
      </c>
      <c r="DD30" s="32">
        <v>0</v>
      </c>
      <c r="DE30" s="32">
        <v>1976.6786465781399</v>
      </c>
      <c r="DF30" s="52">
        <v>624.59796220633302</v>
      </c>
      <c r="DG30" s="32">
        <v>0</v>
      </c>
      <c r="DH30" s="32">
        <v>471.8228125</v>
      </c>
      <c r="DI30" s="32">
        <v>0</v>
      </c>
      <c r="DJ30" s="32">
        <v>0</v>
      </c>
      <c r="DK30" s="32">
        <v>132.80734375</v>
      </c>
      <c r="DL30" s="52">
        <v>0</v>
      </c>
      <c r="DM30" s="32">
        <v>0</v>
      </c>
      <c r="DN30" s="32">
        <v>0</v>
      </c>
      <c r="DO30" s="32">
        <v>59.898325892857301</v>
      </c>
      <c r="DP30" s="32">
        <v>0</v>
      </c>
      <c r="DQ30" s="32">
        <v>214.035810185185</v>
      </c>
      <c r="DR30" s="52">
        <v>131.044971064815</v>
      </c>
      <c r="DS30" s="32">
        <v>98.122563657407397</v>
      </c>
      <c r="DT30" s="32">
        <v>193.066030092592</v>
      </c>
      <c r="DU30" s="32">
        <v>433.02847086056698</v>
      </c>
      <c r="DV30" s="32">
        <v>15557.505122549001</v>
      </c>
      <c r="DW30" s="32">
        <v>373.32890659041402</v>
      </c>
      <c r="DX30" s="52">
        <v>0</v>
      </c>
      <c r="DY30" s="32">
        <v>0</v>
      </c>
      <c r="DZ30" s="32">
        <v>0</v>
      </c>
      <c r="EA30" s="32">
        <v>926.558124999999</v>
      </c>
      <c r="EB30" s="32">
        <v>1046.23992345648</v>
      </c>
      <c r="EC30" s="32">
        <v>0</v>
      </c>
      <c r="ED30" s="52">
        <v>0</v>
      </c>
      <c r="EE30" s="32">
        <v>0</v>
      </c>
      <c r="EF30" s="32">
        <v>0</v>
      </c>
      <c r="EG30" s="32">
        <v>898.67991032008797</v>
      </c>
      <c r="EH30" s="32">
        <v>3993.66980856788</v>
      </c>
      <c r="EI30" s="32">
        <v>79.013093612030602</v>
      </c>
      <c r="EJ30" s="52">
        <v>0</v>
      </c>
      <c r="EK30" s="32">
        <v>0</v>
      </c>
      <c r="EL30" s="32">
        <v>868.07187499999998</v>
      </c>
      <c r="EM30" s="32">
        <v>50.949039772727303</v>
      </c>
      <c r="EN30" s="32">
        <v>0</v>
      </c>
      <c r="EO30" s="32">
        <v>1408.5875703125</v>
      </c>
      <c r="EP30" s="52">
        <v>0</v>
      </c>
      <c r="EQ30" s="32">
        <v>0</v>
      </c>
      <c r="ER30" s="32">
        <v>0</v>
      </c>
      <c r="ES30" s="32">
        <v>159.88397433659301</v>
      </c>
      <c r="ET30" s="32">
        <v>108.97977566340801</v>
      </c>
      <c r="EU30" s="32">
        <v>0</v>
      </c>
      <c r="EV30" s="52">
        <v>257.40221354166601</v>
      </c>
      <c r="EW30" s="32">
        <v>60.562161458333698</v>
      </c>
      <c r="EX30" s="32">
        <v>0</v>
      </c>
      <c r="EY30" s="32">
        <v>150.08480858375901</v>
      </c>
      <c r="EZ30" s="32">
        <v>79.029870124679903</v>
      </c>
      <c r="FA30" s="32">
        <v>201.246869405372</v>
      </c>
      <c r="FB30" s="52">
        <v>196.58379755434601</v>
      </c>
      <c r="FC30" s="32">
        <v>272.85286445012798</v>
      </c>
      <c r="FD30" s="32">
        <v>87.517812499999906</v>
      </c>
      <c r="FE30" s="32">
        <v>0</v>
      </c>
      <c r="FF30" s="32">
        <v>229.486875</v>
      </c>
      <c r="FG30" s="32">
        <v>0</v>
      </c>
      <c r="FH30" s="52">
        <v>0</v>
      </c>
      <c r="FI30" s="32">
        <v>0</v>
      </c>
      <c r="FJ30" s="32">
        <v>461.93945877493798</v>
      </c>
      <c r="FK30" s="32">
        <v>164.77742245947701</v>
      </c>
      <c r="FL30" s="32">
        <v>112.48299953242</v>
      </c>
      <c r="FM30" s="32">
        <v>0</v>
      </c>
      <c r="FN30" s="52">
        <v>0</v>
      </c>
      <c r="FO30" s="32">
        <v>780.58164062499998</v>
      </c>
      <c r="FP30" s="32">
        <v>1969.04</v>
      </c>
      <c r="FQ30" s="32">
        <v>273.30554687500199</v>
      </c>
      <c r="FR30" s="32">
        <v>0</v>
      </c>
      <c r="FS30" s="32">
        <v>0</v>
      </c>
      <c r="FT30" s="52">
        <v>85.619206509215999</v>
      </c>
      <c r="FU30" s="32">
        <v>0</v>
      </c>
      <c r="FV30" s="32">
        <v>15747.487034850201</v>
      </c>
      <c r="FW30" s="32">
        <v>0</v>
      </c>
      <c r="FX30" s="32">
        <v>79.960633640553297</v>
      </c>
      <c r="FY30" s="32">
        <v>67.196562499999999</v>
      </c>
      <c r="FZ30" s="52">
        <v>0</v>
      </c>
      <c r="GA30" s="32">
        <v>137.46625</v>
      </c>
      <c r="GB30" s="32">
        <v>0</v>
      </c>
      <c r="GC30" s="32">
        <v>304.22578175241199</v>
      </c>
      <c r="GD30" s="32">
        <v>0</v>
      </c>
      <c r="GE30" s="32">
        <v>0</v>
      </c>
      <c r="GF30" s="52">
        <v>0</v>
      </c>
      <c r="GG30" s="32">
        <v>0</v>
      </c>
      <c r="GH30" s="32">
        <v>0</v>
      </c>
      <c r="GI30" s="53">
        <v>0</v>
      </c>
      <c r="GJ30" s="32">
        <v>0</v>
      </c>
      <c r="GK30" s="54">
        <v>0</v>
      </c>
    </row>
    <row r="31" spans="1:228">
      <c r="A31" s="81" t="s">
        <v>416</v>
      </c>
      <c r="B31" s="20">
        <v>116</v>
      </c>
      <c r="C31" s="20">
        <v>116</v>
      </c>
      <c r="D31" s="20" t="s">
        <v>350</v>
      </c>
      <c r="E31" s="27" t="s">
        <v>279</v>
      </c>
      <c r="F31" s="38" t="s">
        <v>351</v>
      </c>
      <c r="G31" s="27">
        <v>63</v>
      </c>
      <c r="H31" s="27">
        <v>0</v>
      </c>
      <c r="I31" s="27">
        <v>71.900000000000006</v>
      </c>
      <c r="J31" s="27">
        <v>1.62</v>
      </c>
      <c r="K31" s="36">
        <f t="shared" si="13"/>
        <v>27.396738302088092</v>
      </c>
      <c r="L31" s="39">
        <v>1</v>
      </c>
      <c r="M31" s="36">
        <v>28.6</v>
      </c>
      <c r="N31" s="27">
        <v>48.7</v>
      </c>
      <c r="O31" s="27">
        <v>50.8</v>
      </c>
      <c r="P31" s="27">
        <v>2.6</v>
      </c>
      <c r="Q31" s="27">
        <v>2320</v>
      </c>
      <c r="R31" s="27">
        <v>104.5</v>
      </c>
      <c r="S31" s="27">
        <v>95.5</v>
      </c>
      <c r="T31" s="27">
        <v>39.6</v>
      </c>
      <c r="U31" s="27">
        <v>120</v>
      </c>
      <c r="V31" s="27">
        <v>80</v>
      </c>
      <c r="W31" s="36">
        <f t="shared" si="11"/>
        <v>93.333333333333329</v>
      </c>
      <c r="X31" s="27">
        <v>66</v>
      </c>
      <c r="Y31" s="27">
        <v>1</v>
      </c>
      <c r="Z31" s="27">
        <v>1</v>
      </c>
      <c r="AA31" s="27">
        <v>1</v>
      </c>
      <c r="AB31" s="27">
        <v>0</v>
      </c>
      <c r="AC31" s="27">
        <v>0</v>
      </c>
      <c r="AD31" s="20">
        <v>1</v>
      </c>
      <c r="AE31" s="27">
        <v>2</v>
      </c>
      <c r="AF31" s="27" t="s">
        <v>352</v>
      </c>
      <c r="AG31" s="64">
        <v>109</v>
      </c>
      <c r="AH31" s="64">
        <v>10.1</v>
      </c>
      <c r="AI31" s="20">
        <v>1</v>
      </c>
      <c r="AJ31" s="27">
        <v>122</v>
      </c>
      <c r="AK31" s="27">
        <v>45</v>
      </c>
      <c r="AL31" s="27">
        <f t="shared" si="14"/>
        <v>77</v>
      </c>
      <c r="AM31" s="27">
        <f t="shared" si="15"/>
        <v>46.2</v>
      </c>
      <c r="AN31" s="27">
        <f t="shared" si="16"/>
        <v>30.8</v>
      </c>
      <c r="AO31" s="27">
        <v>154</v>
      </c>
      <c r="AP31" s="27">
        <v>1.1000000000000001</v>
      </c>
      <c r="AQ31" s="72">
        <f>((186)*(AP31^-1.154))*((G31)^-0.203)</f>
        <v>71.85874929305686</v>
      </c>
      <c r="AR31" s="78">
        <v>1.5</v>
      </c>
      <c r="AS31" s="73">
        <f t="shared" si="4"/>
        <v>1.4999999999999999E-2</v>
      </c>
      <c r="AT31" s="64">
        <v>50</v>
      </c>
      <c r="AU31" s="78">
        <v>35</v>
      </c>
      <c r="AV31" s="74">
        <f t="shared" si="5"/>
        <v>2.1428571428571429E-2</v>
      </c>
      <c r="AW31" s="76">
        <v>6</v>
      </c>
      <c r="AX31" s="73">
        <f t="shared" si="6"/>
        <v>6.0000000000000001E-3</v>
      </c>
      <c r="AY31" s="75">
        <f t="shared" si="7"/>
        <v>0.28000000000000003</v>
      </c>
      <c r="AZ31" s="84">
        <v>0</v>
      </c>
      <c r="BA31" s="27"/>
      <c r="BB31" s="27"/>
      <c r="BC31" s="33"/>
      <c r="BD31" s="33"/>
      <c r="BE31" s="33"/>
      <c r="BF31" s="33"/>
      <c r="BG31" s="33"/>
      <c r="BH31" s="33"/>
      <c r="BI31" s="34"/>
      <c r="BJ31" s="40"/>
      <c r="BK31" s="32">
        <v>155.50478311567201</v>
      </c>
      <c r="BL31" s="32">
        <v>0</v>
      </c>
      <c r="BM31" s="32">
        <v>365.42484374999998</v>
      </c>
      <c r="BN31" s="32">
        <v>0</v>
      </c>
      <c r="BO31" s="32">
        <v>127.117719298246</v>
      </c>
      <c r="BP31" s="52">
        <v>6182.3057998798104</v>
      </c>
      <c r="BQ31" s="32">
        <v>0</v>
      </c>
      <c r="BR31" s="32">
        <v>277.66264903846201</v>
      </c>
      <c r="BS31" s="32">
        <v>341.85997415865398</v>
      </c>
      <c r="BT31" s="32">
        <v>0</v>
      </c>
      <c r="BU31" s="32">
        <v>4795.3615264423097</v>
      </c>
      <c r="BV31" s="52">
        <v>0</v>
      </c>
      <c r="BW31" s="32">
        <v>0</v>
      </c>
      <c r="BX31" s="32">
        <v>55.085901442307701</v>
      </c>
      <c r="BY31" s="32">
        <v>0</v>
      </c>
      <c r="BZ31" s="32">
        <v>133.92432102272701</v>
      </c>
      <c r="CA31" s="32">
        <v>534.79786647727303</v>
      </c>
      <c r="CB31" s="52">
        <v>0</v>
      </c>
      <c r="CC31" s="32">
        <v>0</v>
      </c>
      <c r="CD31" s="32">
        <v>0</v>
      </c>
      <c r="CE31" s="32">
        <v>54.808749007936498</v>
      </c>
      <c r="CF31" s="32">
        <v>55.284799107142803</v>
      </c>
      <c r="CG31" s="32">
        <v>0</v>
      </c>
      <c r="CH31" s="52">
        <v>235.02395436507999</v>
      </c>
      <c r="CI31" s="32">
        <v>3315.0516145833299</v>
      </c>
      <c r="CJ31" s="32">
        <v>0</v>
      </c>
      <c r="CK31" s="32">
        <v>0</v>
      </c>
      <c r="CL31" s="32">
        <v>0</v>
      </c>
      <c r="CM31" s="32">
        <v>0</v>
      </c>
      <c r="CN31" s="52">
        <v>1112.67457720588</v>
      </c>
      <c r="CO31" s="32">
        <v>107.678207720589</v>
      </c>
      <c r="CP31" s="32">
        <v>132.85419117647001</v>
      </c>
      <c r="CQ31" s="32">
        <v>0</v>
      </c>
      <c r="CR31" s="32">
        <v>149.47344138198699</v>
      </c>
      <c r="CS31" s="32">
        <v>91.689423201345804</v>
      </c>
      <c r="CT31" s="52">
        <v>118.724560688406</v>
      </c>
      <c r="CU31" s="32">
        <v>262.45968749999901</v>
      </c>
      <c r="CV31" s="32">
        <v>193.863932129918</v>
      </c>
      <c r="CW31" s="32">
        <v>251.55625000000001</v>
      </c>
      <c r="CX31" s="32">
        <v>0</v>
      </c>
      <c r="CY31" s="32">
        <v>13456.643022174299</v>
      </c>
      <c r="CZ31" s="52">
        <v>0</v>
      </c>
      <c r="DA31" s="32">
        <v>763.73485034758096</v>
      </c>
      <c r="DB31" s="32">
        <v>182.453876480432</v>
      </c>
      <c r="DC31" s="32">
        <v>193.15044091143301</v>
      </c>
      <c r="DD31" s="32">
        <v>0</v>
      </c>
      <c r="DE31" s="32">
        <v>2228.2426161817698</v>
      </c>
      <c r="DF31" s="52">
        <v>641.59956890447904</v>
      </c>
      <c r="DG31" s="32">
        <v>0</v>
      </c>
      <c r="DH31" s="32">
        <v>577.43979446308697</v>
      </c>
      <c r="DI31" s="32">
        <v>0</v>
      </c>
      <c r="DJ31" s="32">
        <v>64.618279152684707</v>
      </c>
      <c r="DK31" s="32">
        <v>318.82620490771802</v>
      </c>
      <c r="DL31" s="52">
        <v>0</v>
      </c>
      <c r="DM31" s="32">
        <v>287.11799601510103</v>
      </c>
      <c r="DN31" s="32">
        <v>0</v>
      </c>
      <c r="DO31" s="32">
        <v>0</v>
      </c>
      <c r="DP31" s="32">
        <v>0</v>
      </c>
      <c r="DQ31" s="32">
        <v>216.99823766252899</v>
      </c>
      <c r="DR31" s="52">
        <v>131.95988142730499</v>
      </c>
      <c r="DS31" s="32">
        <v>273.17133311170198</v>
      </c>
      <c r="DT31" s="32">
        <v>250.05961103723399</v>
      </c>
      <c r="DU31" s="32">
        <v>164.31298907520301</v>
      </c>
      <c r="DV31" s="32">
        <v>12898.6891869919</v>
      </c>
      <c r="DW31" s="32">
        <v>432.01888338414602</v>
      </c>
      <c r="DX31" s="52">
        <v>0</v>
      </c>
      <c r="DY31" s="32">
        <v>0</v>
      </c>
      <c r="DZ31" s="32">
        <v>815.51892220744696</v>
      </c>
      <c r="EA31" s="32">
        <v>0</v>
      </c>
      <c r="EB31" s="32">
        <v>1056.40140765766</v>
      </c>
      <c r="EC31" s="32">
        <v>0</v>
      </c>
      <c r="ED31" s="52">
        <v>0</v>
      </c>
      <c r="EE31" s="32">
        <v>0</v>
      </c>
      <c r="EF31" s="32">
        <v>63.519498210352602</v>
      </c>
      <c r="EG31" s="32">
        <v>399.63397508259902</v>
      </c>
      <c r="EH31" s="32">
        <v>4224.4781628579303</v>
      </c>
      <c r="EI31" s="32">
        <v>56.628676349118898</v>
      </c>
      <c r="EJ31" s="52">
        <v>0</v>
      </c>
      <c r="EK31" s="32">
        <v>0</v>
      </c>
      <c r="EL31" s="32">
        <v>991.81765625000105</v>
      </c>
      <c r="EM31" s="32">
        <v>0</v>
      </c>
      <c r="EN31" s="32">
        <v>0</v>
      </c>
      <c r="EO31" s="32">
        <v>1337.191875</v>
      </c>
      <c r="EP31" s="52">
        <v>0</v>
      </c>
      <c r="EQ31" s="32">
        <v>50.848437500000202</v>
      </c>
      <c r="ER31" s="32">
        <v>0</v>
      </c>
      <c r="ES31" s="32">
        <v>191.26962570621399</v>
      </c>
      <c r="ET31" s="32">
        <v>92.388811793785493</v>
      </c>
      <c r="EU31" s="32">
        <v>0</v>
      </c>
      <c r="EV31" s="52">
        <v>328.12551736111197</v>
      </c>
      <c r="EW31" s="32">
        <v>114.84167013888801</v>
      </c>
      <c r="EX31" s="32">
        <v>0</v>
      </c>
      <c r="EY31" s="32">
        <v>134.45875000000001</v>
      </c>
      <c r="EZ31" s="32">
        <v>0</v>
      </c>
      <c r="FA31" s="32">
        <v>296.82581426056299</v>
      </c>
      <c r="FB31" s="52">
        <v>176.54580325704299</v>
      </c>
      <c r="FC31" s="32">
        <v>261.87338248239399</v>
      </c>
      <c r="FD31" s="32">
        <v>107.01421875</v>
      </c>
      <c r="FE31" s="32">
        <v>0</v>
      </c>
      <c r="FF31" s="32">
        <v>218.84625</v>
      </c>
      <c r="FG31" s="32">
        <v>0</v>
      </c>
      <c r="FH31" s="52">
        <v>0</v>
      </c>
      <c r="FI31" s="32">
        <v>0</v>
      </c>
      <c r="FJ31" s="32">
        <v>459.81481394230798</v>
      </c>
      <c r="FK31" s="32">
        <v>149.62680288461499</v>
      </c>
      <c r="FL31" s="32">
        <v>113.419025</v>
      </c>
      <c r="FM31" s="32">
        <v>0</v>
      </c>
      <c r="FN31" s="52">
        <v>0</v>
      </c>
      <c r="FO31" s="32">
        <v>767.55862698655301</v>
      </c>
      <c r="FP31" s="32">
        <v>2248.9537935513399</v>
      </c>
      <c r="FQ31" s="32">
        <v>323.40195446210299</v>
      </c>
      <c r="FR31" s="32">
        <v>0</v>
      </c>
      <c r="FS31" s="32">
        <v>0</v>
      </c>
      <c r="FT31" s="52">
        <v>240.834010495462</v>
      </c>
      <c r="FU31" s="32">
        <v>9640.1771917548904</v>
      </c>
      <c r="FV31" s="32">
        <v>6186.7396187122004</v>
      </c>
      <c r="FW31" s="32">
        <v>0</v>
      </c>
      <c r="FX31" s="32">
        <v>138.441263946672</v>
      </c>
      <c r="FY31" s="32">
        <v>111.158540090771</v>
      </c>
      <c r="FZ31" s="52">
        <v>0</v>
      </c>
      <c r="GA31" s="32">
        <v>136.818531250001</v>
      </c>
      <c r="GB31" s="32">
        <v>0</v>
      </c>
      <c r="GC31" s="32">
        <v>316.684941344636</v>
      </c>
      <c r="GD31" s="32">
        <v>0</v>
      </c>
      <c r="GE31" s="32">
        <v>0</v>
      </c>
      <c r="GF31" s="52">
        <v>0</v>
      </c>
      <c r="GG31" s="32">
        <v>0</v>
      </c>
      <c r="GH31" s="32">
        <v>0</v>
      </c>
      <c r="GI31" s="53">
        <v>0</v>
      </c>
      <c r="GJ31" s="32">
        <v>0</v>
      </c>
      <c r="GK31" s="54">
        <v>0</v>
      </c>
    </row>
    <row r="32" spans="1:228">
      <c r="B32" s="20">
        <v>108</v>
      </c>
      <c r="C32" s="20">
        <v>108</v>
      </c>
      <c r="D32" s="20" t="s">
        <v>353</v>
      </c>
      <c r="E32" s="27" t="s">
        <v>279</v>
      </c>
      <c r="F32" s="38" t="s">
        <v>354</v>
      </c>
      <c r="G32" s="27">
        <v>47</v>
      </c>
      <c r="H32" s="27">
        <v>1</v>
      </c>
      <c r="I32" s="27">
        <v>75</v>
      </c>
      <c r="J32" s="27">
        <v>1.53</v>
      </c>
      <c r="K32" s="36">
        <f t="shared" si="13"/>
        <v>32.038959374599514</v>
      </c>
      <c r="L32" s="39">
        <v>2</v>
      </c>
      <c r="M32" s="36">
        <v>42.4</v>
      </c>
      <c r="N32" s="27">
        <v>41</v>
      </c>
      <c r="O32" s="27">
        <v>40.5</v>
      </c>
      <c r="P32" s="27">
        <v>2.2000000000000002</v>
      </c>
      <c r="Q32" s="27">
        <v>2090</v>
      </c>
      <c r="R32" s="27">
        <v>91.2</v>
      </c>
      <c r="S32" s="27">
        <v>108</v>
      </c>
      <c r="T32" s="27">
        <v>38.799999999999997</v>
      </c>
      <c r="U32" s="27">
        <v>110</v>
      </c>
      <c r="V32" s="27">
        <v>80</v>
      </c>
      <c r="W32" s="36">
        <f t="shared" si="11"/>
        <v>90</v>
      </c>
      <c r="X32" s="27">
        <v>22</v>
      </c>
      <c r="Y32" s="27">
        <v>0</v>
      </c>
      <c r="Z32" s="27">
        <v>0</v>
      </c>
      <c r="AA32" s="27">
        <v>1</v>
      </c>
      <c r="AB32" s="27">
        <v>0</v>
      </c>
      <c r="AC32" s="27">
        <v>0</v>
      </c>
      <c r="AD32" s="20">
        <v>1</v>
      </c>
      <c r="AE32" s="27">
        <v>2.5</v>
      </c>
      <c r="AF32" s="27" t="s">
        <v>319</v>
      </c>
      <c r="AG32" s="64">
        <v>120</v>
      </c>
      <c r="AH32" s="64">
        <v>5.8</v>
      </c>
      <c r="AI32" s="20">
        <v>0</v>
      </c>
      <c r="AJ32" s="27">
        <v>173</v>
      </c>
      <c r="AK32" s="27">
        <v>43</v>
      </c>
      <c r="AL32" s="27">
        <f t="shared" si="14"/>
        <v>130</v>
      </c>
      <c r="AM32" s="27">
        <f t="shared" si="15"/>
        <v>107.2</v>
      </c>
      <c r="AN32" s="27">
        <f t="shared" si="16"/>
        <v>22.8</v>
      </c>
      <c r="AO32" s="27">
        <v>114</v>
      </c>
      <c r="AP32" s="27">
        <v>0.9</v>
      </c>
      <c r="AQ32" s="72">
        <f>((186)*(AP32^-1.154))*((G32)^-0.203)*(0.742)</f>
        <v>71.332119497618393</v>
      </c>
      <c r="AR32" s="78">
        <v>2.7</v>
      </c>
      <c r="AS32" s="73">
        <f t="shared" si="4"/>
        <v>2.7000000000000003E-2</v>
      </c>
      <c r="AT32" s="64">
        <v>50</v>
      </c>
      <c r="AU32" s="78">
        <v>35</v>
      </c>
      <c r="AV32" s="74">
        <f t="shared" si="5"/>
        <v>3.8571428571428576E-2</v>
      </c>
      <c r="AW32" s="76">
        <v>14</v>
      </c>
      <c r="AX32" s="73">
        <f t="shared" si="6"/>
        <v>1.4E-2</v>
      </c>
      <c r="AY32" s="75">
        <f t="shared" si="7"/>
        <v>0.36296296296296293</v>
      </c>
      <c r="AZ32" s="84">
        <v>0</v>
      </c>
      <c r="BA32" s="27"/>
      <c r="BB32" s="27"/>
      <c r="BC32" s="33">
        <v>0.5</v>
      </c>
      <c r="BD32" s="33">
        <v>0.7</v>
      </c>
      <c r="BE32" s="33">
        <f t="shared" si="8"/>
        <v>0.6</v>
      </c>
      <c r="BF32" s="33">
        <v>0.5</v>
      </c>
      <c r="BG32" s="33">
        <v>0.4</v>
      </c>
      <c r="BH32" s="33">
        <f t="shared" si="9"/>
        <v>0.45</v>
      </c>
      <c r="BI32" s="34">
        <f t="shared" si="10"/>
        <v>0.52500000000000002</v>
      </c>
      <c r="BJ32" s="40"/>
      <c r="BK32" s="32">
        <v>156.26160989881399</v>
      </c>
      <c r="BL32" s="32">
        <v>0</v>
      </c>
      <c r="BM32" s="32">
        <v>317.928419996934</v>
      </c>
      <c r="BN32" s="32">
        <v>0</v>
      </c>
      <c r="BO32" s="32">
        <v>803.13458580335202</v>
      </c>
      <c r="BP32" s="52">
        <v>3948.0046436784501</v>
      </c>
      <c r="BQ32" s="32">
        <v>0</v>
      </c>
      <c r="BR32" s="32">
        <v>294.46055588205297</v>
      </c>
      <c r="BS32" s="32">
        <v>310.26580118049901</v>
      </c>
      <c r="BT32" s="32">
        <v>0</v>
      </c>
      <c r="BU32" s="32">
        <v>5298.8779799928498</v>
      </c>
      <c r="BV32" s="52">
        <v>0</v>
      </c>
      <c r="BW32" s="32">
        <v>0</v>
      </c>
      <c r="BX32" s="32">
        <v>70.132914579926506</v>
      </c>
      <c r="BY32" s="32">
        <v>0</v>
      </c>
      <c r="BZ32" s="32">
        <v>74.211993689903807</v>
      </c>
      <c r="CA32" s="32">
        <v>483.33135016025602</v>
      </c>
      <c r="CB32" s="52">
        <v>0</v>
      </c>
      <c r="CC32" s="32">
        <v>0</v>
      </c>
      <c r="CD32" s="32">
        <v>0</v>
      </c>
      <c r="CE32" s="32">
        <v>0</v>
      </c>
      <c r="CF32" s="32">
        <v>0</v>
      </c>
      <c r="CG32" s="32">
        <v>0</v>
      </c>
      <c r="CH32" s="52">
        <v>150.81453124999999</v>
      </c>
      <c r="CI32" s="32">
        <v>2792.1472620412901</v>
      </c>
      <c r="CJ32" s="32">
        <v>0</v>
      </c>
      <c r="CK32" s="32">
        <v>165.744849721338</v>
      </c>
      <c r="CL32" s="32">
        <v>0</v>
      </c>
      <c r="CM32" s="32">
        <v>0</v>
      </c>
      <c r="CN32" s="52">
        <v>903.53208067092703</v>
      </c>
      <c r="CO32" s="32">
        <v>0</v>
      </c>
      <c r="CP32" s="32">
        <v>81.798124999999999</v>
      </c>
      <c r="CQ32" s="32">
        <v>80.553138530927896</v>
      </c>
      <c r="CR32" s="32">
        <v>139.42602867267999</v>
      </c>
      <c r="CS32" s="32">
        <v>116.34784375</v>
      </c>
      <c r="CT32" s="52">
        <v>104.884967139176</v>
      </c>
      <c r="CU32" s="32">
        <v>246.380184600516</v>
      </c>
      <c r="CV32" s="32">
        <v>162.3140873067</v>
      </c>
      <c r="CW32" s="32">
        <v>263.97328125000001</v>
      </c>
      <c r="CX32" s="32">
        <v>0</v>
      </c>
      <c r="CY32" s="32">
        <v>12675.2454706633</v>
      </c>
      <c r="CZ32" s="52">
        <v>1090.23256823979</v>
      </c>
      <c r="DA32" s="32">
        <v>714.20950765306304</v>
      </c>
      <c r="DB32" s="32">
        <v>364.50479719387602</v>
      </c>
      <c r="DC32" s="32">
        <v>179.72134375000101</v>
      </c>
      <c r="DD32" s="32">
        <v>0</v>
      </c>
      <c r="DE32" s="32">
        <v>2131.35718431122</v>
      </c>
      <c r="DF32" s="52">
        <v>593.52834056122697</v>
      </c>
      <c r="DG32" s="32">
        <v>0</v>
      </c>
      <c r="DH32" s="32">
        <v>577.33746180555499</v>
      </c>
      <c r="DI32" s="32">
        <v>0</v>
      </c>
      <c r="DJ32" s="32">
        <v>78.376218749999893</v>
      </c>
      <c r="DK32" s="32">
        <v>380.36621624228297</v>
      </c>
      <c r="DL32" s="52">
        <v>0</v>
      </c>
      <c r="DM32" s="32">
        <v>213.80839699074099</v>
      </c>
      <c r="DN32" s="32">
        <v>0</v>
      </c>
      <c r="DO32" s="32">
        <v>54.535688344594703</v>
      </c>
      <c r="DP32" s="32">
        <v>0</v>
      </c>
      <c r="DQ32" s="32">
        <v>200.43068221831001</v>
      </c>
      <c r="DR32" s="52">
        <v>109.26213028169001</v>
      </c>
      <c r="DS32" s="32">
        <v>195.81366071428599</v>
      </c>
      <c r="DT32" s="32">
        <v>183.981183035714</v>
      </c>
      <c r="DU32" s="32">
        <v>1013.48885032538</v>
      </c>
      <c r="DV32" s="32">
        <v>10773.6304551925</v>
      </c>
      <c r="DW32" s="32">
        <v>389.13006948210398</v>
      </c>
      <c r="DX32" s="52">
        <v>0</v>
      </c>
      <c r="DY32" s="32">
        <v>53.5912884221311</v>
      </c>
      <c r="DZ32" s="32">
        <v>751.03035476434502</v>
      </c>
      <c r="EA32" s="32">
        <v>0</v>
      </c>
      <c r="EB32" s="32">
        <v>1011.7559931598699</v>
      </c>
      <c r="EC32" s="32">
        <v>0</v>
      </c>
      <c r="ED32" s="52">
        <v>0</v>
      </c>
      <c r="EE32" s="32">
        <v>0</v>
      </c>
      <c r="EF32" s="32">
        <v>0</v>
      </c>
      <c r="EG32" s="32">
        <v>344.33080206058997</v>
      </c>
      <c r="EH32" s="32">
        <v>3663.5004714792599</v>
      </c>
      <c r="EI32" s="32">
        <v>62.199079899017697</v>
      </c>
      <c r="EJ32" s="52">
        <v>0</v>
      </c>
      <c r="EK32" s="32">
        <v>0</v>
      </c>
      <c r="EL32" s="32">
        <v>825.15859375000002</v>
      </c>
      <c r="EM32" s="32">
        <v>77.084218750000005</v>
      </c>
      <c r="EN32" s="32">
        <v>0</v>
      </c>
      <c r="EO32" s="32">
        <v>1204.47953125</v>
      </c>
      <c r="EP32" s="52">
        <v>52.885312500000197</v>
      </c>
      <c r="EQ32" s="32">
        <v>0</v>
      </c>
      <c r="ER32" s="32">
        <v>0</v>
      </c>
      <c r="ES32" s="32">
        <v>154.70084870218599</v>
      </c>
      <c r="ET32" s="32">
        <v>107.171026297814</v>
      </c>
      <c r="EU32" s="32">
        <v>0</v>
      </c>
      <c r="EV32" s="52">
        <v>274.593410247093</v>
      </c>
      <c r="EW32" s="32">
        <v>66.679298086240095</v>
      </c>
      <c r="EX32" s="32">
        <v>57.935260416666701</v>
      </c>
      <c r="EY32" s="32">
        <v>152.84002068661999</v>
      </c>
      <c r="EZ32" s="32">
        <v>97.306895246478803</v>
      </c>
      <c r="FA32" s="32">
        <v>287.69279489436701</v>
      </c>
      <c r="FB32" s="52">
        <v>215.26906910211201</v>
      </c>
      <c r="FC32" s="32">
        <v>351.30654005281599</v>
      </c>
      <c r="FD32" s="32">
        <v>212.50910123239501</v>
      </c>
      <c r="FE32" s="32">
        <v>0</v>
      </c>
      <c r="FF32" s="32">
        <v>538.02901628521101</v>
      </c>
      <c r="FG32" s="32">
        <v>0</v>
      </c>
      <c r="FH32" s="52">
        <v>0</v>
      </c>
      <c r="FI32" s="32">
        <v>0</v>
      </c>
      <c r="FJ32" s="32">
        <v>425.07431840170301</v>
      </c>
      <c r="FK32" s="32">
        <v>129.08013448142299</v>
      </c>
      <c r="FL32" s="32">
        <v>133.57210961687301</v>
      </c>
      <c r="FM32" s="32">
        <v>0</v>
      </c>
      <c r="FN32" s="52">
        <v>0</v>
      </c>
      <c r="FO32" s="32">
        <v>848.647973193128</v>
      </c>
      <c r="FP32" s="32">
        <v>2090.3779554206199</v>
      </c>
      <c r="FQ32" s="32">
        <v>305.75188388625497</v>
      </c>
      <c r="FR32" s="32">
        <v>0</v>
      </c>
      <c r="FS32" s="32">
        <v>56.2140889790073</v>
      </c>
      <c r="FT32" s="52">
        <v>128.63253435114501</v>
      </c>
      <c r="FU32" s="32">
        <v>0</v>
      </c>
      <c r="FV32" s="32">
        <v>16212.069897662201</v>
      </c>
      <c r="FW32" s="32">
        <v>0</v>
      </c>
      <c r="FX32" s="32">
        <v>180.86476216603</v>
      </c>
      <c r="FY32" s="32">
        <v>99.939243797710205</v>
      </c>
      <c r="FZ32" s="52">
        <v>0</v>
      </c>
      <c r="GA32" s="32">
        <v>214.16655606775399</v>
      </c>
      <c r="GB32" s="32">
        <v>66.824488636363597</v>
      </c>
      <c r="GC32" s="32">
        <v>421.64136712049702</v>
      </c>
      <c r="GD32" s="32">
        <v>0</v>
      </c>
      <c r="GE32" s="32">
        <v>103.09292956948801</v>
      </c>
      <c r="GF32" s="52">
        <v>0</v>
      </c>
      <c r="GG32" s="32">
        <v>0</v>
      </c>
      <c r="GH32" s="32">
        <v>116.72513217522599</v>
      </c>
      <c r="GI32" s="53">
        <v>0</v>
      </c>
      <c r="GJ32" s="32">
        <v>78.3</v>
      </c>
      <c r="GK32" s="54">
        <v>0</v>
      </c>
    </row>
    <row r="33" spans="1:229">
      <c r="B33" s="20">
        <v>109</v>
      </c>
      <c r="C33" s="20">
        <v>109</v>
      </c>
      <c r="D33" s="20" t="s">
        <v>355</v>
      </c>
      <c r="E33" s="27" t="s">
        <v>279</v>
      </c>
      <c r="F33" s="38" t="s">
        <v>356</v>
      </c>
      <c r="G33" s="27">
        <v>49</v>
      </c>
      <c r="H33" s="27">
        <v>0</v>
      </c>
      <c r="I33" s="27">
        <v>96.8</v>
      </c>
      <c r="J33" s="27">
        <v>1.81</v>
      </c>
      <c r="K33" s="36">
        <f t="shared" si="13"/>
        <v>29.547327615152163</v>
      </c>
      <c r="L33" s="39">
        <v>1</v>
      </c>
      <c r="M33" s="36">
        <v>27.8</v>
      </c>
      <c r="N33" s="27">
        <v>66.400000000000006</v>
      </c>
      <c r="O33" s="27">
        <v>49.8</v>
      </c>
      <c r="P33" s="27">
        <v>3.5</v>
      </c>
      <c r="Q33" s="27">
        <v>3193</v>
      </c>
      <c r="R33" s="27">
        <v>106.2</v>
      </c>
      <c r="S33" s="27">
        <v>107</v>
      </c>
      <c r="T33" s="27">
        <v>43.7</v>
      </c>
      <c r="U33" s="27">
        <v>110</v>
      </c>
      <c r="V33" s="27">
        <v>80</v>
      </c>
      <c r="W33" s="36">
        <f t="shared" ref="W33:W51" si="17">((V33*2)+U33)/3</f>
        <v>90</v>
      </c>
      <c r="X33" s="27">
        <v>110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0">
        <v>1</v>
      </c>
      <c r="AE33" s="27">
        <v>10</v>
      </c>
      <c r="AF33" s="27" t="s">
        <v>333</v>
      </c>
      <c r="AG33" s="64">
        <v>93</v>
      </c>
      <c r="AH33" s="64">
        <v>6</v>
      </c>
      <c r="AI33" s="20">
        <v>0</v>
      </c>
      <c r="AJ33" s="27">
        <v>183</v>
      </c>
      <c r="AK33" s="27">
        <v>29</v>
      </c>
      <c r="AL33" s="27">
        <f t="shared" si="14"/>
        <v>154</v>
      </c>
      <c r="AM33" s="27">
        <f t="shared" si="15"/>
        <v>97.8</v>
      </c>
      <c r="AN33" s="27">
        <f t="shared" si="16"/>
        <v>56.2</v>
      </c>
      <c r="AO33" s="27">
        <v>281</v>
      </c>
      <c r="AP33" s="27">
        <v>1.4</v>
      </c>
      <c r="AQ33" s="72">
        <f>((186)*(AP33^-1.154))*((G33)^-0.203)</f>
        <v>57.249458972968185</v>
      </c>
      <c r="AR33" s="78">
        <v>2.8</v>
      </c>
      <c r="AS33" s="73">
        <f t="shared" si="4"/>
        <v>2.7999999999999997E-2</v>
      </c>
      <c r="AT33" s="64">
        <v>50</v>
      </c>
      <c r="AU33" s="78">
        <v>32.5</v>
      </c>
      <c r="AV33" s="74">
        <f t="shared" si="5"/>
        <v>4.3076923076923075E-2</v>
      </c>
      <c r="AW33" s="76">
        <v>7</v>
      </c>
      <c r="AX33" s="73">
        <f t="shared" si="6"/>
        <v>7.0000000000000001E-3</v>
      </c>
      <c r="AY33" s="75">
        <f t="shared" si="7"/>
        <v>0.16250000000000001</v>
      </c>
      <c r="AZ33" s="84">
        <v>0</v>
      </c>
      <c r="BA33" s="27"/>
      <c r="BB33" s="27"/>
      <c r="BC33" s="33">
        <v>0.5</v>
      </c>
      <c r="BD33" s="33">
        <v>0.5</v>
      </c>
      <c r="BE33" s="33">
        <f t="shared" si="8"/>
        <v>0.5</v>
      </c>
      <c r="BF33" s="33">
        <v>0.4</v>
      </c>
      <c r="BG33" s="33">
        <v>0.5</v>
      </c>
      <c r="BH33" s="33">
        <f t="shared" si="9"/>
        <v>0.45</v>
      </c>
      <c r="BI33" s="34">
        <f t="shared" si="10"/>
        <v>0.47500000000000003</v>
      </c>
      <c r="BJ33" s="40"/>
      <c r="BK33" s="32">
        <v>146.81802160608299</v>
      </c>
      <c r="BL33" s="32">
        <v>0</v>
      </c>
      <c r="BM33" s="32">
        <v>203.502671086795</v>
      </c>
      <c r="BN33" s="32">
        <v>0</v>
      </c>
      <c r="BO33" s="32">
        <v>156.35874999999999</v>
      </c>
      <c r="BP33" s="52">
        <v>4970.6917256433799</v>
      </c>
      <c r="BQ33" s="32">
        <v>0</v>
      </c>
      <c r="BR33" s="32">
        <v>233.06305376838199</v>
      </c>
      <c r="BS33" s="32">
        <v>199.23334558823501</v>
      </c>
      <c r="BT33" s="32">
        <v>0</v>
      </c>
      <c r="BU33" s="32">
        <v>6709.6597156830203</v>
      </c>
      <c r="BV33" s="52">
        <v>0</v>
      </c>
      <c r="BW33" s="32">
        <v>0</v>
      </c>
      <c r="BX33" s="32">
        <v>75.146520639920396</v>
      </c>
      <c r="BY33" s="32">
        <v>0</v>
      </c>
      <c r="BZ33" s="32">
        <v>63.7043932783019</v>
      </c>
      <c r="CA33" s="32">
        <v>357.00272405660399</v>
      </c>
      <c r="CB33" s="52">
        <v>0</v>
      </c>
      <c r="CC33" s="32">
        <v>0</v>
      </c>
      <c r="CD33" s="32">
        <v>0</v>
      </c>
      <c r="CE33" s="32">
        <v>0</v>
      </c>
      <c r="CF33" s="32">
        <v>50.245389427172199</v>
      </c>
      <c r="CG33" s="32">
        <v>0</v>
      </c>
      <c r="CH33" s="52">
        <v>223.487184571976</v>
      </c>
      <c r="CI33" s="32">
        <v>2993.9208863926701</v>
      </c>
      <c r="CJ33" s="32">
        <v>0</v>
      </c>
      <c r="CK33" s="32">
        <v>0</v>
      </c>
      <c r="CL33" s="32">
        <v>0</v>
      </c>
      <c r="CM33" s="32">
        <v>0</v>
      </c>
      <c r="CN33" s="52">
        <v>1012.7991613806</v>
      </c>
      <c r="CO33" s="32">
        <v>68.661862406716395</v>
      </c>
      <c r="CP33" s="32">
        <v>118.70053871268701</v>
      </c>
      <c r="CQ33" s="32">
        <v>52.149534445296503</v>
      </c>
      <c r="CR33" s="32">
        <v>150.32020801380301</v>
      </c>
      <c r="CS33" s="32">
        <v>91.877472839979305</v>
      </c>
      <c r="CT33" s="52">
        <v>148.898868225972</v>
      </c>
      <c r="CU33" s="32">
        <v>367.15651425102197</v>
      </c>
      <c r="CV33" s="32">
        <v>193.17333972392601</v>
      </c>
      <c r="CW33" s="32">
        <v>0</v>
      </c>
      <c r="CX33" s="32">
        <v>102.1934375</v>
      </c>
      <c r="CY33" s="32">
        <v>12672.0892254849</v>
      </c>
      <c r="CZ33" s="52">
        <v>0</v>
      </c>
      <c r="DA33" s="32">
        <v>682.37608701508702</v>
      </c>
      <c r="DB33" s="32">
        <v>0</v>
      </c>
      <c r="DC33" s="32">
        <v>0</v>
      </c>
      <c r="DD33" s="32">
        <v>193.82246808510601</v>
      </c>
      <c r="DE33" s="32">
        <v>1984.31762367021</v>
      </c>
      <c r="DF33" s="52">
        <v>558.72647074468102</v>
      </c>
      <c r="DG33" s="32">
        <v>0</v>
      </c>
      <c r="DH33" s="32">
        <v>438.17937499999903</v>
      </c>
      <c r="DI33" s="32">
        <v>0</v>
      </c>
      <c r="DJ33" s="32">
        <v>0</v>
      </c>
      <c r="DK33" s="32">
        <v>94.164531250000294</v>
      </c>
      <c r="DL33" s="52">
        <v>0</v>
      </c>
      <c r="DM33" s="32">
        <v>60.647464256535798</v>
      </c>
      <c r="DN33" s="32">
        <v>0</v>
      </c>
      <c r="DO33" s="32">
        <v>0</v>
      </c>
      <c r="DP33" s="32">
        <v>0</v>
      </c>
      <c r="DQ33" s="32">
        <v>197.743163891921</v>
      </c>
      <c r="DR33" s="52">
        <v>101.172773608079</v>
      </c>
      <c r="DS33" s="32">
        <v>62.496945519911499</v>
      </c>
      <c r="DT33" s="32">
        <v>206.06504977876099</v>
      </c>
      <c r="DU33" s="32">
        <v>216.04504222973</v>
      </c>
      <c r="DV33" s="32">
        <v>14012.703811936901</v>
      </c>
      <c r="DW33" s="32">
        <v>409.043576858108</v>
      </c>
      <c r="DX33" s="52">
        <v>0</v>
      </c>
      <c r="DY33" s="32">
        <v>0</v>
      </c>
      <c r="DZ33" s="32">
        <v>727.08106398809605</v>
      </c>
      <c r="EA33" s="32">
        <v>0</v>
      </c>
      <c r="EB33" s="32">
        <v>1072.5275601549699</v>
      </c>
      <c r="EC33" s="32">
        <v>0</v>
      </c>
      <c r="ED33" s="52">
        <v>0</v>
      </c>
      <c r="EE33" s="32">
        <v>0</v>
      </c>
      <c r="EF33" s="32">
        <v>69.774376019575897</v>
      </c>
      <c r="EG33" s="32">
        <v>137.94181433523599</v>
      </c>
      <c r="EH33" s="32">
        <v>3927.6753537928198</v>
      </c>
      <c r="EI33" s="32">
        <v>56.754839161908599</v>
      </c>
      <c r="EJ33" s="52">
        <v>0</v>
      </c>
      <c r="EK33" s="32">
        <v>0</v>
      </c>
      <c r="EL33" s="32">
        <v>915.82635476142002</v>
      </c>
      <c r="EM33" s="32">
        <v>0</v>
      </c>
      <c r="EN33" s="32">
        <v>0</v>
      </c>
      <c r="EO33" s="32">
        <v>1278.9620697389901</v>
      </c>
      <c r="EP33" s="52">
        <v>0</v>
      </c>
      <c r="EQ33" s="32">
        <v>0</v>
      </c>
      <c r="ER33" s="32">
        <v>56.463584558823797</v>
      </c>
      <c r="ES33" s="32">
        <v>267.554237132352</v>
      </c>
      <c r="ET33" s="32">
        <v>159.971838235295</v>
      </c>
      <c r="EU33" s="32">
        <v>0</v>
      </c>
      <c r="EV33" s="52">
        <v>295.56112132352899</v>
      </c>
      <c r="EW33" s="32">
        <v>92.845689338236099</v>
      </c>
      <c r="EX33" s="32">
        <v>0</v>
      </c>
      <c r="EY33" s="32">
        <v>179.87672820141501</v>
      </c>
      <c r="EZ33" s="32">
        <v>0</v>
      </c>
      <c r="FA33" s="32">
        <v>309.18157959298702</v>
      </c>
      <c r="FB33" s="52">
        <v>331.01263493404002</v>
      </c>
      <c r="FC33" s="32">
        <v>355.54659025096697</v>
      </c>
      <c r="FD33" s="32">
        <v>226.77104086229099</v>
      </c>
      <c r="FE33" s="32">
        <v>0</v>
      </c>
      <c r="FF33" s="32">
        <v>283.43955115830101</v>
      </c>
      <c r="FG33" s="32">
        <v>0</v>
      </c>
      <c r="FH33" s="52">
        <v>0</v>
      </c>
      <c r="FI33" s="32">
        <v>0</v>
      </c>
      <c r="FJ33" s="32">
        <v>296.53656249999898</v>
      </c>
      <c r="FK33" s="32">
        <v>51.844665586890301</v>
      </c>
      <c r="FL33" s="32">
        <v>95.091124237805403</v>
      </c>
      <c r="FM33" s="32">
        <v>0</v>
      </c>
      <c r="FN33" s="52">
        <v>0</v>
      </c>
      <c r="FO33" s="32">
        <v>598.78515625</v>
      </c>
      <c r="FP33" s="32">
        <v>2176.17758854167</v>
      </c>
      <c r="FQ33" s="32">
        <v>304.49131770833299</v>
      </c>
      <c r="FR33" s="32">
        <v>0</v>
      </c>
      <c r="FS33" s="32">
        <v>0</v>
      </c>
      <c r="FT33" s="52">
        <v>258.040610795455</v>
      </c>
      <c r="FU33" s="32">
        <v>15044.680225</v>
      </c>
      <c r="FV33" s="32">
        <v>0</v>
      </c>
      <c r="FW33" s="32">
        <v>129.17234374999899</v>
      </c>
      <c r="FX33" s="32">
        <v>96.644945454545294</v>
      </c>
      <c r="FY33" s="32">
        <v>54.855624999999897</v>
      </c>
      <c r="FZ33" s="52">
        <v>0</v>
      </c>
      <c r="GA33" s="32">
        <v>157.20739880346201</v>
      </c>
      <c r="GB33" s="32">
        <v>0</v>
      </c>
      <c r="GC33" s="32">
        <v>329.254066000509</v>
      </c>
      <c r="GD33" s="32">
        <v>0</v>
      </c>
      <c r="GE33" s="32">
        <v>0</v>
      </c>
      <c r="GF33" s="52">
        <v>0</v>
      </c>
      <c r="GG33" s="32">
        <v>0</v>
      </c>
      <c r="GH33" s="32">
        <v>72.502452405275605</v>
      </c>
      <c r="GI33" s="53">
        <v>0</v>
      </c>
      <c r="GJ33" s="32">
        <v>72.502452405275605</v>
      </c>
      <c r="GK33" s="54">
        <v>0</v>
      </c>
    </row>
    <row r="34" spans="1:229">
      <c r="B34" s="20">
        <v>112</v>
      </c>
      <c r="C34" s="20">
        <v>112</v>
      </c>
      <c r="D34" s="20" t="s">
        <v>357</v>
      </c>
      <c r="E34" s="27" t="s">
        <v>279</v>
      </c>
      <c r="F34" s="38" t="s">
        <v>358</v>
      </c>
      <c r="G34" s="27">
        <v>53</v>
      </c>
      <c r="H34" s="27">
        <v>1</v>
      </c>
      <c r="I34" s="27">
        <v>84.2</v>
      </c>
      <c r="J34" s="27">
        <v>1.57</v>
      </c>
      <c r="K34" s="36">
        <f t="shared" si="13"/>
        <v>34.159600795164103</v>
      </c>
      <c r="L34" s="39">
        <v>2</v>
      </c>
      <c r="M34" s="36">
        <v>44.1</v>
      </c>
      <c r="N34" s="27">
        <v>44.7</v>
      </c>
      <c r="O34" s="27">
        <v>39.700000000000003</v>
      </c>
      <c r="P34" s="27">
        <v>2.4</v>
      </c>
      <c r="Q34" s="27">
        <v>2268</v>
      </c>
      <c r="R34" s="27">
        <v>107</v>
      </c>
      <c r="S34" s="27">
        <v>112.2</v>
      </c>
      <c r="T34" s="27">
        <v>36.1</v>
      </c>
      <c r="U34" s="27">
        <v>110</v>
      </c>
      <c r="V34" s="27">
        <v>80</v>
      </c>
      <c r="W34" s="36">
        <f t="shared" si="17"/>
        <v>90</v>
      </c>
      <c r="X34" s="27">
        <v>30</v>
      </c>
      <c r="Y34" s="27">
        <v>0</v>
      </c>
      <c r="Z34" s="27">
        <v>0</v>
      </c>
      <c r="AA34" s="27">
        <v>1</v>
      </c>
      <c r="AB34" s="27">
        <v>0</v>
      </c>
      <c r="AC34" s="27">
        <v>0</v>
      </c>
      <c r="AD34" s="20">
        <v>1</v>
      </c>
      <c r="AE34" s="27">
        <v>3</v>
      </c>
      <c r="AF34" s="27" t="s">
        <v>319</v>
      </c>
      <c r="AG34" s="64">
        <v>286</v>
      </c>
      <c r="AH34" s="64">
        <v>11</v>
      </c>
      <c r="AI34" s="20">
        <v>1</v>
      </c>
      <c r="AJ34" s="27">
        <v>216</v>
      </c>
      <c r="AK34" s="27">
        <v>32</v>
      </c>
      <c r="AL34" s="27">
        <f t="shared" si="14"/>
        <v>184</v>
      </c>
      <c r="AM34" s="27">
        <f t="shared" si="15"/>
        <v>134</v>
      </c>
      <c r="AN34" s="27">
        <f t="shared" si="16"/>
        <v>50</v>
      </c>
      <c r="AO34" s="27">
        <v>250</v>
      </c>
      <c r="AP34" s="27">
        <v>1</v>
      </c>
      <c r="AQ34" s="72">
        <f>((186)*(AP34^-1.154))*((G34)^-0.203)*(0.742)</f>
        <v>61.643721257202614</v>
      </c>
      <c r="AR34" s="78">
        <v>1.7</v>
      </c>
      <c r="AS34" s="73">
        <f t="shared" si="4"/>
        <v>1.7000000000000001E-2</v>
      </c>
      <c r="AT34" s="64">
        <v>50</v>
      </c>
      <c r="AU34" s="78">
        <v>32.5</v>
      </c>
      <c r="AV34" s="74">
        <f t="shared" si="5"/>
        <v>2.6153846153846156E-2</v>
      </c>
      <c r="AW34" s="76">
        <v>23</v>
      </c>
      <c r="AX34" s="73">
        <f t="shared" si="6"/>
        <v>2.3E-2</v>
      </c>
      <c r="AY34" s="75">
        <f t="shared" si="7"/>
        <v>0.87941176470588223</v>
      </c>
      <c r="AZ34" s="84">
        <v>1</v>
      </c>
      <c r="BA34" s="27"/>
      <c r="BB34" s="27"/>
      <c r="BC34" s="33">
        <v>0.5</v>
      </c>
      <c r="BD34" s="33">
        <v>0.4</v>
      </c>
      <c r="BE34" s="33">
        <f t="shared" si="8"/>
        <v>0.45</v>
      </c>
      <c r="BF34" s="33">
        <v>0.5</v>
      </c>
      <c r="BG34" s="33">
        <v>0.4</v>
      </c>
      <c r="BH34" s="33">
        <f t="shared" si="9"/>
        <v>0.45</v>
      </c>
      <c r="BI34" s="34">
        <f t="shared" si="10"/>
        <v>0.45</v>
      </c>
      <c r="BJ34" s="40"/>
      <c r="BK34" s="32">
        <v>130.43976562500001</v>
      </c>
      <c r="BL34" s="32">
        <v>0</v>
      </c>
      <c r="BM34" s="32">
        <v>5201.2851664077498</v>
      </c>
      <c r="BN34" s="32">
        <v>0</v>
      </c>
      <c r="BO34" s="32">
        <v>18929.434854654599</v>
      </c>
      <c r="BP34" s="52">
        <v>5032.2233995578399</v>
      </c>
      <c r="BQ34" s="32">
        <v>0</v>
      </c>
      <c r="BR34" s="32">
        <v>323.08517283102299</v>
      </c>
      <c r="BS34" s="32">
        <v>434.59129436543998</v>
      </c>
      <c r="BT34" s="32">
        <v>0</v>
      </c>
      <c r="BU34" s="32">
        <v>5787.9629678537303</v>
      </c>
      <c r="BV34" s="52">
        <v>0</v>
      </c>
      <c r="BW34" s="32">
        <v>62.719624163480198</v>
      </c>
      <c r="BX34" s="32">
        <v>71.365378525334407</v>
      </c>
      <c r="BY34" s="32">
        <v>60.051979002365997</v>
      </c>
      <c r="BZ34" s="32">
        <v>123.584279869874</v>
      </c>
      <c r="CA34" s="32">
        <v>393.48561612776001</v>
      </c>
      <c r="CB34" s="52">
        <v>0</v>
      </c>
      <c r="CC34" s="32">
        <v>0</v>
      </c>
      <c r="CD34" s="32">
        <v>110.11434439911</v>
      </c>
      <c r="CE34" s="32">
        <v>0</v>
      </c>
      <c r="CF34" s="32">
        <v>0</v>
      </c>
      <c r="CG34" s="32">
        <v>0</v>
      </c>
      <c r="CH34" s="52">
        <v>165.46867071587599</v>
      </c>
      <c r="CI34" s="32">
        <v>2574.9746875000001</v>
      </c>
      <c r="CJ34" s="32">
        <v>0</v>
      </c>
      <c r="CK34" s="32">
        <v>0</v>
      </c>
      <c r="CL34" s="32">
        <v>0</v>
      </c>
      <c r="CM34" s="32">
        <v>0</v>
      </c>
      <c r="CN34" s="52">
        <v>813.93820312499997</v>
      </c>
      <c r="CO34" s="32">
        <v>0</v>
      </c>
      <c r="CP34" s="32">
        <v>82.962840245327101</v>
      </c>
      <c r="CQ34" s="32">
        <v>0</v>
      </c>
      <c r="CR34" s="32">
        <v>118.738050130209</v>
      </c>
      <c r="CS34" s="32">
        <v>54.049117187499903</v>
      </c>
      <c r="CT34" s="52">
        <v>102.66895058139499</v>
      </c>
      <c r="CU34" s="32">
        <v>276.82067950581302</v>
      </c>
      <c r="CV34" s="32">
        <v>163.01505741279101</v>
      </c>
      <c r="CW34" s="32">
        <v>182.11982638888901</v>
      </c>
      <c r="CX34" s="32">
        <v>76.310486111111103</v>
      </c>
      <c r="CY34" s="32">
        <v>12883.0792980769</v>
      </c>
      <c r="CZ34" s="52">
        <v>0</v>
      </c>
      <c r="DA34" s="32">
        <v>626.46538942307598</v>
      </c>
      <c r="DB34" s="32">
        <v>0</v>
      </c>
      <c r="DC34" s="32">
        <v>0</v>
      </c>
      <c r="DD34" s="32">
        <v>61.984099264705797</v>
      </c>
      <c r="DE34" s="32">
        <v>1775.3203462009801</v>
      </c>
      <c r="DF34" s="52">
        <v>523.49117953431596</v>
      </c>
      <c r="DG34" s="32">
        <v>0</v>
      </c>
      <c r="DH34" s="32">
        <v>446.04826939174097</v>
      </c>
      <c r="DI34" s="32">
        <v>0</v>
      </c>
      <c r="DJ34" s="32">
        <v>0</v>
      </c>
      <c r="DK34" s="32">
        <v>579.281511114213</v>
      </c>
      <c r="DL34" s="52">
        <v>0</v>
      </c>
      <c r="DM34" s="32">
        <v>0</v>
      </c>
      <c r="DN34" s="32">
        <v>0</v>
      </c>
      <c r="DO34" s="32">
        <v>0</v>
      </c>
      <c r="DP34" s="32">
        <v>0</v>
      </c>
      <c r="DQ34" s="32">
        <v>186.673128094059</v>
      </c>
      <c r="DR34" s="52">
        <v>90.798746905940604</v>
      </c>
      <c r="DS34" s="32">
        <v>6378.35</v>
      </c>
      <c r="DT34" s="32">
        <v>0</v>
      </c>
      <c r="DU34" s="32">
        <v>23142.969581631802</v>
      </c>
      <c r="DV34" s="32">
        <v>12775.2935389293</v>
      </c>
      <c r="DW34" s="32">
        <v>638.94487726384898</v>
      </c>
      <c r="DX34" s="52">
        <v>0</v>
      </c>
      <c r="DY34" s="32">
        <v>72.663095925071204</v>
      </c>
      <c r="DZ34" s="32">
        <v>717.19312500000001</v>
      </c>
      <c r="EA34" s="32">
        <v>0</v>
      </c>
      <c r="EB34" s="32">
        <v>934.31826255341798</v>
      </c>
      <c r="EC34" s="32">
        <v>0</v>
      </c>
      <c r="ED34" s="52">
        <v>161.42007478632499</v>
      </c>
      <c r="EE34" s="32">
        <v>0</v>
      </c>
      <c r="EF34" s="32">
        <v>0</v>
      </c>
      <c r="EG34" s="32">
        <v>212.30674411525999</v>
      </c>
      <c r="EH34" s="32">
        <v>3316.3430478896098</v>
      </c>
      <c r="EI34" s="32">
        <v>172.86917410714301</v>
      </c>
      <c r="EJ34" s="52">
        <v>0</v>
      </c>
      <c r="EK34" s="32">
        <v>0</v>
      </c>
      <c r="EL34" s="32">
        <v>765.69687499999895</v>
      </c>
      <c r="EM34" s="32">
        <v>0</v>
      </c>
      <c r="EN34" s="32">
        <v>0</v>
      </c>
      <c r="EO34" s="32">
        <v>1009.84984375</v>
      </c>
      <c r="EP34" s="52">
        <v>0</v>
      </c>
      <c r="EQ34" s="32">
        <v>0</v>
      </c>
      <c r="ER34" s="32">
        <v>0</v>
      </c>
      <c r="ES34" s="32">
        <v>151.04384595788</v>
      </c>
      <c r="ET34" s="32">
        <v>116.73474779212</v>
      </c>
      <c r="EU34" s="32">
        <v>0</v>
      </c>
      <c r="EV34" s="52">
        <v>230.298259787088</v>
      </c>
      <c r="EW34" s="32">
        <v>66.168458962911998</v>
      </c>
      <c r="EX34" s="32">
        <v>0</v>
      </c>
      <c r="EY34" s="32">
        <v>138.25573622881399</v>
      </c>
      <c r="EZ34" s="32">
        <v>72.364579508003899</v>
      </c>
      <c r="FA34" s="32">
        <v>0</v>
      </c>
      <c r="FB34" s="52">
        <v>390.90812499999998</v>
      </c>
      <c r="FC34" s="32">
        <v>305.06471310028201</v>
      </c>
      <c r="FD34" s="32">
        <v>117.3902836629</v>
      </c>
      <c r="FE34" s="32">
        <v>0</v>
      </c>
      <c r="FF34" s="32">
        <v>163.90750000000099</v>
      </c>
      <c r="FG34" s="32">
        <v>0</v>
      </c>
      <c r="FH34" s="52">
        <v>0</v>
      </c>
      <c r="FI34" s="32">
        <v>0</v>
      </c>
      <c r="FJ34" s="32">
        <v>263.50285965653097</v>
      </c>
      <c r="FK34" s="32">
        <v>0</v>
      </c>
      <c r="FL34" s="32">
        <v>0</v>
      </c>
      <c r="FM34" s="32">
        <v>0</v>
      </c>
      <c r="FN34" s="52">
        <v>0</v>
      </c>
      <c r="FO34" s="32">
        <v>685.189062500001</v>
      </c>
      <c r="FP34" s="32">
        <v>2031.71149032738</v>
      </c>
      <c r="FQ34" s="32">
        <v>277.83710342261799</v>
      </c>
      <c r="FR34" s="32">
        <v>0</v>
      </c>
      <c r="FS34" s="32">
        <v>0</v>
      </c>
      <c r="FT34" s="52">
        <v>162.04250000000101</v>
      </c>
      <c r="FU34" s="32">
        <v>15143.427384295899</v>
      </c>
      <c r="FV34" s="32">
        <v>0</v>
      </c>
      <c r="FW34" s="32">
        <v>0</v>
      </c>
      <c r="FX34" s="32">
        <v>96.019567840190007</v>
      </c>
      <c r="FY34" s="32">
        <v>63.2214695411392</v>
      </c>
      <c r="FZ34" s="52">
        <v>0</v>
      </c>
      <c r="GA34" s="32">
        <v>167.597643581081</v>
      </c>
      <c r="GB34" s="32">
        <v>81.882445101350399</v>
      </c>
      <c r="GC34" s="32">
        <v>437.16194256756802</v>
      </c>
      <c r="GD34" s="32">
        <v>0</v>
      </c>
      <c r="GE34" s="32">
        <v>0</v>
      </c>
      <c r="GF34" s="52">
        <v>0</v>
      </c>
      <c r="GG34" s="32">
        <v>0</v>
      </c>
      <c r="GH34" s="32">
        <v>0</v>
      </c>
      <c r="GI34" s="53">
        <v>0</v>
      </c>
      <c r="GJ34" s="32">
        <v>0</v>
      </c>
      <c r="GK34" s="54">
        <v>0</v>
      </c>
    </row>
    <row r="35" spans="1:229">
      <c r="B35" s="20">
        <v>114</v>
      </c>
      <c r="C35" s="20">
        <v>114</v>
      </c>
      <c r="D35" s="20" t="s">
        <v>359</v>
      </c>
      <c r="E35" s="27" t="s">
        <v>279</v>
      </c>
      <c r="F35" s="38" t="s">
        <v>360</v>
      </c>
      <c r="G35" s="27">
        <v>51</v>
      </c>
      <c r="H35" s="27">
        <v>1</v>
      </c>
      <c r="I35" s="27">
        <v>74.400000000000006</v>
      </c>
      <c r="J35" s="27">
        <v>1.58</v>
      </c>
      <c r="K35" s="36">
        <f t="shared" si="13"/>
        <v>29.802916199327029</v>
      </c>
      <c r="L35" s="39">
        <v>1</v>
      </c>
      <c r="M35" s="36">
        <v>40.4</v>
      </c>
      <c r="N35" s="27">
        <v>42.1</v>
      </c>
      <c r="O35" s="27">
        <v>41.8</v>
      </c>
      <c r="P35" s="27">
        <v>2.2999999999999998</v>
      </c>
      <c r="Q35" s="27">
        <v>2121</v>
      </c>
      <c r="R35" s="27">
        <v>103</v>
      </c>
      <c r="S35" s="27">
        <v>105</v>
      </c>
      <c r="T35" s="27">
        <v>34.799999999999997</v>
      </c>
      <c r="U35" s="27">
        <v>120</v>
      </c>
      <c r="V35" s="27">
        <v>80</v>
      </c>
      <c r="W35" s="36">
        <f t="shared" si="17"/>
        <v>93.333333333333329</v>
      </c>
      <c r="X35" s="27">
        <v>32</v>
      </c>
      <c r="Y35" s="27">
        <v>0</v>
      </c>
      <c r="Z35" s="27">
        <v>1</v>
      </c>
      <c r="AA35" s="27">
        <v>1</v>
      </c>
      <c r="AB35" s="27">
        <v>0</v>
      </c>
      <c r="AC35" s="27">
        <v>0</v>
      </c>
      <c r="AD35" s="20">
        <v>1</v>
      </c>
      <c r="AE35" s="27">
        <v>0</v>
      </c>
      <c r="AF35" s="27" t="s">
        <v>333</v>
      </c>
      <c r="AG35" s="64">
        <v>238</v>
      </c>
      <c r="AH35" s="64">
        <v>10.4</v>
      </c>
      <c r="AI35" s="20">
        <v>1</v>
      </c>
      <c r="AJ35" s="27">
        <v>226</v>
      </c>
      <c r="AK35" s="27">
        <v>37</v>
      </c>
      <c r="AL35" s="27">
        <f t="shared" si="14"/>
        <v>189</v>
      </c>
      <c r="AM35" s="27">
        <f t="shared" si="15"/>
        <v>173.8</v>
      </c>
      <c r="AN35" s="27">
        <f t="shared" si="16"/>
        <v>15.2</v>
      </c>
      <c r="AO35" s="27">
        <v>76</v>
      </c>
      <c r="AP35" s="27">
        <v>0.8</v>
      </c>
      <c r="AQ35" s="72">
        <f>((186)*(AP35^-1.154))*((G35)^-0.203)*(0.742)</f>
        <v>80.373755010072898</v>
      </c>
      <c r="AR35" s="78">
        <v>1.7</v>
      </c>
      <c r="AS35" s="73">
        <f t="shared" si="4"/>
        <v>1.7000000000000001E-2</v>
      </c>
      <c r="AT35" s="64">
        <v>50</v>
      </c>
      <c r="AU35" s="78">
        <v>33</v>
      </c>
      <c r="AV35" s="74">
        <f t="shared" si="5"/>
        <v>2.575757575757576E-2</v>
      </c>
      <c r="AW35" s="76">
        <v>8</v>
      </c>
      <c r="AX35" s="73">
        <f t="shared" si="6"/>
        <v>8.0000000000000002E-3</v>
      </c>
      <c r="AY35" s="75">
        <f t="shared" si="7"/>
        <v>0.31058823529411761</v>
      </c>
      <c r="AZ35" s="84">
        <v>0</v>
      </c>
      <c r="BA35" s="27"/>
      <c r="BB35" s="27"/>
      <c r="BC35" s="33"/>
      <c r="BD35" s="33"/>
      <c r="BE35" s="33"/>
      <c r="BF35" s="33"/>
      <c r="BG35" s="33"/>
      <c r="BH35" s="33"/>
      <c r="BI35" s="34"/>
      <c r="BJ35" s="40"/>
      <c r="BK35" s="32">
        <v>151.666914808917</v>
      </c>
      <c r="BL35" s="32">
        <v>0</v>
      </c>
      <c r="BM35" s="32">
        <v>22884.250491640101</v>
      </c>
      <c r="BN35" s="32">
        <v>0</v>
      </c>
      <c r="BO35" s="32">
        <v>268144.82937499997</v>
      </c>
      <c r="BP35" s="52">
        <v>14886.3860509554</v>
      </c>
      <c r="BQ35" s="32">
        <v>0</v>
      </c>
      <c r="BR35" s="32">
        <v>0</v>
      </c>
      <c r="BS35" s="32">
        <v>2197.23520003981</v>
      </c>
      <c r="BT35" s="32">
        <v>0</v>
      </c>
      <c r="BU35" s="32">
        <v>6330.9349390923599</v>
      </c>
      <c r="BV35" s="52">
        <v>0</v>
      </c>
      <c r="BW35" s="32">
        <v>1028.8294369028699</v>
      </c>
      <c r="BX35" s="32">
        <v>0</v>
      </c>
      <c r="BY35" s="32">
        <v>324.46877965764298</v>
      </c>
      <c r="BZ35" s="32">
        <v>250.83468391719799</v>
      </c>
      <c r="CA35" s="32">
        <v>1089.3721037022301</v>
      </c>
      <c r="CB35" s="52">
        <v>0</v>
      </c>
      <c r="CC35" s="32">
        <v>114.891434659091</v>
      </c>
      <c r="CD35" s="32">
        <v>1794.1551278409099</v>
      </c>
      <c r="CE35" s="32">
        <v>0</v>
      </c>
      <c r="CF35" s="32">
        <v>0</v>
      </c>
      <c r="CG35" s="32">
        <v>0</v>
      </c>
      <c r="CH35" s="52">
        <v>179.89255408653901</v>
      </c>
      <c r="CI35" s="32">
        <v>2783.1985937499999</v>
      </c>
      <c r="CJ35" s="32">
        <v>0</v>
      </c>
      <c r="CK35" s="32">
        <v>118.619297360248</v>
      </c>
      <c r="CL35" s="32">
        <v>72.649787461180395</v>
      </c>
      <c r="CM35" s="32">
        <v>69.936540178571207</v>
      </c>
      <c r="CN35" s="52">
        <v>1112.0887346117399</v>
      </c>
      <c r="CO35" s="32">
        <v>0</v>
      </c>
      <c r="CP35" s="32">
        <v>120.01548413825699</v>
      </c>
      <c r="CQ35" s="32">
        <v>0</v>
      </c>
      <c r="CR35" s="32">
        <v>140.74640112704901</v>
      </c>
      <c r="CS35" s="32">
        <v>0</v>
      </c>
      <c r="CT35" s="52">
        <v>100.28274107142801</v>
      </c>
      <c r="CU35" s="32">
        <v>365.095785714285</v>
      </c>
      <c r="CV35" s="32">
        <v>176.105848214286</v>
      </c>
      <c r="CW35" s="32">
        <v>0</v>
      </c>
      <c r="CX35" s="32">
        <v>1021.13046512831</v>
      </c>
      <c r="CY35" s="32">
        <v>12317.185540537101</v>
      </c>
      <c r="CZ35" s="52">
        <v>0</v>
      </c>
      <c r="DA35" s="32">
        <v>847.34364510037096</v>
      </c>
      <c r="DB35" s="32">
        <v>0</v>
      </c>
      <c r="DC35" s="32">
        <v>0</v>
      </c>
      <c r="DD35" s="32">
        <v>298.41468607719298</v>
      </c>
      <c r="DE35" s="32">
        <v>2072.61895734168</v>
      </c>
      <c r="DF35" s="52">
        <v>585.84033539424695</v>
      </c>
      <c r="DG35" s="32">
        <v>0</v>
      </c>
      <c r="DH35" s="32">
        <v>272.23285618279499</v>
      </c>
      <c r="DI35" s="32">
        <v>171.42572580645199</v>
      </c>
      <c r="DJ35" s="32">
        <v>0</v>
      </c>
      <c r="DK35" s="32">
        <v>220.80463541666799</v>
      </c>
      <c r="DL35" s="52">
        <v>0</v>
      </c>
      <c r="DM35" s="32">
        <v>264.388625672042</v>
      </c>
      <c r="DN35" s="32">
        <v>0</v>
      </c>
      <c r="DO35" s="32">
        <v>66.494687500000097</v>
      </c>
      <c r="DP35" s="32">
        <v>0</v>
      </c>
      <c r="DQ35" s="32">
        <v>204.00898628048799</v>
      </c>
      <c r="DR35" s="52">
        <v>105.183334603658</v>
      </c>
      <c r="DS35" s="32">
        <v>27984.751878810999</v>
      </c>
      <c r="DT35" s="32">
        <v>0</v>
      </c>
      <c r="DU35" s="32">
        <v>325656.201863567</v>
      </c>
      <c r="DV35" s="32">
        <v>23839.770651676801</v>
      </c>
      <c r="DW35" s="32">
        <v>0</v>
      </c>
      <c r="DX35" s="52">
        <v>2269.8007545731698</v>
      </c>
      <c r="DY35" s="32">
        <v>1172.8247179878099</v>
      </c>
      <c r="DZ35" s="32">
        <v>1439.5267187500001</v>
      </c>
      <c r="EA35" s="32">
        <v>0</v>
      </c>
      <c r="EB35" s="32">
        <v>1005.03277820122</v>
      </c>
      <c r="EC35" s="32">
        <v>1759.6528163109799</v>
      </c>
      <c r="ED35" s="52">
        <v>0</v>
      </c>
      <c r="EE35" s="32">
        <v>0</v>
      </c>
      <c r="EF35" s="32">
        <v>144.31297637195101</v>
      </c>
      <c r="EG35" s="32">
        <v>1184.88320503049</v>
      </c>
      <c r="EH35" s="32">
        <v>3753.0970846036598</v>
      </c>
      <c r="EI35" s="32">
        <v>2595.69656631097</v>
      </c>
      <c r="EJ35" s="52">
        <v>0</v>
      </c>
      <c r="EK35" s="32">
        <v>0</v>
      </c>
      <c r="EL35" s="32">
        <v>942.35694740853603</v>
      </c>
      <c r="EM35" s="32">
        <v>77.781162347561093</v>
      </c>
      <c r="EN35" s="32">
        <v>83.521150914634106</v>
      </c>
      <c r="EO35" s="32">
        <v>1353.4528124999999</v>
      </c>
      <c r="EP35" s="52">
        <v>0</v>
      </c>
      <c r="EQ35" s="32">
        <v>77.808399390243807</v>
      </c>
      <c r="ER35" s="32">
        <v>0</v>
      </c>
      <c r="ES35" s="32">
        <v>148.00438299418599</v>
      </c>
      <c r="ET35" s="32">
        <v>77.474502180232193</v>
      </c>
      <c r="EU35" s="32">
        <v>0</v>
      </c>
      <c r="EV35" s="52">
        <v>254.107719752674</v>
      </c>
      <c r="EW35" s="32">
        <v>69.310717747325796</v>
      </c>
      <c r="EX35" s="32">
        <v>0</v>
      </c>
      <c r="EY35" s="32">
        <v>100.79578125</v>
      </c>
      <c r="EZ35" s="32">
        <v>0</v>
      </c>
      <c r="FA35" s="32">
        <v>0</v>
      </c>
      <c r="FB35" s="52">
        <v>499.724291523972</v>
      </c>
      <c r="FC35" s="32">
        <v>327.80070847602798</v>
      </c>
      <c r="FD35" s="32">
        <v>107.028125</v>
      </c>
      <c r="FE35" s="32">
        <v>0</v>
      </c>
      <c r="FF35" s="32">
        <v>134.243504464285</v>
      </c>
      <c r="FG35" s="32">
        <v>159.92001984126901</v>
      </c>
      <c r="FH35" s="52">
        <v>0</v>
      </c>
      <c r="FI35" s="32">
        <v>0</v>
      </c>
      <c r="FJ35" s="32">
        <v>401.30959607198099</v>
      </c>
      <c r="FK35" s="32">
        <v>122.770148510063</v>
      </c>
      <c r="FL35" s="32">
        <v>139.85150541795599</v>
      </c>
      <c r="FM35" s="32">
        <v>0</v>
      </c>
      <c r="FN35" s="52">
        <v>278.90419367283903</v>
      </c>
      <c r="FO35" s="32">
        <v>395.06107638888801</v>
      </c>
      <c r="FP35" s="32">
        <v>2297.86559027778</v>
      </c>
      <c r="FQ35" s="32">
        <v>310.34320216049201</v>
      </c>
      <c r="FR35" s="32">
        <v>0</v>
      </c>
      <c r="FS35" s="32">
        <v>0</v>
      </c>
      <c r="FT35" s="52">
        <v>0</v>
      </c>
      <c r="FU35" s="32">
        <v>15834.466291144199</v>
      </c>
      <c r="FV35" s="32">
        <v>0</v>
      </c>
      <c r="FW35" s="32">
        <v>150.07202341300899</v>
      </c>
      <c r="FX35" s="32">
        <v>147.642596003134</v>
      </c>
      <c r="FY35" s="32">
        <v>67.159518269984204</v>
      </c>
      <c r="FZ35" s="52">
        <v>0</v>
      </c>
      <c r="GA35" s="32">
        <v>211.00758952402199</v>
      </c>
      <c r="GB35" s="32">
        <v>83.560904693059896</v>
      </c>
      <c r="GC35" s="32">
        <v>492.20119105871697</v>
      </c>
      <c r="GD35" s="32">
        <v>0</v>
      </c>
      <c r="GE35" s="32">
        <v>0</v>
      </c>
      <c r="GF35" s="52">
        <v>0</v>
      </c>
      <c r="GG35" s="32">
        <v>0</v>
      </c>
      <c r="GH35" s="32">
        <v>0</v>
      </c>
      <c r="GI35" s="53">
        <v>0</v>
      </c>
      <c r="GJ35" s="32">
        <v>0</v>
      </c>
      <c r="GK35" s="54">
        <v>0</v>
      </c>
    </row>
    <row r="36" spans="1:229">
      <c r="B36" s="20">
        <v>113</v>
      </c>
      <c r="C36" s="20">
        <v>113</v>
      </c>
      <c r="D36" s="20" t="s">
        <v>361</v>
      </c>
      <c r="E36" s="27" t="s">
        <v>279</v>
      </c>
      <c r="F36" s="38" t="s">
        <v>362</v>
      </c>
      <c r="G36" s="27">
        <v>51</v>
      </c>
      <c r="H36" s="27">
        <v>0</v>
      </c>
      <c r="I36" s="27">
        <v>70.599999999999994</v>
      </c>
      <c r="J36" s="27">
        <v>1.69</v>
      </c>
      <c r="K36" s="36">
        <f t="shared" si="13"/>
        <v>24.719022443191765</v>
      </c>
      <c r="L36" s="39">
        <v>0</v>
      </c>
      <c r="M36" s="36">
        <v>20.5</v>
      </c>
      <c r="N36" s="27">
        <v>53.3</v>
      </c>
      <c r="O36" s="27">
        <v>55.3</v>
      </c>
      <c r="P36" s="27">
        <v>2.8</v>
      </c>
      <c r="Q36" s="27">
        <v>2505</v>
      </c>
      <c r="R36" s="27">
        <v>84.5</v>
      </c>
      <c r="S36" s="27">
        <v>97.5</v>
      </c>
      <c r="T36" s="27">
        <v>38</v>
      </c>
      <c r="U36" s="27">
        <v>120</v>
      </c>
      <c r="V36" s="27">
        <v>80</v>
      </c>
      <c r="W36" s="36">
        <f t="shared" si="17"/>
        <v>93.333333333333329</v>
      </c>
      <c r="X36" s="27">
        <v>62</v>
      </c>
      <c r="Y36" s="27">
        <v>0</v>
      </c>
      <c r="Z36" s="27">
        <v>0</v>
      </c>
      <c r="AA36" s="27">
        <v>1</v>
      </c>
      <c r="AB36" s="27">
        <v>0</v>
      </c>
      <c r="AC36" s="27">
        <v>0</v>
      </c>
      <c r="AD36" s="20">
        <v>1</v>
      </c>
      <c r="AE36" s="27">
        <v>6</v>
      </c>
      <c r="AF36" s="27" t="s">
        <v>297</v>
      </c>
      <c r="AG36" s="64">
        <v>153</v>
      </c>
      <c r="AH36" s="64">
        <v>10.8</v>
      </c>
      <c r="AI36" s="20">
        <v>1</v>
      </c>
      <c r="AJ36" s="27">
        <v>200</v>
      </c>
      <c r="AK36" s="27">
        <v>29</v>
      </c>
      <c r="AL36" s="27">
        <f t="shared" si="14"/>
        <v>171</v>
      </c>
      <c r="AM36" s="27">
        <f t="shared" si="15"/>
        <v>103</v>
      </c>
      <c r="AN36" s="27">
        <f t="shared" si="16"/>
        <v>68</v>
      </c>
      <c r="AO36" s="27">
        <v>340</v>
      </c>
      <c r="AP36" s="27">
        <v>0.9</v>
      </c>
      <c r="AQ36" s="72">
        <f>((186)*(AP36^-1.154))*((G36)^-0.203)</f>
        <v>94.55409507138161</v>
      </c>
      <c r="AR36" s="79">
        <v>1.2</v>
      </c>
      <c r="AS36" s="73">
        <f t="shared" si="4"/>
        <v>1.2E-2</v>
      </c>
      <c r="AT36" s="64">
        <v>50</v>
      </c>
      <c r="AU36" s="79">
        <v>32.5</v>
      </c>
      <c r="AV36" s="74">
        <f t="shared" si="5"/>
        <v>1.846153846153846E-2</v>
      </c>
      <c r="AW36" s="76">
        <v>16</v>
      </c>
      <c r="AX36" s="73">
        <f t="shared" si="6"/>
        <v>1.6E-2</v>
      </c>
      <c r="AY36" s="75">
        <f t="shared" si="7"/>
        <v>0.86666666666666681</v>
      </c>
      <c r="AZ36" s="84">
        <v>0</v>
      </c>
      <c r="BA36" s="27"/>
      <c r="BB36" s="27"/>
      <c r="BC36" s="33">
        <v>0.5</v>
      </c>
      <c r="BD36" s="33">
        <v>0.4</v>
      </c>
      <c r="BE36" s="33">
        <f t="shared" si="8"/>
        <v>0.45</v>
      </c>
      <c r="BF36" s="33">
        <v>0.5</v>
      </c>
      <c r="BG36" s="33">
        <v>0.5</v>
      </c>
      <c r="BH36" s="33">
        <f t="shared" si="9"/>
        <v>0.5</v>
      </c>
      <c r="BI36" s="34">
        <f t="shared" si="10"/>
        <v>0.47500000000000003</v>
      </c>
      <c r="BJ36" s="40"/>
      <c r="BK36" s="32">
        <v>142.53766004247601</v>
      </c>
      <c r="BL36" s="32">
        <v>0</v>
      </c>
      <c r="BM36" s="32">
        <v>606.967244134304</v>
      </c>
      <c r="BN36" s="32">
        <v>74.335218699433796</v>
      </c>
      <c r="BO36" s="32">
        <v>832.54412140979002</v>
      </c>
      <c r="BP36" s="52">
        <v>5966.5878264057501</v>
      </c>
      <c r="BQ36" s="32">
        <v>0</v>
      </c>
      <c r="BR36" s="32">
        <v>390.88267217839802</v>
      </c>
      <c r="BS36" s="32">
        <v>290.13605784789598</v>
      </c>
      <c r="BT36" s="32">
        <v>0</v>
      </c>
      <c r="BU36" s="32">
        <v>7949.8090124393202</v>
      </c>
      <c r="BV36" s="52">
        <v>75.079747673948106</v>
      </c>
      <c r="BW36" s="32">
        <v>0</v>
      </c>
      <c r="BX36" s="32">
        <v>108.447424656149</v>
      </c>
      <c r="BY36" s="32">
        <v>0</v>
      </c>
      <c r="BZ36" s="32">
        <v>69.248361707089501</v>
      </c>
      <c r="CA36" s="32">
        <v>370.07575443096999</v>
      </c>
      <c r="CB36" s="52">
        <v>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52">
        <v>201.23162946428599</v>
      </c>
      <c r="CI36" s="32">
        <v>2767.4225669642901</v>
      </c>
      <c r="CJ36" s="32">
        <v>0</v>
      </c>
      <c r="CK36" s="32">
        <v>75.424278846153996</v>
      </c>
      <c r="CL36" s="32">
        <v>0</v>
      </c>
      <c r="CM36" s="32">
        <v>0</v>
      </c>
      <c r="CN36" s="52">
        <v>1030.9954622395801</v>
      </c>
      <c r="CO36" s="32">
        <v>74.731406249999793</v>
      </c>
      <c r="CP36" s="32">
        <v>133.81953776041701</v>
      </c>
      <c r="CQ36" s="32">
        <v>0</v>
      </c>
      <c r="CR36" s="32">
        <v>122.39705743243201</v>
      </c>
      <c r="CS36" s="32">
        <v>0</v>
      </c>
      <c r="CT36" s="52">
        <v>111.207591743118</v>
      </c>
      <c r="CU36" s="32">
        <v>404.49244552752401</v>
      </c>
      <c r="CV36" s="32">
        <v>180.18652522935801</v>
      </c>
      <c r="CW36" s="32">
        <v>0</v>
      </c>
      <c r="CX36" s="32">
        <v>556.36779245626803</v>
      </c>
      <c r="CY36" s="32">
        <v>14424.4054468841</v>
      </c>
      <c r="CZ36" s="52">
        <v>0</v>
      </c>
      <c r="DA36" s="32">
        <v>846.82894815962095</v>
      </c>
      <c r="DB36" s="32">
        <v>0</v>
      </c>
      <c r="DC36" s="32">
        <v>0</v>
      </c>
      <c r="DD36" s="32">
        <v>272.252879421606</v>
      </c>
      <c r="DE36" s="32">
        <v>2021.0770539555399</v>
      </c>
      <c r="DF36" s="52">
        <v>653.94506662284903</v>
      </c>
      <c r="DG36" s="32">
        <v>0</v>
      </c>
      <c r="DH36" s="32">
        <v>288.59486249999998</v>
      </c>
      <c r="DI36" s="32">
        <v>136.09201250000001</v>
      </c>
      <c r="DJ36" s="32">
        <v>0</v>
      </c>
      <c r="DK36" s="32">
        <v>121.33406249999901</v>
      </c>
      <c r="DL36" s="52">
        <v>0</v>
      </c>
      <c r="DM36" s="32">
        <v>116.35968750000001</v>
      </c>
      <c r="DN36" s="32">
        <v>82.505943463740394</v>
      </c>
      <c r="DO36" s="32">
        <v>130.32718153626001</v>
      </c>
      <c r="DP36" s="32">
        <v>0</v>
      </c>
      <c r="DQ36" s="32">
        <v>196.74596387987</v>
      </c>
      <c r="DR36" s="52">
        <v>102.87966112013</v>
      </c>
      <c r="DS36" s="32">
        <v>337.187560442387</v>
      </c>
      <c r="DT36" s="32">
        <v>374.78748649691403</v>
      </c>
      <c r="DU36" s="32">
        <v>998.33407600308703</v>
      </c>
      <c r="DV36" s="32">
        <v>16452.546776620398</v>
      </c>
      <c r="DW36" s="32">
        <v>496.70883230452603</v>
      </c>
      <c r="DX36" s="52">
        <v>0</v>
      </c>
      <c r="DY36" s="32">
        <v>0</v>
      </c>
      <c r="DZ36" s="32">
        <v>688.70968749999997</v>
      </c>
      <c r="EA36" s="32">
        <v>0</v>
      </c>
      <c r="EB36" s="32">
        <v>934.70281250000096</v>
      </c>
      <c r="EC36" s="32">
        <v>0</v>
      </c>
      <c r="ED36" s="52">
        <v>0</v>
      </c>
      <c r="EE36" s="32">
        <v>0</v>
      </c>
      <c r="EF36" s="32">
        <v>0</v>
      </c>
      <c r="EG36" s="32">
        <v>98.710794836956296</v>
      </c>
      <c r="EH36" s="32">
        <v>3509.0880276268099</v>
      </c>
      <c r="EI36" s="32">
        <v>0</v>
      </c>
      <c r="EJ36" s="52">
        <v>0</v>
      </c>
      <c r="EK36" s="32">
        <v>0</v>
      </c>
      <c r="EL36" s="32">
        <v>814.98531250000099</v>
      </c>
      <c r="EM36" s="32">
        <v>0</v>
      </c>
      <c r="EN36" s="32">
        <v>0</v>
      </c>
      <c r="EO36" s="32">
        <v>1196.54287537351</v>
      </c>
      <c r="EP36" s="52">
        <v>0</v>
      </c>
      <c r="EQ36" s="32">
        <v>0</v>
      </c>
      <c r="ER36" s="32">
        <v>0</v>
      </c>
      <c r="ES36" s="32">
        <v>190.71771295849399</v>
      </c>
      <c r="ET36" s="32">
        <v>105.294123431467</v>
      </c>
      <c r="EU36" s="32">
        <v>0</v>
      </c>
      <c r="EV36" s="52">
        <v>239.552621702262</v>
      </c>
      <c r="EW36" s="32">
        <v>68.1351044283915</v>
      </c>
      <c r="EX36" s="32">
        <v>0</v>
      </c>
      <c r="EY36" s="32">
        <v>159.21607035928099</v>
      </c>
      <c r="EZ36" s="32">
        <v>0</v>
      </c>
      <c r="FA36" s="32">
        <v>297.55855520209701</v>
      </c>
      <c r="FB36" s="52">
        <v>331.969992514968</v>
      </c>
      <c r="FC36" s="32">
        <v>375.861525449103</v>
      </c>
      <c r="FD36" s="32">
        <v>213.81737462574799</v>
      </c>
      <c r="FE36" s="32">
        <v>0</v>
      </c>
      <c r="FF36" s="32">
        <v>176.810491392215</v>
      </c>
      <c r="FG36" s="32">
        <v>195.317363959581</v>
      </c>
      <c r="FH36" s="52">
        <v>59.096628181137397</v>
      </c>
      <c r="FI36" s="32">
        <v>0</v>
      </c>
      <c r="FJ36" s="32">
        <v>450.43728501632899</v>
      </c>
      <c r="FK36" s="32">
        <v>163.25692201327499</v>
      </c>
      <c r="FL36" s="32">
        <v>215.15777779972601</v>
      </c>
      <c r="FM36" s="32">
        <v>0</v>
      </c>
      <c r="FN36" s="52">
        <v>467.041660608933</v>
      </c>
      <c r="FO36" s="32">
        <v>615.616327894542</v>
      </c>
      <c r="FP36" s="32">
        <v>2978.1720491598198</v>
      </c>
      <c r="FQ36" s="32">
        <v>0</v>
      </c>
      <c r="FR36" s="32">
        <v>0</v>
      </c>
      <c r="FS36" s="32">
        <v>0</v>
      </c>
      <c r="FT36" s="52">
        <v>569.25956838653804</v>
      </c>
      <c r="FU36" s="32">
        <v>17895.802677452099</v>
      </c>
      <c r="FV36" s="32">
        <v>0</v>
      </c>
      <c r="FW36" s="32">
        <v>475.41424673409102</v>
      </c>
      <c r="FX36" s="32">
        <v>598.96962652760305</v>
      </c>
      <c r="FY36" s="32">
        <v>426.45896867098401</v>
      </c>
      <c r="FZ36" s="52">
        <v>284.88233644121402</v>
      </c>
      <c r="GA36" s="32">
        <v>783.82329606510802</v>
      </c>
      <c r="GB36" s="32">
        <v>237.301467485774</v>
      </c>
      <c r="GC36" s="32">
        <v>1202.9557366071399</v>
      </c>
      <c r="GD36" s="32">
        <v>164.11515802781301</v>
      </c>
      <c r="GE36" s="32">
        <v>0</v>
      </c>
      <c r="GF36" s="52">
        <v>0</v>
      </c>
      <c r="GG36" s="32">
        <v>0</v>
      </c>
      <c r="GH36" s="32">
        <v>62.1882812500005</v>
      </c>
      <c r="GI36" s="53">
        <v>0</v>
      </c>
      <c r="GJ36" s="32">
        <v>0</v>
      </c>
      <c r="GK36" s="54">
        <v>0</v>
      </c>
    </row>
    <row r="37" spans="1:229" s="38" customFormat="1">
      <c r="A37" s="68"/>
      <c r="B37" s="20">
        <v>277</v>
      </c>
      <c r="C37" s="55" t="s">
        <v>394</v>
      </c>
      <c r="D37" s="55" t="s">
        <v>395</v>
      </c>
      <c r="F37" s="56" t="s">
        <v>368</v>
      </c>
      <c r="G37" s="27">
        <v>47</v>
      </c>
      <c r="H37" s="27">
        <v>1</v>
      </c>
      <c r="I37" s="33">
        <v>54.5</v>
      </c>
      <c r="J37" s="33">
        <v>1.52</v>
      </c>
      <c r="K37" s="36">
        <f t="shared" ref="K37:K51" si="18">I37/(J37*J37)</f>
        <v>23.588988919667589</v>
      </c>
      <c r="L37" s="39">
        <v>0</v>
      </c>
      <c r="M37" s="27">
        <v>33.4</v>
      </c>
      <c r="N37" s="27"/>
      <c r="O37" s="33"/>
      <c r="P37" s="33"/>
      <c r="R37" s="33">
        <v>76</v>
      </c>
      <c r="S37" s="33">
        <v>95</v>
      </c>
      <c r="U37" s="33">
        <v>112</v>
      </c>
      <c r="V37" s="33">
        <v>77</v>
      </c>
      <c r="W37" s="36">
        <f t="shared" si="17"/>
        <v>88.666666666666671</v>
      </c>
      <c r="X37" s="27"/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0">
        <v>0</v>
      </c>
      <c r="AE37" s="27">
        <v>0</v>
      </c>
      <c r="AF37" s="57" t="s">
        <v>302</v>
      </c>
      <c r="AG37" s="64">
        <v>94</v>
      </c>
      <c r="AH37" s="64">
        <v>6.5</v>
      </c>
      <c r="AI37" s="20">
        <v>0</v>
      </c>
      <c r="AJ37" s="27">
        <v>143</v>
      </c>
      <c r="AK37" s="27">
        <v>29</v>
      </c>
      <c r="AL37" s="27">
        <f t="shared" si="14"/>
        <v>114</v>
      </c>
      <c r="AM37" s="27">
        <f t="shared" si="15"/>
        <v>112.4</v>
      </c>
      <c r="AN37" s="27">
        <v>1.6</v>
      </c>
      <c r="AO37" s="27">
        <v>310</v>
      </c>
      <c r="AP37" s="27">
        <v>0.6</v>
      </c>
      <c r="AQ37" s="72">
        <f>((186)*(AP37^-1.154))*((G37)^-0.203)*(0.742)</f>
        <v>113.89232045164023</v>
      </c>
      <c r="AR37" s="64">
        <v>1.3</v>
      </c>
      <c r="AS37" s="73">
        <f t="shared" si="4"/>
        <v>1.3000000000000001E-2</v>
      </c>
      <c r="AT37" s="64">
        <v>50</v>
      </c>
      <c r="AU37" s="64">
        <v>91</v>
      </c>
      <c r="AV37" s="74">
        <f t="shared" si="5"/>
        <v>7.1428571428571435E-3</v>
      </c>
      <c r="AW37" s="64">
        <v>14.5</v>
      </c>
      <c r="AX37" s="73">
        <f t="shared" si="6"/>
        <v>1.4500000000000001E-2</v>
      </c>
      <c r="AY37" s="75">
        <f t="shared" si="7"/>
        <v>2.0299999999999998</v>
      </c>
      <c r="AZ37" s="84">
        <v>0</v>
      </c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>
        <v>100.21633513288999</v>
      </c>
      <c r="BL37" s="36">
        <v>0</v>
      </c>
      <c r="BM37" s="36">
        <v>136.26594165282401</v>
      </c>
      <c r="BN37" s="36">
        <v>0</v>
      </c>
      <c r="BO37" s="36">
        <v>701.64781249999999</v>
      </c>
      <c r="BP37" s="36">
        <v>0</v>
      </c>
      <c r="BQ37" s="36">
        <v>0</v>
      </c>
      <c r="BR37" s="36">
        <v>69.379375000000095</v>
      </c>
      <c r="BS37" s="36">
        <v>112.0709375</v>
      </c>
      <c r="BT37" s="36">
        <v>208.01765624999999</v>
      </c>
      <c r="BU37" s="36">
        <v>0</v>
      </c>
      <c r="BV37" s="36">
        <v>0</v>
      </c>
      <c r="BW37" s="36">
        <v>0</v>
      </c>
      <c r="BX37" s="36">
        <v>0</v>
      </c>
      <c r="BY37" s="36">
        <v>58.660913461538598</v>
      </c>
      <c r="BZ37" s="36">
        <v>171.329782151442</v>
      </c>
      <c r="CA37" s="36">
        <v>0</v>
      </c>
      <c r="CB37" s="36">
        <v>0</v>
      </c>
      <c r="CC37" s="36">
        <v>0</v>
      </c>
      <c r="CD37" s="36">
        <v>0</v>
      </c>
      <c r="CE37" s="36">
        <v>96.368450871027093</v>
      </c>
      <c r="CF37" s="36">
        <v>0</v>
      </c>
      <c r="CG37" s="36">
        <v>1414.6873506265299</v>
      </c>
      <c r="CH37" s="36">
        <v>69.695193073248305</v>
      </c>
      <c r="CI37" s="36">
        <v>0</v>
      </c>
      <c r="CJ37" s="36">
        <v>0</v>
      </c>
      <c r="CK37" s="36">
        <v>0</v>
      </c>
      <c r="CL37" s="36">
        <v>0</v>
      </c>
      <c r="CM37" s="36">
        <v>679.88721233133401</v>
      </c>
      <c r="CN37" s="36">
        <v>0</v>
      </c>
      <c r="CO37" s="36">
        <v>100.526520099325</v>
      </c>
      <c r="CP37" s="36">
        <v>50.585058798725797</v>
      </c>
      <c r="CQ37" s="36">
        <v>92.075971701649095</v>
      </c>
      <c r="CR37" s="36">
        <v>0</v>
      </c>
      <c r="CS37" s="36">
        <v>85.988399110991594</v>
      </c>
      <c r="CT37" s="36">
        <v>259.10153623383599</v>
      </c>
      <c r="CU37" s="36">
        <v>146.005220905172</v>
      </c>
      <c r="CV37" s="36">
        <v>0</v>
      </c>
      <c r="CW37" s="36">
        <v>365.30764340753501</v>
      </c>
      <c r="CX37" s="36">
        <v>0</v>
      </c>
      <c r="CY37" s="36">
        <v>12220.187400470901</v>
      </c>
      <c r="CZ37" s="36">
        <v>0</v>
      </c>
      <c r="DA37" s="36">
        <v>0</v>
      </c>
      <c r="DB37" s="36">
        <v>699.41296232876596</v>
      </c>
      <c r="DC37" s="36">
        <v>0</v>
      </c>
      <c r="DD37" s="36">
        <v>0</v>
      </c>
      <c r="DE37" s="36">
        <v>60.679099082341097</v>
      </c>
      <c r="DF37" s="36">
        <v>1569.9631343005899</v>
      </c>
      <c r="DG37" s="36">
        <v>478.64880270337397</v>
      </c>
      <c r="DH37" s="36">
        <v>232.012184337044</v>
      </c>
      <c r="DI37" s="36">
        <v>99.692815662956093</v>
      </c>
      <c r="DJ37" s="36">
        <v>0</v>
      </c>
      <c r="DK37" s="36">
        <v>109.42625</v>
      </c>
      <c r="DL37" s="36">
        <v>71.280000000000101</v>
      </c>
      <c r="DM37" s="36">
        <v>0</v>
      </c>
      <c r="DN37" s="36">
        <v>0</v>
      </c>
      <c r="DO37" s="36">
        <v>130.71484375</v>
      </c>
      <c r="DP37" s="36">
        <v>0</v>
      </c>
      <c r="DQ37" s="36">
        <v>87.223593749999907</v>
      </c>
      <c r="DR37" s="36">
        <v>0</v>
      </c>
      <c r="DS37" s="36">
        <v>0</v>
      </c>
      <c r="DT37" s="36">
        <v>144.94867527173901</v>
      </c>
      <c r="DU37" s="36">
        <v>0</v>
      </c>
      <c r="DV37" s="36">
        <v>915.34577278325196</v>
      </c>
      <c r="DW37" s="36">
        <v>71.243254310344795</v>
      </c>
      <c r="DX37" s="36">
        <v>0</v>
      </c>
      <c r="DY37" s="36">
        <v>133.211545566502</v>
      </c>
      <c r="DZ37" s="36">
        <v>0</v>
      </c>
      <c r="EA37" s="36">
        <v>0</v>
      </c>
      <c r="EB37" s="36">
        <v>309.63875000000002</v>
      </c>
      <c r="EC37" s="36">
        <v>0</v>
      </c>
      <c r="ED37" s="36">
        <v>760.32325353183103</v>
      </c>
      <c r="EE37" s="36">
        <v>0</v>
      </c>
      <c r="EF37" s="36">
        <v>56.977488599785403</v>
      </c>
      <c r="EG37" s="36">
        <v>0</v>
      </c>
      <c r="EH37" s="36">
        <v>0</v>
      </c>
      <c r="EI37" s="36">
        <v>247.729260327253</v>
      </c>
      <c r="EJ37" s="36">
        <v>1927.0564963340501</v>
      </c>
      <c r="EK37" s="36">
        <v>60.861426815092798</v>
      </c>
      <c r="EL37" s="36">
        <v>0</v>
      </c>
      <c r="EM37" s="36">
        <v>0</v>
      </c>
      <c r="EN37" s="36">
        <v>0</v>
      </c>
      <c r="EO37" s="36">
        <v>432.57029219837602</v>
      </c>
      <c r="EP37" s="36">
        <v>0</v>
      </c>
      <c r="EQ37" s="36">
        <v>69.8667426769142</v>
      </c>
      <c r="ER37" s="36">
        <v>785.60226036832898</v>
      </c>
      <c r="ES37" s="36">
        <v>0</v>
      </c>
      <c r="ET37" s="36">
        <v>0</v>
      </c>
      <c r="EU37" s="36">
        <v>0</v>
      </c>
      <c r="EV37" s="36">
        <v>120.660716114758</v>
      </c>
      <c r="EW37" s="36">
        <v>110.333114931384</v>
      </c>
      <c r="EX37" s="36">
        <v>0</v>
      </c>
      <c r="EY37" s="36">
        <v>226.85354365552899</v>
      </c>
      <c r="EZ37" s="36">
        <v>56.018807801312299</v>
      </c>
      <c r="FA37" s="36">
        <v>0</v>
      </c>
      <c r="FB37" s="36">
        <v>111.83857895783601</v>
      </c>
      <c r="FC37" s="36">
        <v>0</v>
      </c>
      <c r="FD37" s="36">
        <v>0</v>
      </c>
      <c r="FE37" s="36">
        <v>420.93250410202899</v>
      </c>
      <c r="FF37" s="36">
        <v>224.94200390314199</v>
      </c>
      <c r="FG37" s="36">
        <v>164.51070480310199</v>
      </c>
      <c r="FH37" s="36">
        <v>0</v>
      </c>
      <c r="FI37" s="36">
        <v>394.46879561953199</v>
      </c>
      <c r="FJ37" s="36">
        <v>0</v>
      </c>
      <c r="FK37" s="36">
        <v>0</v>
      </c>
      <c r="FL37" s="36">
        <v>361.54944148936102</v>
      </c>
      <c r="FM37" s="36">
        <v>0</v>
      </c>
      <c r="FN37" s="36">
        <v>145.952433510638</v>
      </c>
      <c r="FO37" s="36">
        <v>146.514375</v>
      </c>
      <c r="FP37" s="36">
        <v>0</v>
      </c>
      <c r="FQ37" s="36">
        <v>213.62914092205301</v>
      </c>
      <c r="FR37" s="36">
        <v>295.11742157794703</v>
      </c>
      <c r="FS37" s="36">
        <v>1920.8405255681801</v>
      </c>
      <c r="FT37" s="36">
        <v>268.78322443181901</v>
      </c>
      <c r="FU37" s="36">
        <v>0</v>
      </c>
      <c r="FV37" s="36">
        <v>0</v>
      </c>
      <c r="FW37" s="36">
        <v>15418.0867744715</v>
      </c>
      <c r="FX37" s="36">
        <v>114.34724264705901</v>
      </c>
      <c r="FY37" s="36">
        <v>82.488482881433399</v>
      </c>
      <c r="FZ37" s="36">
        <v>0</v>
      </c>
      <c r="GA37" s="36">
        <v>0</v>
      </c>
      <c r="GB37" s="36">
        <v>0</v>
      </c>
      <c r="GC37" s="36">
        <v>139.279926067074</v>
      </c>
      <c r="GD37" s="36">
        <v>0</v>
      </c>
      <c r="GE37" s="36">
        <v>207.92796875000201</v>
      </c>
      <c r="GF37" s="36">
        <v>0</v>
      </c>
      <c r="GG37" s="36">
        <v>0</v>
      </c>
      <c r="GH37" s="36">
        <v>0</v>
      </c>
      <c r="GI37" s="36">
        <v>0</v>
      </c>
      <c r="GJ37" s="36">
        <v>85.940819256756896</v>
      </c>
      <c r="GK37" s="36">
        <v>0</v>
      </c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58"/>
    </row>
    <row r="38" spans="1:229" s="38" customFormat="1">
      <c r="A38" s="68" t="s">
        <v>418</v>
      </c>
      <c r="B38" s="20">
        <v>278</v>
      </c>
      <c r="C38" s="55" t="s">
        <v>378</v>
      </c>
      <c r="D38" s="55" t="s">
        <v>379</v>
      </c>
      <c r="F38" s="56" t="s">
        <v>369</v>
      </c>
      <c r="G38" s="27">
        <v>49</v>
      </c>
      <c r="H38" s="27">
        <v>0</v>
      </c>
      <c r="I38" s="33">
        <v>72</v>
      </c>
      <c r="J38" s="33">
        <v>1.5649999999999999</v>
      </c>
      <c r="K38" s="36">
        <f t="shared" si="18"/>
        <v>29.397054170196697</v>
      </c>
      <c r="L38" s="39">
        <v>1</v>
      </c>
      <c r="M38" s="27">
        <v>30.9</v>
      </c>
      <c r="N38" s="27"/>
      <c r="O38" s="33"/>
      <c r="P38" s="33"/>
      <c r="R38" s="33"/>
      <c r="S38" s="33"/>
      <c r="U38" s="33">
        <v>160</v>
      </c>
      <c r="V38" s="33">
        <v>100</v>
      </c>
      <c r="W38" s="36">
        <f t="shared" si="17"/>
        <v>120</v>
      </c>
      <c r="X38" s="27"/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0">
        <v>0</v>
      </c>
      <c r="AE38" s="27">
        <v>0</v>
      </c>
      <c r="AF38" s="57" t="s">
        <v>302</v>
      </c>
      <c r="AG38" s="66"/>
      <c r="AH38" s="64"/>
      <c r="AI38" s="20"/>
      <c r="AJ38" s="27"/>
      <c r="AK38" s="27"/>
      <c r="AL38" s="27"/>
      <c r="AM38" s="27"/>
      <c r="AN38" s="27">
        <v>3.7</v>
      </c>
      <c r="AO38" s="27"/>
      <c r="AP38" s="27"/>
      <c r="AQ38" s="72"/>
      <c r="AR38" s="64">
        <v>1.6</v>
      </c>
      <c r="AS38" s="73">
        <f t="shared" si="4"/>
        <v>1.6E-2</v>
      </c>
      <c r="AT38" s="64">
        <v>50</v>
      </c>
      <c r="AU38" s="64">
        <v>51</v>
      </c>
      <c r="AV38" s="74">
        <f t="shared" si="5"/>
        <v>1.5686274509803921E-2</v>
      </c>
      <c r="AW38" s="64">
        <v>31.8</v>
      </c>
      <c r="AX38" s="73">
        <f t="shared" si="6"/>
        <v>3.1800000000000002E-2</v>
      </c>
      <c r="AY38" s="75">
        <f t="shared" si="7"/>
        <v>2.02725</v>
      </c>
      <c r="AZ38" s="84">
        <v>1</v>
      </c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>
        <v>110.442840909091</v>
      </c>
      <c r="BL38" s="36">
        <v>0</v>
      </c>
      <c r="BM38" s="36">
        <v>174.427780352871</v>
      </c>
      <c r="BN38" s="36">
        <v>0</v>
      </c>
      <c r="BO38" s="36">
        <v>1577.1193794431299</v>
      </c>
      <c r="BP38" s="36">
        <v>0</v>
      </c>
      <c r="BQ38" s="36">
        <v>0</v>
      </c>
      <c r="BR38" s="36">
        <v>110.346846613349</v>
      </c>
      <c r="BS38" s="36">
        <v>194.327794233807</v>
      </c>
      <c r="BT38" s="36">
        <v>446.16918493285999</v>
      </c>
      <c r="BU38" s="36">
        <v>0</v>
      </c>
      <c r="BV38" s="36">
        <v>0</v>
      </c>
      <c r="BW38" s="36">
        <v>0</v>
      </c>
      <c r="BX38" s="36">
        <v>55.122516686893199</v>
      </c>
      <c r="BY38" s="36">
        <v>51.787395327669898</v>
      </c>
      <c r="BZ38" s="36">
        <v>489.416650485437</v>
      </c>
      <c r="CA38" s="36">
        <v>0</v>
      </c>
      <c r="CB38" s="36">
        <v>76.159070356144994</v>
      </c>
      <c r="CC38" s="36">
        <v>105.700434706704</v>
      </c>
      <c r="CD38" s="36">
        <v>0</v>
      </c>
      <c r="CE38" s="36">
        <v>96.3399799231847</v>
      </c>
      <c r="CF38" s="36">
        <v>57.619890013966199</v>
      </c>
      <c r="CG38" s="36">
        <v>1625.6524999999999</v>
      </c>
      <c r="CH38" s="36">
        <v>103.851415816326</v>
      </c>
      <c r="CI38" s="36">
        <v>0</v>
      </c>
      <c r="CJ38" s="36">
        <v>0</v>
      </c>
      <c r="CK38" s="36">
        <v>0</v>
      </c>
      <c r="CL38" s="36">
        <v>0</v>
      </c>
      <c r="CM38" s="36">
        <v>684.43810806650197</v>
      </c>
      <c r="CN38" s="36">
        <v>0</v>
      </c>
      <c r="CO38" s="36">
        <v>0</v>
      </c>
      <c r="CP38" s="36">
        <v>0</v>
      </c>
      <c r="CQ38" s="36">
        <v>84.697993951612602</v>
      </c>
      <c r="CR38" s="36">
        <v>0</v>
      </c>
      <c r="CS38" s="36">
        <v>0</v>
      </c>
      <c r="CT38" s="36">
        <v>85.895354015700903</v>
      </c>
      <c r="CU38" s="36">
        <v>130.227363375604</v>
      </c>
      <c r="CV38" s="36">
        <v>211.7290625</v>
      </c>
      <c r="CW38" s="36">
        <v>0</v>
      </c>
      <c r="CX38" s="36">
        <v>0</v>
      </c>
      <c r="CY38" s="36">
        <v>523.51723431174105</v>
      </c>
      <c r="CZ38" s="36">
        <v>15751.015633065501</v>
      </c>
      <c r="DA38" s="36">
        <v>0</v>
      </c>
      <c r="DB38" s="36">
        <v>0</v>
      </c>
      <c r="DC38" s="36">
        <v>0</v>
      </c>
      <c r="DD38" s="36">
        <v>664.63966978744895</v>
      </c>
      <c r="DE38" s="36">
        <v>0</v>
      </c>
      <c r="DF38" s="36">
        <v>1838.48088436235</v>
      </c>
      <c r="DG38" s="36">
        <v>505.25122722672199</v>
      </c>
      <c r="DH38" s="36">
        <v>550.39289382684399</v>
      </c>
      <c r="DI38" s="36">
        <v>157.209634349384</v>
      </c>
      <c r="DJ38" s="36">
        <v>104.447837474385</v>
      </c>
      <c r="DK38" s="36">
        <v>387.53442003927597</v>
      </c>
      <c r="DL38" s="36">
        <v>0</v>
      </c>
      <c r="DM38" s="36">
        <v>0</v>
      </c>
      <c r="DN38" s="36">
        <v>0</v>
      </c>
      <c r="DO38" s="36">
        <v>144.03747869318201</v>
      </c>
      <c r="DP38" s="36">
        <v>0</v>
      </c>
      <c r="DQ38" s="36">
        <v>92.869865056818199</v>
      </c>
      <c r="DR38" s="36">
        <v>0</v>
      </c>
      <c r="DS38" s="36">
        <v>93.054698369565202</v>
      </c>
      <c r="DT38" s="36">
        <v>115.814907608696</v>
      </c>
      <c r="DU38" s="36">
        <v>0</v>
      </c>
      <c r="DV38" s="36">
        <v>1950.3821258031601</v>
      </c>
      <c r="DW38" s="36">
        <v>108.687123612734</v>
      </c>
      <c r="DX38" s="36">
        <v>0</v>
      </c>
      <c r="DY38" s="36">
        <v>216.93904607184601</v>
      </c>
      <c r="DZ38" s="36">
        <v>0</v>
      </c>
      <c r="EA38" s="36">
        <v>0</v>
      </c>
      <c r="EB38" s="36">
        <v>0</v>
      </c>
      <c r="EC38" s="36">
        <v>631.72012500000005</v>
      </c>
      <c r="ED38" s="36">
        <v>740.57911501555998</v>
      </c>
      <c r="EE38" s="36">
        <v>0</v>
      </c>
      <c r="EF38" s="36">
        <v>51.7427599844398</v>
      </c>
      <c r="EG38" s="36">
        <v>0</v>
      </c>
      <c r="EH38" s="36">
        <v>0</v>
      </c>
      <c r="EI38" s="36">
        <v>680.21019867081395</v>
      </c>
      <c r="EJ38" s="36">
        <v>2163.11188348416</v>
      </c>
      <c r="EK38" s="36">
        <v>116.33514210972901</v>
      </c>
      <c r="EL38" s="36">
        <v>0</v>
      </c>
      <c r="EM38" s="36">
        <v>104.852463235294</v>
      </c>
      <c r="EN38" s="36">
        <v>269.35537255130498</v>
      </c>
      <c r="EO38" s="36">
        <v>285.45535914179197</v>
      </c>
      <c r="EP38" s="36">
        <v>54.771071012126797</v>
      </c>
      <c r="EQ38" s="36">
        <v>0</v>
      </c>
      <c r="ER38" s="36">
        <v>1069.14993878265</v>
      </c>
      <c r="ES38" s="36">
        <v>55.760889109141601</v>
      </c>
      <c r="ET38" s="36">
        <v>0</v>
      </c>
      <c r="EU38" s="36">
        <v>56.993129576891597</v>
      </c>
      <c r="EV38" s="36">
        <v>256.33903516578499</v>
      </c>
      <c r="EW38" s="36">
        <v>0</v>
      </c>
      <c r="EX38" s="36">
        <v>51.457946246948602</v>
      </c>
      <c r="EY38" s="36">
        <v>313.03389874898397</v>
      </c>
      <c r="EZ38" s="36">
        <v>84.117938873066805</v>
      </c>
      <c r="FA38" s="36">
        <v>0</v>
      </c>
      <c r="FB38" s="36">
        <v>154.117104225997</v>
      </c>
      <c r="FC38" s="36">
        <v>0</v>
      </c>
      <c r="FD38" s="36">
        <v>0</v>
      </c>
      <c r="FE38" s="36">
        <v>483.09113595911299</v>
      </c>
      <c r="FF38" s="36">
        <v>176.12495957079</v>
      </c>
      <c r="FG38" s="36">
        <v>152.150979200569</v>
      </c>
      <c r="FH38" s="36">
        <v>0</v>
      </c>
      <c r="FI38" s="36">
        <v>217.18293467758301</v>
      </c>
      <c r="FJ38" s="36">
        <v>159.100942966844</v>
      </c>
      <c r="FK38" s="36">
        <v>0</v>
      </c>
      <c r="FL38" s="36">
        <v>384.88390625</v>
      </c>
      <c r="FM38" s="36">
        <v>0</v>
      </c>
      <c r="FN38" s="36">
        <v>172.92380952380901</v>
      </c>
      <c r="FO38" s="36">
        <v>167.72165922619101</v>
      </c>
      <c r="FP38" s="36">
        <v>0</v>
      </c>
      <c r="FQ38" s="36">
        <v>0</v>
      </c>
      <c r="FR38" s="36">
        <v>415.231180383663</v>
      </c>
      <c r="FS38" s="36">
        <v>2281.8313118811898</v>
      </c>
      <c r="FT38" s="36">
        <v>322.84157023514803</v>
      </c>
      <c r="FU38" s="36">
        <v>0</v>
      </c>
      <c r="FV38" s="36">
        <v>267.88170054611601</v>
      </c>
      <c r="FW38" s="36">
        <v>0</v>
      </c>
      <c r="FX38" s="36">
        <v>19056.075035497601</v>
      </c>
      <c r="FY38" s="36">
        <v>80.663576456310594</v>
      </c>
      <c r="FZ38" s="36">
        <v>0</v>
      </c>
      <c r="GA38" s="36">
        <v>95.593897185115296</v>
      </c>
      <c r="GB38" s="36">
        <v>66.194734017175307</v>
      </c>
      <c r="GC38" s="36">
        <v>211.21317056297701</v>
      </c>
      <c r="GD38" s="36">
        <v>85.849820849236707</v>
      </c>
      <c r="GE38" s="36">
        <v>363.68931250000099</v>
      </c>
      <c r="GF38" s="36">
        <v>0</v>
      </c>
      <c r="GG38" s="36">
        <v>0</v>
      </c>
      <c r="GH38" s="36">
        <v>0</v>
      </c>
      <c r="GI38" s="36">
        <v>0</v>
      </c>
      <c r="GJ38" s="36">
        <v>108.328788109756</v>
      </c>
      <c r="GK38" s="36">
        <v>0</v>
      </c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58"/>
    </row>
    <row r="39" spans="1:229" s="38" customFormat="1">
      <c r="A39" s="68" t="s">
        <v>418</v>
      </c>
      <c r="B39" s="20">
        <v>279</v>
      </c>
      <c r="C39" s="55" t="s">
        <v>378</v>
      </c>
      <c r="D39" s="55" t="s">
        <v>382</v>
      </c>
      <c r="F39" s="56" t="s">
        <v>370</v>
      </c>
      <c r="G39" s="27">
        <v>59</v>
      </c>
      <c r="H39" s="27">
        <v>0</v>
      </c>
      <c r="I39" s="33">
        <v>51.2</v>
      </c>
      <c r="J39" s="33">
        <v>1.45</v>
      </c>
      <c r="K39" s="36">
        <f t="shared" si="18"/>
        <v>24.351961950059454</v>
      </c>
      <c r="L39" s="39">
        <v>0</v>
      </c>
      <c r="M39" s="27">
        <v>22.7</v>
      </c>
      <c r="N39" s="27"/>
      <c r="O39" s="33"/>
      <c r="P39" s="33"/>
      <c r="R39" s="33"/>
      <c r="S39" s="33"/>
      <c r="U39" s="33">
        <v>150</v>
      </c>
      <c r="V39" s="33">
        <v>90</v>
      </c>
      <c r="W39" s="36">
        <f t="shared" si="17"/>
        <v>110</v>
      </c>
      <c r="X39" s="27"/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0">
        <v>0</v>
      </c>
      <c r="AE39" s="27">
        <v>0</v>
      </c>
      <c r="AF39" s="57" t="s">
        <v>302</v>
      </c>
      <c r="AG39" s="64"/>
      <c r="AH39" s="64"/>
      <c r="AI39" s="20"/>
      <c r="AJ39" s="27"/>
      <c r="AK39" s="27"/>
      <c r="AL39" s="27"/>
      <c r="AM39" s="27"/>
      <c r="AN39" s="27">
        <v>0.4</v>
      </c>
      <c r="AO39" s="27"/>
      <c r="AP39" s="27"/>
      <c r="AQ39" s="72"/>
      <c r="AR39" s="64">
        <v>3.7</v>
      </c>
      <c r="AS39" s="73">
        <f t="shared" si="4"/>
        <v>3.7000000000000005E-2</v>
      </c>
      <c r="AT39" s="64">
        <v>50</v>
      </c>
      <c r="AU39" s="64">
        <v>65</v>
      </c>
      <c r="AV39" s="74">
        <f t="shared" si="5"/>
        <v>2.8461538461538465E-2</v>
      </c>
      <c r="AW39" s="64">
        <v>61</v>
      </c>
      <c r="AX39" s="73">
        <f t="shared" si="6"/>
        <v>6.0999999999999999E-2</v>
      </c>
      <c r="AY39" s="75">
        <f t="shared" si="7"/>
        <v>2.1432432432432429</v>
      </c>
      <c r="AZ39" s="84">
        <v>1</v>
      </c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>
        <v>106.426411637931</v>
      </c>
      <c r="BL39" s="36">
        <v>0</v>
      </c>
      <c r="BM39" s="36">
        <v>131.74254849137901</v>
      </c>
      <c r="BN39" s="36">
        <v>68.122812499999995</v>
      </c>
      <c r="BO39" s="36">
        <v>1628.2379687499999</v>
      </c>
      <c r="BP39" s="36">
        <v>0</v>
      </c>
      <c r="BQ39" s="36">
        <v>0</v>
      </c>
      <c r="BR39" s="36">
        <v>65.774999999999906</v>
      </c>
      <c r="BS39" s="36">
        <v>140.769729587542</v>
      </c>
      <c r="BT39" s="36">
        <v>233.13214541245799</v>
      </c>
      <c r="BU39" s="36">
        <v>0</v>
      </c>
      <c r="BV39" s="36">
        <v>0</v>
      </c>
      <c r="BW39" s="36">
        <v>0</v>
      </c>
      <c r="BX39" s="36">
        <v>0</v>
      </c>
      <c r="BY39" s="36">
        <v>57.5663634975569</v>
      </c>
      <c r="BZ39" s="36">
        <v>272.21008754071698</v>
      </c>
      <c r="CA39" s="36">
        <v>0</v>
      </c>
      <c r="CB39" s="36">
        <v>0</v>
      </c>
      <c r="CC39" s="36">
        <v>0</v>
      </c>
      <c r="CD39" s="36">
        <v>0</v>
      </c>
      <c r="CE39" s="36">
        <v>102.52387444690299</v>
      </c>
      <c r="CF39" s="36">
        <v>0</v>
      </c>
      <c r="CG39" s="36">
        <v>1531.9115624999999</v>
      </c>
      <c r="CH39" s="36">
        <v>50.904218749999998</v>
      </c>
      <c r="CI39" s="36">
        <v>0</v>
      </c>
      <c r="CJ39" s="36">
        <v>0</v>
      </c>
      <c r="CK39" s="36">
        <v>0</v>
      </c>
      <c r="CL39" s="36">
        <v>0</v>
      </c>
      <c r="CM39" s="36">
        <v>634.95842822700297</v>
      </c>
      <c r="CN39" s="36">
        <v>0</v>
      </c>
      <c r="CO39" s="36">
        <v>72.758933605341198</v>
      </c>
      <c r="CP39" s="36">
        <v>0</v>
      </c>
      <c r="CQ39" s="36">
        <v>90.428343750000096</v>
      </c>
      <c r="CR39" s="36">
        <v>56.939084821428402</v>
      </c>
      <c r="CS39" s="36">
        <v>54.219872713414702</v>
      </c>
      <c r="CT39" s="36">
        <v>125.29882012195201</v>
      </c>
      <c r="CU39" s="36">
        <v>129.81693216463401</v>
      </c>
      <c r="CV39" s="36">
        <v>240.79977092160999</v>
      </c>
      <c r="CW39" s="36">
        <v>0</v>
      </c>
      <c r="CX39" s="36">
        <v>0</v>
      </c>
      <c r="CY39" s="36">
        <v>10107.951734639801</v>
      </c>
      <c r="CZ39" s="36">
        <v>2081.9032772775399</v>
      </c>
      <c r="DA39" s="36">
        <v>0</v>
      </c>
      <c r="DB39" s="36">
        <v>682.65163930084896</v>
      </c>
      <c r="DC39" s="36">
        <v>0</v>
      </c>
      <c r="DD39" s="36">
        <v>385.71557097457497</v>
      </c>
      <c r="DE39" s="36">
        <v>176.74908765889899</v>
      </c>
      <c r="DF39" s="36">
        <v>1685.7885495233099</v>
      </c>
      <c r="DG39" s="36">
        <v>536.32481885593097</v>
      </c>
      <c r="DH39" s="36">
        <v>468.03661045792097</v>
      </c>
      <c r="DI39" s="36">
        <v>98.337461904393507</v>
      </c>
      <c r="DJ39" s="36">
        <v>62.445021658416401</v>
      </c>
      <c r="DK39" s="36">
        <v>366.65820254486403</v>
      </c>
      <c r="DL39" s="36">
        <v>175.91974145266099</v>
      </c>
      <c r="DM39" s="36">
        <v>0</v>
      </c>
      <c r="DN39" s="36">
        <v>0</v>
      </c>
      <c r="DO39" s="36">
        <v>146.60398185483899</v>
      </c>
      <c r="DP39" s="36">
        <v>0</v>
      </c>
      <c r="DQ39" s="36">
        <v>90.194040898617502</v>
      </c>
      <c r="DR39" s="36">
        <v>0</v>
      </c>
      <c r="DS39" s="36">
        <v>0</v>
      </c>
      <c r="DT39" s="36">
        <v>139.43586379716999</v>
      </c>
      <c r="DU39" s="36">
        <v>99.8534187915742</v>
      </c>
      <c r="DV39" s="36">
        <v>2217.8547065548801</v>
      </c>
      <c r="DW39" s="36">
        <v>0</v>
      </c>
      <c r="DX39" s="36">
        <v>0</v>
      </c>
      <c r="DY39" s="36">
        <v>204.106539980599</v>
      </c>
      <c r="DZ39" s="36">
        <v>0</v>
      </c>
      <c r="EA39" s="36">
        <v>0</v>
      </c>
      <c r="EB39" s="36">
        <v>337.51656250000002</v>
      </c>
      <c r="EC39" s="36">
        <v>0</v>
      </c>
      <c r="ED39" s="36">
        <v>731.46906249999995</v>
      </c>
      <c r="EE39" s="36">
        <v>0</v>
      </c>
      <c r="EF39" s="36">
        <v>0</v>
      </c>
      <c r="EG39" s="36">
        <v>0</v>
      </c>
      <c r="EH39" s="36">
        <v>0</v>
      </c>
      <c r="EI39" s="36">
        <v>349.11929512331898</v>
      </c>
      <c r="EJ39" s="36">
        <v>2061.3832840526902</v>
      </c>
      <c r="EK39" s="36">
        <v>60.245526205157098</v>
      </c>
      <c r="EL39" s="36">
        <v>0</v>
      </c>
      <c r="EM39" s="36">
        <v>55.275910874439397</v>
      </c>
      <c r="EN39" s="36">
        <v>0</v>
      </c>
      <c r="EO39" s="36">
        <v>459.36359375000001</v>
      </c>
      <c r="EP39" s="36">
        <v>0</v>
      </c>
      <c r="EQ39" s="36">
        <v>0</v>
      </c>
      <c r="ER39" s="36">
        <v>814.48562500000003</v>
      </c>
      <c r="ES39" s="36">
        <v>50.650000000000098</v>
      </c>
      <c r="ET39" s="36">
        <v>0</v>
      </c>
      <c r="EU39" s="36">
        <v>0</v>
      </c>
      <c r="EV39" s="36">
        <v>148.87078641528899</v>
      </c>
      <c r="EW39" s="36">
        <v>111.962322443182</v>
      </c>
      <c r="EX39" s="36">
        <v>0</v>
      </c>
      <c r="EY39" s="36">
        <v>336.18442923553698</v>
      </c>
      <c r="EZ39" s="36">
        <v>0</v>
      </c>
      <c r="FA39" s="36">
        <v>0</v>
      </c>
      <c r="FB39" s="36">
        <v>115.76741646468101</v>
      </c>
      <c r="FC39" s="36">
        <v>0</v>
      </c>
      <c r="FD39" s="36">
        <v>0</v>
      </c>
      <c r="FE39" s="36">
        <v>463.07740953947501</v>
      </c>
      <c r="FF39" s="36">
        <v>211.106506665512</v>
      </c>
      <c r="FG39" s="36">
        <v>203.44433929189699</v>
      </c>
      <c r="FH39" s="36">
        <v>0</v>
      </c>
      <c r="FI39" s="36">
        <v>419.74260928843597</v>
      </c>
      <c r="FJ39" s="36">
        <v>0</v>
      </c>
      <c r="FK39" s="36">
        <v>0</v>
      </c>
      <c r="FL39" s="36">
        <v>445.622257812501</v>
      </c>
      <c r="FM39" s="36">
        <v>0</v>
      </c>
      <c r="FN39" s="36">
        <v>149.22915624999999</v>
      </c>
      <c r="FO39" s="36">
        <v>158.01186718749901</v>
      </c>
      <c r="FP39" s="36">
        <v>0</v>
      </c>
      <c r="FQ39" s="36">
        <v>0</v>
      </c>
      <c r="FR39" s="36">
        <v>639.25593749999996</v>
      </c>
      <c r="FS39" s="36">
        <v>1831.24926274272</v>
      </c>
      <c r="FT39" s="36">
        <v>294.96729975728101</v>
      </c>
      <c r="FU39" s="36">
        <v>0</v>
      </c>
      <c r="FV39" s="36">
        <v>103.306821748879</v>
      </c>
      <c r="FW39" s="36">
        <v>15005.169900504499</v>
      </c>
      <c r="FX39" s="36">
        <v>0</v>
      </c>
      <c r="FY39" s="36">
        <v>77.874527746637</v>
      </c>
      <c r="FZ39" s="36">
        <v>0</v>
      </c>
      <c r="GA39" s="36">
        <v>84.553187500000604</v>
      </c>
      <c r="GB39" s="36">
        <v>0</v>
      </c>
      <c r="GC39" s="36">
        <v>280.43884374999902</v>
      </c>
      <c r="GD39" s="36">
        <v>104.6905625</v>
      </c>
      <c r="GE39" s="36">
        <v>391.64053124999998</v>
      </c>
      <c r="GF39" s="36">
        <v>0</v>
      </c>
      <c r="GG39" s="36">
        <v>0</v>
      </c>
      <c r="GH39" s="36">
        <v>0</v>
      </c>
      <c r="GI39" s="36">
        <v>0</v>
      </c>
      <c r="GJ39" s="36">
        <v>88.975404211956402</v>
      </c>
      <c r="GK39" s="36">
        <v>0</v>
      </c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58"/>
    </row>
    <row r="40" spans="1:229" s="38" customFormat="1">
      <c r="A40" s="68"/>
      <c r="B40" s="20">
        <v>280</v>
      </c>
      <c r="C40" s="55" t="s">
        <v>383</v>
      </c>
      <c r="D40" s="55" t="s">
        <v>384</v>
      </c>
      <c r="F40" s="56" t="s">
        <v>371</v>
      </c>
      <c r="G40" s="27">
        <v>60</v>
      </c>
      <c r="H40" s="27">
        <v>1</v>
      </c>
      <c r="I40" s="33">
        <v>54.7</v>
      </c>
      <c r="J40" s="33">
        <v>1.51</v>
      </c>
      <c r="K40" s="36">
        <f t="shared" si="18"/>
        <v>23.990175869479408</v>
      </c>
      <c r="L40" s="39">
        <v>0</v>
      </c>
      <c r="M40" s="27">
        <v>39.5</v>
      </c>
      <c r="N40" s="27"/>
      <c r="O40" s="33"/>
      <c r="P40" s="33"/>
      <c r="R40" s="33">
        <v>85</v>
      </c>
      <c r="S40" s="33">
        <v>84</v>
      </c>
      <c r="U40" s="33">
        <v>108</v>
      </c>
      <c r="V40" s="33">
        <v>64</v>
      </c>
      <c r="W40" s="36">
        <f t="shared" si="17"/>
        <v>78.666666666666671</v>
      </c>
      <c r="X40" s="27"/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0">
        <v>0</v>
      </c>
      <c r="AE40" s="27">
        <v>0</v>
      </c>
      <c r="AF40" s="57" t="s">
        <v>302</v>
      </c>
      <c r="AG40" s="67"/>
      <c r="AH40" s="64"/>
      <c r="AI40" s="20"/>
      <c r="AJ40" s="27">
        <v>203</v>
      </c>
      <c r="AK40" s="27">
        <v>36</v>
      </c>
      <c r="AL40" s="27">
        <f t="shared" si="14"/>
        <v>167</v>
      </c>
      <c r="AM40" s="27">
        <f t="shared" si="15"/>
        <v>160.80000000000001</v>
      </c>
      <c r="AN40" s="27">
        <v>6.2</v>
      </c>
      <c r="AO40" s="27">
        <v>295</v>
      </c>
      <c r="AP40" s="27">
        <v>0.7</v>
      </c>
      <c r="AQ40" s="72">
        <f>((186)*(AP40^-1.154))*((G40)^-0.203)*(0.742)</f>
        <v>90.721246237656146</v>
      </c>
      <c r="AR40" s="64">
        <v>0.4</v>
      </c>
      <c r="AS40" s="73">
        <f t="shared" si="4"/>
        <v>4.0000000000000001E-3</v>
      </c>
      <c r="AT40" s="64">
        <v>50</v>
      </c>
      <c r="AU40" s="64">
        <v>99</v>
      </c>
      <c r="AV40" s="74">
        <f t="shared" si="5"/>
        <v>2.0202020202020202E-3</v>
      </c>
      <c r="AW40" s="64">
        <v>14.8</v>
      </c>
      <c r="AX40" s="73">
        <f t="shared" si="6"/>
        <v>1.4800000000000001E-2</v>
      </c>
      <c r="AY40" s="75">
        <f t="shared" si="7"/>
        <v>7.3260000000000005</v>
      </c>
      <c r="AZ40" s="84">
        <v>0</v>
      </c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>
        <v>97.257692307692196</v>
      </c>
      <c r="BL40" s="36">
        <v>0</v>
      </c>
      <c r="BM40" s="36">
        <v>101.272536764706</v>
      </c>
      <c r="BN40" s="36">
        <v>0</v>
      </c>
      <c r="BO40" s="36">
        <v>1339.0421875</v>
      </c>
      <c r="BP40" s="36">
        <v>0</v>
      </c>
      <c r="BQ40" s="36">
        <v>0</v>
      </c>
      <c r="BR40" s="36">
        <v>60.806093750000002</v>
      </c>
      <c r="BS40" s="36">
        <v>128.73255540780099</v>
      </c>
      <c r="BT40" s="36">
        <v>245.52234375</v>
      </c>
      <c r="BU40" s="36">
        <v>0</v>
      </c>
      <c r="BV40" s="36">
        <v>0</v>
      </c>
      <c r="BW40" s="36">
        <v>0</v>
      </c>
      <c r="BX40" s="36">
        <v>0</v>
      </c>
      <c r="BY40" s="36">
        <v>54.786376244145004</v>
      </c>
      <c r="BZ40" s="36">
        <v>301.44775541569101</v>
      </c>
      <c r="CA40" s="36">
        <v>0</v>
      </c>
      <c r="CB40" s="36">
        <v>0</v>
      </c>
      <c r="CC40" s="36">
        <v>0</v>
      </c>
      <c r="CD40" s="36">
        <v>0</v>
      </c>
      <c r="CE40" s="36">
        <v>100.724412715517</v>
      </c>
      <c r="CF40" s="36">
        <v>0</v>
      </c>
      <c r="CG40" s="36">
        <v>1508.3236170977</v>
      </c>
      <c r="CH40" s="36">
        <v>0</v>
      </c>
      <c r="CI40" s="36">
        <v>0</v>
      </c>
      <c r="CJ40" s="36">
        <v>0</v>
      </c>
      <c r="CK40" s="36">
        <v>0</v>
      </c>
      <c r="CL40" s="36">
        <v>0</v>
      </c>
      <c r="CM40" s="36">
        <v>690.78671874999895</v>
      </c>
      <c r="CN40" s="36">
        <v>0</v>
      </c>
      <c r="CO40" s="36">
        <v>64.185625000000002</v>
      </c>
      <c r="CP40" s="36">
        <v>0</v>
      </c>
      <c r="CQ40" s="36">
        <v>115.3893451333</v>
      </c>
      <c r="CR40" s="36">
        <v>0</v>
      </c>
      <c r="CS40" s="36">
        <v>99.625291121729603</v>
      </c>
      <c r="CT40" s="36">
        <v>262.20511160714301</v>
      </c>
      <c r="CU40" s="36">
        <v>166.145344567405</v>
      </c>
      <c r="CV40" s="36">
        <v>64.131703072742297</v>
      </c>
      <c r="CW40" s="36">
        <v>208.578457749791</v>
      </c>
      <c r="CX40" s="36">
        <v>0</v>
      </c>
      <c r="CY40" s="36">
        <v>12201.934010373099</v>
      </c>
      <c r="CZ40" s="36">
        <v>0</v>
      </c>
      <c r="DA40" s="36">
        <v>0</v>
      </c>
      <c r="DB40" s="36">
        <v>852.83589517140695</v>
      </c>
      <c r="DC40" s="36">
        <v>0</v>
      </c>
      <c r="DD40" s="36">
        <v>75.129205554974405</v>
      </c>
      <c r="DE40" s="36">
        <v>242.28667276337799</v>
      </c>
      <c r="DF40" s="36">
        <v>1591.33371603261</v>
      </c>
      <c r="DG40" s="36">
        <v>476.50518303198299</v>
      </c>
      <c r="DH40" s="36">
        <v>266.81929973822002</v>
      </c>
      <c r="DI40" s="36">
        <v>135.81725539921499</v>
      </c>
      <c r="DJ40" s="36">
        <v>0</v>
      </c>
      <c r="DK40" s="36">
        <v>204.77737074607299</v>
      </c>
      <c r="DL40" s="36">
        <v>197.11220713350801</v>
      </c>
      <c r="DM40" s="36">
        <v>0</v>
      </c>
      <c r="DN40" s="36">
        <v>53.617812500000198</v>
      </c>
      <c r="DO40" s="36">
        <v>141.81353977272701</v>
      </c>
      <c r="DP40" s="36">
        <v>0</v>
      </c>
      <c r="DQ40" s="36">
        <v>87.039272727272703</v>
      </c>
      <c r="DR40" s="36">
        <v>0</v>
      </c>
      <c r="DS40" s="36">
        <v>0</v>
      </c>
      <c r="DT40" s="36">
        <v>113.250614919355</v>
      </c>
      <c r="DU40" s="36">
        <v>0</v>
      </c>
      <c r="DV40" s="36">
        <v>1782.1807547169799</v>
      </c>
      <c r="DW40" s="36">
        <v>0</v>
      </c>
      <c r="DX40" s="36">
        <v>0</v>
      </c>
      <c r="DY40" s="36">
        <v>153.27627815315299</v>
      </c>
      <c r="DZ40" s="36">
        <v>0</v>
      </c>
      <c r="EA40" s="36">
        <v>0</v>
      </c>
      <c r="EB40" s="36">
        <v>0</v>
      </c>
      <c r="EC40" s="36">
        <v>376.97750000000002</v>
      </c>
      <c r="ED40" s="36">
        <v>796.28349759615298</v>
      </c>
      <c r="EE40" s="36">
        <v>0</v>
      </c>
      <c r="EF40" s="36">
        <v>53.6280680199431</v>
      </c>
      <c r="EG40" s="36">
        <v>0</v>
      </c>
      <c r="EH40" s="36">
        <v>62.393999287749303</v>
      </c>
      <c r="EI40" s="36">
        <v>407.16321314102601</v>
      </c>
      <c r="EJ40" s="36">
        <v>2129.2640375712299</v>
      </c>
      <c r="EK40" s="36">
        <v>0</v>
      </c>
      <c r="EL40" s="36">
        <v>0</v>
      </c>
      <c r="EM40" s="36">
        <v>50.980930822649498</v>
      </c>
      <c r="EN40" s="36">
        <v>0</v>
      </c>
      <c r="EO40" s="36">
        <v>454.82499999999999</v>
      </c>
      <c r="EP40" s="36">
        <v>0</v>
      </c>
      <c r="EQ40" s="36">
        <v>0</v>
      </c>
      <c r="ER40" s="36">
        <v>850.120419481981</v>
      </c>
      <c r="ES40" s="36">
        <v>0</v>
      </c>
      <c r="ET40" s="36">
        <v>0</v>
      </c>
      <c r="EU40" s="36">
        <v>0</v>
      </c>
      <c r="EV40" s="36">
        <v>112.81587104885099</v>
      </c>
      <c r="EW40" s="36">
        <v>85.096837883141902</v>
      </c>
      <c r="EX40" s="36">
        <v>0</v>
      </c>
      <c r="EY40" s="36">
        <v>232.59062499999999</v>
      </c>
      <c r="EZ40" s="36">
        <v>0</v>
      </c>
      <c r="FA40" s="36">
        <v>0</v>
      </c>
      <c r="FB40" s="36">
        <v>58.960781249999997</v>
      </c>
      <c r="FC40" s="36">
        <v>0</v>
      </c>
      <c r="FD40" s="36">
        <v>0</v>
      </c>
      <c r="FE40" s="36">
        <v>291.40679302376702</v>
      </c>
      <c r="FF40" s="36">
        <v>177.552738226233</v>
      </c>
      <c r="FG40" s="36">
        <v>101.950625</v>
      </c>
      <c r="FH40" s="36">
        <v>0</v>
      </c>
      <c r="FI40" s="36">
        <v>249.16930188679299</v>
      </c>
      <c r="FJ40" s="36">
        <v>0</v>
      </c>
      <c r="FK40" s="36">
        <v>0</v>
      </c>
      <c r="FL40" s="36">
        <v>263.13781250000102</v>
      </c>
      <c r="FM40" s="36">
        <v>0</v>
      </c>
      <c r="FN40" s="36">
        <v>73.829035984848005</v>
      </c>
      <c r="FO40" s="36">
        <v>116.955651515152</v>
      </c>
      <c r="FP40" s="36">
        <v>0</v>
      </c>
      <c r="FQ40" s="36">
        <v>231.298465589887</v>
      </c>
      <c r="FR40" s="36">
        <v>333.38809691011301</v>
      </c>
      <c r="FS40" s="36">
        <v>1882.79378488372</v>
      </c>
      <c r="FT40" s="36">
        <v>304.83590261628098</v>
      </c>
      <c r="FU40" s="36">
        <v>0</v>
      </c>
      <c r="FV40" s="36">
        <v>248.07148653314999</v>
      </c>
      <c r="FW40" s="36">
        <v>14933.4346348412</v>
      </c>
      <c r="FX40" s="36">
        <v>111.819221339778</v>
      </c>
      <c r="FY40" s="36">
        <v>91.824969785912302</v>
      </c>
      <c r="FZ40" s="36">
        <v>0</v>
      </c>
      <c r="GA40" s="36">
        <v>0</v>
      </c>
      <c r="GB40" s="36">
        <v>0</v>
      </c>
      <c r="GC40" s="36">
        <v>188.46627305327701</v>
      </c>
      <c r="GD40" s="36">
        <v>85.692858606557294</v>
      </c>
      <c r="GE40" s="36">
        <v>342.55012295082003</v>
      </c>
      <c r="GF40" s="36">
        <v>0</v>
      </c>
      <c r="GG40" s="36">
        <v>0</v>
      </c>
      <c r="GH40" s="36">
        <v>0</v>
      </c>
      <c r="GI40" s="36">
        <v>0</v>
      </c>
      <c r="GJ40" s="36">
        <v>61.452294331397098</v>
      </c>
      <c r="GK40" s="36">
        <v>0</v>
      </c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58"/>
    </row>
    <row r="41" spans="1:229" s="38" customFormat="1">
      <c r="A41" s="68" t="s">
        <v>418</v>
      </c>
      <c r="B41" s="20">
        <v>281</v>
      </c>
      <c r="C41" s="55" t="s">
        <v>378</v>
      </c>
      <c r="D41" s="55" t="s">
        <v>385</v>
      </c>
      <c r="F41" s="56" t="s">
        <v>372</v>
      </c>
      <c r="G41" s="27">
        <v>59</v>
      </c>
      <c r="H41" s="27">
        <v>0</v>
      </c>
      <c r="I41" s="33">
        <v>61.5</v>
      </c>
      <c r="J41" s="33">
        <v>1.585</v>
      </c>
      <c r="K41" s="36">
        <f t="shared" si="18"/>
        <v>24.480291375175394</v>
      </c>
      <c r="L41" s="39">
        <v>0</v>
      </c>
      <c r="M41" s="27">
        <v>22.2</v>
      </c>
      <c r="N41" s="27"/>
      <c r="O41" s="33"/>
      <c r="P41" s="33"/>
      <c r="R41" s="33"/>
      <c r="S41" s="33"/>
      <c r="U41" s="33">
        <v>152</v>
      </c>
      <c r="V41" s="33">
        <v>87</v>
      </c>
      <c r="W41" s="36">
        <f t="shared" si="17"/>
        <v>108.66666666666667</v>
      </c>
      <c r="X41" s="27"/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0">
        <v>0</v>
      </c>
      <c r="AE41" s="27">
        <v>0</v>
      </c>
      <c r="AF41" s="57" t="s">
        <v>302</v>
      </c>
      <c r="AG41" s="64"/>
      <c r="AH41" s="64"/>
      <c r="AI41" s="20"/>
      <c r="AJ41" s="27"/>
      <c r="AK41" s="27"/>
      <c r="AL41" s="27"/>
      <c r="AM41" s="27"/>
      <c r="AN41" s="27">
        <v>2.1</v>
      </c>
      <c r="AO41" s="27"/>
      <c r="AP41" s="27"/>
      <c r="AQ41" s="72"/>
      <c r="AR41" s="64">
        <v>6.2</v>
      </c>
      <c r="AS41" s="73">
        <f t="shared" si="4"/>
        <v>6.2E-2</v>
      </c>
      <c r="AT41" s="64">
        <v>50</v>
      </c>
      <c r="AU41" s="64">
        <v>71</v>
      </c>
      <c r="AV41" s="74">
        <f t="shared" si="5"/>
        <v>4.366197183098592E-2</v>
      </c>
      <c r="AW41" s="64">
        <v>13.5</v>
      </c>
      <c r="AX41" s="73">
        <f t="shared" si="6"/>
        <v>1.35E-2</v>
      </c>
      <c r="AY41" s="75">
        <f t="shared" si="7"/>
        <v>0.30919354838709673</v>
      </c>
      <c r="AZ41" s="84">
        <v>0</v>
      </c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>
        <v>98.126093749999995</v>
      </c>
      <c r="BL41" s="36">
        <v>0</v>
      </c>
      <c r="BM41" s="36">
        <v>116.126875</v>
      </c>
      <c r="BN41" s="36">
        <v>0</v>
      </c>
      <c r="BO41" s="36">
        <v>937.09389594780203</v>
      </c>
      <c r="BP41" s="36">
        <v>0</v>
      </c>
      <c r="BQ41" s="36">
        <v>0</v>
      </c>
      <c r="BR41" s="36">
        <v>72.382463942307695</v>
      </c>
      <c r="BS41" s="36">
        <v>123.2565625</v>
      </c>
      <c r="BT41" s="36">
        <v>212.12125</v>
      </c>
      <c r="BU41" s="36">
        <v>0</v>
      </c>
      <c r="BV41" s="36">
        <v>0</v>
      </c>
      <c r="BW41" s="36">
        <v>0</v>
      </c>
      <c r="BX41" s="36">
        <v>0</v>
      </c>
      <c r="BY41" s="36">
        <v>60.531935096153802</v>
      </c>
      <c r="BZ41" s="36">
        <v>362.93930048076902</v>
      </c>
      <c r="CA41" s="36">
        <v>0</v>
      </c>
      <c r="CB41" s="36">
        <v>0</v>
      </c>
      <c r="CC41" s="36">
        <v>0</v>
      </c>
      <c r="CD41" s="36">
        <v>0</v>
      </c>
      <c r="CE41" s="36">
        <v>82.730625000000003</v>
      </c>
      <c r="CF41" s="36">
        <v>0</v>
      </c>
      <c r="CG41" s="36">
        <v>1495.163125</v>
      </c>
      <c r="CH41" s="36">
        <v>97.910767361111297</v>
      </c>
      <c r="CI41" s="36">
        <v>0</v>
      </c>
      <c r="CJ41" s="36">
        <v>0</v>
      </c>
      <c r="CK41" s="36">
        <v>0</v>
      </c>
      <c r="CL41" s="36">
        <v>0</v>
      </c>
      <c r="CM41" s="36">
        <v>687.49683734939799</v>
      </c>
      <c r="CN41" s="36">
        <v>0</v>
      </c>
      <c r="CO41" s="36">
        <v>74.550975150602397</v>
      </c>
      <c r="CP41" s="36">
        <v>0</v>
      </c>
      <c r="CQ41" s="36">
        <v>82.970698269773905</v>
      </c>
      <c r="CR41" s="36">
        <v>0</v>
      </c>
      <c r="CS41" s="36">
        <v>83.754902161214602</v>
      </c>
      <c r="CT41" s="36">
        <v>216.626260952102</v>
      </c>
      <c r="CU41" s="36">
        <v>141.11524313668301</v>
      </c>
      <c r="CV41" s="36">
        <v>79.176356189320202</v>
      </c>
      <c r="CW41" s="36">
        <v>111.52911256068001</v>
      </c>
      <c r="CX41" s="36">
        <v>0</v>
      </c>
      <c r="CY41" s="36">
        <v>12306.152078192101</v>
      </c>
      <c r="CZ41" s="36">
        <v>0</v>
      </c>
      <c r="DA41" s="36">
        <v>0</v>
      </c>
      <c r="DB41" s="36">
        <v>631.74120305794099</v>
      </c>
      <c r="DC41" s="36">
        <v>0</v>
      </c>
      <c r="DD41" s="36">
        <v>0</v>
      </c>
      <c r="DE41" s="36">
        <v>0</v>
      </c>
      <c r="DF41" s="36">
        <v>1448.51348790323</v>
      </c>
      <c r="DG41" s="36">
        <v>432.544324596774</v>
      </c>
      <c r="DH41" s="36">
        <v>258.22596478174597</v>
      </c>
      <c r="DI41" s="36">
        <v>117.634285714285</v>
      </c>
      <c r="DJ41" s="36">
        <v>0</v>
      </c>
      <c r="DK41" s="36">
        <v>125.602499999999</v>
      </c>
      <c r="DL41" s="36">
        <v>62.761406250001102</v>
      </c>
      <c r="DM41" s="36">
        <v>0</v>
      </c>
      <c r="DN41" s="36">
        <v>0</v>
      </c>
      <c r="DO41" s="36">
        <v>139.69731870229</v>
      </c>
      <c r="DP41" s="36">
        <v>0</v>
      </c>
      <c r="DQ41" s="36">
        <v>107.505386847964</v>
      </c>
      <c r="DR41" s="36">
        <v>0</v>
      </c>
      <c r="DS41" s="36">
        <v>0</v>
      </c>
      <c r="DT41" s="36">
        <v>142.001847169211</v>
      </c>
      <c r="DU41" s="36">
        <v>0</v>
      </c>
      <c r="DV41" s="36">
        <v>1231.4083998631399</v>
      </c>
      <c r="DW41" s="36">
        <v>98.747298129562097</v>
      </c>
      <c r="DX41" s="36">
        <v>0</v>
      </c>
      <c r="DY41" s="36">
        <v>157.60215556569301</v>
      </c>
      <c r="DZ41" s="36">
        <v>0</v>
      </c>
      <c r="EA41" s="36">
        <v>0</v>
      </c>
      <c r="EB41" s="36">
        <v>338.63848811619698</v>
      </c>
      <c r="EC41" s="36">
        <v>0</v>
      </c>
      <c r="ED41" s="36">
        <v>753.86520680146998</v>
      </c>
      <c r="EE41" s="36">
        <v>0</v>
      </c>
      <c r="EF41" s="36">
        <v>0</v>
      </c>
      <c r="EG41" s="36">
        <v>0</v>
      </c>
      <c r="EH41" s="36">
        <v>0</v>
      </c>
      <c r="EI41" s="36">
        <v>495.07927345459501</v>
      </c>
      <c r="EJ41" s="36">
        <v>2044.2872381017501</v>
      </c>
      <c r="EK41" s="36">
        <v>60.923808807439798</v>
      </c>
      <c r="EL41" s="36">
        <v>0</v>
      </c>
      <c r="EM41" s="36">
        <v>50.304367136214502</v>
      </c>
      <c r="EN41" s="36">
        <v>0</v>
      </c>
      <c r="EO41" s="36">
        <v>454.50247197690197</v>
      </c>
      <c r="EP41" s="36">
        <v>0</v>
      </c>
      <c r="EQ41" s="36">
        <v>0</v>
      </c>
      <c r="ER41" s="36">
        <v>837.27406250000001</v>
      </c>
      <c r="ES41" s="36">
        <v>0</v>
      </c>
      <c r="ET41" s="36">
        <v>0</v>
      </c>
      <c r="EU41" s="36">
        <v>0</v>
      </c>
      <c r="EV41" s="36">
        <v>61.823125000000097</v>
      </c>
      <c r="EW41" s="36">
        <v>57.177656250000197</v>
      </c>
      <c r="EX41" s="36">
        <v>0</v>
      </c>
      <c r="EY41" s="36">
        <v>202.884910037879</v>
      </c>
      <c r="EZ41" s="36">
        <v>0</v>
      </c>
      <c r="FA41" s="36">
        <v>0</v>
      </c>
      <c r="FB41" s="36">
        <v>73.490156249999998</v>
      </c>
      <c r="FC41" s="36">
        <v>0</v>
      </c>
      <c r="FD41" s="36">
        <v>0</v>
      </c>
      <c r="FE41" s="36">
        <v>275.12821074007201</v>
      </c>
      <c r="FF41" s="36">
        <v>168.433351759928</v>
      </c>
      <c r="FG41" s="36">
        <v>96.620781250000107</v>
      </c>
      <c r="FH41" s="36">
        <v>0</v>
      </c>
      <c r="FI41" s="36">
        <v>205.29499999999999</v>
      </c>
      <c r="FJ41" s="36">
        <v>0</v>
      </c>
      <c r="FK41" s="36">
        <v>0</v>
      </c>
      <c r="FL41" s="36">
        <v>344.534857826576</v>
      </c>
      <c r="FM41" s="36">
        <v>0</v>
      </c>
      <c r="FN41" s="36">
        <v>132.032747747748</v>
      </c>
      <c r="FO41" s="36">
        <v>158.724269425676</v>
      </c>
      <c r="FP41" s="36">
        <v>0</v>
      </c>
      <c r="FQ41" s="36">
        <v>0</v>
      </c>
      <c r="FR41" s="36">
        <v>531.13625000000002</v>
      </c>
      <c r="FS41" s="36">
        <v>1898.0952630813999</v>
      </c>
      <c r="FT41" s="36">
        <v>298.89223691860298</v>
      </c>
      <c r="FU41" s="36">
        <v>0</v>
      </c>
      <c r="FV41" s="36">
        <v>274.42750582153502</v>
      </c>
      <c r="FW41" s="36">
        <v>15391.883677813001</v>
      </c>
      <c r="FX41" s="36">
        <v>0</v>
      </c>
      <c r="FY41" s="36">
        <v>135.20852389158</v>
      </c>
      <c r="FZ41" s="36">
        <v>0</v>
      </c>
      <c r="GA41" s="36">
        <v>97.052982023100398</v>
      </c>
      <c r="GB41" s="36">
        <v>0</v>
      </c>
      <c r="GC41" s="36">
        <v>205.905576923078</v>
      </c>
      <c r="GD41" s="36">
        <v>85.997057291667403</v>
      </c>
      <c r="GE41" s="36">
        <v>346.30740117521401</v>
      </c>
      <c r="GF41" s="36">
        <v>0</v>
      </c>
      <c r="GG41" s="36">
        <v>0</v>
      </c>
      <c r="GH41" s="36">
        <v>0</v>
      </c>
      <c r="GI41" s="36">
        <v>0</v>
      </c>
      <c r="GJ41" s="36">
        <v>51.450156250002003</v>
      </c>
      <c r="GK41" s="36">
        <v>0</v>
      </c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58"/>
    </row>
    <row r="42" spans="1:229" s="38" customFormat="1">
      <c r="A42" s="68"/>
      <c r="B42" s="20">
        <v>282</v>
      </c>
      <c r="C42" s="55" t="s">
        <v>386</v>
      </c>
      <c r="D42" s="55" t="s">
        <v>387</v>
      </c>
      <c r="F42" s="56" t="s">
        <v>373</v>
      </c>
      <c r="G42" s="27">
        <v>52</v>
      </c>
      <c r="H42" s="27">
        <v>1</v>
      </c>
      <c r="I42" s="33">
        <v>46.9</v>
      </c>
      <c r="J42" s="33">
        <v>1.42</v>
      </c>
      <c r="K42" s="36">
        <f t="shared" si="18"/>
        <v>23.259273953580639</v>
      </c>
      <c r="L42" s="39">
        <v>0</v>
      </c>
      <c r="M42" s="27">
        <v>45.4</v>
      </c>
      <c r="N42" s="27"/>
      <c r="O42" s="33"/>
      <c r="P42" s="33"/>
      <c r="R42" s="33">
        <v>78</v>
      </c>
      <c r="S42" s="33">
        <v>89</v>
      </c>
      <c r="U42" s="33">
        <v>111</v>
      </c>
      <c r="V42" s="33">
        <v>69</v>
      </c>
      <c r="W42" s="36">
        <f t="shared" si="17"/>
        <v>83</v>
      </c>
      <c r="X42" s="27"/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0">
        <v>0</v>
      </c>
      <c r="AE42" s="27">
        <v>0</v>
      </c>
      <c r="AF42" s="57" t="s">
        <v>302</v>
      </c>
      <c r="AG42" s="64">
        <v>103</v>
      </c>
      <c r="AH42" s="64">
        <v>4.8</v>
      </c>
      <c r="AI42" s="20">
        <v>0</v>
      </c>
      <c r="AJ42" s="27">
        <v>184</v>
      </c>
      <c r="AK42" s="27">
        <v>32</v>
      </c>
      <c r="AL42" s="27">
        <f t="shared" si="14"/>
        <v>152</v>
      </c>
      <c r="AM42" s="27">
        <f t="shared" si="15"/>
        <v>150.5</v>
      </c>
      <c r="AN42" s="27">
        <v>1.5</v>
      </c>
      <c r="AO42" s="27">
        <v>353</v>
      </c>
      <c r="AP42" s="27">
        <v>0.5</v>
      </c>
      <c r="AQ42" s="72">
        <f>((186)*(AP42^-1.154))*((G42)^-0.203)*(0.742)</f>
        <v>137.70724371422543</v>
      </c>
      <c r="AR42" s="64">
        <v>2.1</v>
      </c>
      <c r="AS42" s="73">
        <f t="shared" si="4"/>
        <v>2.1000000000000001E-2</v>
      </c>
      <c r="AT42" s="64">
        <v>50</v>
      </c>
      <c r="AU42" s="64">
        <v>91</v>
      </c>
      <c r="AV42" s="74">
        <f t="shared" si="5"/>
        <v>1.1538461538461539E-2</v>
      </c>
      <c r="AW42" s="64">
        <v>22.7</v>
      </c>
      <c r="AX42" s="73">
        <f t="shared" si="6"/>
        <v>2.2699999999999998E-2</v>
      </c>
      <c r="AY42" s="75">
        <f t="shared" si="7"/>
        <v>1.9673333333333332</v>
      </c>
      <c r="AZ42" s="84">
        <v>1</v>
      </c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>
        <v>104.394609375</v>
      </c>
      <c r="BL42" s="36">
        <v>0</v>
      </c>
      <c r="BM42" s="36">
        <v>122.03655441810299</v>
      </c>
      <c r="BN42" s="36">
        <v>0</v>
      </c>
      <c r="BO42" s="36">
        <v>626.46749999999895</v>
      </c>
      <c r="BP42" s="36">
        <v>0</v>
      </c>
      <c r="BQ42" s="36">
        <v>0</v>
      </c>
      <c r="BR42" s="36">
        <v>67.204999999999998</v>
      </c>
      <c r="BS42" s="36">
        <v>117.395</v>
      </c>
      <c r="BT42" s="36">
        <v>218.6771875</v>
      </c>
      <c r="BU42" s="36">
        <v>0</v>
      </c>
      <c r="BV42" s="36">
        <v>0</v>
      </c>
      <c r="BW42" s="36">
        <v>0</v>
      </c>
      <c r="BX42" s="36">
        <v>0</v>
      </c>
      <c r="BY42" s="36">
        <v>57.3720098039216</v>
      </c>
      <c r="BZ42" s="36">
        <v>152.00594362745099</v>
      </c>
      <c r="CA42" s="36">
        <v>0</v>
      </c>
      <c r="CB42" s="36">
        <v>0</v>
      </c>
      <c r="CC42" s="36">
        <v>0</v>
      </c>
      <c r="CD42" s="36">
        <v>0</v>
      </c>
      <c r="CE42" s="36">
        <v>95.011286057692402</v>
      </c>
      <c r="CF42" s="36">
        <v>0</v>
      </c>
      <c r="CG42" s="36">
        <v>1429.66265942259</v>
      </c>
      <c r="CH42" s="36">
        <v>72.325339673913007</v>
      </c>
      <c r="CI42" s="36">
        <v>0</v>
      </c>
      <c r="CJ42" s="36">
        <v>0</v>
      </c>
      <c r="CK42" s="36">
        <v>0</v>
      </c>
      <c r="CL42" s="36">
        <v>0</v>
      </c>
      <c r="CM42" s="36">
        <v>660.94160021551602</v>
      </c>
      <c r="CN42" s="36">
        <v>0</v>
      </c>
      <c r="CO42" s="36">
        <v>77.660587284482602</v>
      </c>
      <c r="CP42" s="36">
        <v>0</v>
      </c>
      <c r="CQ42" s="36">
        <v>78.379352156432702</v>
      </c>
      <c r="CR42" s="36">
        <v>0</v>
      </c>
      <c r="CS42" s="36">
        <v>84.625465230856605</v>
      </c>
      <c r="CT42" s="36">
        <v>228.20863316441401</v>
      </c>
      <c r="CU42" s="36">
        <v>129.711995354729</v>
      </c>
      <c r="CV42" s="36">
        <v>0</v>
      </c>
      <c r="CW42" s="36">
        <v>0</v>
      </c>
      <c r="CX42" s="36">
        <v>0</v>
      </c>
      <c r="CY42" s="36">
        <v>13291.110571920701</v>
      </c>
      <c r="CZ42" s="36">
        <v>0</v>
      </c>
      <c r="DA42" s="36">
        <v>0</v>
      </c>
      <c r="DB42" s="36">
        <v>856.89462659941</v>
      </c>
      <c r="DC42" s="36">
        <v>0</v>
      </c>
      <c r="DD42" s="36">
        <v>86.430282972441006</v>
      </c>
      <c r="DE42" s="36">
        <v>233.70872187851501</v>
      </c>
      <c r="DF42" s="36">
        <v>1648.80731668307</v>
      </c>
      <c r="DG42" s="36">
        <v>580.55760361009402</v>
      </c>
      <c r="DH42" s="36">
        <v>504.07823695866102</v>
      </c>
      <c r="DI42" s="36">
        <v>0</v>
      </c>
      <c r="DJ42" s="36">
        <v>57.977083538385997</v>
      </c>
      <c r="DK42" s="36">
        <v>280.64991959012798</v>
      </c>
      <c r="DL42" s="36">
        <v>247.60742556594499</v>
      </c>
      <c r="DM42" s="36">
        <v>0</v>
      </c>
      <c r="DN42" s="36">
        <v>0</v>
      </c>
      <c r="DO42" s="36">
        <v>126.98499300373101</v>
      </c>
      <c r="DP42" s="36">
        <v>0</v>
      </c>
      <c r="DQ42" s="36">
        <v>86.936716417910404</v>
      </c>
      <c r="DR42" s="36">
        <v>0</v>
      </c>
      <c r="DS42" s="36">
        <v>0</v>
      </c>
      <c r="DT42" s="36">
        <v>123.20774986233501</v>
      </c>
      <c r="DU42" s="36">
        <v>0</v>
      </c>
      <c r="DV42" s="36">
        <v>816.26703971501195</v>
      </c>
      <c r="DW42" s="36">
        <v>70.989899477991202</v>
      </c>
      <c r="DX42" s="36">
        <v>0</v>
      </c>
      <c r="DY42" s="36">
        <v>166.57896691591401</v>
      </c>
      <c r="DZ42" s="36">
        <v>0</v>
      </c>
      <c r="EA42" s="36">
        <v>0</v>
      </c>
      <c r="EB42" s="36">
        <v>326.59996527777798</v>
      </c>
      <c r="EC42" s="36">
        <v>0</v>
      </c>
      <c r="ED42" s="36">
        <v>660.30703125000002</v>
      </c>
      <c r="EE42" s="36">
        <v>0</v>
      </c>
      <c r="EF42" s="36">
        <v>0</v>
      </c>
      <c r="EG42" s="36">
        <v>0</v>
      </c>
      <c r="EH42" s="36">
        <v>0</v>
      </c>
      <c r="EI42" s="36">
        <v>237.74370858853001</v>
      </c>
      <c r="EJ42" s="36">
        <v>1968.46115221325</v>
      </c>
      <c r="EK42" s="36">
        <v>0</v>
      </c>
      <c r="EL42" s="36">
        <v>0</v>
      </c>
      <c r="EM42" s="36">
        <v>0</v>
      </c>
      <c r="EN42" s="36">
        <v>0</v>
      </c>
      <c r="EO42" s="36">
        <v>415.48</v>
      </c>
      <c r="EP42" s="36">
        <v>0</v>
      </c>
      <c r="EQ42" s="36">
        <v>0</v>
      </c>
      <c r="ER42" s="36">
        <v>804.95235115840501</v>
      </c>
      <c r="ES42" s="36">
        <v>0</v>
      </c>
      <c r="ET42" s="36">
        <v>0</v>
      </c>
      <c r="EU42" s="36">
        <v>0</v>
      </c>
      <c r="EV42" s="36">
        <v>108.52148378759399</v>
      </c>
      <c r="EW42" s="36">
        <v>87.430354793232794</v>
      </c>
      <c r="EX42" s="36">
        <v>0</v>
      </c>
      <c r="EY42" s="36">
        <v>235.4115625</v>
      </c>
      <c r="EZ42" s="36">
        <v>0</v>
      </c>
      <c r="FA42" s="36">
        <v>0</v>
      </c>
      <c r="FB42" s="36">
        <v>63.493750000000198</v>
      </c>
      <c r="FC42" s="36">
        <v>0</v>
      </c>
      <c r="FD42" s="36">
        <v>0</v>
      </c>
      <c r="FE42" s="36">
        <v>262.44086317883898</v>
      </c>
      <c r="FF42" s="36">
        <v>152.45319932116101</v>
      </c>
      <c r="FG42" s="36">
        <v>94.064687499999906</v>
      </c>
      <c r="FH42" s="36">
        <v>0</v>
      </c>
      <c r="FI42" s="36">
        <v>215.49625</v>
      </c>
      <c r="FJ42" s="36">
        <v>0</v>
      </c>
      <c r="FK42" s="36">
        <v>0</v>
      </c>
      <c r="FL42" s="36">
        <v>251.92781250000101</v>
      </c>
      <c r="FM42" s="36">
        <v>0</v>
      </c>
      <c r="FN42" s="36">
        <v>0</v>
      </c>
      <c r="FO42" s="36">
        <v>63.482031250000702</v>
      </c>
      <c r="FP42" s="36">
        <v>0</v>
      </c>
      <c r="FQ42" s="36">
        <v>0</v>
      </c>
      <c r="FR42" s="36">
        <v>556.18937500000004</v>
      </c>
      <c r="FS42" s="36">
        <v>1915.7948481308399</v>
      </c>
      <c r="FT42" s="36">
        <v>295.78390186915999</v>
      </c>
      <c r="FU42" s="36">
        <v>0</v>
      </c>
      <c r="FV42" s="36">
        <v>267.15810388513398</v>
      </c>
      <c r="FW42" s="36">
        <v>16460.949832723301</v>
      </c>
      <c r="FX42" s="36">
        <v>0</v>
      </c>
      <c r="FY42" s="36">
        <v>112.322910332207</v>
      </c>
      <c r="FZ42" s="36">
        <v>0</v>
      </c>
      <c r="GA42" s="36">
        <v>69.050336899399099</v>
      </c>
      <c r="GB42" s="36">
        <v>0</v>
      </c>
      <c r="GC42" s="36">
        <v>170.97949458245199</v>
      </c>
      <c r="GD42" s="36">
        <v>69.501948665433403</v>
      </c>
      <c r="GE42" s="36">
        <v>303.07705239164801</v>
      </c>
      <c r="GF42" s="36">
        <v>0</v>
      </c>
      <c r="GG42" s="36">
        <v>0</v>
      </c>
      <c r="GH42" s="36">
        <v>0</v>
      </c>
      <c r="GI42" s="36">
        <v>0</v>
      </c>
      <c r="GJ42" s="36">
        <v>77.984999999999403</v>
      </c>
      <c r="GK42" s="36">
        <v>0</v>
      </c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58"/>
    </row>
    <row r="43" spans="1:229" s="38" customFormat="1">
      <c r="A43" s="68"/>
      <c r="B43" s="20">
        <v>283</v>
      </c>
      <c r="C43" s="55" t="s">
        <v>388</v>
      </c>
      <c r="D43" s="55" t="s">
        <v>389</v>
      </c>
      <c r="F43" s="56" t="s">
        <v>390</v>
      </c>
      <c r="G43" s="27">
        <v>47</v>
      </c>
      <c r="H43" s="27">
        <v>1</v>
      </c>
      <c r="I43" s="33">
        <v>55.3</v>
      </c>
      <c r="J43" s="33">
        <v>1.44</v>
      </c>
      <c r="K43" s="36">
        <f t="shared" si="18"/>
        <v>26.668595679012345</v>
      </c>
      <c r="L43" s="39">
        <v>1</v>
      </c>
      <c r="M43" s="27">
        <v>41.8</v>
      </c>
      <c r="N43" s="27"/>
      <c r="O43" s="33"/>
      <c r="P43" s="33"/>
      <c r="R43" s="33">
        <v>91</v>
      </c>
      <c r="S43" s="33">
        <v>90</v>
      </c>
      <c r="U43" s="33">
        <v>118</v>
      </c>
      <c r="V43" s="33">
        <v>92</v>
      </c>
      <c r="W43" s="36">
        <f t="shared" si="17"/>
        <v>100.66666666666667</v>
      </c>
      <c r="X43" s="27"/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0">
        <v>0</v>
      </c>
      <c r="AE43" s="27">
        <v>0</v>
      </c>
      <c r="AF43" s="57" t="s">
        <v>302</v>
      </c>
      <c r="AG43" s="64">
        <v>88</v>
      </c>
      <c r="AH43" s="64">
        <v>4.8</v>
      </c>
      <c r="AI43" s="20">
        <v>0</v>
      </c>
      <c r="AJ43" s="27">
        <v>173</v>
      </c>
      <c r="AK43" s="27"/>
      <c r="AL43" s="27">
        <f t="shared" si="14"/>
        <v>173</v>
      </c>
      <c r="AM43" s="27">
        <f t="shared" si="15"/>
        <v>170.1</v>
      </c>
      <c r="AN43" s="27">
        <v>2.9</v>
      </c>
      <c r="AO43" s="27">
        <v>182</v>
      </c>
      <c r="AP43" s="27"/>
      <c r="AQ43" s="72"/>
      <c r="AR43" s="64">
        <v>1.5</v>
      </c>
      <c r="AS43" s="73">
        <f t="shared" si="4"/>
        <v>1.4999999999999999E-2</v>
      </c>
      <c r="AT43" s="64">
        <v>50</v>
      </c>
      <c r="AU43" s="64">
        <v>35</v>
      </c>
      <c r="AV43" s="74">
        <f t="shared" si="5"/>
        <v>2.1428571428571429E-2</v>
      </c>
      <c r="AW43" s="64">
        <v>58.1</v>
      </c>
      <c r="AX43" s="73">
        <f t="shared" si="6"/>
        <v>5.8099999999999999E-2</v>
      </c>
      <c r="AY43" s="75">
        <f t="shared" si="7"/>
        <v>2.7113333333333332</v>
      </c>
      <c r="AZ43" s="84">
        <v>1</v>
      </c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>
        <v>94.422796874999904</v>
      </c>
      <c r="BL43" s="36">
        <v>0</v>
      </c>
      <c r="BM43" s="36">
        <v>1372.0951133751801</v>
      </c>
      <c r="BN43" s="36">
        <v>561.12415266973198</v>
      </c>
      <c r="BO43" s="36">
        <v>11735.7356877652</v>
      </c>
      <c r="BP43" s="36">
        <v>0</v>
      </c>
      <c r="BQ43" s="36">
        <v>570.30785802687603</v>
      </c>
      <c r="BR43" s="36">
        <v>0</v>
      </c>
      <c r="BS43" s="36">
        <v>189.901250663013</v>
      </c>
      <c r="BT43" s="36">
        <v>184.73</v>
      </c>
      <c r="BU43" s="36">
        <v>0</v>
      </c>
      <c r="BV43" s="36">
        <v>0</v>
      </c>
      <c r="BW43" s="36">
        <v>0</v>
      </c>
      <c r="BX43" s="36">
        <v>0</v>
      </c>
      <c r="BY43" s="36">
        <v>51.887000440140902</v>
      </c>
      <c r="BZ43" s="36">
        <v>249.922654049296</v>
      </c>
      <c r="CA43" s="36">
        <v>0</v>
      </c>
      <c r="CB43" s="36">
        <v>0</v>
      </c>
      <c r="CC43" s="36">
        <v>0</v>
      </c>
      <c r="CD43" s="36">
        <v>0</v>
      </c>
      <c r="CE43" s="36">
        <v>103.51554224537</v>
      </c>
      <c r="CF43" s="36">
        <v>0</v>
      </c>
      <c r="CG43" s="36">
        <v>1407.8992650462999</v>
      </c>
      <c r="CH43" s="36">
        <v>85.783159722222095</v>
      </c>
      <c r="CI43" s="36">
        <v>0</v>
      </c>
      <c r="CJ43" s="36">
        <v>0</v>
      </c>
      <c r="CK43" s="36">
        <v>0</v>
      </c>
      <c r="CL43" s="36">
        <v>0</v>
      </c>
      <c r="CM43" s="36">
        <v>720.19960069444505</v>
      </c>
      <c r="CN43" s="36">
        <v>0</v>
      </c>
      <c r="CO43" s="36">
        <v>78.779461805555499</v>
      </c>
      <c r="CP43" s="36">
        <v>0</v>
      </c>
      <c r="CQ43" s="36">
        <v>81.222347515060306</v>
      </c>
      <c r="CR43" s="36">
        <v>0</v>
      </c>
      <c r="CS43" s="36">
        <v>95.547439630681495</v>
      </c>
      <c r="CT43" s="36">
        <v>210.87800923295501</v>
      </c>
      <c r="CU43" s="36">
        <v>133.937832386363</v>
      </c>
      <c r="CV43" s="36">
        <v>0</v>
      </c>
      <c r="CW43" s="36">
        <v>0</v>
      </c>
      <c r="CX43" s="36">
        <v>0</v>
      </c>
      <c r="CY43" s="36">
        <v>12555.4743761973</v>
      </c>
      <c r="CZ43" s="36">
        <v>0</v>
      </c>
      <c r="DA43" s="36">
        <v>0</v>
      </c>
      <c r="DB43" s="36">
        <v>683.27017959770205</v>
      </c>
      <c r="DC43" s="36">
        <v>0</v>
      </c>
      <c r="DD43" s="36">
        <v>0</v>
      </c>
      <c r="DE43" s="36">
        <v>73.910156249999901</v>
      </c>
      <c r="DF43" s="36">
        <v>1435.34322578925</v>
      </c>
      <c r="DG43" s="36">
        <v>427.90583671075001</v>
      </c>
      <c r="DH43" s="36">
        <v>410.438437499999</v>
      </c>
      <c r="DI43" s="36">
        <v>0</v>
      </c>
      <c r="DJ43" s="36">
        <v>0</v>
      </c>
      <c r="DK43" s="36">
        <v>93.003749999999997</v>
      </c>
      <c r="DL43" s="36">
        <v>57.603437499999103</v>
      </c>
      <c r="DM43" s="36">
        <v>0</v>
      </c>
      <c r="DN43" s="36">
        <v>0</v>
      </c>
      <c r="DO43" s="36">
        <v>137.80176001082299</v>
      </c>
      <c r="DP43" s="36">
        <v>0</v>
      </c>
      <c r="DQ43" s="36">
        <v>104.306184388528</v>
      </c>
      <c r="DR43" s="36">
        <v>0</v>
      </c>
      <c r="DS43" s="36">
        <v>0</v>
      </c>
      <c r="DT43" s="36">
        <v>1816.9718161526</v>
      </c>
      <c r="DU43" s="36">
        <v>745.67146944444505</v>
      </c>
      <c r="DV43" s="36">
        <v>13685.9199270833</v>
      </c>
      <c r="DW43" s="36">
        <v>0</v>
      </c>
      <c r="DX43" s="36">
        <v>0</v>
      </c>
      <c r="DY43" s="36">
        <v>2280.3717284722202</v>
      </c>
      <c r="DZ43" s="36">
        <v>0</v>
      </c>
      <c r="EA43" s="36">
        <v>0</v>
      </c>
      <c r="EB43" s="36">
        <v>382.74687499999999</v>
      </c>
      <c r="EC43" s="36">
        <v>0</v>
      </c>
      <c r="ED43" s="36">
        <v>728.331352040816</v>
      </c>
      <c r="EE43" s="36">
        <v>0</v>
      </c>
      <c r="EF43" s="36">
        <v>0</v>
      </c>
      <c r="EG43" s="36">
        <v>0</v>
      </c>
      <c r="EH43" s="36">
        <v>0</v>
      </c>
      <c r="EI43" s="36">
        <v>325.65679461302898</v>
      </c>
      <c r="EJ43" s="36">
        <v>1910.07033894766</v>
      </c>
      <c r="EK43" s="36">
        <v>65.022023246102407</v>
      </c>
      <c r="EL43" s="36">
        <v>117.37120858853</v>
      </c>
      <c r="EM43" s="36">
        <v>0</v>
      </c>
      <c r="EN43" s="36">
        <v>0</v>
      </c>
      <c r="EO43" s="36">
        <v>433.541875</v>
      </c>
      <c r="EP43" s="36">
        <v>0</v>
      </c>
      <c r="EQ43" s="36">
        <v>0</v>
      </c>
      <c r="ER43" s="36">
        <v>743.875</v>
      </c>
      <c r="ES43" s="36">
        <v>58.239999999999803</v>
      </c>
      <c r="ET43" s="36">
        <v>0</v>
      </c>
      <c r="EU43" s="36">
        <v>52.435892613636597</v>
      </c>
      <c r="EV43" s="36">
        <v>134.46973011363701</v>
      </c>
      <c r="EW43" s="36">
        <v>104.739161931818</v>
      </c>
      <c r="EX43" s="36">
        <v>0</v>
      </c>
      <c r="EY43" s="36">
        <v>198.68824621212099</v>
      </c>
      <c r="EZ43" s="36">
        <v>0</v>
      </c>
      <c r="FA43" s="36">
        <v>0</v>
      </c>
      <c r="FB43" s="36">
        <v>118.410759634388</v>
      </c>
      <c r="FC43" s="36">
        <v>0</v>
      </c>
      <c r="FD43" s="36">
        <v>0</v>
      </c>
      <c r="FE43" s="36">
        <v>400.37919589920898</v>
      </c>
      <c r="FF43" s="36">
        <v>242.29184659091001</v>
      </c>
      <c r="FG43" s="36">
        <v>190.690057435771</v>
      </c>
      <c r="FH43" s="36">
        <v>0</v>
      </c>
      <c r="FI43" s="36">
        <v>333.81429100790501</v>
      </c>
      <c r="FJ43" s="36">
        <v>0</v>
      </c>
      <c r="FK43" s="36">
        <v>0</v>
      </c>
      <c r="FL43" s="36">
        <v>400.62393880208401</v>
      </c>
      <c r="FM43" s="36">
        <v>0</v>
      </c>
      <c r="FN43" s="36">
        <v>143.24825613839201</v>
      </c>
      <c r="FO43" s="36">
        <v>144.596242559525</v>
      </c>
      <c r="FP43" s="36">
        <v>0</v>
      </c>
      <c r="FQ43" s="36">
        <v>0</v>
      </c>
      <c r="FR43" s="36">
        <v>578.33906249999995</v>
      </c>
      <c r="FS43" s="36">
        <v>1908.40735392442</v>
      </c>
      <c r="FT43" s="36">
        <v>316.58889607558001</v>
      </c>
      <c r="FU43" s="36">
        <v>0</v>
      </c>
      <c r="FV43" s="36">
        <v>190.21893153183001</v>
      </c>
      <c r="FW43" s="36">
        <v>15398.6048184682</v>
      </c>
      <c r="FX43" s="36">
        <v>0</v>
      </c>
      <c r="FY43" s="36">
        <v>70.330119514106599</v>
      </c>
      <c r="FZ43" s="36">
        <v>57.6703774817138</v>
      </c>
      <c r="GA43" s="36">
        <v>113.06428307863099</v>
      </c>
      <c r="GB43" s="36">
        <v>56.408140510710702</v>
      </c>
      <c r="GC43" s="36">
        <v>270.14834361938301</v>
      </c>
      <c r="GD43" s="36">
        <v>105.419570271683</v>
      </c>
      <c r="GE43" s="36">
        <v>524.84856158568596</v>
      </c>
      <c r="GF43" s="36">
        <v>0</v>
      </c>
      <c r="GG43" s="36">
        <v>0</v>
      </c>
      <c r="GH43" s="36">
        <v>0</v>
      </c>
      <c r="GI43" s="36">
        <v>0</v>
      </c>
      <c r="GJ43" s="36">
        <v>0</v>
      </c>
      <c r="GK43" s="36">
        <v>0</v>
      </c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58"/>
    </row>
    <row r="44" spans="1:229" s="38" customFormat="1">
      <c r="A44" s="68" t="s">
        <v>418</v>
      </c>
      <c r="B44" s="20">
        <v>284</v>
      </c>
      <c r="C44" s="55" t="s">
        <v>391</v>
      </c>
      <c r="D44" s="55" t="s">
        <v>392</v>
      </c>
      <c r="F44" s="56" t="s">
        <v>393</v>
      </c>
      <c r="G44" s="27">
        <v>58</v>
      </c>
      <c r="H44" s="27">
        <v>0</v>
      </c>
      <c r="I44" s="33">
        <v>70.2</v>
      </c>
      <c r="J44" s="33">
        <v>1.65</v>
      </c>
      <c r="K44" s="36">
        <f t="shared" si="18"/>
        <v>25.785123966942152</v>
      </c>
      <c r="L44" s="39">
        <v>1</v>
      </c>
      <c r="M44" s="27">
        <v>31.2</v>
      </c>
      <c r="N44" s="27"/>
      <c r="O44" s="33"/>
      <c r="P44" s="33"/>
      <c r="R44" s="33">
        <v>92</v>
      </c>
      <c r="S44" s="33">
        <v>99</v>
      </c>
      <c r="U44" s="33">
        <v>149</v>
      </c>
      <c r="V44" s="33">
        <v>89</v>
      </c>
      <c r="W44" s="36">
        <f t="shared" si="17"/>
        <v>109</v>
      </c>
      <c r="X44" s="27"/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0">
        <v>0</v>
      </c>
      <c r="AE44" s="27">
        <v>0</v>
      </c>
      <c r="AF44" s="57" t="s">
        <v>302</v>
      </c>
      <c r="AG44" s="67">
        <v>110</v>
      </c>
      <c r="AH44" s="64">
        <v>5.6</v>
      </c>
      <c r="AI44" s="20">
        <v>0</v>
      </c>
      <c r="AJ44" s="27">
        <v>158</v>
      </c>
      <c r="AK44" s="27">
        <v>37</v>
      </c>
      <c r="AL44" s="27">
        <f t="shared" si="14"/>
        <v>121</v>
      </c>
      <c r="AM44" s="27">
        <f t="shared" si="15"/>
        <v>118.4</v>
      </c>
      <c r="AN44" s="27">
        <v>2.6</v>
      </c>
      <c r="AO44" s="27">
        <v>87</v>
      </c>
      <c r="AP44" s="27">
        <v>0.8</v>
      </c>
      <c r="AQ44" s="72">
        <f t="shared" ref="AQ44:AQ48" si="19">((186)*(AP44^-1.154))*((G44)^-0.203)</f>
        <v>105.52885269524992</v>
      </c>
      <c r="AR44" s="64">
        <v>2.9</v>
      </c>
      <c r="AS44" s="73">
        <f t="shared" si="4"/>
        <v>2.8999999999999998E-2</v>
      </c>
      <c r="AT44" s="64">
        <v>50</v>
      </c>
      <c r="AU44" s="64">
        <v>85</v>
      </c>
      <c r="AV44" s="74">
        <f t="shared" si="5"/>
        <v>1.7058823529411765E-2</v>
      </c>
      <c r="AW44" s="64">
        <v>19.3</v>
      </c>
      <c r="AX44" s="73">
        <f t="shared" si="6"/>
        <v>1.9300000000000001E-2</v>
      </c>
      <c r="AY44" s="75">
        <f t="shared" si="7"/>
        <v>1.1313793103448275</v>
      </c>
      <c r="AZ44" s="84">
        <v>1</v>
      </c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>
        <v>90.286548672566397</v>
      </c>
      <c r="BL44" s="36">
        <v>0</v>
      </c>
      <c r="BM44" s="36">
        <v>143.316047413793</v>
      </c>
      <c r="BN44" s="36">
        <v>0</v>
      </c>
      <c r="BO44" s="36">
        <v>997.12156249999998</v>
      </c>
      <c r="BP44" s="36">
        <v>0</v>
      </c>
      <c r="BQ44" s="36">
        <v>0</v>
      </c>
      <c r="BR44" s="36">
        <v>88.317283380681701</v>
      </c>
      <c r="BS44" s="36">
        <v>139.619977982954</v>
      </c>
      <c r="BT44" s="36">
        <v>379.71976988636402</v>
      </c>
      <c r="BU44" s="36">
        <v>0</v>
      </c>
      <c r="BV44" s="36">
        <v>0</v>
      </c>
      <c r="BW44" s="36">
        <v>0</v>
      </c>
      <c r="BX44" s="36">
        <v>0</v>
      </c>
      <c r="BY44" s="36">
        <v>65.898985945351697</v>
      </c>
      <c r="BZ44" s="36">
        <v>543.65778855213603</v>
      </c>
      <c r="CA44" s="36">
        <v>135.45553470477299</v>
      </c>
      <c r="CB44" s="36">
        <v>0</v>
      </c>
      <c r="CC44" s="36">
        <v>0</v>
      </c>
      <c r="CD44" s="36">
        <v>0</v>
      </c>
      <c r="CE44" s="36">
        <v>114.16056606624799</v>
      </c>
      <c r="CF44" s="36">
        <v>0</v>
      </c>
      <c r="CG44" s="36">
        <v>1427.48833051257</v>
      </c>
      <c r="CH44" s="36">
        <v>89.911775253690095</v>
      </c>
      <c r="CI44" s="36">
        <v>51.272708717712099</v>
      </c>
      <c r="CJ44" s="36">
        <v>0</v>
      </c>
      <c r="CK44" s="36">
        <v>0</v>
      </c>
      <c r="CL44" s="36">
        <v>0</v>
      </c>
      <c r="CM44" s="36">
        <v>655.69235190217501</v>
      </c>
      <c r="CN44" s="36">
        <v>0</v>
      </c>
      <c r="CO44" s="36">
        <v>73.003273097826096</v>
      </c>
      <c r="CP44" s="36">
        <v>0</v>
      </c>
      <c r="CQ44" s="36">
        <v>97.257329162344504</v>
      </c>
      <c r="CR44" s="36">
        <v>0</v>
      </c>
      <c r="CS44" s="36">
        <v>112.815621758299</v>
      </c>
      <c r="CT44" s="36">
        <v>189.60066973547799</v>
      </c>
      <c r="CU44" s="36">
        <v>144.225239561721</v>
      </c>
      <c r="CV44" s="36">
        <v>208.64453018707499</v>
      </c>
      <c r="CW44" s="36">
        <v>80.021244419642997</v>
      </c>
      <c r="CX44" s="36">
        <v>0</v>
      </c>
      <c r="CY44" s="36">
        <v>13362.7308003826</v>
      </c>
      <c r="CZ44" s="36">
        <v>0</v>
      </c>
      <c r="DA44" s="36">
        <v>0</v>
      </c>
      <c r="DB44" s="36">
        <v>857.82028778698805</v>
      </c>
      <c r="DC44" s="36">
        <v>0</v>
      </c>
      <c r="DD44" s="36">
        <v>150.95761160714301</v>
      </c>
      <c r="DE44" s="36">
        <v>238.0057421875</v>
      </c>
      <c r="DF44" s="36">
        <v>1681.3100688244001</v>
      </c>
      <c r="DG44" s="36">
        <v>538.48249920280705</v>
      </c>
      <c r="DH44" s="36">
        <v>501.69059166923603</v>
      </c>
      <c r="DI44" s="36">
        <v>0</v>
      </c>
      <c r="DJ44" s="36">
        <v>62.550907251849701</v>
      </c>
      <c r="DK44" s="36">
        <v>302.03853363902698</v>
      </c>
      <c r="DL44" s="36">
        <v>216.64870433878099</v>
      </c>
      <c r="DM44" s="36">
        <v>0</v>
      </c>
      <c r="DN44" s="36">
        <v>0</v>
      </c>
      <c r="DO44" s="36">
        <v>153.33875387396699</v>
      </c>
      <c r="DP44" s="36">
        <v>0</v>
      </c>
      <c r="DQ44" s="36">
        <v>87.666246126033201</v>
      </c>
      <c r="DR44" s="36">
        <v>0</v>
      </c>
      <c r="DS44" s="36">
        <v>61.949549788135599</v>
      </c>
      <c r="DT44" s="36">
        <v>147.274210805085</v>
      </c>
      <c r="DU44" s="36">
        <v>0</v>
      </c>
      <c r="DV44" s="36">
        <v>1309.76193888547</v>
      </c>
      <c r="DW44" s="36">
        <v>95.672613916256395</v>
      </c>
      <c r="DX44" s="36">
        <v>0</v>
      </c>
      <c r="DY44" s="36">
        <v>147.936196890394</v>
      </c>
      <c r="DZ44" s="36">
        <v>0</v>
      </c>
      <c r="EA44" s="36">
        <v>0</v>
      </c>
      <c r="EB44" s="36">
        <v>0</v>
      </c>
      <c r="EC44" s="36">
        <v>495.71062499999999</v>
      </c>
      <c r="ED44" s="36">
        <v>725.27742933091304</v>
      </c>
      <c r="EE44" s="36">
        <v>0</v>
      </c>
      <c r="EF44" s="36">
        <v>0</v>
      </c>
      <c r="EG44" s="36">
        <v>0</v>
      </c>
      <c r="EH44" s="36">
        <v>0</v>
      </c>
      <c r="EI44" s="36">
        <v>883.72817989864802</v>
      </c>
      <c r="EJ44" s="36">
        <v>1914.97812922297</v>
      </c>
      <c r="EK44" s="36">
        <v>62.720878378378302</v>
      </c>
      <c r="EL44" s="36">
        <v>0</v>
      </c>
      <c r="EM44" s="36">
        <v>60.619624155405297</v>
      </c>
      <c r="EN44" s="36">
        <v>0</v>
      </c>
      <c r="EO44" s="36">
        <v>454.60706418918801</v>
      </c>
      <c r="EP44" s="36">
        <v>0</v>
      </c>
      <c r="EQ44" s="36">
        <v>0</v>
      </c>
      <c r="ER44" s="36">
        <v>831.58950980392103</v>
      </c>
      <c r="ES44" s="36">
        <v>89.515474264705702</v>
      </c>
      <c r="ET44" s="36">
        <v>0</v>
      </c>
      <c r="EU44" s="36">
        <v>0</v>
      </c>
      <c r="EV44" s="36">
        <v>158.848468257874</v>
      </c>
      <c r="EW44" s="36">
        <v>84.542140748031301</v>
      </c>
      <c r="EX44" s="36">
        <v>0</v>
      </c>
      <c r="EY44" s="36">
        <v>189.89617708333299</v>
      </c>
      <c r="EZ44" s="36">
        <v>0</v>
      </c>
      <c r="FA44" s="36">
        <v>0</v>
      </c>
      <c r="FB44" s="36">
        <v>115.49979166666699</v>
      </c>
      <c r="FC44" s="36">
        <v>0</v>
      </c>
      <c r="FD44" s="36">
        <v>0</v>
      </c>
      <c r="FE44" s="36">
        <v>373.63660136815901</v>
      </c>
      <c r="FF44" s="36">
        <v>177.70110152363199</v>
      </c>
      <c r="FG44" s="36">
        <v>92.281250000000099</v>
      </c>
      <c r="FH44" s="36">
        <v>0</v>
      </c>
      <c r="FI44" s="36">
        <v>134.85097767857201</v>
      </c>
      <c r="FJ44" s="36">
        <v>104.698084821428</v>
      </c>
      <c r="FK44" s="36">
        <v>0</v>
      </c>
      <c r="FL44" s="36">
        <v>374.09633826335897</v>
      </c>
      <c r="FM44" s="36">
        <v>0</v>
      </c>
      <c r="FN44" s="36">
        <v>143.97069895038101</v>
      </c>
      <c r="FO44" s="36">
        <v>116.824473998092</v>
      </c>
      <c r="FP44" s="36">
        <v>0</v>
      </c>
      <c r="FQ44" s="36">
        <v>0</v>
      </c>
      <c r="FR44" s="36">
        <v>630.75031249999904</v>
      </c>
      <c r="FS44" s="36">
        <v>1934.9924702380999</v>
      </c>
      <c r="FT44" s="36">
        <v>285.029404761904</v>
      </c>
      <c r="FU44" s="36">
        <v>0</v>
      </c>
      <c r="FV44" s="36">
        <v>233.02097969890499</v>
      </c>
      <c r="FW44" s="36">
        <v>16234.2678586907</v>
      </c>
      <c r="FX44" s="36">
        <v>0</v>
      </c>
      <c r="FY44" s="36">
        <v>118.584599110402</v>
      </c>
      <c r="FZ44" s="36">
        <v>0</v>
      </c>
      <c r="GA44" s="36">
        <v>0</v>
      </c>
      <c r="GB44" s="36">
        <v>0</v>
      </c>
      <c r="GC44" s="36">
        <v>117.96281250000099</v>
      </c>
      <c r="GD44" s="36">
        <v>0</v>
      </c>
      <c r="GE44" s="36">
        <v>286.887272727273</v>
      </c>
      <c r="GF44" s="36">
        <v>0</v>
      </c>
      <c r="GG44" s="36">
        <v>0</v>
      </c>
      <c r="GH44" s="36">
        <v>0</v>
      </c>
      <c r="GI44" s="36">
        <v>0</v>
      </c>
      <c r="GJ44" s="36">
        <v>59.683750000001702</v>
      </c>
      <c r="GK44" s="36">
        <v>0</v>
      </c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58"/>
    </row>
    <row r="45" spans="1:229" s="38" customFormat="1">
      <c r="A45" s="68" t="s">
        <v>419</v>
      </c>
      <c r="B45" s="20">
        <v>285</v>
      </c>
      <c r="C45" s="55" t="s">
        <v>396</v>
      </c>
      <c r="D45" s="55" t="s">
        <v>397</v>
      </c>
      <c r="F45" s="56" t="s">
        <v>398</v>
      </c>
      <c r="G45" s="27">
        <v>65</v>
      </c>
      <c r="H45" s="27">
        <v>0</v>
      </c>
      <c r="I45" s="33">
        <v>66.2</v>
      </c>
      <c r="J45" s="33">
        <v>1.66</v>
      </c>
      <c r="K45" s="36">
        <f t="shared" si="18"/>
        <v>24.023806067644074</v>
      </c>
      <c r="L45" s="39">
        <v>0</v>
      </c>
      <c r="M45" s="27">
        <v>52.2</v>
      </c>
      <c r="N45" s="27"/>
      <c r="O45" s="33"/>
      <c r="P45" s="33"/>
      <c r="R45" s="33">
        <v>88</v>
      </c>
      <c r="S45" s="33">
        <v>94</v>
      </c>
      <c r="U45" s="33">
        <v>155</v>
      </c>
      <c r="V45" s="33">
        <v>71</v>
      </c>
      <c r="W45" s="36">
        <f t="shared" si="17"/>
        <v>99</v>
      </c>
      <c r="X45" s="27"/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0">
        <v>0</v>
      </c>
      <c r="AE45" s="27">
        <v>0</v>
      </c>
      <c r="AF45" s="57" t="s">
        <v>302</v>
      </c>
      <c r="AG45" s="64">
        <v>98</v>
      </c>
      <c r="AH45" s="68"/>
      <c r="AI45" s="20"/>
      <c r="AJ45" s="27">
        <v>137</v>
      </c>
      <c r="AK45" s="27">
        <v>34</v>
      </c>
      <c r="AL45" s="27">
        <f t="shared" si="14"/>
        <v>103</v>
      </c>
      <c r="AM45" s="27">
        <f t="shared" si="15"/>
        <v>102.2</v>
      </c>
      <c r="AN45" s="27">
        <v>0.8</v>
      </c>
      <c r="AO45" s="27">
        <v>106</v>
      </c>
      <c r="AP45" s="27">
        <v>1</v>
      </c>
      <c r="AQ45" s="72">
        <f t="shared" si="19"/>
        <v>79.706095061667128</v>
      </c>
      <c r="AR45" s="64">
        <v>2.6</v>
      </c>
      <c r="AS45" s="73">
        <f t="shared" si="4"/>
        <v>2.6000000000000002E-2</v>
      </c>
      <c r="AT45" s="64">
        <v>50</v>
      </c>
      <c r="AU45" s="64">
        <v>59</v>
      </c>
      <c r="AV45" s="74">
        <f t="shared" si="5"/>
        <v>2.2033898305084745E-2</v>
      </c>
      <c r="AW45" s="64">
        <v>22.5</v>
      </c>
      <c r="AX45" s="73">
        <f t="shared" si="6"/>
        <v>2.2499999999999999E-2</v>
      </c>
      <c r="AY45" s="75">
        <f t="shared" si="7"/>
        <v>1.0211538461538461</v>
      </c>
      <c r="AZ45" s="84">
        <v>1</v>
      </c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>
        <v>97.164703824626898</v>
      </c>
      <c r="BL45" s="36">
        <v>0</v>
      </c>
      <c r="BM45" s="36">
        <v>108.40406249999999</v>
      </c>
      <c r="BN45" s="36">
        <v>0</v>
      </c>
      <c r="BO45" s="36">
        <v>860.43204963235405</v>
      </c>
      <c r="BP45" s="36">
        <v>0</v>
      </c>
      <c r="BQ45" s="36">
        <v>0</v>
      </c>
      <c r="BR45" s="36">
        <v>130.18775735294099</v>
      </c>
      <c r="BS45" s="36">
        <v>153.30677205882401</v>
      </c>
      <c r="BT45" s="36">
        <v>187.60361213235299</v>
      </c>
      <c r="BU45" s="36">
        <v>0</v>
      </c>
      <c r="BV45" s="36">
        <v>0</v>
      </c>
      <c r="BW45" s="36">
        <v>0</v>
      </c>
      <c r="BX45" s="36">
        <v>0</v>
      </c>
      <c r="BY45" s="36">
        <v>80.012226860687093</v>
      </c>
      <c r="BZ45" s="36">
        <v>103.124335639313</v>
      </c>
      <c r="CA45" s="36">
        <v>0</v>
      </c>
      <c r="CB45" s="36">
        <v>0</v>
      </c>
      <c r="CC45" s="36">
        <v>0</v>
      </c>
      <c r="CD45" s="36">
        <v>0</v>
      </c>
      <c r="CE45" s="36">
        <v>73.674375000000197</v>
      </c>
      <c r="CF45" s="36">
        <v>0</v>
      </c>
      <c r="CG45" s="36">
        <v>1409.2826562499999</v>
      </c>
      <c r="CH45" s="36">
        <v>67.447785966981399</v>
      </c>
      <c r="CI45" s="36">
        <v>0</v>
      </c>
      <c r="CJ45" s="36">
        <v>0</v>
      </c>
      <c r="CK45" s="36">
        <v>0</v>
      </c>
      <c r="CL45" s="36">
        <v>0</v>
      </c>
      <c r="CM45" s="36">
        <v>654.556955068408</v>
      </c>
      <c r="CN45" s="36">
        <v>0</v>
      </c>
      <c r="CO45" s="36">
        <v>71.625232431592096</v>
      </c>
      <c r="CP45" s="36">
        <v>0</v>
      </c>
      <c r="CQ45" s="36">
        <v>69.402172379032507</v>
      </c>
      <c r="CR45" s="36">
        <v>0</v>
      </c>
      <c r="CS45" s="36">
        <v>87.075587284482907</v>
      </c>
      <c r="CT45" s="36">
        <v>172.82924568965601</v>
      </c>
      <c r="CU45" s="36">
        <v>139.50926993534401</v>
      </c>
      <c r="CV45" s="36">
        <v>183.57091733870999</v>
      </c>
      <c r="CW45" s="36">
        <v>0</v>
      </c>
      <c r="CX45" s="36">
        <v>0</v>
      </c>
      <c r="CY45" s="36">
        <v>13105.988690522099</v>
      </c>
      <c r="CZ45" s="36">
        <v>0</v>
      </c>
      <c r="DA45" s="36">
        <v>0</v>
      </c>
      <c r="DB45" s="36">
        <v>773.33050347222104</v>
      </c>
      <c r="DC45" s="36">
        <v>0</v>
      </c>
      <c r="DD45" s="36">
        <v>139.12117573302501</v>
      </c>
      <c r="DE45" s="36">
        <v>199.05780574845801</v>
      </c>
      <c r="DF45" s="36">
        <v>1627.1766711677001</v>
      </c>
      <c r="DG45" s="36">
        <v>521.82859085648204</v>
      </c>
      <c r="DH45" s="36">
        <v>415.40374196428598</v>
      </c>
      <c r="DI45" s="36">
        <v>0</v>
      </c>
      <c r="DJ45" s="36">
        <v>0</v>
      </c>
      <c r="DK45" s="36">
        <v>260.37775669642798</v>
      </c>
      <c r="DL45" s="36">
        <v>130.186473214285</v>
      </c>
      <c r="DM45" s="36">
        <v>0</v>
      </c>
      <c r="DN45" s="36">
        <v>0</v>
      </c>
      <c r="DO45" s="36">
        <v>137.076768483709</v>
      </c>
      <c r="DP45" s="36">
        <v>0</v>
      </c>
      <c r="DQ45" s="36">
        <v>104.059824953008</v>
      </c>
      <c r="DR45" s="36">
        <v>0</v>
      </c>
      <c r="DS45" s="36">
        <v>0</v>
      </c>
      <c r="DT45" s="36">
        <v>128.41324835526299</v>
      </c>
      <c r="DU45" s="36">
        <v>0</v>
      </c>
      <c r="DV45" s="36">
        <v>1072.15169334041</v>
      </c>
      <c r="DW45" s="36">
        <v>136.25458699939301</v>
      </c>
      <c r="DX45" s="36">
        <v>0</v>
      </c>
      <c r="DY45" s="36">
        <v>172.23559807342201</v>
      </c>
      <c r="DZ45" s="36">
        <v>0</v>
      </c>
      <c r="EA45" s="36">
        <v>0</v>
      </c>
      <c r="EB45" s="36">
        <v>270.351650892858</v>
      </c>
      <c r="EC45" s="36">
        <v>0</v>
      </c>
      <c r="ED45" s="36">
        <v>695.87593749999996</v>
      </c>
      <c r="EE45" s="36">
        <v>0</v>
      </c>
      <c r="EF45" s="36">
        <v>0</v>
      </c>
      <c r="EG45" s="36">
        <v>0</v>
      </c>
      <c r="EH45" s="36">
        <v>0</v>
      </c>
      <c r="EI45" s="36">
        <v>126.63078442029</v>
      </c>
      <c r="EJ45" s="36">
        <v>1873.7671843297101</v>
      </c>
      <c r="EK45" s="36">
        <v>0</v>
      </c>
      <c r="EL45" s="36">
        <v>0</v>
      </c>
      <c r="EM45" s="36">
        <v>0</v>
      </c>
      <c r="EN45" s="36">
        <v>0</v>
      </c>
      <c r="EO45" s="36">
        <v>433.46812499999999</v>
      </c>
      <c r="EP45" s="36">
        <v>0</v>
      </c>
      <c r="EQ45" s="36">
        <v>0</v>
      </c>
      <c r="ER45" s="36">
        <v>767.52468750000003</v>
      </c>
      <c r="ES45" s="36">
        <v>0</v>
      </c>
      <c r="ET45" s="36">
        <v>0</v>
      </c>
      <c r="EU45" s="36">
        <v>0</v>
      </c>
      <c r="EV45" s="36">
        <v>132.568806818182</v>
      </c>
      <c r="EW45" s="36">
        <v>96.743309659090798</v>
      </c>
      <c r="EX45" s="36">
        <v>0</v>
      </c>
      <c r="EY45" s="36">
        <v>197.782497829861</v>
      </c>
      <c r="EZ45" s="36">
        <v>0</v>
      </c>
      <c r="FA45" s="36">
        <v>0</v>
      </c>
      <c r="FB45" s="36">
        <v>70.687031249999706</v>
      </c>
      <c r="FC45" s="36">
        <v>0</v>
      </c>
      <c r="FD45" s="36">
        <v>0</v>
      </c>
      <c r="FE45" s="36">
        <v>282.25671185661702</v>
      </c>
      <c r="FF45" s="36">
        <v>163.780475643383</v>
      </c>
      <c r="FG45" s="36">
        <v>97.632968750000103</v>
      </c>
      <c r="FH45" s="36">
        <v>0</v>
      </c>
      <c r="FI45" s="36">
        <v>213.59343750000099</v>
      </c>
      <c r="FJ45" s="36">
        <v>0</v>
      </c>
      <c r="FK45" s="36">
        <v>0</v>
      </c>
      <c r="FL45" s="36">
        <v>273.53328125000098</v>
      </c>
      <c r="FM45" s="36">
        <v>0</v>
      </c>
      <c r="FN45" s="36">
        <v>78.922327302631203</v>
      </c>
      <c r="FO45" s="36">
        <v>89.698658625731298</v>
      </c>
      <c r="FP45" s="36">
        <v>0</v>
      </c>
      <c r="FQ45" s="36">
        <v>0</v>
      </c>
      <c r="FR45" s="36">
        <v>638.00531249999904</v>
      </c>
      <c r="FS45" s="36">
        <v>1913.7293678653</v>
      </c>
      <c r="FT45" s="36">
        <v>275.93188213470302</v>
      </c>
      <c r="FU45" s="36">
        <v>0</v>
      </c>
      <c r="FV45" s="36">
        <v>238.371545801526</v>
      </c>
      <c r="FW45" s="36">
        <v>16036.0698640267</v>
      </c>
      <c r="FX45" s="36">
        <v>0</v>
      </c>
      <c r="FY45" s="36">
        <v>73.382965171755401</v>
      </c>
      <c r="FZ45" s="36">
        <v>0</v>
      </c>
      <c r="GA45" s="36">
        <v>61.84375</v>
      </c>
      <c r="GB45" s="36">
        <v>0</v>
      </c>
      <c r="GC45" s="36">
        <v>143.71163060897501</v>
      </c>
      <c r="GD45" s="36">
        <v>0</v>
      </c>
      <c r="GE45" s="36">
        <v>231.204687500001</v>
      </c>
      <c r="GF45" s="36">
        <v>0</v>
      </c>
      <c r="GG45" s="36">
        <v>0</v>
      </c>
      <c r="GH45" s="36">
        <v>0</v>
      </c>
      <c r="GI45" s="36">
        <v>0</v>
      </c>
      <c r="GJ45" s="36">
        <v>0</v>
      </c>
      <c r="GK45" s="36">
        <v>0</v>
      </c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58"/>
    </row>
    <row r="46" spans="1:229" s="38" customFormat="1">
      <c r="A46" s="68" t="s">
        <v>417</v>
      </c>
      <c r="B46" s="20">
        <v>286</v>
      </c>
      <c r="C46" s="55" t="s">
        <v>402</v>
      </c>
      <c r="D46" s="55" t="s">
        <v>403</v>
      </c>
      <c r="F46" s="56" t="s">
        <v>374</v>
      </c>
      <c r="G46" s="27">
        <v>73</v>
      </c>
      <c r="H46" s="27">
        <v>1</v>
      </c>
      <c r="I46" s="33">
        <v>52.4</v>
      </c>
      <c r="J46" s="33">
        <v>1.42</v>
      </c>
      <c r="K46" s="36">
        <f t="shared" si="18"/>
        <v>25.986907359650864</v>
      </c>
      <c r="L46" s="39">
        <v>1</v>
      </c>
      <c r="M46" s="27">
        <v>41.3</v>
      </c>
      <c r="N46" s="27"/>
      <c r="O46" s="33"/>
      <c r="P46" s="33"/>
      <c r="R46" s="33">
        <v>85</v>
      </c>
      <c r="S46" s="33">
        <v>91</v>
      </c>
      <c r="U46" s="33">
        <v>123</v>
      </c>
      <c r="V46" s="33">
        <v>69</v>
      </c>
      <c r="W46" s="36">
        <f t="shared" si="17"/>
        <v>87</v>
      </c>
      <c r="X46" s="27"/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0">
        <v>0</v>
      </c>
      <c r="AE46" s="27">
        <v>0</v>
      </c>
      <c r="AF46" s="57" t="s">
        <v>302</v>
      </c>
      <c r="AG46" s="64">
        <v>96</v>
      </c>
      <c r="AH46" s="64">
        <v>5.6</v>
      </c>
      <c r="AI46" s="20">
        <v>0</v>
      </c>
      <c r="AJ46" s="27">
        <v>161</v>
      </c>
      <c r="AK46" s="27">
        <v>41</v>
      </c>
      <c r="AL46" s="27">
        <f t="shared" si="14"/>
        <v>120</v>
      </c>
      <c r="AM46" s="27">
        <f t="shared" si="15"/>
        <v>118.4</v>
      </c>
      <c r="AN46" s="27">
        <v>1.6</v>
      </c>
      <c r="AO46" s="27">
        <v>147</v>
      </c>
      <c r="AP46" s="27">
        <v>0.9</v>
      </c>
      <c r="AQ46" s="72">
        <f>((186)*(AP46^-1.154))*((G46)^-0.203)*(0.742)</f>
        <v>65.232865004074526</v>
      </c>
      <c r="AR46" s="64">
        <v>0.8</v>
      </c>
      <c r="AS46" s="73">
        <f t="shared" si="4"/>
        <v>8.0000000000000002E-3</v>
      </c>
      <c r="AT46" s="64">
        <v>50</v>
      </c>
      <c r="AU46" s="64">
        <v>55</v>
      </c>
      <c r="AV46" s="74">
        <f t="shared" si="5"/>
        <v>7.2727272727272727E-3</v>
      </c>
      <c r="AW46" s="64">
        <v>12.6</v>
      </c>
      <c r="AX46" s="73">
        <f t="shared" si="6"/>
        <v>1.26E-2</v>
      </c>
      <c r="AY46" s="75">
        <f t="shared" si="7"/>
        <v>1.7324999999999999</v>
      </c>
      <c r="AZ46" s="84">
        <v>1</v>
      </c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>
        <v>92.459864491150398</v>
      </c>
      <c r="BL46" s="36">
        <v>0</v>
      </c>
      <c r="BM46" s="36">
        <v>138.4728125</v>
      </c>
      <c r="BN46" s="36">
        <v>0</v>
      </c>
      <c r="BO46" s="36">
        <v>1215.1950768097599</v>
      </c>
      <c r="BP46" s="36">
        <v>0</v>
      </c>
      <c r="BQ46" s="36">
        <v>0</v>
      </c>
      <c r="BR46" s="36">
        <v>182.133751315236</v>
      </c>
      <c r="BS46" s="36">
        <v>154.81949810606099</v>
      </c>
      <c r="BT46" s="36">
        <v>234.82641308922601</v>
      </c>
      <c r="BU46" s="36">
        <v>0</v>
      </c>
      <c r="BV46" s="36">
        <v>51.963750000000097</v>
      </c>
      <c r="BW46" s="36">
        <v>0</v>
      </c>
      <c r="BX46" s="36">
        <v>0</v>
      </c>
      <c r="BY46" s="36">
        <v>82.996598101265903</v>
      </c>
      <c r="BZ46" s="36">
        <v>233.74715189873399</v>
      </c>
      <c r="CA46" s="36">
        <v>0</v>
      </c>
      <c r="CB46" s="36">
        <v>0</v>
      </c>
      <c r="CC46" s="36">
        <v>0</v>
      </c>
      <c r="CD46" s="36">
        <v>0</v>
      </c>
      <c r="CE46" s="36">
        <v>84.571789172535304</v>
      </c>
      <c r="CF46" s="36">
        <v>0</v>
      </c>
      <c r="CG46" s="36">
        <v>1406.9410937499999</v>
      </c>
      <c r="CH46" s="36">
        <v>158.39642054416399</v>
      </c>
      <c r="CI46" s="36">
        <v>0</v>
      </c>
      <c r="CJ46" s="36">
        <v>0</v>
      </c>
      <c r="CK46" s="36">
        <v>0</v>
      </c>
      <c r="CL46" s="36">
        <v>0</v>
      </c>
      <c r="CM46" s="36">
        <v>707.98078896151503</v>
      </c>
      <c r="CN46" s="36">
        <v>0</v>
      </c>
      <c r="CO46" s="36">
        <v>133.31068669212701</v>
      </c>
      <c r="CP46" s="36">
        <v>119.918432726204</v>
      </c>
      <c r="CQ46" s="36">
        <v>166.94277945064599</v>
      </c>
      <c r="CR46" s="36">
        <v>67.090555045534899</v>
      </c>
      <c r="CS46" s="36">
        <v>0</v>
      </c>
      <c r="CT46" s="36">
        <v>436.74038722825998</v>
      </c>
      <c r="CU46" s="36">
        <v>170.420432395712</v>
      </c>
      <c r="CV46" s="36">
        <v>50.5901224662163</v>
      </c>
      <c r="CW46" s="36">
        <v>296.76873310810799</v>
      </c>
      <c r="CX46" s="36">
        <v>0</v>
      </c>
      <c r="CY46" s="36">
        <v>13396.247724028701</v>
      </c>
      <c r="CZ46" s="36">
        <v>0</v>
      </c>
      <c r="DA46" s="36">
        <v>0</v>
      </c>
      <c r="DB46" s="36">
        <v>787.13799641047297</v>
      </c>
      <c r="DC46" s="36">
        <v>0</v>
      </c>
      <c r="DD46" s="36">
        <v>0</v>
      </c>
      <c r="DE46" s="36">
        <v>107.315916007097</v>
      </c>
      <c r="DF46" s="36">
        <v>1518.2121970523999</v>
      </c>
      <c r="DG46" s="36">
        <v>464.25516819050199</v>
      </c>
      <c r="DH46" s="36">
        <v>363.27781249999998</v>
      </c>
      <c r="DI46" s="36">
        <v>0</v>
      </c>
      <c r="DJ46" s="36">
        <v>0</v>
      </c>
      <c r="DK46" s="36">
        <v>126.01078124999999</v>
      </c>
      <c r="DL46" s="36">
        <v>0</v>
      </c>
      <c r="DM46" s="36">
        <v>0</v>
      </c>
      <c r="DN46" s="36">
        <v>102.113162364131</v>
      </c>
      <c r="DO46" s="36">
        <v>136.52228687499999</v>
      </c>
      <c r="DP46" s="36">
        <v>0</v>
      </c>
      <c r="DQ46" s="36">
        <v>89.013273749999996</v>
      </c>
      <c r="DR46" s="36">
        <v>0</v>
      </c>
      <c r="DS46" s="36">
        <v>0</v>
      </c>
      <c r="DT46" s="36">
        <v>180.37843232615899</v>
      </c>
      <c r="DU46" s="36">
        <v>0</v>
      </c>
      <c r="DV46" s="36">
        <v>1537.7501717586899</v>
      </c>
      <c r="DW46" s="36">
        <v>178.476314361042</v>
      </c>
      <c r="DX46" s="36">
        <v>0</v>
      </c>
      <c r="DY46" s="36">
        <v>179.96132017679901</v>
      </c>
      <c r="DZ46" s="36">
        <v>0</v>
      </c>
      <c r="EA46" s="36">
        <v>0</v>
      </c>
      <c r="EB46" s="36">
        <v>377.13468749999998</v>
      </c>
      <c r="EC46" s="36">
        <v>0</v>
      </c>
      <c r="ED46" s="36">
        <v>745.63332138529904</v>
      </c>
      <c r="EE46" s="36">
        <v>0</v>
      </c>
      <c r="EF46" s="36">
        <v>0</v>
      </c>
      <c r="EG46" s="36">
        <v>0</v>
      </c>
      <c r="EH46" s="36">
        <v>0</v>
      </c>
      <c r="EI46" s="36">
        <v>321.52928071991101</v>
      </c>
      <c r="EJ46" s="36">
        <v>1939.21042217791</v>
      </c>
      <c r="EK46" s="36">
        <v>59.152293265347097</v>
      </c>
      <c r="EL46" s="36">
        <v>0</v>
      </c>
      <c r="EM46" s="36">
        <v>55.571890019184103</v>
      </c>
      <c r="EN46" s="36">
        <v>0</v>
      </c>
      <c r="EO46" s="36">
        <v>458.32215948101799</v>
      </c>
      <c r="EP46" s="36">
        <v>0</v>
      </c>
      <c r="EQ46" s="36">
        <v>96.702904003433105</v>
      </c>
      <c r="ER46" s="36">
        <v>891.23972713045202</v>
      </c>
      <c r="ES46" s="36">
        <v>71.301638605614102</v>
      </c>
      <c r="ET46" s="36">
        <v>0</v>
      </c>
      <c r="EU46" s="36">
        <v>0</v>
      </c>
      <c r="EV46" s="36">
        <v>120.82491071428601</v>
      </c>
      <c r="EW46" s="36">
        <v>101.27789356203</v>
      </c>
      <c r="EX46" s="36">
        <v>0</v>
      </c>
      <c r="EY46" s="36">
        <v>230.23140624999999</v>
      </c>
      <c r="EZ46" s="36">
        <v>0</v>
      </c>
      <c r="FA46" s="36">
        <v>0</v>
      </c>
      <c r="FB46" s="36">
        <v>0</v>
      </c>
      <c r="FC46" s="36">
        <v>0</v>
      </c>
      <c r="FD46" s="36">
        <v>0</v>
      </c>
      <c r="FE46" s="36">
        <v>274.59078921947503</v>
      </c>
      <c r="FF46" s="36">
        <v>181.37445348724901</v>
      </c>
      <c r="FG46" s="36">
        <v>143.54856501159199</v>
      </c>
      <c r="FH46" s="36">
        <v>0</v>
      </c>
      <c r="FI46" s="36">
        <v>332.919891083849</v>
      </c>
      <c r="FJ46" s="36">
        <v>0</v>
      </c>
      <c r="FK46" s="36">
        <v>0</v>
      </c>
      <c r="FL46" s="36">
        <v>363.15210694875799</v>
      </c>
      <c r="FM46" s="36">
        <v>0</v>
      </c>
      <c r="FN46" s="36">
        <v>136.04155473602501</v>
      </c>
      <c r="FO46" s="36">
        <v>153.077831909938</v>
      </c>
      <c r="FP46" s="36">
        <v>0</v>
      </c>
      <c r="FQ46" s="36">
        <v>302.358492509364</v>
      </c>
      <c r="FR46" s="36">
        <v>307.29119499063597</v>
      </c>
      <c r="FS46" s="36">
        <v>1901.757875</v>
      </c>
      <c r="FT46" s="36">
        <v>277.93056250000001</v>
      </c>
      <c r="FU46" s="36">
        <v>0</v>
      </c>
      <c r="FV46" s="36">
        <v>0</v>
      </c>
      <c r="FW46" s="36">
        <v>16892.186793278099</v>
      </c>
      <c r="FX46" s="36">
        <v>123.228668853592</v>
      </c>
      <c r="FY46" s="36">
        <v>85.174537868323696</v>
      </c>
      <c r="FZ46" s="36">
        <v>0</v>
      </c>
      <c r="GA46" s="36">
        <v>0</v>
      </c>
      <c r="GB46" s="36">
        <v>0</v>
      </c>
      <c r="GC46" s="36">
        <v>132.220823376227</v>
      </c>
      <c r="GD46" s="36">
        <v>0</v>
      </c>
      <c r="GE46" s="36">
        <v>206.67187499999901</v>
      </c>
      <c r="GF46" s="36">
        <v>0</v>
      </c>
      <c r="GG46" s="36">
        <v>0</v>
      </c>
      <c r="GH46" s="36">
        <v>0</v>
      </c>
      <c r="GI46" s="36">
        <v>199.96502042656499</v>
      </c>
      <c r="GJ46" s="36">
        <v>0</v>
      </c>
      <c r="GK46" s="36">
        <v>0</v>
      </c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58"/>
    </row>
    <row r="47" spans="1:229" s="38" customFormat="1">
      <c r="A47" s="68" t="s">
        <v>417</v>
      </c>
      <c r="B47" s="20">
        <v>287</v>
      </c>
      <c r="C47" s="55" t="s">
        <v>404</v>
      </c>
      <c r="D47" s="55" t="s">
        <v>405</v>
      </c>
      <c r="F47" s="56" t="s">
        <v>375</v>
      </c>
      <c r="G47" s="27">
        <v>77</v>
      </c>
      <c r="H47" s="27">
        <v>1</v>
      </c>
      <c r="I47" s="33">
        <v>42.5</v>
      </c>
      <c r="J47" s="33">
        <v>1.36</v>
      </c>
      <c r="K47" s="36">
        <f t="shared" si="18"/>
        <v>22.977941176470583</v>
      </c>
      <c r="L47" s="39">
        <v>0</v>
      </c>
      <c r="M47" s="27">
        <v>33.6</v>
      </c>
      <c r="N47" s="27"/>
      <c r="O47" s="33"/>
      <c r="P47" s="33"/>
      <c r="R47" s="33">
        <v>84</v>
      </c>
      <c r="S47" s="33">
        <v>83</v>
      </c>
      <c r="U47" s="33">
        <v>121</v>
      </c>
      <c r="V47" s="33">
        <v>62</v>
      </c>
      <c r="W47" s="36">
        <f t="shared" si="17"/>
        <v>81.666666666666671</v>
      </c>
      <c r="X47" s="27"/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0">
        <v>0</v>
      </c>
      <c r="AE47" s="27">
        <v>0</v>
      </c>
      <c r="AF47" s="57" t="s">
        <v>302</v>
      </c>
      <c r="AG47" s="64">
        <v>92</v>
      </c>
      <c r="AH47" s="64">
        <v>6.2</v>
      </c>
      <c r="AI47" s="20">
        <v>0</v>
      </c>
      <c r="AJ47" s="27">
        <v>190</v>
      </c>
      <c r="AK47" s="27">
        <v>41</v>
      </c>
      <c r="AL47" s="27">
        <f t="shared" si="14"/>
        <v>149</v>
      </c>
      <c r="AM47" s="27">
        <f t="shared" si="15"/>
        <v>148</v>
      </c>
      <c r="AN47" s="27">
        <v>1</v>
      </c>
      <c r="AO47" s="27">
        <v>141</v>
      </c>
      <c r="AP47" s="27">
        <v>0.8</v>
      </c>
      <c r="AQ47" s="72">
        <f>((186)*(AP47^-1.154))*((G47)^-0.203)*(0.742)</f>
        <v>73.925349646871425</v>
      </c>
      <c r="AR47" s="64">
        <v>1.6</v>
      </c>
      <c r="AS47" s="73">
        <f t="shared" si="4"/>
        <v>1.6E-2</v>
      </c>
      <c r="AT47" s="64">
        <v>50</v>
      </c>
      <c r="AU47" s="64">
        <v>65</v>
      </c>
      <c r="AV47" s="74">
        <f t="shared" si="5"/>
        <v>1.2307692307692308E-2</v>
      </c>
      <c r="AW47" s="64">
        <v>41.5</v>
      </c>
      <c r="AX47" s="73">
        <f t="shared" si="6"/>
        <v>4.1500000000000002E-2</v>
      </c>
      <c r="AY47" s="75">
        <f t="shared" si="7"/>
        <v>3.3718750000000002</v>
      </c>
      <c r="AZ47" s="84">
        <v>1</v>
      </c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>
        <v>87.436778017241295</v>
      </c>
      <c r="BL47" s="36">
        <v>0</v>
      </c>
      <c r="BM47" s="36">
        <v>126.696729525862</v>
      </c>
      <c r="BN47" s="36">
        <v>0</v>
      </c>
      <c r="BO47" s="36">
        <v>530.36484374999998</v>
      </c>
      <c r="BP47" s="36">
        <v>0</v>
      </c>
      <c r="BQ47" s="36">
        <v>0</v>
      </c>
      <c r="BR47" s="36">
        <v>76.026545138888807</v>
      </c>
      <c r="BS47" s="36">
        <v>150.07868541666701</v>
      </c>
      <c r="BT47" s="36">
        <v>201.42704375</v>
      </c>
      <c r="BU47" s="36">
        <v>0</v>
      </c>
      <c r="BV47" s="36">
        <v>0</v>
      </c>
      <c r="BW47" s="36">
        <v>0</v>
      </c>
      <c r="BX47" s="36">
        <v>0</v>
      </c>
      <c r="BY47" s="36">
        <v>66.192160904255303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75.516249999999999</v>
      </c>
      <c r="CF47" s="36">
        <v>0</v>
      </c>
      <c r="CG47" s="36">
        <v>1415.7646875</v>
      </c>
      <c r="CH47" s="36">
        <v>0</v>
      </c>
      <c r="CI47" s="36">
        <v>0</v>
      </c>
      <c r="CJ47" s="36">
        <v>0</v>
      </c>
      <c r="CK47" s="36">
        <v>0</v>
      </c>
      <c r="CL47" s="36">
        <v>0</v>
      </c>
      <c r="CM47" s="36">
        <v>679.10482667450106</v>
      </c>
      <c r="CN47" s="36">
        <v>0</v>
      </c>
      <c r="CO47" s="36">
        <v>121.089504443302</v>
      </c>
      <c r="CP47" s="36">
        <v>103.656430486193</v>
      </c>
      <c r="CQ47" s="36">
        <v>154.034276769976</v>
      </c>
      <c r="CR47" s="36">
        <v>186.505256499707</v>
      </c>
      <c r="CS47" s="36">
        <v>0</v>
      </c>
      <c r="CT47" s="36">
        <v>426.650365378966</v>
      </c>
      <c r="CU47" s="36">
        <v>150.01943522326701</v>
      </c>
      <c r="CV47" s="36">
        <v>0</v>
      </c>
      <c r="CW47" s="36">
        <v>595.55235276442295</v>
      </c>
      <c r="CX47" s="36">
        <v>0</v>
      </c>
      <c r="CY47" s="36">
        <v>13026.7395913461</v>
      </c>
      <c r="CZ47" s="36">
        <v>0</v>
      </c>
      <c r="DA47" s="36">
        <v>0</v>
      </c>
      <c r="DB47" s="36">
        <v>930.89456655649099</v>
      </c>
      <c r="DC47" s="36">
        <v>0</v>
      </c>
      <c r="DD47" s="36">
        <v>82.328188852162896</v>
      </c>
      <c r="DE47" s="36">
        <v>0</v>
      </c>
      <c r="DF47" s="36">
        <v>1878.2268652343701</v>
      </c>
      <c r="DG47" s="36">
        <v>577.70406926081705</v>
      </c>
      <c r="DH47" s="36">
        <v>237.256103515625</v>
      </c>
      <c r="DI47" s="36">
        <v>160.709888822116</v>
      </c>
      <c r="DJ47" s="36">
        <v>0</v>
      </c>
      <c r="DK47" s="36">
        <v>205.02900240384699</v>
      </c>
      <c r="DL47" s="36">
        <v>171.80529221754799</v>
      </c>
      <c r="DM47" s="36">
        <v>0</v>
      </c>
      <c r="DN47" s="36">
        <v>91.431659902597502</v>
      </c>
      <c r="DO47" s="36">
        <v>108.794181141439</v>
      </c>
      <c r="DP47" s="36">
        <v>59.025679668114201</v>
      </c>
      <c r="DQ47" s="36">
        <v>100.165388492556</v>
      </c>
      <c r="DR47" s="36">
        <v>0</v>
      </c>
      <c r="DS47" s="36">
        <v>56.889454869726997</v>
      </c>
      <c r="DT47" s="36">
        <v>120.211053427419</v>
      </c>
      <c r="DU47" s="36">
        <v>0</v>
      </c>
      <c r="DV47" s="36">
        <v>692.81291666666596</v>
      </c>
      <c r="DW47" s="36">
        <v>60.776706730769298</v>
      </c>
      <c r="DX47" s="36">
        <v>0</v>
      </c>
      <c r="DY47" s="36">
        <v>136.132828525641</v>
      </c>
      <c r="DZ47" s="36">
        <v>0</v>
      </c>
      <c r="EA47" s="36">
        <v>0</v>
      </c>
      <c r="EB47" s="36">
        <v>273.560456137892</v>
      </c>
      <c r="EC47" s="36">
        <v>0</v>
      </c>
      <c r="ED47" s="36">
        <v>753.86968750000005</v>
      </c>
      <c r="EE47" s="36">
        <v>0</v>
      </c>
      <c r="EF47" s="36">
        <v>0</v>
      </c>
      <c r="EG47" s="36">
        <v>0</v>
      </c>
      <c r="EH47" s="36">
        <v>0</v>
      </c>
      <c r="EI47" s="36">
        <v>0</v>
      </c>
      <c r="EJ47" s="36">
        <v>1853.5154335387299</v>
      </c>
      <c r="EK47" s="36">
        <v>0</v>
      </c>
      <c r="EL47" s="36">
        <v>0</v>
      </c>
      <c r="EM47" s="36">
        <v>0</v>
      </c>
      <c r="EN47" s="36">
        <v>0</v>
      </c>
      <c r="EO47" s="36">
        <v>428.10804687500001</v>
      </c>
      <c r="EP47" s="36">
        <v>50.689374999999998</v>
      </c>
      <c r="EQ47" s="36">
        <v>54.432786458333403</v>
      </c>
      <c r="ER47" s="36">
        <v>789.12820312500003</v>
      </c>
      <c r="ES47" s="36">
        <v>0</v>
      </c>
      <c r="ET47" s="36">
        <v>0</v>
      </c>
      <c r="EU47" s="36">
        <v>0</v>
      </c>
      <c r="EV47" s="36">
        <v>117.407040441177</v>
      </c>
      <c r="EW47" s="36">
        <v>82.816498774509796</v>
      </c>
      <c r="EX47" s="36">
        <v>0</v>
      </c>
      <c r="EY47" s="36">
        <v>235.68478885135099</v>
      </c>
      <c r="EZ47" s="36">
        <v>0</v>
      </c>
      <c r="FA47" s="36">
        <v>0</v>
      </c>
      <c r="FB47" s="36">
        <v>58.183281250000299</v>
      </c>
      <c r="FC47" s="36">
        <v>0</v>
      </c>
      <c r="FD47" s="36">
        <v>0</v>
      </c>
      <c r="FE47" s="36">
        <v>301.38408378136199</v>
      </c>
      <c r="FF47" s="36">
        <v>181.352791218638</v>
      </c>
      <c r="FG47" s="36">
        <v>88.436406249999905</v>
      </c>
      <c r="FH47" s="36">
        <v>0</v>
      </c>
      <c r="FI47" s="36">
        <v>375.29765396897898</v>
      </c>
      <c r="FJ47" s="36">
        <v>0</v>
      </c>
      <c r="FK47" s="36">
        <v>0</v>
      </c>
      <c r="FL47" s="36">
        <v>256.52109374999998</v>
      </c>
      <c r="FM47" s="36">
        <v>0</v>
      </c>
      <c r="FN47" s="36">
        <v>0</v>
      </c>
      <c r="FO47" s="36">
        <v>58.992968750000301</v>
      </c>
      <c r="FP47" s="36">
        <v>0</v>
      </c>
      <c r="FQ47" s="36">
        <v>323.33918184963102</v>
      </c>
      <c r="FR47" s="36">
        <v>285.15081815036899</v>
      </c>
      <c r="FS47" s="36">
        <v>1899.1973809523799</v>
      </c>
      <c r="FT47" s="36">
        <v>267.00574404762102</v>
      </c>
      <c r="FU47" s="36">
        <v>0</v>
      </c>
      <c r="FV47" s="36">
        <v>0</v>
      </c>
      <c r="FW47" s="36">
        <v>16846.593814605701</v>
      </c>
      <c r="FX47" s="36">
        <v>292.33783236026102</v>
      </c>
      <c r="FY47" s="36">
        <v>346.31529072549898</v>
      </c>
      <c r="FZ47" s="36">
        <v>0</v>
      </c>
      <c r="GA47" s="36">
        <v>322.99944032350697</v>
      </c>
      <c r="GB47" s="36">
        <v>167.35518879211401</v>
      </c>
      <c r="GC47" s="36">
        <v>529.07048980666195</v>
      </c>
      <c r="GD47" s="36">
        <v>193.02357436830201</v>
      </c>
      <c r="GE47" s="36">
        <v>604.34997128636996</v>
      </c>
      <c r="GF47" s="36">
        <v>70.156971908499003</v>
      </c>
      <c r="GG47" s="36">
        <v>0</v>
      </c>
      <c r="GH47" s="36">
        <v>0</v>
      </c>
      <c r="GI47" s="36">
        <v>0</v>
      </c>
      <c r="GJ47" s="36">
        <v>0</v>
      </c>
      <c r="GK47" s="36">
        <v>0</v>
      </c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58"/>
    </row>
    <row r="48" spans="1:229" s="38" customFormat="1">
      <c r="A48" s="68" t="s">
        <v>418</v>
      </c>
      <c r="B48" s="20">
        <v>288</v>
      </c>
      <c r="C48" s="55" t="s">
        <v>406</v>
      </c>
      <c r="D48" s="55" t="s">
        <v>407</v>
      </c>
      <c r="F48" s="56" t="s">
        <v>408</v>
      </c>
      <c r="G48" s="27">
        <v>58</v>
      </c>
      <c r="H48" s="27">
        <v>0</v>
      </c>
      <c r="I48" s="33">
        <v>80.7</v>
      </c>
      <c r="J48" s="33">
        <v>1.65</v>
      </c>
      <c r="K48" s="36">
        <f t="shared" si="18"/>
        <v>29.641873278236918</v>
      </c>
      <c r="L48" s="39">
        <v>1</v>
      </c>
      <c r="M48" s="27">
        <v>31.3</v>
      </c>
      <c r="N48" s="27"/>
      <c r="O48" s="33"/>
      <c r="P48" s="33"/>
      <c r="R48" s="33">
        <v>99</v>
      </c>
      <c r="S48" s="33">
        <v>94</v>
      </c>
      <c r="U48" s="33">
        <v>147</v>
      </c>
      <c r="V48" s="33">
        <v>81</v>
      </c>
      <c r="W48" s="36">
        <f t="shared" si="17"/>
        <v>103</v>
      </c>
      <c r="X48" s="27"/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0">
        <v>0</v>
      </c>
      <c r="AE48" s="27">
        <v>0</v>
      </c>
      <c r="AF48" s="57" t="s">
        <v>302</v>
      </c>
      <c r="AG48" s="64">
        <v>107</v>
      </c>
      <c r="AH48" s="64">
        <v>5.0999999999999996</v>
      </c>
      <c r="AI48" s="20">
        <v>0</v>
      </c>
      <c r="AJ48" s="27">
        <v>139</v>
      </c>
      <c r="AK48" s="27">
        <v>36</v>
      </c>
      <c r="AL48" s="27">
        <f t="shared" si="14"/>
        <v>103</v>
      </c>
      <c r="AM48" s="27">
        <f t="shared" si="15"/>
        <v>100.7</v>
      </c>
      <c r="AN48" s="27">
        <v>2.2999999999999998</v>
      </c>
      <c r="AO48" s="27">
        <v>213</v>
      </c>
      <c r="AP48" s="27">
        <v>0.8</v>
      </c>
      <c r="AQ48" s="72">
        <f t="shared" si="19"/>
        <v>105.52885269524992</v>
      </c>
      <c r="AR48" s="64">
        <v>1</v>
      </c>
      <c r="AS48" s="73">
        <f t="shared" si="4"/>
        <v>0.01</v>
      </c>
      <c r="AT48" s="64">
        <v>50</v>
      </c>
      <c r="AU48" s="64">
        <v>45</v>
      </c>
      <c r="AV48" s="74">
        <f t="shared" si="5"/>
        <v>1.1111111111111112E-2</v>
      </c>
      <c r="AW48" s="64">
        <v>12.4</v>
      </c>
      <c r="AX48" s="73">
        <f t="shared" si="6"/>
        <v>1.24E-2</v>
      </c>
      <c r="AY48" s="75">
        <f t="shared" si="7"/>
        <v>1.1159999999999999</v>
      </c>
      <c r="AZ48" s="84">
        <v>0</v>
      </c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>
        <v>99.292014925373195</v>
      </c>
      <c r="BL48" s="36">
        <v>0</v>
      </c>
      <c r="BM48" s="36">
        <v>156.099619869403</v>
      </c>
      <c r="BN48" s="36">
        <v>0</v>
      </c>
      <c r="BO48" s="36">
        <v>684.62110131835902</v>
      </c>
      <c r="BP48" s="36">
        <v>0</v>
      </c>
      <c r="BQ48" s="36">
        <v>0</v>
      </c>
      <c r="BR48" s="36">
        <v>84.454760742187503</v>
      </c>
      <c r="BS48" s="36">
        <v>152.3535</v>
      </c>
      <c r="BT48" s="36">
        <v>196.701928466797</v>
      </c>
      <c r="BU48" s="36">
        <v>0</v>
      </c>
      <c r="BV48" s="36">
        <v>0</v>
      </c>
      <c r="BW48" s="36">
        <v>0</v>
      </c>
      <c r="BX48" s="36">
        <v>0</v>
      </c>
      <c r="BY48" s="36">
        <v>62.9724877547023</v>
      </c>
      <c r="BZ48" s="36">
        <v>0</v>
      </c>
      <c r="CA48" s="36">
        <v>0</v>
      </c>
      <c r="CB48" s="36">
        <v>0</v>
      </c>
      <c r="CC48" s="36">
        <v>0</v>
      </c>
      <c r="CD48" s="36">
        <v>0</v>
      </c>
      <c r="CE48" s="36">
        <v>85.167821428571401</v>
      </c>
      <c r="CF48" s="36">
        <v>0</v>
      </c>
      <c r="CG48" s="36">
        <v>1411.8143749999999</v>
      </c>
      <c r="CH48" s="36">
        <v>108.900771169355</v>
      </c>
      <c r="CI48" s="36">
        <v>0</v>
      </c>
      <c r="CJ48" s="36">
        <v>0</v>
      </c>
      <c r="CK48" s="36">
        <v>0</v>
      </c>
      <c r="CL48" s="36">
        <v>0</v>
      </c>
      <c r="CM48" s="36">
        <v>671.76299181465004</v>
      </c>
      <c r="CN48" s="36">
        <v>0</v>
      </c>
      <c r="CO48" s="36">
        <v>152.06000624306299</v>
      </c>
      <c r="CP48" s="36">
        <v>101.55220154689199</v>
      </c>
      <c r="CQ48" s="36">
        <v>137.81587316176501</v>
      </c>
      <c r="CR48" s="36">
        <v>59.019507144839203</v>
      </c>
      <c r="CS48" s="36">
        <v>118.011414574084</v>
      </c>
      <c r="CT48" s="36">
        <v>205.825630722808</v>
      </c>
      <c r="CU48" s="36">
        <v>143.16626075194301</v>
      </c>
      <c r="CV48" s="36">
        <v>187.07924107142901</v>
      </c>
      <c r="CW48" s="36">
        <v>0</v>
      </c>
      <c r="CX48" s="36">
        <v>0</v>
      </c>
      <c r="CY48" s="36">
        <v>13937.344452319599</v>
      </c>
      <c r="CZ48" s="36">
        <v>0</v>
      </c>
      <c r="DA48" s="36">
        <v>0</v>
      </c>
      <c r="DB48" s="36">
        <v>830.69952239046404</v>
      </c>
      <c r="DC48" s="36">
        <v>0</v>
      </c>
      <c r="DD48" s="36">
        <v>134.62830863402101</v>
      </c>
      <c r="DE48" s="36">
        <v>204.42219152706201</v>
      </c>
      <c r="DF48" s="36">
        <v>1602.8599877577301</v>
      </c>
      <c r="DG48" s="36">
        <v>520.93569362113499</v>
      </c>
      <c r="DH48" s="36">
        <v>378.90953124999999</v>
      </c>
      <c r="DI48" s="36">
        <v>0</v>
      </c>
      <c r="DJ48" s="36">
        <v>0</v>
      </c>
      <c r="DK48" s="36">
        <v>140.41234374999999</v>
      </c>
      <c r="DL48" s="36">
        <v>51.15</v>
      </c>
      <c r="DM48" s="36">
        <v>0</v>
      </c>
      <c r="DN48" s="36">
        <v>0</v>
      </c>
      <c r="DO48" s="36">
        <v>135.858739583333</v>
      </c>
      <c r="DP48" s="36">
        <v>0</v>
      </c>
      <c r="DQ48" s="36">
        <v>84.062354166666594</v>
      </c>
      <c r="DR48" s="36">
        <v>0</v>
      </c>
      <c r="DS48" s="36">
        <v>0</v>
      </c>
      <c r="DT48" s="36">
        <v>151.38977777777799</v>
      </c>
      <c r="DU48" s="36">
        <v>0</v>
      </c>
      <c r="DV48" s="36">
        <v>866.42635416666701</v>
      </c>
      <c r="DW48" s="36">
        <v>59.812955729167001</v>
      </c>
      <c r="DX48" s="36">
        <v>0</v>
      </c>
      <c r="DY48" s="36">
        <v>124.64971788194499</v>
      </c>
      <c r="DZ48" s="36">
        <v>0</v>
      </c>
      <c r="EA48" s="36">
        <v>0</v>
      </c>
      <c r="EB48" s="36">
        <v>261.24874999999997</v>
      </c>
      <c r="EC48" s="36">
        <v>0</v>
      </c>
      <c r="ED48" s="36">
        <v>759.71592730424095</v>
      </c>
      <c r="EE48" s="36">
        <v>0</v>
      </c>
      <c r="EF48" s="36">
        <v>0</v>
      </c>
      <c r="EG48" s="36">
        <v>0</v>
      </c>
      <c r="EH48" s="36">
        <v>0</v>
      </c>
      <c r="EI48" s="36">
        <v>66.734610776916696</v>
      </c>
      <c r="EJ48" s="36">
        <v>1932.43609069127</v>
      </c>
      <c r="EK48" s="36">
        <v>0</v>
      </c>
      <c r="EL48" s="36">
        <v>0</v>
      </c>
      <c r="EM48" s="36">
        <v>0</v>
      </c>
      <c r="EN48" s="36">
        <v>0</v>
      </c>
      <c r="EO48" s="36">
        <v>437.69156249999997</v>
      </c>
      <c r="EP48" s="36">
        <v>0</v>
      </c>
      <c r="EQ48" s="36">
        <v>0</v>
      </c>
      <c r="ER48" s="36">
        <v>764.18343749999997</v>
      </c>
      <c r="ES48" s="36">
        <v>0</v>
      </c>
      <c r="ET48" s="36">
        <v>0</v>
      </c>
      <c r="EU48" s="36">
        <v>0</v>
      </c>
      <c r="EV48" s="36">
        <v>136.93708333333399</v>
      </c>
      <c r="EW48" s="36">
        <v>95.710791666666296</v>
      </c>
      <c r="EX48" s="36">
        <v>0</v>
      </c>
      <c r="EY48" s="36">
        <v>268.53015625</v>
      </c>
      <c r="EZ48" s="36">
        <v>0</v>
      </c>
      <c r="FA48" s="36">
        <v>0</v>
      </c>
      <c r="FB48" s="36">
        <v>67.460624999999794</v>
      </c>
      <c r="FC48" s="36">
        <v>0</v>
      </c>
      <c r="FD48" s="36">
        <v>0</v>
      </c>
      <c r="FE48" s="36">
        <v>259.012076612903</v>
      </c>
      <c r="FF48" s="36">
        <v>151.487923387097</v>
      </c>
      <c r="FG48" s="36">
        <v>101.75937500000001</v>
      </c>
      <c r="FH48" s="36">
        <v>0</v>
      </c>
      <c r="FI48" s="36">
        <v>194.46156250000001</v>
      </c>
      <c r="FJ48" s="36">
        <v>0</v>
      </c>
      <c r="FK48" s="36">
        <v>0</v>
      </c>
      <c r="FL48" s="36">
        <v>265.98109375000001</v>
      </c>
      <c r="FM48" s="36">
        <v>0</v>
      </c>
      <c r="FN48" s="36">
        <v>0</v>
      </c>
      <c r="FO48" s="36">
        <v>55.664687499999701</v>
      </c>
      <c r="FP48" s="36">
        <v>0</v>
      </c>
      <c r="FQ48" s="36">
        <v>0</v>
      </c>
      <c r="FR48" s="36">
        <v>681.67812500000105</v>
      </c>
      <c r="FS48" s="36">
        <v>1899.94526848592</v>
      </c>
      <c r="FT48" s="36">
        <v>276.98598151408402</v>
      </c>
      <c r="FU48" s="36">
        <v>0</v>
      </c>
      <c r="FV48" s="36">
        <v>323.66574721534698</v>
      </c>
      <c r="FW48" s="36">
        <v>17481.9000711634</v>
      </c>
      <c r="FX48" s="36">
        <v>0</v>
      </c>
      <c r="FY48" s="36">
        <v>351.91644492574301</v>
      </c>
      <c r="FZ48" s="36">
        <v>0</v>
      </c>
      <c r="GA48" s="36">
        <v>507.10910736386001</v>
      </c>
      <c r="GB48" s="36">
        <v>0</v>
      </c>
      <c r="GC48" s="36">
        <v>602.79128403465404</v>
      </c>
      <c r="GD48" s="36">
        <v>275.79542388613697</v>
      </c>
      <c r="GE48" s="36">
        <v>684.29062499999998</v>
      </c>
      <c r="GF48" s="36">
        <v>96.482844987624603</v>
      </c>
      <c r="GG48" s="36">
        <v>0</v>
      </c>
      <c r="GH48" s="36">
        <v>0</v>
      </c>
      <c r="GI48" s="36">
        <v>0</v>
      </c>
      <c r="GJ48" s="36">
        <v>53.821718749997899</v>
      </c>
      <c r="GK48" s="36">
        <v>0</v>
      </c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58"/>
    </row>
    <row r="49" spans="1:231" s="38" customFormat="1">
      <c r="A49" s="68"/>
      <c r="B49" s="20">
        <v>289</v>
      </c>
      <c r="C49" s="55" t="s">
        <v>399</v>
      </c>
      <c r="D49" s="55" t="s">
        <v>400</v>
      </c>
      <c r="F49" s="56" t="s">
        <v>401</v>
      </c>
      <c r="G49" s="27">
        <v>54</v>
      </c>
      <c r="H49" s="27">
        <v>1</v>
      </c>
      <c r="I49" s="33">
        <v>58.5</v>
      </c>
      <c r="J49" s="33">
        <v>1.51</v>
      </c>
      <c r="K49" s="36">
        <f t="shared" si="18"/>
        <v>25.656769439936845</v>
      </c>
      <c r="L49" s="39">
        <v>1</v>
      </c>
      <c r="M49" s="27">
        <v>26.5</v>
      </c>
      <c r="N49" s="27"/>
      <c r="O49" s="33"/>
      <c r="P49" s="33"/>
      <c r="R49" s="33">
        <v>86</v>
      </c>
      <c r="S49" s="33">
        <v>105</v>
      </c>
      <c r="U49" s="33">
        <v>132</v>
      </c>
      <c r="V49" s="33">
        <v>81</v>
      </c>
      <c r="W49" s="36">
        <f t="shared" si="17"/>
        <v>98</v>
      </c>
      <c r="X49" s="27"/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0">
        <v>0</v>
      </c>
      <c r="AE49" s="27">
        <v>0</v>
      </c>
      <c r="AF49" s="57" t="s">
        <v>302</v>
      </c>
      <c r="AG49" s="64">
        <v>105</v>
      </c>
      <c r="AH49" s="64">
        <v>6.8</v>
      </c>
      <c r="AI49" s="20">
        <v>0</v>
      </c>
      <c r="AJ49" s="27"/>
      <c r="AK49" s="27"/>
      <c r="AL49" s="27"/>
      <c r="AM49" s="27"/>
      <c r="AN49" s="27">
        <v>0.7</v>
      </c>
      <c r="AO49" s="27"/>
      <c r="AP49" s="27"/>
      <c r="AQ49" s="72"/>
      <c r="AR49" s="64">
        <v>2.2999999999999998</v>
      </c>
      <c r="AS49" s="73">
        <f t="shared" si="4"/>
        <v>2.3E-2</v>
      </c>
      <c r="AT49" s="64">
        <v>50</v>
      </c>
      <c r="AU49" s="64">
        <v>75</v>
      </c>
      <c r="AV49" s="74">
        <f t="shared" si="5"/>
        <v>1.5333333333333332E-2</v>
      </c>
      <c r="AW49" s="64">
        <v>38.6</v>
      </c>
      <c r="AX49" s="73">
        <f t="shared" si="6"/>
        <v>3.8600000000000002E-2</v>
      </c>
      <c r="AY49" s="75">
        <f t="shared" si="7"/>
        <v>2.5173913043478264</v>
      </c>
      <c r="AZ49" s="84">
        <v>1</v>
      </c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>
        <v>97.798643092105195</v>
      </c>
      <c r="BL49" s="36">
        <v>0</v>
      </c>
      <c r="BM49" s="36">
        <v>138.77436677631599</v>
      </c>
      <c r="BN49" s="36">
        <v>0</v>
      </c>
      <c r="BO49" s="36">
        <v>1483.8560937499999</v>
      </c>
      <c r="BP49" s="36">
        <v>0</v>
      </c>
      <c r="BQ49" s="36">
        <v>0</v>
      </c>
      <c r="BR49" s="36">
        <v>76.309928892215694</v>
      </c>
      <c r="BS49" s="36">
        <v>130.26022642215599</v>
      </c>
      <c r="BT49" s="36">
        <v>545.38350673652701</v>
      </c>
      <c r="BU49" s="36">
        <v>0</v>
      </c>
      <c r="BV49" s="36">
        <v>0</v>
      </c>
      <c r="BW49" s="36">
        <v>0</v>
      </c>
      <c r="BX49" s="36">
        <v>66.507681081907094</v>
      </c>
      <c r="BY49" s="36">
        <v>55.044961797066001</v>
      </c>
      <c r="BZ49" s="36">
        <v>1159.0939268795801</v>
      </c>
      <c r="CA49" s="36">
        <v>0</v>
      </c>
      <c r="CB49" s="36">
        <v>81.467903225806495</v>
      </c>
      <c r="CC49" s="36">
        <v>103.61216733870999</v>
      </c>
      <c r="CD49" s="36">
        <v>0</v>
      </c>
      <c r="CE49" s="36">
        <v>82.009627016129301</v>
      </c>
      <c r="CF49" s="36">
        <v>0</v>
      </c>
      <c r="CG49" s="36">
        <v>1389.62544354839</v>
      </c>
      <c r="CH49" s="36">
        <v>353.67545077433601</v>
      </c>
      <c r="CI49" s="36">
        <v>0</v>
      </c>
      <c r="CJ49" s="36">
        <v>0</v>
      </c>
      <c r="CK49" s="36">
        <v>0</v>
      </c>
      <c r="CL49" s="36">
        <v>0</v>
      </c>
      <c r="CM49" s="36">
        <v>659.64352359693896</v>
      </c>
      <c r="CN49" s="36">
        <v>0</v>
      </c>
      <c r="CO49" s="36">
        <v>78.297726403061304</v>
      </c>
      <c r="CP49" s="36">
        <v>0</v>
      </c>
      <c r="CQ49" s="36">
        <v>72.946471714426806</v>
      </c>
      <c r="CR49" s="36">
        <v>0</v>
      </c>
      <c r="CS49" s="36">
        <v>78.882539062500001</v>
      </c>
      <c r="CT49" s="36">
        <v>210.12765625</v>
      </c>
      <c r="CU49" s="36">
        <v>143.3035546875</v>
      </c>
      <c r="CV49" s="36">
        <v>59.305312499999403</v>
      </c>
      <c r="CW49" s="36">
        <v>0</v>
      </c>
      <c r="CX49" s="36">
        <v>0</v>
      </c>
      <c r="CY49" s="36">
        <v>13535.777803327701</v>
      </c>
      <c r="CZ49" s="36">
        <v>0</v>
      </c>
      <c r="DA49" s="36">
        <v>0</v>
      </c>
      <c r="DB49" s="36">
        <v>929.01707421472895</v>
      </c>
      <c r="DC49" s="36">
        <v>0</v>
      </c>
      <c r="DD49" s="36">
        <v>90.467316876930894</v>
      </c>
      <c r="DE49" s="36">
        <v>188.55914505020499</v>
      </c>
      <c r="DF49" s="36">
        <v>1575.73784146498</v>
      </c>
      <c r="DG49" s="36">
        <v>495.07157585607501</v>
      </c>
      <c r="DH49" s="36">
        <v>400.58645045385799</v>
      </c>
      <c r="DI49" s="36">
        <v>0</v>
      </c>
      <c r="DJ49" s="36">
        <v>0</v>
      </c>
      <c r="DK49" s="36">
        <v>294.22258793494802</v>
      </c>
      <c r="DL49" s="36">
        <v>135.198512433812</v>
      </c>
      <c r="DM49" s="36">
        <v>0</v>
      </c>
      <c r="DN49" s="36">
        <v>0</v>
      </c>
      <c r="DO49" s="36">
        <v>133.72037748247701</v>
      </c>
      <c r="DP49" s="36">
        <v>0</v>
      </c>
      <c r="DQ49" s="36">
        <v>82.027299941588893</v>
      </c>
      <c r="DR49" s="36">
        <v>0</v>
      </c>
      <c r="DS49" s="36">
        <v>0</v>
      </c>
      <c r="DT49" s="36">
        <v>134.86338611577199</v>
      </c>
      <c r="DU49" s="36">
        <v>0</v>
      </c>
      <c r="DV49" s="36">
        <v>2030.9606904069799</v>
      </c>
      <c r="DW49" s="36">
        <v>0</v>
      </c>
      <c r="DX49" s="36">
        <v>0</v>
      </c>
      <c r="DY49" s="36">
        <v>153.11343023255799</v>
      </c>
      <c r="DZ49" s="36">
        <v>0</v>
      </c>
      <c r="EA49" s="36">
        <v>0</v>
      </c>
      <c r="EB49" s="36">
        <v>0</v>
      </c>
      <c r="EC49" s="36">
        <v>716.83249999999998</v>
      </c>
      <c r="ED49" s="36">
        <v>731.95747474747498</v>
      </c>
      <c r="EE49" s="36">
        <v>0</v>
      </c>
      <c r="EF49" s="36">
        <v>92.914048295454705</v>
      </c>
      <c r="EG49" s="36">
        <v>0</v>
      </c>
      <c r="EH49" s="36">
        <v>0</v>
      </c>
      <c r="EI49" s="36">
        <v>1505.8200694444399</v>
      </c>
      <c r="EJ49" s="36">
        <v>1921.32535984848</v>
      </c>
      <c r="EK49" s="36">
        <v>133.25645991161599</v>
      </c>
      <c r="EL49" s="36">
        <v>0</v>
      </c>
      <c r="EM49" s="36">
        <v>132.83255681818201</v>
      </c>
      <c r="EN49" s="36">
        <v>0</v>
      </c>
      <c r="EO49" s="36">
        <v>463.7059375</v>
      </c>
      <c r="EP49" s="36">
        <v>0</v>
      </c>
      <c r="EQ49" s="36">
        <v>0</v>
      </c>
      <c r="ER49" s="36">
        <v>1152.54969258506</v>
      </c>
      <c r="ES49" s="36">
        <v>91.731319341715803</v>
      </c>
      <c r="ET49" s="36">
        <v>0</v>
      </c>
      <c r="EU49" s="36">
        <v>0</v>
      </c>
      <c r="EV49" s="36">
        <v>123.16333201714799</v>
      </c>
      <c r="EW49" s="36">
        <v>90.052123194945906</v>
      </c>
      <c r="EX49" s="36">
        <v>0</v>
      </c>
      <c r="EY49" s="36">
        <v>290.654312803398</v>
      </c>
      <c r="EZ49" s="36">
        <v>0</v>
      </c>
      <c r="FA49" s="36">
        <v>0</v>
      </c>
      <c r="FB49" s="36">
        <v>75.715624999999804</v>
      </c>
      <c r="FC49" s="36">
        <v>0</v>
      </c>
      <c r="FD49" s="36">
        <v>0</v>
      </c>
      <c r="FE49" s="36">
        <v>256.26915509259197</v>
      </c>
      <c r="FF49" s="36">
        <v>159.88678240740799</v>
      </c>
      <c r="FG49" s="36">
        <v>97.069999999999894</v>
      </c>
      <c r="FH49" s="36">
        <v>0</v>
      </c>
      <c r="FI49" s="36">
        <v>212.99875</v>
      </c>
      <c r="FJ49" s="36">
        <v>0</v>
      </c>
      <c r="FK49" s="36">
        <v>0</v>
      </c>
      <c r="FL49" s="36">
        <v>191.79038407258099</v>
      </c>
      <c r="FM49" s="36">
        <v>163.315865927419</v>
      </c>
      <c r="FN49" s="36">
        <v>0</v>
      </c>
      <c r="FO49" s="36">
        <v>54.8609374999998</v>
      </c>
      <c r="FP49" s="36">
        <v>0</v>
      </c>
      <c r="FQ49" s="36">
        <v>0</v>
      </c>
      <c r="FR49" s="36">
        <v>592.678437500001</v>
      </c>
      <c r="FS49" s="36">
        <v>1891.7064302884601</v>
      </c>
      <c r="FT49" s="36">
        <v>284.59716346153999</v>
      </c>
      <c r="FU49" s="36">
        <v>0</v>
      </c>
      <c r="FV49" s="36">
        <v>282.76380740901101</v>
      </c>
      <c r="FW49" s="36">
        <v>16993.575202827102</v>
      </c>
      <c r="FX49" s="36">
        <v>0</v>
      </c>
      <c r="FY49" s="36">
        <v>297.845103444541</v>
      </c>
      <c r="FZ49" s="36">
        <v>0</v>
      </c>
      <c r="GA49" s="36">
        <v>336.34740847053598</v>
      </c>
      <c r="GB49" s="36">
        <v>0</v>
      </c>
      <c r="GC49" s="36">
        <v>532.48478986135297</v>
      </c>
      <c r="GD49" s="36">
        <v>178.392821977903</v>
      </c>
      <c r="GE49" s="36">
        <v>478.74971349653401</v>
      </c>
      <c r="GF49" s="36">
        <v>0</v>
      </c>
      <c r="GG49" s="36">
        <v>0</v>
      </c>
      <c r="GH49" s="36">
        <v>0</v>
      </c>
      <c r="GI49" s="36">
        <v>0</v>
      </c>
      <c r="GJ49" s="36">
        <v>101.488315217392</v>
      </c>
      <c r="GK49" s="36">
        <v>0</v>
      </c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58"/>
    </row>
    <row r="50" spans="1:231">
      <c r="A50" s="81" t="s">
        <v>418</v>
      </c>
      <c r="B50" s="20">
        <v>290</v>
      </c>
      <c r="C50" s="55" t="s">
        <v>380</v>
      </c>
      <c r="D50" s="55" t="s">
        <v>381</v>
      </c>
      <c r="E50" s="38"/>
      <c r="F50" s="56" t="s">
        <v>376</v>
      </c>
      <c r="G50" s="27">
        <v>61</v>
      </c>
      <c r="H50" s="27">
        <v>1</v>
      </c>
      <c r="I50" s="33">
        <v>59.2</v>
      </c>
      <c r="J50" s="33">
        <v>1.55</v>
      </c>
      <c r="K50" s="36">
        <f t="shared" si="18"/>
        <v>24.640998959417271</v>
      </c>
      <c r="L50" s="39">
        <v>0</v>
      </c>
      <c r="M50" s="27">
        <v>39.9</v>
      </c>
      <c r="N50" s="27"/>
      <c r="O50" s="27"/>
      <c r="P50" s="27"/>
      <c r="Q50" s="27"/>
      <c r="R50" s="33">
        <v>88</v>
      </c>
      <c r="S50" s="33">
        <v>91</v>
      </c>
      <c r="T50" s="38"/>
      <c r="U50" s="33">
        <v>186</v>
      </c>
      <c r="V50" s="33">
        <v>99</v>
      </c>
      <c r="W50" s="36">
        <f t="shared" si="17"/>
        <v>128</v>
      </c>
      <c r="X50" s="27"/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0">
        <v>0</v>
      </c>
      <c r="AE50" s="27">
        <v>0</v>
      </c>
      <c r="AF50" s="57" t="s">
        <v>302</v>
      </c>
      <c r="AG50" s="64"/>
      <c r="AH50" s="64"/>
      <c r="AJ50" s="27"/>
      <c r="AK50" s="27"/>
      <c r="AL50" s="27"/>
      <c r="AM50" s="27"/>
      <c r="AN50" s="27"/>
      <c r="AO50" s="27"/>
      <c r="AP50" s="27"/>
      <c r="AQ50" s="72"/>
      <c r="AR50" s="64">
        <v>0.7</v>
      </c>
      <c r="AS50" s="73">
        <f t="shared" si="4"/>
        <v>6.9999999999999993E-3</v>
      </c>
      <c r="AT50" s="64">
        <v>50</v>
      </c>
      <c r="AU50" s="64">
        <v>71</v>
      </c>
      <c r="AV50" s="74">
        <f t="shared" si="5"/>
        <v>4.9295774647887319E-3</v>
      </c>
      <c r="AW50" s="64">
        <v>39.5</v>
      </c>
      <c r="AX50" s="73">
        <f t="shared" si="6"/>
        <v>3.95E-2</v>
      </c>
      <c r="AY50" s="75">
        <f t="shared" si="7"/>
        <v>8.0128571428571433</v>
      </c>
      <c r="AZ50" s="84">
        <v>1</v>
      </c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>
        <v>103.086895940722</v>
      </c>
      <c r="BL50" s="36">
        <v>0</v>
      </c>
      <c r="BM50" s="36">
        <v>109.54868556701</v>
      </c>
      <c r="BN50" s="36">
        <v>0</v>
      </c>
      <c r="BO50" s="36">
        <v>909.03090095339098</v>
      </c>
      <c r="BP50" s="36">
        <v>100.126694385593</v>
      </c>
      <c r="BQ50" s="36">
        <v>0</v>
      </c>
      <c r="BR50" s="36">
        <v>85.790842161017096</v>
      </c>
      <c r="BS50" s="36">
        <v>136.46875</v>
      </c>
      <c r="BT50" s="36">
        <v>202.39109375000001</v>
      </c>
      <c r="BU50" s="36">
        <v>0</v>
      </c>
      <c r="BV50" s="36">
        <v>0</v>
      </c>
      <c r="BW50" s="36">
        <v>0</v>
      </c>
      <c r="BX50" s="36">
        <v>0</v>
      </c>
      <c r="BY50" s="36">
        <v>85.198816652097904</v>
      </c>
      <c r="BZ50" s="36">
        <v>90.253859265734206</v>
      </c>
      <c r="CA50" s="36">
        <v>0</v>
      </c>
      <c r="CB50" s="36">
        <v>0</v>
      </c>
      <c r="CC50" s="36">
        <v>0</v>
      </c>
      <c r="CD50" s="36">
        <v>0</v>
      </c>
      <c r="CE50" s="36">
        <v>121.784369158879</v>
      </c>
      <c r="CF50" s="36">
        <v>0</v>
      </c>
      <c r="CG50" s="36">
        <v>1517.6057812500001</v>
      </c>
      <c r="CH50" s="36">
        <v>91.267523777174006</v>
      </c>
      <c r="CI50" s="36">
        <v>0</v>
      </c>
      <c r="CJ50" s="36">
        <v>0</v>
      </c>
      <c r="CK50" s="36">
        <v>0</v>
      </c>
      <c r="CL50" s="36">
        <v>0</v>
      </c>
      <c r="CM50" s="36">
        <v>668.70403818374496</v>
      </c>
      <c r="CN50" s="36">
        <v>60.5821171995374</v>
      </c>
      <c r="CO50" s="36">
        <v>103.542226502311</v>
      </c>
      <c r="CP50" s="36">
        <v>91.312069530046202</v>
      </c>
      <c r="CQ50" s="36">
        <v>108.209236325115</v>
      </c>
      <c r="CR50" s="36">
        <v>67.409374759245097</v>
      </c>
      <c r="CS50" s="36">
        <v>52.326962936046201</v>
      </c>
      <c r="CT50" s="36">
        <v>129.51209593023299</v>
      </c>
      <c r="CU50" s="36">
        <v>131.90562863372099</v>
      </c>
      <c r="CV50" s="36">
        <v>232.38499999999999</v>
      </c>
      <c r="CW50" s="36">
        <v>0</v>
      </c>
      <c r="CX50" s="36">
        <v>0</v>
      </c>
      <c r="CY50" s="36">
        <v>11077.9558627965</v>
      </c>
      <c r="CZ50" s="36">
        <v>826.52173870894399</v>
      </c>
      <c r="DA50" s="36">
        <v>0</v>
      </c>
      <c r="DB50" s="36">
        <v>552.02059876824705</v>
      </c>
      <c r="DC50" s="36">
        <v>0</v>
      </c>
      <c r="DD50" s="36">
        <v>198.13273722627801</v>
      </c>
      <c r="DE50" s="36">
        <v>0</v>
      </c>
      <c r="DF50" s="36">
        <v>1435.12811169164</v>
      </c>
      <c r="DG50" s="36">
        <v>536.82313830835801</v>
      </c>
      <c r="DH50" s="36">
        <v>435.793380142405</v>
      </c>
      <c r="DI50" s="36">
        <v>67.892869857595301</v>
      </c>
      <c r="DJ50" s="36">
        <v>0</v>
      </c>
      <c r="DK50" s="36">
        <v>444.98470023980701</v>
      </c>
      <c r="DL50" s="36">
        <v>0</v>
      </c>
      <c r="DM50" s="36">
        <v>0</v>
      </c>
      <c r="DN50" s="36">
        <v>0</v>
      </c>
      <c r="DO50" s="36">
        <v>146.30036200495101</v>
      </c>
      <c r="DP50" s="36">
        <v>0</v>
      </c>
      <c r="DQ50" s="36">
        <v>118.71347308168301</v>
      </c>
      <c r="DR50" s="36">
        <v>0</v>
      </c>
      <c r="DS50" s="36">
        <v>0</v>
      </c>
      <c r="DT50" s="36">
        <v>113.363528774752</v>
      </c>
      <c r="DU50" s="36">
        <v>0</v>
      </c>
      <c r="DV50" s="36">
        <v>1156.3418639664001</v>
      </c>
      <c r="DW50" s="36">
        <v>76.380098946469204</v>
      </c>
      <c r="DX50" s="36">
        <v>126.064078160593</v>
      </c>
      <c r="DY50" s="36">
        <v>255.81451452164001</v>
      </c>
      <c r="DZ50" s="36">
        <v>0</v>
      </c>
      <c r="EA50" s="36">
        <v>0</v>
      </c>
      <c r="EB50" s="36">
        <v>334.90917692550499</v>
      </c>
      <c r="EC50" s="36">
        <v>0</v>
      </c>
      <c r="ED50" s="36">
        <v>771.41563268813297</v>
      </c>
      <c r="EE50" s="36">
        <v>0</v>
      </c>
      <c r="EF50" s="36">
        <v>0</v>
      </c>
      <c r="EG50" s="36">
        <v>0</v>
      </c>
      <c r="EH50" s="36">
        <v>66.166709931259106</v>
      </c>
      <c r="EI50" s="36">
        <v>113.02779237518099</v>
      </c>
      <c r="EJ50" s="36">
        <v>2116.46367221418</v>
      </c>
      <c r="EK50" s="36">
        <v>0</v>
      </c>
      <c r="EL50" s="36">
        <v>0</v>
      </c>
      <c r="EM50" s="36">
        <v>0</v>
      </c>
      <c r="EN50" s="36">
        <v>0</v>
      </c>
      <c r="EO50" s="36">
        <v>421.96432976973699</v>
      </c>
      <c r="EP50" s="36">
        <v>0</v>
      </c>
      <c r="EQ50" s="36">
        <v>0</v>
      </c>
      <c r="ER50" s="36">
        <v>843.35687499999995</v>
      </c>
      <c r="ES50" s="36">
        <v>0</v>
      </c>
      <c r="ET50" s="36">
        <v>0</v>
      </c>
      <c r="EU50" s="36">
        <v>0</v>
      </c>
      <c r="EV50" s="36">
        <v>155.11416834677399</v>
      </c>
      <c r="EW50" s="36">
        <v>109.13848790322599</v>
      </c>
      <c r="EX50" s="36">
        <v>0</v>
      </c>
      <c r="EY50" s="36">
        <v>270.33663306451598</v>
      </c>
      <c r="EZ50" s="36">
        <v>61.438724798386801</v>
      </c>
      <c r="FA50" s="36">
        <v>0</v>
      </c>
      <c r="FB50" s="36">
        <v>113.24755186541201</v>
      </c>
      <c r="FC50" s="36">
        <v>0</v>
      </c>
      <c r="FD50" s="36">
        <v>0</v>
      </c>
      <c r="FE50" s="36">
        <v>470.93604341004101</v>
      </c>
      <c r="FF50" s="36">
        <v>226.703803390866</v>
      </c>
      <c r="FG50" s="36">
        <v>293.71952754532703</v>
      </c>
      <c r="FH50" s="36">
        <v>0</v>
      </c>
      <c r="FI50" s="36">
        <v>419.64026128835297</v>
      </c>
      <c r="FJ50" s="36">
        <v>0</v>
      </c>
      <c r="FK50" s="36">
        <v>0</v>
      </c>
      <c r="FL50" s="36">
        <v>277.65734375</v>
      </c>
      <c r="FM50" s="36">
        <v>0</v>
      </c>
      <c r="FN50" s="36">
        <v>0</v>
      </c>
      <c r="FO50" s="36">
        <v>58.412812500000499</v>
      </c>
      <c r="FP50" s="36">
        <v>0</v>
      </c>
      <c r="FQ50" s="36">
        <v>0</v>
      </c>
      <c r="FR50" s="36">
        <v>780.733906249999</v>
      </c>
      <c r="FS50" s="36">
        <v>1800.62055803571</v>
      </c>
      <c r="FT50" s="36">
        <v>300.536004464288</v>
      </c>
      <c r="FU50" s="36">
        <v>0</v>
      </c>
      <c r="FV50" s="36">
        <v>132.15105803571399</v>
      </c>
      <c r="FW50" s="36">
        <v>14658.701924107099</v>
      </c>
      <c r="FX50" s="36">
        <v>0</v>
      </c>
      <c r="FY50" s="36">
        <v>51.242330357142897</v>
      </c>
      <c r="FZ50" s="36">
        <v>0</v>
      </c>
      <c r="GA50" s="36">
        <v>64.148437500000497</v>
      </c>
      <c r="GB50" s="36">
        <v>0</v>
      </c>
      <c r="GC50" s="36">
        <v>183.647139782934</v>
      </c>
      <c r="GD50" s="36">
        <v>59.938003992016299</v>
      </c>
      <c r="GE50" s="36">
        <v>303.90173122504899</v>
      </c>
      <c r="GF50" s="36">
        <v>0</v>
      </c>
      <c r="GG50" s="36">
        <v>0</v>
      </c>
      <c r="GH50" s="36">
        <v>0</v>
      </c>
      <c r="GI50" s="36">
        <v>0</v>
      </c>
      <c r="GJ50" s="36">
        <v>0</v>
      </c>
      <c r="GK50" s="36">
        <v>0</v>
      </c>
    </row>
    <row r="51" spans="1:231">
      <c r="A51" s="81" t="s">
        <v>418</v>
      </c>
      <c r="B51" s="20"/>
      <c r="C51" s="20" t="s">
        <v>378</v>
      </c>
      <c r="D51" s="20" t="s">
        <v>409</v>
      </c>
      <c r="E51" s="38"/>
      <c r="F51" s="38" t="s">
        <v>410</v>
      </c>
      <c r="G51" s="27">
        <v>52</v>
      </c>
      <c r="H51" s="27">
        <v>1</v>
      </c>
      <c r="I51" s="33">
        <v>59.6</v>
      </c>
      <c r="J51" s="33">
        <v>1.4750000000000001</v>
      </c>
      <c r="K51" s="36">
        <f t="shared" si="18"/>
        <v>27.394426888825048</v>
      </c>
      <c r="L51" s="59">
        <v>1</v>
      </c>
      <c r="M51" s="27">
        <v>43</v>
      </c>
      <c r="N51" s="60"/>
      <c r="O51" s="60"/>
      <c r="P51" s="60"/>
      <c r="Q51" s="60"/>
      <c r="R51" s="27"/>
      <c r="S51" s="27"/>
      <c r="T51" s="27"/>
      <c r="U51" s="33">
        <v>164</v>
      </c>
      <c r="V51" s="33">
        <v>94</v>
      </c>
      <c r="W51" s="36">
        <f t="shared" si="17"/>
        <v>117.33333333333333</v>
      </c>
      <c r="X51" s="27"/>
      <c r="Y51" s="33">
        <v>0</v>
      </c>
      <c r="Z51" s="27">
        <v>0</v>
      </c>
      <c r="AA51" s="27">
        <v>0</v>
      </c>
      <c r="AB51" s="27">
        <v>0</v>
      </c>
      <c r="AC51" s="27">
        <v>0</v>
      </c>
      <c r="AD51" s="20">
        <v>0</v>
      </c>
      <c r="AE51" s="27">
        <v>0</v>
      </c>
      <c r="AF51" s="57" t="s">
        <v>302</v>
      </c>
      <c r="AG51" s="64"/>
      <c r="AH51" s="64"/>
      <c r="AJ51" s="27"/>
      <c r="AK51" s="27"/>
      <c r="AL51" s="27"/>
      <c r="AM51" s="27"/>
      <c r="AN51" s="27"/>
      <c r="AO51" s="27"/>
      <c r="AP51" s="27"/>
      <c r="AQ51" s="72"/>
      <c r="AR51" s="64"/>
      <c r="AS51" s="73">
        <f t="shared" si="4"/>
        <v>0</v>
      </c>
      <c r="AT51" s="64"/>
      <c r="AU51" s="64"/>
      <c r="AV51" s="74" t="e">
        <f t="shared" si="5"/>
        <v>#DIV/0!</v>
      </c>
      <c r="AW51" s="64"/>
      <c r="AX51" s="73"/>
      <c r="AY51" s="75"/>
      <c r="AZ51" s="84"/>
      <c r="BA51" s="27"/>
      <c r="BB51" s="27"/>
      <c r="BC51" s="33"/>
      <c r="BD51" s="33"/>
      <c r="BE51" s="33"/>
      <c r="BF51" s="33"/>
      <c r="BG51" s="33"/>
      <c r="BH51" s="33"/>
      <c r="BI51" s="33"/>
      <c r="BJ51" s="38"/>
      <c r="BK51" s="36">
        <v>78.983125000000001</v>
      </c>
      <c r="BL51" s="36">
        <v>0</v>
      </c>
      <c r="BM51" s="36">
        <v>297.08406250000002</v>
      </c>
      <c r="BN51" s="36">
        <v>68.803085275423797</v>
      </c>
      <c r="BO51" s="36">
        <v>287.98640625000002</v>
      </c>
      <c r="BP51" s="36">
        <v>0</v>
      </c>
      <c r="BQ51" s="36">
        <v>0</v>
      </c>
      <c r="BR51" s="36">
        <v>0</v>
      </c>
      <c r="BS51" s="36">
        <v>144.87156250000001</v>
      </c>
      <c r="BT51" s="36">
        <v>118.6053125</v>
      </c>
      <c r="BU51" s="36">
        <v>0</v>
      </c>
      <c r="BV51" s="36">
        <v>0</v>
      </c>
      <c r="BW51" s="36">
        <v>0</v>
      </c>
      <c r="BX51" s="36">
        <v>0</v>
      </c>
      <c r="BY51" s="36">
        <v>53.367968750000102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60.252656249999902</v>
      </c>
      <c r="CF51" s="36">
        <v>0</v>
      </c>
      <c r="CG51" s="36">
        <v>1055.8306250000001</v>
      </c>
      <c r="CH51" s="36">
        <v>0</v>
      </c>
      <c r="CI51" s="36">
        <v>0</v>
      </c>
      <c r="CJ51" s="36">
        <v>0</v>
      </c>
      <c r="CK51" s="36">
        <v>0</v>
      </c>
      <c r="CL51" s="36">
        <v>0</v>
      </c>
      <c r="CM51" s="36">
        <v>681.07526491581302</v>
      </c>
      <c r="CN51" s="36">
        <v>0</v>
      </c>
      <c r="CO51" s="36">
        <v>131.309478404099</v>
      </c>
      <c r="CP51" s="36">
        <v>91.675523197291298</v>
      </c>
      <c r="CQ51" s="36">
        <v>104.120726345169</v>
      </c>
      <c r="CR51" s="36">
        <v>0</v>
      </c>
      <c r="CS51" s="36">
        <v>75.931146294247597</v>
      </c>
      <c r="CT51" s="36">
        <v>178.31176299778701</v>
      </c>
      <c r="CU51" s="36">
        <v>163.57130945796499</v>
      </c>
      <c r="CV51" s="36">
        <v>152.59872831937801</v>
      </c>
      <c r="CW51" s="36">
        <v>0</v>
      </c>
      <c r="CX51" s="36">
        <v>0</v>
      </c>
      <c r="CY51" s="36">
        <v>12311.0360151902</v>
      </c>
      <c r="CZ51" s="36">
        <v>0</v>
      </c>
      <c r="DA51" s="36">
        <v>0</v>
      </c>
      <c r="DB51" s="36">
        <v>798.91929730983304</v>
      </c>
      <c r="DC51" s="36">
        <v>0</v>
      </c>
      <c r="DD51" s="36">
        <v>0</v>
      </c>
      <c r="DE51" s="36">
        <v>0</v>
      </c>
      <c r="DF51" s="36">
        <v>1391.87284965391</v>
      </c>
      <c r="DG51" s="36">
        <v>453.36902534608998</v>
      </c>
      <c r="DH51" s="36">
        <v>397.65822458558802</v>
      </c>
      <c r="DI51" s="36">
        <v>0</v>
      </c>
      <c r="DJ51" s="36">
        <v>50.980806622124398</v>
      </c>
      <c r="DK51" s="36">
        <v>244.13065671515599</v>
      </c>
      <c r="DL51" s="36">
        <v>224.01722682679201</v>
      </c>
      <c r="DM51" s="36">
        <v>0</v>
      </c>
      <c r="DN51" s="36">
        <v>92.273456439394195</v>
      </c>
      <c r="DO51" s="36">
        <v>122.189765951883</v>
      </c>
      <c r="DP51" s="36">
        <v>0</v>
      </c>
      <c r="DQ51" s="36">
        <v>50.553047855648501</v>
      </c>
      <c r="DR51" s="36">
        <v>0</v>
      </c>
      <c r="DS51" s="36">
        <v>0</v>
      </c>
      <c r="DT51" s="36">
        <v>379.02406707635902</v>
      </c>
      <c r="DU51" s="36">
        <v>92.440621617965306</v>
      </c>
      <c r="DV51" s="36">
        <v>319.01745738636401</v>
      </c>
      <c r="DW51" s="36">
        <v>0</v>
      </c>
      <c r="DX51" s="36">
        <v>0</v>
      </c>
      <c r="DY51" s="36">
        <v>197.85851866883101</v>
      </c>
      <c r="DZ51" s="36">
        <v>0</v>
      </c>
      <c r="EA51" s="36">
        <v>0</v>
      </c>
      <c r="EB51" s="36">
        <v>252.764038461539</v>
      </c>
      <c r="EC51" s="36">
        <v>0</v>
      </c>
      <c r="ED51" s="36">
        <v>164.14703125</v>
      </c>
      <c r="EE51" s="36">
        <v>0</v>
      </c>
      <c r="EF51" s="36">
        <v>0</v>
      </c>
      <c r="EG51" s="36">
        <v>0</v>
      </c>
      <c r="EH51" s="36">
        <v>0</v>
      </c>
      <c r="EI51" s="36">
        <v>0</v>
      </c>
      <c r="EJ51" s="36">
        <v>1424.1785937499999</v>
      </c>
      <c r="EK51" s="36">
        <v>0</v>
      </c>
      <c r="EL51" s="36">
        <v>0</v>
      </c>
      <c r="EM51" s="36">
        <v>0</v>
      </c>
      <c r="EN51" s="36">
        <v>173.39875000000001</v>
      </c>
      <c r="EO51" s="36">
        <v>0</v>
      </c>
      <c r="EP51" s="36">
        <v>0</v>
      </c>
      <c r="EQ51" s="36">
        <v>0</v>
      </c>
      <c r="ER51" s="36">
        <v>747.32440530302995</v>
      </c>
      <c r="ES51" s="36">
        <v>0</v>
      </c>
      <c r="ET51" s="36">
        <v>0</v>
      </c>
      <c r="EU51" s="36">
        <v>0</v>
      </c>
      <c r="EV51" s="36">
        <v>126.855888157894</v>
      </c>
      <c r="EW51" s="36">
        <v>123.29857160931201</v>
      </c>
      <c r="EX51" s="36">
        <v>0</v>
      </c>
      <c r="EY51" s="36">
        <v>294.98649418016203</v>
      </c>
      <c r="EZ51" s="36">
        <v>0</v>
      </c>
      <c r="FA51" s="36">
        <v>0</v>
      </c>
      <c r="FB51" s="36">
        <v>87.858369955540198</v>
      </c>
      <c r="FC51" s="36">
        <v>0</v>
      </c>
      <c r="FD51" s="36">
        <v>0</v>
      </c>
      <c r="FE51" s="36">
        <v>388.42219626368097</v>
      </c>
      <c r="FF51" s="36">
        <v>222.94818442202401</v>
      </c>
      <c r="FG51" s="36">
        <v>203.781635815664</v>
      </c>
      <c r="FH51" s="36">
        <v>0</v>
      </c>
      <c r="FI51" s="36">
        <v>317.185238543092</v>
      </c>
      <c r="FJ51" s="36">
        <v>0</v>
      </c>
      <c r="FK51" s="36">
        <v>0</v>
      </c>
      <c r="FL51" s="36">
        <v>339.067448694029</v>
      </c>
      <c r="FM51" s="36">
        <v>0</v>
      </c>
      <c r="FN51" s="36">
        <v>180.57246035447801</v>
      </c>
      <c r="FO51" s="36">
        <v>109.284362873134</v>
      </c>
      <c r="FP51" s="36">
        <v>0</v>
      </c>
      <c r="FQ51" s="36">
        <v>0</v>
      </c>
      <c r="FR51" s="36">
        <v>635.19640625</v>
      </c>
      <c r="FS51" s="36">
        <v>1867.4901883971299</v>
      </c>
      <c r="FT51" s="36">
        <v>331.93012410287099</v>
      </c>
      <c r="FU51" s="36">
        <v>0</v>
      </c>
      <c r="FV51" s="36">
        <v>199.552596830986</v>
      </c>
      <c r="FW51" s="36">
        <v>15521.891921214799</v>
      </c>
      <c r="FX51" s="36">
        <v>0</v>
      </c>
      <c r="FY51" s="36">
        <v>114.180631602112</v>
      </c>
      <c r="FZ51" s="36">
        <v>0</v>
      </c>
      <c r="GA51" s="36">
        <v>0</v>
      </c>
      <c r="GB51" s="36">
        <v>0</v>
      </c>
      <c r="GC51" s="36">
        <v>142.12354021414299</v>
      </c>
      <c r="GD51" s="36">
        <v>0</v>
      </c>
      <c r="GE51" s="36">
        <v>244.507343749999</v>
      </c>
      <c r="GF51" s="36">
        <v>0</v>
      </c>
      <c r="GG51" s="36">
        <v>0</v>
      </c>
      <c r="GH51" s="36">
        <v>0</v>
      </c>
      <c r="GI51" s="36">
        <v>0</v>
      </c>
      <c r="GJ51" s="36">
        <v>0</v>
      </c>
      <c r="GK51" s="36">
        <v>0</v>
      </c>
      <c r="GL51" s="38"/>
      <c r="GM51" s="38"/>
      <c r="GN51" s="38"/>
      <c r="GO51" s="38"/>
      <c r="GP51" s="38"/>
      <c r="GQ51" s="38"/>
      <c r="GR51" s="38"/>
      <c r="GS51" s="38"/>
      <c r="GT51" s="38"/>
      <c r="GU51" s="38"/>
      <c r="GV51" s="38"/>
      <c r="GW51" s="38"/>
      <c r="GX51" s="38"/>
      <c r="GY51" s="38"/>
      <c r="GZ51" s="38"/>
      <c r="HA51" s="38"/>
      <c r="HB51" s="38"/>
      <c r="HC51" s="38"/>
      <c r="HD51" s="38"/>
      <c r="HE51" s="38"/>
      <c r="HF51" s="38"/>
      <c r="HG51" s="38"/>
      <c r="HH51" s="38"/>
      <c r="HI51" s="38"/>
      <c r="HJ51" s="38"/>
      <c r="HK51" s="38"/>
      <c r="HL51" s="38"/>
      <c r="HM51" s="38"/>
      <c r="HN51" s="38"/>
      <c r="HO51" s="38"/>
      <c r="HP51" s="38"/>
      <c r="HQ51" s="38"/>
      <c r="HR51" s="38"/>
      <c r="HS51" s="38"/>
      <c r="HT51" s="38"/>
      <c r="HU51" s="38"/>
      <c r="HV51" s="38"/>
      <c r="HW51" s="38"/>
    </row>
  </sheetData>
  <autoFilter ref="AZ1:AZ36"/>
  <sortState ref="B2:GD64">
    <sortCondition ref="D2:D62"/>
  </sortState>
  <pageMargins left="0.75" right="0.75" top="1" bottom="1" header="0.5" footer="0.5"/>
  <pageSetup orientation="portrait" horizontalDpi="4294967292" verticalDpi="4294967292"/>
  <ignoredErrors>
    <ignoredError sqref="D3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6"/>
  <sheetViews>
    <sheetView workbookViewId="0">
      <selection sqref="A1:O16"/>
    </sheetView>
  </sheetViews>
  <sheetFormatPr baseColWidth="10" defaultRowHeight="15" x14ac:dyDescent="0"/>
  <sheetData>
    <row r="1" spans="1:160" s="7" customFormat="1" ht="16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6"/>
      <c r="W1" s="16"/>
      <c r="X1" s="16"/>
      <c r="Y1" s="16"/>
      <c r="Z1" s="16"/>
      <c r="AA1" s="16"/>
      <c r="AB1" s="16"/>
      <c r="FC1" s="13"/>
      <c r="FD1" s="13"/>
    </row>
    <row r="2" spans="1:160" s="7" customFormat="1" ht="16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6"/>
      <c r="W2" s="16"/>
      <c r="X2" s="16"/>
      <c r="Y2" s="16"/>
      <c r="Z2" s="16"/>
      <c r="AA2" s="16"/>
      <c r="AB2" s="16"/>
      <c r="FC2" s="13"/>
      <c r="FD2" s="13"/>
    </row>
    <row r="3" spans="1:160" s="7" customFormat="1" ht="1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6"/>
      <c r="W3" s="16"/>
      <c r="X3" s="16"/>
      <c r="Y3" s="16"/>
      <c r="Z3" s="16"/>
      <c r="AA3" s="16"/>
      <c r="AB3" s="16"/>
      <c r="FC3" s="13"/>
      <c r="FD3" s="13"/>
    </row>
    <row r="4" spans="1:160" s="7" customFormat="1" ht="1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6"/>
      <c r="W4" s="16"/>
      <c r="X4" s="16"/>
      <c r="Y4" s="16"/>
      <c r="Z4" s="16"/>
      <c r="AA4" s="16"/>
      <c r="AB4" s="16"/>
      <c r="FC4" s="13"/>
      <c r="FD4" s="13"/>
    </row>
    <row r="5" spans="1:160" s="7" customFormat="1" ht="16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6"/>
      <c r="W5" s="16"/>
      <c r="X5" s="16"/>
      <c r="Y5" s="16"/>
      <c r="Z5" s="16"/>
      <c r="AA5" s="16"/>
      <c r="AB5" s="16"/>
      <c r="FC5" s="13"/>
      <c r="FD5" s="13"/>
    </row>
    <row r="6" spans="1:160" s="7" customFormat="1" ht="1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6"/>
      <c r="W6" s="16"/>
      <c r="X6" s="16"/>
      <c r="Y6" s="16"/>
      <c r="Z6" s="16"/>
      <c r="AA6" s="16"/>
      <c r="AB6" s="16"/>
      <c r="FC6" s="13"/>
      <c r="FD6" s="13"/>
    </row>
    <row r="7" spans="1:160" s="7" customFormat="1" ht="1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6"/>
      <c r="W7" s="16"/>
      <c r="X7" s="16"/>
      <c r="Y7" s="16"/>
      <c r="Z7" s="16"/>
      <c r="AA7" s="16"/>
      <c r="AB7" s="16"/>
      <c r="FC7" s="13"/>
      <c r="FD7" s="13"/>
    </row>
    <row r="8" spans="1:160" s="7" customFormat="1" ht="1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6"/>
      <c r="W8" s="16"/>
      <c r="X8" s="16"/>
      <c r="Y8" s="16"/>
      <c r="Z8" s="16"/>
      <c r="AA8" s="16"/>
      <c r="AB8" s="16"/>
      <c r="FC8" s="13"/>
      <c r="FD8" s="13"/>
    </row>
    <row r="9" spans="1:160" s="7" customFormat="1" ht="1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6"/>
      <c r="W9" s="16"/>
      <c r="X9" s="16"/>
      <c r="Y9" s="16"/>
      <c r="Z9" s="16"/>
      <c r="AA9" s="16"/>
      <c r="AB9" s="16"/>
      <c r="FC9" s="13"/>
      <c r="FD9" s="13"/>
    </row>
    <row r="10" spans="1:160" s="7" customFormat="1" ht="1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6"/>
      <c r="W10" s="16"/>
      <c r="X10" s="16"/>
      <c r="Y10" s="16"/>
      <c r="Z10" s="16"/>
      <c r="AA10" s="16"/>
      <c r="AB10" s="16"/>
      <c r="FC10" s="13"/>
      <c r="FD10" s="13"/>
    </row>
    <row r="11" spans="1:160" s="7" customFormat="1" ht="1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6"/>
      <c r="W11" s="16"/>
      <c r="X11" s="16"/>
      <c r="Y11" s="16"/>
      <c r="Z11" s="16"/>
      <c r="AA11" s="16"/>
      <c r="AB11" s="16"/>
      <c r="FC11" s="13"/>
      <c r="FD11" s="13"/>
    </row>
    <row r="12" spans="1:160" s="7" customFormat="1" ht="1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6"/>
      <c r="W12" s="16"/>
      <c r="X12" s="16"/>
      <c r="Y12" s="16"/>
      <c r="Z12" s="16"/>
      <c r="AA12" s="16"/>
      <c r="AB12" s="16"/>
      <c r="FC12" s="13"/>
      <c r="FD12" s="13"/>
    </row>
    <row r="13" spans="1:160" s="7" customFormat="1" ht="1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6"/>
      <c r="W13" s="16"/>
      <c r="X13" s="16"/>
      <c r="Y13" s="16"/>
      <c r="Z13" s="16"/>
      <c r="AA13" s="16"/>
      <c r="AB13" s="16"/>
      <c r="FC13" s="13"/>
      <c r="FD13" s="13"/>
    </row>
    <row r="14" spans="1:160" s="7" customFormat="1" ht="1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6"/>
      <c r="W14" s="16"/>
      <c r="X14" s="16"/>
      <c r="Y14" s="16"/>
      <c r="Z14" s="16"/>
      <c r="AA14" s="16"/>
      <c r="AB14" s="16"/>
      <c r="FC14" s="13"/>
      <c r="FD14" s="13"/>
    </row>
    <row r="15" spans="1:160" s="7" customFormat="1" ht="1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6"/>
      <c r="W15" s="16"/>
      <c r="X15" s="16"/>
      <c r="Y15" s="16"/>
      <c r="Z15" s="16"/>
      <c r="AA15" s="16"/>
      <c r="AB15" s="16"/>
      <c r="FC15" s="13"/>
      <c r="FD15" s="13"/>
    </row>
    <row r="16" spans="1:160" s="7" customFormat="1" ht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6"/>
      <c r="W16" s="16"/>
      <c r="X16" s="16"/>
      <c r="Y16" s="16"/>
      <c r="Z16" s="16"/>
      <c r="AA16" s="16"/>
      <c r="AB16" s="16"/>
      <c r="FC16" s="13"/>
      <c r="FD1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datos ND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 Figueroa</dc:creator>
  <cp:keywords/>
  <dc:description/>
  <cp:lastModifiedBy>Nic Figueroa</cp:lastModifiedBy>
  <cp:revision/>
  <dcterms:created xsi:type="dcterms:W3CDTF">2018-01-31T05:49:42Z</dcterms:created>
  <dcterms:modified xsi:type="dcterms:W3CDTF">2020-08-20T19:58:47Z</dcterms:modified>
  <cp:category/>
  <cp:contentStatus/>
</cp:coreProperties>
</file>