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hidePivotFieldList="1"/>
  <mc:AlternateContent xmlns:mc="http://schemas.openxmlformats.org/markup-compatibility/2006">
    <mc:Choice Requires="x15">
      <x15ac:absPath xmlns:x15ac="http://schemas.microsoft.com/office/spreadsheetml/2010/11/ac" url="C:\Users\Felipe\Desktop\Microsoft Excel\Portafolio Dashboard\"/>
    </mc:Choice>
  </mc:AlternateContent>
  <xr:revisionPtr revIDLastSave="0" documentId="13_ncr:1_{02DAD135-5987-4EFE-ACD5-BB415FE18AEB}" xr6:coauthVersionLast="47" xr6:coauthVersionMax="47" xr10:uidLastSave="{00000000-0000-0000-0000-000000000000}"/>
  <bookViews>
    <workbookView xWindow="-120" yWindow="-120" windowWidth="24240" windowHeight="13140" xr2:uid="{00000000-000D-0000-FFFF-FFFF00000000}"/>
  </bookViews>
  <sheets>
    <sheet name="Dashboard" sheetId="1" r:id="rId1"/>
    <sheet name="Ledger" sheetId="2" r:id="rId2"/>
    <sheet name="Stock History" sheetId="3" r:id="rId3"/>
    <sheet name="AMZN" sheetId="6" r:id="rId4"/>
    <sheet name="DIS" sheetId="5" r:id="rId5"/>
    <sheet name="Watch List" sheetId="4" r:id="rId6"/>
  </sheets>
  <calcPr calcId="191029"/>
  <pivotCaches>
    <pivotCache cacheId="6"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4" l="1" a="1"/>
  <c r="C3" i="4" s="1"/>
  <c r="H3" i="4" a="1"/>
  <c r="H3" i="4" s="1"/>
  <c r="H4" i="4" a="1"/>
  <c r="H4" i="4" s="1"/>
  <c r="G3" i="4" a="1"/>
  <c r="G3" i="4" s="1"/>
  <c r="G4" i="4" a="1"/>
  <c r="G4" i="4" s="1"/>
  <c r="F3" i="4" a="1"/>
  <c r="F3" i="4" s="1"/>
  <c r="F4" i="4" a="1"/>
  <c r="F4" i="4" s="1"/>
  <c r="E3" i="4" a="1"/>
  <c r="E3" i="4" s="1"/>
  <c r="E4" i="4" a="1"/>
  <c r="E4" i="4" s="1"/>
  <c r="D3" i="4" a="1"/>
  <c r="D3" i="4" s="1"/>
  <c r="D4" i="4" a="1"/>
  <c r="D4" i="4" s="1"/>
  <c r="C4" i="4" a="1"/>
  <c r="C4" i="4" s="1"/>
  <c r="B3" i="4" a="1"/>
  <c r="B3" i="4" s="1"/>
  <c r="B4" i="4" a="1"/>
  <c r="B4" i="4" s="1"/>
  <c r="J2" i="1" a="1"/>
  <c r="J2" i="1" s="1"/>
  <c r="J23" i="2" a="1"/>
  <c r="J23" i="2" s="1"/>
  <c r="J24" i="2" a="1"/>
  <c r="J24" i="2" s="1"/>
  <c r="I23" i="2" a="1"/>
  <c r="I23" i="2" s="1"/>
  <c r="I24" i="2" a="1"/>
  <c r="I24" i="2" s="1"/>
  <c r="C24" i="2" a="1"/>
  <c r="C24" i="2" s="1"/>
  <c r="H24" i="2" a="1"/>
  <c r="H24" i="2" s="1"/>
  <c r="K24" i="2"/>
  <c r="C23" i="2" a="1"/>
  <c r="C23" i="2" s="1"/>
  <c r="H23" i="2" a="1"/>
  <c r="H23" i="2" s="1"/>
  <c r="K23" i="2"/>
  <c r="J17" i="2" a="1"/>
  <c r="J17" i="2" s="1"/>
  <c r="J18" i="2" a="1"/>
  <c r="J18" i="2" s="1"/>
  <c r="J19" i="2" a="1"/>
  <c r="J19" i="2" s="1"/>
  <c r="J20" i="2" a="1"/>
  <c r="J20" i="2" s="1"/>
  <c r="J21" i="2" a="1"/>
  <c r="J21" i="2" s="1"/>
  <c r="J22" i="2" a="1"/>
  <c r="J22" i="2" s="1"/>
  <c r="I17" i="2" a="1"/>
  <c r="I17" i="2" s="1"/>
  <c r="I18" i="2" a="1"/>
  <c r="I18" i="2" s="1"/>
  <c r="I19" i="2" a="1"/>
  <c r="I19" i="2" s="1"/>
  <c r="I20" i="2" a="1"/>
  <c r="I20" i="2" s="1"/>
  <c r="I21" i="2" a="1"/>
  <c r="I21" i="2" s="1"/>
  <c r="I22" i="2" a="1"/>
  <c r="I22" i="2" s="1"/>
  <c r="C22" i="2" a="1"/>
  <c r="C22" i="2" s="1"/>
  <c r="H22" i="2" a="1"/>
  <c r="H22" i="2" s="1"/>
  <c r="K22" i="2"/>
  <c r="C21" i="2" a="1"/>
  <c r="C21" i="2" s="1"/>
  <c r="H21" i="2" a="1"/>
  <c r="H21" i="2" s="1"/>
  <c r="K21" i="2"/>
  <c r="A6" i="6" a="1"/>
  <c r="A6" i="5" a="1"/>
  <c r="C3" i="6" a="1"/>
  <c r="C3" i="5" a="1"/>
  <c r="A6" i="6" l="1"/>
  <c r="A6" i="5"/>
  <c r="C3" i="6"/>
  <c r="C3" i="5"/>
  <c r="C20" i="2" a="1"/>
  <c r="C20" i="2" s="1"/>
  <c r="H19" i="2" a="1"/>
  <c r="H19" i="2" s="1"/>
  <c r="H20" i="2" a="1"/>
  <c r="H20" i="2" s="1"/>
  <c r="K19" i="2"/>
  <c r="K20" i="2"/>
  <c r="C18" i="2" a="1"/>
  <c r="C18" i="2" s="1"/>
  <c r="H18" i="2" a="1"/>
  <c r="H18" i="2" s="1"/>
  <c r="K18" i="2"/>
  <c r="C19" i="2" a="1"/>
  <c r="C19" i="2" s="1"/>
  <c r="C17" i="2" a="1"/>
  <c r="C17" i="2" s="1"/>
  <c r="H17" i="2" a="1"/>
  <c r="H17" i="2" s="1"/>
  <c r="K17" i="2"/>
  <c r="B6" i="1" a="1"/>
  <c r="J16" i="2" a="1"/>
  <c r="J16" i="2" s="1"/>
  <c r="J14" i="2" a="1"/>
  <c r="J14" i="2" s="1"/>
  <c r="J11" i="2" a="1"/>
  <c r="J11" i="2" s="1"/>
  <c r="J12" i="2" a="1"/>
  <c r="J12" i="2" s="1"/>
  <c r="J9" i="2" a="1"/>
  <c r="J9" i="2" s="1"/>
  <c r="I16" i="2" a="1"/>
  <c r="I16" i="2" s="1"/>
  <c r="I14" i="2" a="1"/>
  <c r="I14" i="2" s="1"/>
  <c r="I11" i="2" a="1"/>
  <c r="I11" i="2" s="1"/>
  <c r="I12" i="2" a="1"/>
  <c r="I12" i="2" s="1"/>
  <c r="I9" i="2" a="1"/>
  <c r="I9" i="2" s="1"/>
  <c r="H4" i="2" a="1"/>
  <c r="H4" i="2" s="1"/>
  <c r="H5" i="2" a="1"/>
  <c r="H5" i="2" s="1"/>
  <c r="H6" i="2" a="1"/>
  <c r="H6" i="2" s="1"/>
  <c r="H7" i="2" a="1"/>
  <c r="H7" i="2" s="1"/>
  <c r="H8" i="2" a="1"/>
  <c r="H8" i="2" s="1"/>
  <c r="H9" i="2" a="1"/>
  <c r="H9" i="2" s="1"/>
  <c r="H10" i="2" a="1"/>
  <c r="H10" i="2" s="1"/>
  <c r="H11" i="2" a="1"/>
  <c r="H11" i="2" s="1"/>
  <c r="H12" i="2" a="1"/>
  <c r="H12" i="2" s="1"/>
  <c r="H13" i="2" a="1"/>
  <c r="H13" i="2" s="1"/>
  <c r="H14" i="2" a="1"/>
  <c r="H14" i="2" s="1"/>
  <c r="H15" i="2" a="1"/>
  <c r="H15" i="2" s="1"/>
  <c r="H16" i="2" a="1"/>
  <c r="H16" i="2" s="1"/>
  <c r="K5" i="2"/>
  <c r="K6" i="2"/>
  <c r="K7" i="2"/>
  <c r="K9" i="2"/>
  <c r="K11" i="2"/>
  <c r="K12" i="2"/>
  <c r="K14" i="2"/>
  <c r="K16" i="2"/>
  <c r="K4" i="2"/>
  <c r="C16" i="2" a="1"/>
  <c r="C16" i="2" s="1"/>
  <c r="C14" i="2" a="1"/>
  <c r="C14" i="2" s="1"/>
  <c r="C11" i="2" a="1"/>
  <c r="C11" i="2" s="1"/>
  <c r="C12" i="2" a="1"/>
  <c r="C12" i="2" s="1"/>
  <c r="C9" i="2" a="1"/>
  <c r="C9" i="2" s="1"/>
  <c r="B10" i="3" a="1"/>
  <c r="B7" i="3" a="1"/>
  <c r="B8" i="3" a="1"/>
  <c r="B9" i="3" a="1"/>
  <c r="B11" i="3" a="1"/>
  <c r="B12" i="3" a="1"/>
  <c r="B10" i="3" l="1"/>
  <c r="B12" i="3"/>
  <c r="B11" i="3"/>
  <c r="B9" i="3"/>
  <c r="B8" i="3"/>
  <c r="B7" i="3"/>
  <c r="B6" i="1"/>
  <c r="C6" i="1" s="1" a="1"/>
  <c r="C6" i="1" s="1"/>
  <c r="D6" i="1" a="1"/>
  <c r="D6" i="1" s="1"/>
  <c r="B5" i="3" a="1"/>
  <c r="E6" i="1" l="1" a="1"/>
  <c r="E6" i="1" s="1"/>
  <c r="F6" i="1" s="1" a="1"/>
  <c r="F6" i="1" s="1"/>
  <c r="B19" i="1" a="1"/>
  <c r="B19" i="1" s="1"/>
  <c r="B5" i="3"/>
  <c r="J4" i="2" a="1"/>
  <c r="J4" i="2" s="1"/>
  <c r="J5" i="2" a="1"/>
  <c r="J5" i="2" s="1"/>
  <c r="J6" i="2" a="1"/>
  <c r="J6" i="2" s="1"/>
  <c r="J7" i="2" a="1"/>
  <c r="J7" i="2" s="1"/>
  <c r="J8" i="2" a="1"/>
  <c r="J8" i="2" s="1"/>
  <c r="J10" i="2" a="1"/>
  <c r="J10" i="2" s="1"/>
  <c r="J13" i="2" a="1"/>
  <c r="J13" i="2" s="1"/>
  <c r="J15" i="2" a="1"/>
  <c r="J15" i="2" s="1"/>
  <c r="I4" i="2" a="1"/>
  <c r="I4" i="2" s="1"/>
  <c r="I5" i="2" a="1"/>
  <c r="I5" i="2" s="1"/>
  <c r="I6" i="2" a="1"/>
  <c r="I6" i="2" s="1"/>
  <c r="I7" i="2" a="1"/>
  <c r="I7" i="2" s="1"/>
  <c r="I8" i="2" a="1"/>
  <c r="I8" i="2" s="1"/>
  <c r="I10" i="2" a="1"/>
  <c r="I10" i="2" s="1"/>
  <c r="I13" i="2" a="1"/>
  <c r="I13" i="2" s="1"/>
  <c r="I15" i="2" a="1"/>
  <c r="I15" i="2" s="1"/>
  <c r="C5" i="2" a="1"/>
  <c r="C5" i="2" s="1"/>
  <c r="C6" i="2" a="1"/>
  <c r="C6" i="2" s="1"/>
  <c r="C7" i="2" a="1"/>
  <c r="C7" i="2" s="1"/>
  <c r="C4" i="2" a="1"/>
  <c r="C4" i="2" s="1"/>
  <c r="K10" i="2"/>
  <c r="K8" i="2"/>
  <c r="K15" i="2"/>
  <c r="K13" i="2"/>
  <c r="C10" i="2" a="1"/>
  <c r="C10" i="2" s="1"/>
  <c r="C8" i="2" a="1"/>
  <c r="C8" i="2" s="1"/>
  <c r="C15" i="2" a="1"/>
  <c r="C15" i="2" s="1"/>
  <c r="C13" i="2" a="1"/>
  <c r="C13" i="2" s="1"/>
  <c r="G6" i="1" l="1" a="1"/>
  <c r="G6" i="1" s="1"/>
  <c r="G2" i="1" s="1"/>
  <c r="H2" i="1" s="1"/>
  <c r="F2" i="1"/>
  <c r="I6" i="1" a="1"/>
  <c r="I6" i="1" s="1"/>
  <c r="I2" i="1" s="1"/>
  <c r="C19" i="1" a="1"/>
  <c r="C19" i="1" s="1"/>
  <c r="H6" i="1" l="1" a="1"/>
  <c r="H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380">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4"/>
        </ext>
      </extLst>
    </bk>
    <bk>
      <extLst>
        <ext uri="{3e2802c4-a4d2-4d8b-9148-e3be6c30e623}">
          <xlrd:rvb i="20"/>
        </ext>
      </extLst>
    </bk>
    <bk>
      <extLst>
        <ext uri="{3e2802c4-a4d2-4d8b-9148-e3be6c30e623}">
          <xlrd:rvb i="23"/>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2"/>
        </ext>
      </extLst>
    </bk>
    <bk>
      <extLst>
        <ext uri="{3e2802c4-a4d2-4d8b-9148-e3be6c30e623}">
          <xlrd:rvb i="2418"/>
        </ext>
      </extLst>
    </bk>
  </futureMetadata>
  <cellMetadata count="1">
    <bk>
      <rc t="1" v="0"/>
    </bk>
  </cellMetadata>
  <valueMetadata count="238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valueMetadata>
</metadata>
</file>

<file path=xl/sharedStrings.xml><?xml version="1.0" encoding="utf-8"?>
<sst xmlns="http://schemas.openxmlformats.org/spreadsheetml/2006/main" count="97" uniqueCount="37">
  <si>
    <t>Current Holdings</t>
  </si>
  <si>
    <t>Stock (Exchange:Ticker)</t>
  </si>
  <si>
    <t>Industry</t>
  </si>
  <si>
    <t>Units</t>
  </si>
  <si>
    <t>Current Price</t>
  </si>
  <si>
    <t>Market Value</t>
  </si>
  <si>
    <t>Gain/Loss</t>
  </si>
  <si>
    <t xml:space="preserve">                     Today's Change</t>
  </si>
  <si>
    <t>Last 12 Months</t>
  </si>
  <si>
    <t>Portfolio by Industry</t>
  </si>
  <si>
    <t>Date</t>
  </si>
  <si>
    <t>Stock</t>
  </si>
  <si>
    <t>Ticker</t>
  </si>
  <si>
    <t>Price</t>
  </si>
  <si>
    <t>Currency</t>
  </si>
  <si>
    <t>Transaction Amount</t>
  </si>
  <si>
    <t>Buy Price</t>
  </si>
  <si>
    <t>USD</t>
  </si>
  <si>
    <t>52 week high</t>
  </si>
  <si>
    <t>52 week low</t>
  </si>
  <si>
    <t>Transaction</t>
  </si>
  <si>
    <t>Buy</t>
  </si>
  <si>
    <t>Sell</t>
  </si>
  <si>
    <t>Total Holding Market Value</t>
  </si>
  <si>
    <t>Unrealised Gain/Loss</t>
  </si>
  <si>
    <t>P/I</t>
  </si>
  <si>
    <t>Exchange</t>
  </si>
  <si>
    <t>Ticker Symbol</t>
  </si>
  <si>
    <t>Change</t>
  </si>
  <si>
    <t>(All)</t>
  </si>
  <si>
    <t>XNAS</t>
  </si>
  <si>
    <t>XNYS</t>
  </si>
  <si>
    <t>AMZN</t>
  </si>
  <si>
    <t>DIS</t>
  </si>
  <si>
    <t>THE WALT DISNEY COMPANY (XNYS:DIS)</t>
  </si>
  <si>
    <t>AMAZON.COM, INC. (XNAS:AMZN)</t>
  </si>
  <si>
    <r>
      <t xml:space="preserve">                                                                                                  </t>
    </r>
    <r>
      <rPr>
        <b/>
        <sz val="11"/>
        <color theme="0"/>
        <rFont val="Calibri"/>
        <family val="2"/>
        <scheme val="minor"/>
      </rPr>
      <t xml:space="preserve">                       WATCH LIST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</si>
</sst>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164" formatCode="_([$$-409]* #,##0.00_);_([$$-409]* \(#,##0.00\);_([$$-409]* &quot;-&quot;??_);_(@_)"/>
    <numFmt numFmtId="165" formatCode="_-[$$-409]* #,##0.00_ ;_-[$$-409]* \-#,##0.00\ ;_-[$$-409]* &quot;-&quot;??_ ;_-@_ "/>
    <numFmt numFmtId="170" formatCode="_ &quot;$&quot;* #,##0.00_ ;_ &quot;$&quot;* \-#,##0.00_ ;_ &quot;$&quot;* &quot;-&quot;_ ;_ @_ "/>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1"/>
      <name val="Arial"/>
      <family val="2"/>
    </font>
  </fonts>
  <fills count="4">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42" fontId="1" fillId="0" borderId="0" applyFont="0" applyFill="0" applyBorder="0" applyAlignment="0" applyProtection="0"/>
  </cellStyleXfs>
  <cellXfs count="16">
    <xf numFmtId="0" fontId="0" fillId="0" borderId="0" xfId="0"/>
    <xf numFmtId="164" fontId="0" fillId="0" borderId="0" xfId="0" applyNumberFormat="1"/>
    <xf numFmtId="165" fontId="0" fillId="0" borderId="0" xfId="0" applyNumberFormat="1"/>
    <xf numFmtId="14" fontId="0" fillId="0" borderId="0" xfId="0" applyNumberFormat="1"/>
    <xf numFmtId="10" fontId="0" fillId="0" borderId="0" xfId="0" applyNumberFormat="1"/>
    <xf numFmtId="170" fontId="0" fillId="0" borderId="0" xfId="1" applyNumberFormat="1" applyFont="1"/>
    <xf numFmtId="0" fontId="4" fillId="0" borderId="0" xfId="0" applyFont="1"/>
    <xf numFmtId="0" fontId="0" fillId="0" borderId="0" xfId="0" pivotButton="1"/>
    <xf numFmtId="0" fontId="0" fillId="2" borderId="0" xfId="0" applyFill="1"/>
    <xf numFmtId="0" fontId="2" fillId="2" borderId="0" xfId="0" applyFont="1" applyFill="1"/>
    <xf numFmtId="0" fontId="2" fillId="2" borderId="0" xfId="0" applyFont="1" applyFill="1" applyAlignment="1">
      <alignment horizontal="center" wrapText="1"/>
    </xf>
    <xf numFmtId="170" fontId="2" fillId="2" borderId="0" xfId="0" applyNumberFormat="1" applyFont="1" applyFill="1"/>
    <xf numFmtId="10" fontId="2" fillId="2" borderId="0" xfId="0" applyNumberFormat="1" applyFont="1" applyFill="1"/>
    <xf numFmtId="0" fontId="2" fillId="2" borderId="0" xfId="0" applyFont="1" applyFill="1" applyAlignment="1">
      <alignment horizontal="center"/>
    </xf>
    <xf numFmtId="42" fontId="2" fillId="2" borderId="0" xfId="1" applyFont="1" applyFill="1" applyAlignment="1">
      <alignment horizontal="center"/>
    </xf>
    <xf numFmtId="0" fontId="3" fillId="3" borderId="0" xfId="0" applyFont="1" applyFill="1"/>
  </cellXfs>
  <cellStyles count="2">
    <cellStyle name="Currency [0]" xfId="1" builtinId="7"/>
    <cellStyle name="Normal" xfId="0" builtinId="0"/>
  </cellStyles>
  <dxfs count="12">
    <dxf>
      <numFmt numFmtId="172" formatCode="&quot;$&quot;#,##0;[Red]&quot;$&quot;#,##0"/>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5" formatCode="_-[$$-409]* #,##0.00_ ;_-[$$-409]* \-#,##0.00\ ;_-[$$-409]* &quot;-&quot;??_ ;_-@_ "/>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Holding Market Value by Industry</a:t>
            </a:r>
          </a:p>
        </c:rich>
      </c:tx>
      <c:layout>
        <c:manualLayout>
          <c:xMode val="edge"/>
          <c:yMode val="edge"/>
          <c:x val="1.1184349997025132E-2"/>
          <c:y val="2.69869030190321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s-CL"/>
        </a:p>
      </c:txPr>
    </c:title>
    <c:autoTitleDeleted val="0"/>
    <c:plotArea>
      <c:layout/>
      <c:pieChart>
        <c:varyColors val="1"/>
        <c:ser>
          <c:idx val="0"/>
          <c:order val="0"/>
          <c:tx>
            <c:strRef>
              <c:f>Dashboard!$C$18</c:f>
              <c:strCache>
                <c:ptCount val="1"/>
                <c:pt idx="0">
                  <c:v>Market Value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561F-49BF-B8A0-15827E3B9B6D}"/>
              </c:ext>
            </c:extLst>
          </c:dPt>
          <c:dPt>
            <c:idx val="1"/>
            <c:bubble3D val="0"/>
            <c:spPr>
              <a:solidFill>
                <a:schemeClr val="accent3"/>
              </a:solidFill>
              <a:ln w="19050">
                <a:solidFill>
                  <a:schemeClr val="lt1"/>
                </a:solidFill>
              </a:ln>
              <a:effectLst/>
            </c:spPr>
          </c:dPt>
          <c:dPt>
            <c:idx val="2"/>
            <c:bubble3D val="0"/>
            <c:spPr>
              <a:solidFill>
                <a:schemeClr val="accent5"/>
              </a:solidFill>
              <a:ln w="19050">
                <a:solidFill>
                  <a:schemeClr val="lt1"/>
                </a:solidFill>
              </a:ln>
              <a:effectLst/>
            </c:spPr>
          </c:dPt>
          <c:dPt>
            <c:idx val="3"/>
            <c:bubble3D val="0"/>
            <c:spPr>
              <a:solidFill>
                <a:schemeClr val="accent1">
                  <a:lumMod val="60000"/>
                </a:schemeClr>
              </a:solidFill>
              <a:ln w="19050">
                <a:solidFill>
                  <a:schemeClr val="lt1"/>
                </a:solidFill>
              </a:ln>
              <a:effectLst/>
            </c:spPr>
          </c:dPt>
          <c:dPt>
            <c:idx val="4"/>
            <c:bubble3D val="0"/>
            <c:spPr>
              <a:solidFill>
                <a:schemeClr val="accent3">
                  <a:lumMod val="60000"/>
                </a:schemeClr>
              </a:solidFill>
              <a:ln w="19050">
                <a:solidFill>
                  <a:schemeClr val="lt1"/>
                </a:solidFill>
              </a:ln>
              <a:effectLst/>
            </c:spPr>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A-561F-49BF-B8A0-15827E3B9B6D}"/>
              </c:ext>
            </c:extLst>
          </c:dPt>
          <c:dLbls>
            <c:dLbl>
              <c:idx val="0"/>
              <c:layout>
                <c:manualLayout>
                  <c:x val="1.6551724137931035E-2"/>
                  <c:y val="-1.388888888888889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561F-49BF-B8A0-15827E3B9B6D}"/>
                </c:ext>
              </c:extLst>
            </c:dLbl>
            <c:dLbl>
              <c:idx val="5"/>
              <c:layout>
                <c:manualLayout>
                  <c:x val="-3.6781609195402298E-2"/>
                  <c:y val="1.388888888888886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561F-49BF-B8A0-15827E3B9B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Dashboard!$B$19:$B$24</c:f>
              <c:strCache>
                <c:ptCount val="6"/>
                <c:pt idx="0">
                  <c:v>Passenger Transportation Services</c:v>
                </c:pt>
                <c:pt idx="1">
                  <c:v>Computers, Phones &amp; Household Electronics</c:v>
                </c:pt>
                <c:pt idx="2">
                  <c:v>Automobiles &amp; Auto Parts</c:v>
                </c:pt>
                <c:pt idx="3">
                  <c:v>Software &amp; IT Services</c:v>
                </c:pt>
                <c:pt idx="4">
                  <c:v>Oil &amp; Gas</c:v>
                </c:pt>
                <c:pt idx="5">
                  <c:v>Beverages</c:v>
                </c:pt>
              </c:strCache>
            </c:strRef>
          </c:cat>
          <c:val>
            <c:numRef>
              <c:f>Dashboard!$C$19:$C$24</c:f>
              <c:numCache>
                <c:formatCode>_ "$"* #,##0.00_ ;_ "$"* \-#,##0.00_ ;_ "$"* "-"_ ;_ @_ </c:formatCode>
                <c:ptCount val="6"/>
                <c:pt idx="0">
                  <c:v>1176</c:v>
                </c:pt>
                <c:pt idx="1">
                  <c:v>41926.85</c:v>
                </c:pt>
                <c:pt idx="2">
                  <c:v>841.1</c:v>
                </c:pt>
                <c:pt idx="3">
                  <c:v>44437.799999999996</c:v>
                </c:pt>
                <c:pt idx="4">
                  <c:v>90265</c:v>
                </c:pt>
                <c:pt idx="5">
                  <c:v>8937</c:v>
                </c:pt>
              </c:numCache>
            </c:numRef>
          </c:val>
          <c:extLst>
            <c:ext xmlns:c16="http://schemas.microsoft.com/office/drawing/2014/chart" uri="{C3380CC4-5D6E-409C-BE32-E72D297353CC}">
              <c16:uniqueId val="{00000000-561F-49BF-B8A0-15827E3B9B6D}"/>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DIS!$B$1</c:f>
          <c:strCache>
            <c:ptCount val="1"/>
            <c:pt idx="0">
              <c:v>THE WALT DISNEY COMPANY (XNYS:DIS)</c:v>
            </c:pt>
          </c:strCache>
        </c:strRef>
      </c:tx>
      <c:overlay val="0"/>
      <c:spPr>
        <a:noFill/>
        <a:ln>
          <a:noFill/>
        </a:ln>
        <a:effectLst/>
      </c:spPr>
      <c:txPr>
        <a:bodyPr rot="0" spcFirstLastPara="1" vertOverflow="ellipsis" vert="horz" wrap="square" anchor="ctr" anchorCtr="1"/>
        <a:lstStyle/>
        <a:p>
          <a:pPr>
            <a:defRPr sz="1100" b="0" i="0" u="none" strike="noStrike" kern="1200" spc="0" baseline="0">
              <a:solidFill>
                <a:sysClr val="windowText" lastClr="000000"/>
              </a:solidFill>
              <a:latin typeface="+mn-lt"/>
              <a:ea typeface="+mn-ea"/>
              <a:cs typeface="+mn-cs"/>
            </a:defRPr>
          </a:pPr>
          <a:endParaRPr lang="es-CL"/>
        </a:p>
      </c:txPr>
    </c:title>
    <c:autoTitleDeleted val="0"/>
    <c:plotArea>
      <c:layout/>
      <c:barChart>
        <c:barDir val="col"/>
        <c:grouping val="clustered"/>
        <c:varyColors val="0"/>
        <c:ser>
          <c:idx val="0"/>
          <c:order val="0"/>
          <c:tx>
            <c:strRef>
              <c:f>DIS!$B$6</c:f>
              <c:strCache>
                <c:ptCount val="1"/>
                <c:pt idx="0">
                  <c:v>Volume</c:v>
                </c:pt>
              </c:strCache>
            </c:strRef>
          </c:tx>
          <c:spPr>
            <a:solidFill>
              <a:schemeClr val="accent1"/>
            </a:solidFill>
            <a:ln w="19050">
              <a:noFill/>
            </a:ln>
            <a:effectLst/>
          </c:spPr>
          <c:invertIfNegative val="0"/>
          <c:cat>
            <c:numRef>
              <c:f>DIS!$A$7:$A$25</c:f>
              <c:numCache>
                <c:formatCode>m/d/yyyy</c:formatCode>
                <c:ptCount val="19"/>
                <c:pt idx="0">
                  <c:v>44943</c:v>
                </c:pt>
                <c:pt idx="1">
                  <c:v>44944</c:v>
                </c:pt>
                <c:pt idx="2">
                  <c:v>44945</c:v>
                </c:pt>
                <c:pt idx="3">
                  <c:v>44946</c:v>
                </c:pt>
                <c:pt idx="4">
                  <c:v>44949</c:v>
                </c:pt>
                <c:pt idx="5">
                  <c:v>44950</c:v>
                </c:pt>
                <c:pt idx="6">
                  <c:v>44951</c:v>
                </c:pt>
                <c:pt idx="7">
                  <c:v>44952</c:v>
                </c:pt>
                <c:pt idx="8">
                  <c:v>44953</c:v>
                </c:pt>
                <c:pt idx="9">
                  <c:v>44956</c:v>
                </c:pt>
                <c:pt idx="10">
                  <c:v>44957</c:v>
                </c:pt>
                <c:pt idx="11">
                  <c:v>44958</c:v>
                </c:pt>
                <c:pt idx="12">
                  <c:v>44959</c:v>
                </c:pt>
                <c:pt idx="13">
                  <c:v>44960</c:v>
                </c:pt>
                <c:pt idx="14">
                  <c:v>44963</c:v>
                </c:pt>
                <c:pt idx="15">
                  <c:v>44964</c:v>
                </c:pt>
                <c:pt idx="16">
                  <c:v>44965</c:v>
                </c:pt>
                <c:pt idx="17">
                  <c:v>44966</c:v>
                </c:pt>
                <c:pt idx="18">
                  <c:v>44967</c:v>
                </c:pt>
              </c:numCache>
            </c:numRef>
          </c:cat>
          <c:val>
            <c:numRef>
              <c:f>DIS!$B$7:$B$25</c:f>
              <c:numCache>
                <c:formatCode>#,##0</c:formatCode>
                <c:ptCount val="19"/>
                <c:pt idx="0">
                  <c:v>14914197</c:v>
                </c:pt>
                <c:pt idx="1">
                  <c:v>11384536</c:v>
                </c:pt>
                <c:pt idx="2">
                  <c:v>10973553</c:v>
                </c:pt>
                <c:pt idx="3">
                  <c:v>14549879</c:v>
                </c:pt>
                <c:pt idx="4">
                  <c:v>11479075</c:v>
                </c:pt>
                <c:pt idx="5">
                  <c:v>8606723</c:v>
                </c:pt>
                <c:pt idx="6">
                  <c:v>10008035</c:v>
                </c:pt>
                <c:pt idx="7">
                  <c:v>9204417</c:v>
                </c:pt>
                <c:pt idx="8">
                  <c:v>10249678</c:v>
                </c:pt>
                <c:pt idx="9">
                  <c:v>8548547</c:v>
                </c:pt>
                <c:pt idx="10">
                  <c:v>8251663</c:v>
                </c:pt>
                <c:pt idx="11">
                  <c:v>9975481</c:v>
                </c:pt>
                <c:pt idx="12">
                  <c:v>13093205</c:v>
                </c:pt>
                <c:pt idx="13">
                  <c:v>12472478</c:v>
                </c:pt>
                <c:pt idx="14">
                  <c:v>11956540</c:v>
                </c:pt>
                <c:pt idx="15">
                  <c:v>10843984</c:v>
                </c:pt>
                <c:pt idx="16">
                  <c:v>27719920</c:v>
                </c:pt>
                <c:pt idx="17">
                  <c:v>46137152</c:v>
                </c:pt>
                <c:pt idx="18">
                  <c:v>15565987</c:v>
                </c:pt>
              </c:numCache>
            </c:numRef>
          </c:val>
          <c:extLst>
            <c:ext xmlns:c16="http://schemas.microsoft.com/office/drawing/2014/chart" uri="{C3380CC4-5D6E-409C-BE32-E72D297353CC}">
              <c16:uniqueId val="{00000000-72DD-4084-9E56-D90BE92AB847}"/>
            </c:ext>
          </c:extLst>
        </c:ser>
        <c:dLbls>
          <c:showLegendKey val="0"/>
          <c:showVal val="0"/>
          <c:showCatName val="0"/>
          <c:showSerName val="0"/>
          <c:showPercent val="0"/>
          <c:showBubbleSize val="0"/>
        </c:dLbls>
        <c:gapWidth val="150"/>
        <c:axId val="974909256"/>
        <c:axId val="974907288"/>
      </c:barChart>
      <c:stockChart>
        <c:ser>
          <c:idx val="1"/>
          <c:order val="1"/>
          <c:tx>
            <c:strRef>
              <c:f>DIS!$C$6</c:f>
              <c:strCache>
                <c:ptCount val="1"/>
                <c:pt idx="0">
                  <c:v>Open</c:v>
                </c:pt>
              </c:strCache>
            </c:strRef>
          </c:tx>
          <c:spPr>
            <a:ln w="19050" cap="rnd">
              <a:noFill/>
              <a:round/>
            </a:ln>
            <a:effectLst/>
          </c:spPr>
          <c:marker>
            <c:symbol val="none"/>
          </c:marker>
          <c:cat>
            <c:numRef>
              <c:f>DIS!$A$7:$A$25</c:f>
              <c:numCache>
                <c:formatCode>m/d/yyyy</c:formatCode>
                <c:ptCount val="19"/>
                <c:pt idx="0">
                  <c:v>44943</c:v>
                </c:pt>
                <c:pt idx="1">
                  <c:v>44944</c:v>
                </c:pt>
                <c:pt idx="2">
                  <c:v>44945</c:v>
                </c:pt>
                <c:pt idx="3">
                  <c:v>44946</c:v>
                </c:pt>
                <c:pt idx="4">
                  <c:v>44949</c:v>
                </c:pt>
                <c:pt idx="5">
                  <c:v>44950</c:v>
                </c:pt>
                <c:pt idx="6">
                  <c:v>44951</c:v>
                </c:pt>
                <c:pt idx="7">
                  <c:v>44952</c:v>
                </c:pt>
                <c:pt idx="8">
                  <c:v>44953</c:v>
                </c:pt>
                <c:pt idx="9">
                  <c:v>44956</c:v>
                </c:pt>
                <c:pt idx="10">
                  <c:v>44957</c:v>
                </c:pt>
                <c:pt idx="11">
                  <c:v>44958</c:v>
                </c:pt>
                <c:pt idx="12">
                  <c:v>44959</c:v>
                </c:pt>
                <c:pt idx="13">
                  <c:v>44960</c:v>
                </c:pt>
                <c:pt idx="14">
                  <c:v>44963</c:v>
                </c:pt>
                <c:pt idx="15">
                  <c:v>44964</c:v>
                </c:pt>
                <c:pt idx="16">
                  <c:v>44965</c:v>
                </c:pt>
                <c:pt idx="17">
                  <c:v>44966</c:v>
                </c:pt>
                <c:pt idx="18">
                  <c:v>44967</c:v>
                </c:pt>
              </c:numCache>
            </c:numRef>
          </c:cat>
          <c:val>
            <c:numRef>
              <c:f>DIS!$C$7:$C$25</c:f>
              <c:numCache>
                <c:formatCode>_([$$-409]* #,##0.00_);_([$$-409]* \(#,##0.00\);_([$$-409]* "-"??_);_(@_)</c:formatCode>
                <c:ptCount val="19"/>
                <c:pt idx="0">
                  <c:v>100.32</c:v>
                </c:pt>
                <c:pt idx="1">
                  <c:v>100.28</c:v>
                </c:pt>
                <c:pt idx="2">
                  <c:v>98.12</c:v>
                </c:pt>
                <c:pt idx="3">
                  <c:v>100.34</c:v>
                </c:pt>
                <c:pt idx="4">
                  <c:v>103.29</c:v>
                </c:pt>
                <c:pt idx="5">
                  <c:v>105.39</c:v>
                </c:pt>
                <c:pt idx="6">
                  <c:v>104.96</c:v>
                </c:pt>
                <c:pt idx="7">
                  <c:v>108.17</c:v>
                </c:pt>
                <c:pt idx="8">
                  <c:v>109.26</c:v>
                </c:pt>
                <c:pt idx="9">
                  <c:v>108.26</c:v>
                </c:pt>
                <c:pt idx="10">
                  <c:v>107.58</c:v>
                </c:pt>
                <c:pt idx="11">
                  <c:v>108.5</c:v>
                </c:pt>
                <c:pt idx="12">
                  <c:v>110.67</c:v>
                </c:pt>
                <c:pt idx="13">
                  <c:v>111.47</c:v>
                </c:pt>
                <c:pt idx="14">
                  <c:v>110.17</c:v>
                </c:pt>
                <c:pt idx="15">
                  <c:v>109.295</c:v>
                </c:pt>
                <c:pt idx="16">
                  <c:v>112.2</c:v>
                </c:pt>
                <c:pt idx="17">
                  <c:v>118.04</c:v>
                </c:pt>
                <c:pt idx="18">
                  <c:v>108.96</c:v>
                </c:pt>
              </c:numCache>
            </c:numRef>
          </c:val>
          <c:smooth val="0"/>
          <c:extLst>
            <c:ext xmlns:c16="http://schemas.microsoft.com/office/drawing/2014/chart" uri="{C3380CC4-5D6E-409C-BE32-E72D297353CC}">
              <c16:uniqueId val="{00000001-72DD-4084-9E56-D90BE92AB847}"/>
            </c:ext>
          </c:extLst>
        </c:ser>
        <c:ser>
          <c:idx val="2"/>
          <c:order val="2"/>
          <c:tx>
            <c:strRef>
              <c:f>DIS!$D$6</c:f>
              <c:strCache>
                <c:ptCount val="1"/>
                <c:pt idx="0">
                  <c:v>High</c:v>
                </c:pt>
              </c:strCache>
            </c:strRef>
          </c:tx>
          <c:spPr>
            <a:ln w="19050" cap="rnd">
              <a:noFill/>
              <a:round/>
            </a:ln>
            <a:effectLst/>
          </c:spPr>
          <c:marker>
            <c:symbol val="none"/>
          </c:marker>
          <c:cat>
            <c:numRef>
              <c:f>DIS!$A$7:$A$25</c:f>
              <c:numCache>
                <c:formatCode>m/d/yyyy</c:formatCode>
                <c:ptCount val="19"/>
                <c:pt idx="0">
                  <c:v>44943</c:v>
                </c:pt>
                <c:pt idx="1">
                  <c:v>44944</c:v>
                </c:pt>
                <c:pt idx="2">
                  <c:v>44945</c:v>
                </c:pt>
                <c:pt idx="3">
                  <c:v>44946</c:v>
                </c:pt>
                <c:pt idx="4">
                  <c:v>44949</c:v>
                </c:pt>
                <c:pt idx="5">
                  <c:v>44950</c:v>
                </c:pt>
                <c:pt idx="6">
                  <c:v>44951</c:v>
                </c:pt>
                <c:pt idx="7">
                  <c:v>44952</c:v>
                </c:pt>
                <c:pt idx="8">
                  <c:v>44953</c:v>
                </c:pt>
                <c:pt idx="9">
                  <c:v>44956</c:v>
                </c:pt>
                <c:pt idx="10">
                  <c:v>44957</c:v>
                </c:pt>
                <c:pt idx="11">
                  <c:v>44958</c:v>
                </c:pt>
                <c:pt idx="12">
                  <c:v>44959</c:v>
                </c:pt>
                <c:pt idx="13">
                  <c:v>44960</c:v>
                </c:pt>
                <c:pt idx="14">
                  <c:v>44963</c:v>
                </c:pt>
                <c:pt idx="15">
                  <c:v>44964</c:v>
                </c:pt>
                <c:pt idx="16">
                  <c:v>44965</c:v>
                </c:pt>
                <c:pt idx="17">
                  <c:v>44966</c:v>
                </c:pt>
                <c:pt idx="18">
                  <c:v>44967</c:v>
                </c:pt>
              </c:numCache>
            </c:numRef>
          </c:cat>
          <c:val>
            <c:numRef>
              <c:f>DIS!$D$7:$D$25</c:f>
              <c:numCache>
                <c:formatCode>_([$$-409]* #,##0.00_);_([$$-409]* \(#,##0.00\);_([$$-409]* "-"??_);_(@_)</c:formatCode>
                <c:ptCount val="19"/>
                <c:pt idx="0">
                  <c:v>100.99</c:v>
                </c:pt>
                <c:pt idx="1">
                  <c:v>101.12990000000001</c:v>
                </c:pt>
                <c:pt idx="2">
                  <c:v>99.45</c:v>
                </c:pt>
                <c:pt idx="3">
                  <c:v>103.5865</c:v>
                </c:pt>
                <c:pt idx="4">
                  <c:v>105.9541</c:v>
                </c:pt>
                <c:pt idx="5">
                  <c:v>108.44</c:v>
                </c:pt>
                <c:pt idx="6">
                  <c:v>108.16</c:v>
                </c:pt>
                <c:pt idx="7">
                  <c:v>109.76</c:v>
                </c:pt>
                <c:pt idx="8">
                  <c:v>110.5823</c:v>
                </c:pt>
                <c:pt idx="9">
                  <c:v>108.97</c:v>
                </c:pt>
                <c:pt idx="10">
                  <c:v>108.715</c:v>
                </c:pt>
                <c:pt idx="11">
                  <c:v>109.94</c:v>
                </c:pt>
                <c:pt idx="12">
                  <c:v>113.53</c:v>
                </c:pt>
                <c:pt idx="13">
                  <c:v>113.1412</c:v>
                </c:pt>
                <c:pt idx="14">
                  <c:v>110.43</c:v>
                </c:pt>
                <c:pt idx="15">
                  <c:v>112.12</c:v>
                </c:pt>
                <c:pt idx="16">
                  <c:v>113.33</c:v>
                </c:pt>
                <c:pt idx="17">
                  <c:v>118.18</c:v>
                </c:pt>
                <c:pt idx="18">
                  <c:v>109.74</c:v>
                </c:pt>
              </c:numCache>
            </c:numRef>
          </c:val>
          <c:smooth val="0"/>
          <c:extLst>
            <c:ext xmlns:c16="http://schemas.microsoft.com/office/drawing/2014/chart" uri="{C3380CC4-5D6E-409C-BE32-E72D297353CC}">
              <c16:uniqueId val="{00000002-72DD-4084-9E56-D90BE92AB847}"/>
            </c:ext>
          </c:extLst>
        </c:ser>
        <c:ser>
          <c:idx val="3"/>
          <c:order val="3"/>
          <c:tx>
            <c:strRef>
              <c:f>DIS!$E$6</c:f>
              <c:strCache>
                <c:ptCount val="1"/>
                <c:pt idx="0">
                  <c:v>Low</c:v>
                </c:pt>
              </c:strCache>
            </c:strRef>
          </c:tx>
          <c:spPr>
            <a:ln w="19050" cap="rnd">
              <a:noFill/>
              <a:round/>
            </a:ln>
            <a:effectLst/>
          </c:spPr>
          <c:marker>
            <c:symbol val="none"/>
          </c:marker>
          <c:cat>
            <c:numRef>
              <c:f>DIS!$A$7:$A$25</c:f>
              <c:numCache>
                <c:formatCode>m/d/yyyy</c:formatCode>
                <c:ptCount val="19"/>
                <c:pt idx="0">
                  <c:v>44943</c:v>
                </c:pt>
                <c:pt idx="1">
                  <c:v>44944</c:v>
                </c:pt>
                <c:pt idx="2">
                  <c:v>44945</c:v>
                </c:pt>
                <c:pt idx="3">
                  <c:v>44946</c:v>
                </c:pt>
                <c:pt idx="4">
                  <c:v>44949</c:v>
                </c:pt>
                <c:pt idx="5">
                  <c:v>44950</c:v>
                </c:pt>
                <c:pt idx="6">
                  <c:v>44951</c:v>
                </c:pt>
                <c:pt idx="7">
                  <c:v>44952</c:v>
                </c:pt>
                <c:pt idx="8">
                  <c:v>44953</c:v>
                </c:pt>
                <c:pt idx="9">
                  <c:v>44956</c:v>
                </c:pt>
                <c:pt idx="10">
                  <c:v>44957</c:v>
                </c:pt>
                <c:pt idx="11">
                  <c:v>44958</c:v>
                </c:pt>
                <c:pt idx="12">
                  <c:v>44959</c:v>
                </c:pt>
                <c:pt idx="13">
                  <c:v>44960</c:v>
                </c:pt>
                <c:pt idx="14">
                  <c:v>44963</c:v>
                </c:pt>
                <c:pt idx="15">
                  <c:v>44964</c:v>
                </c:pt>
                <c:pt idx="16">
                  <c:v>44965</c:v>
                </c:pt>
                <c:pt idx="17">
                  <c:v>44966</c:v>
                </c:pt>
                <c:pt idx="18">
                  <c:v>44967</c:v>
                </c:pt>
              </c:numCache>
            </c:numRef>
          </c:cat>
          <c:val>
            <c:numRef>
              <c:f>DIS!$E$7:$E$25</c:f>
              <c:numCache>
                <c:formatCode>_([$$-409]* #,##0.00_);_([$$-409]* \(#,##0.00\);_([$$-409]* "-"??_);_(@_)</c:formatCode>
                <c:ptCount val="19"/>
                <c:pt idx="0">
                  <c:v>98.995000000000005</c:v>
                </c:pt>
                <c:pt idx="1">
                  <c:v>98.724900000000005</c:v>
                </c:pt>
                <c:pt idx="2">
                  <c:v>97.12</c:v>
                </c:pt>
                <c:pt idx="3">
                  <c:v>99.301500000000004</c:v>
                </c:pt>
                <c:pt idx="4">
                  <c:v>102.9209</c:v>
                </c:pt>
                <c:pt idx="5">
                  <c:v>102</c:v>
                </c:pt>
                <c:pt idx="6">
                  <c:v>104.18</c:v>
                </c:pt>
                <c:pt idx="7">
                  <c:v>107.5701</c:v>
                </c:pt>
                <c:pt idx="8">
                  <c:v>109.16</c:v>
                </c:pt>
                <c:pt idx="9">
                  <c:v>107.48</c:v>
                </c:pt>
                <c:pt idx="10">
                  <c:v>107.45</c:v>
                </c:pt>
                <c:pt idx="11">
                  <c:v>106.9</c:v>
                </c:pt>
                <c:pt idx="12">
                  <c:v>109.6901</c:v>
                </c:pt>
                <c:pt idx="13">
                  <c:v>110.37</c:v>
                </c:pt>
                <c:pt idx="14">
                  <c:v>108.53</c:v>
                </c:pt>
                <c:pt idx="15">
                  <c:v>108.86</c:v>
                </c:pt>
                <c:pt idx="16">
                  <c:v>110.29</c:v>
                </c:pt>
                <c:pt idx="17">
                  <c:v>109.80889999999999</c:v>
                </c:pt>
                <c:pt idx="18">
                  <c:v>107.21</c:v>
                </c:pt>
              </c:numCache>
            </c:numRef>
          </c:val>
          <c:smooth val="0"/>
          <c:extLst>
            <c:ext xmlns:c16="http://schemas.microsoft.com/office/drawing/2014/chart" uri="{C3380CC4-5D6E-409C-BE32-E72D297353CC}">
              <c16:uniqueId val="{00000003-72DD-4084-9E56-D90BE92AB847}"/>
            </c:ext>
          </c:extLst>
        </c:ser>
        <c:ser>
          <c:idx val="4"/>
          <c:order val="4"/>
          <c:tx>
            <c:strRef>
              <c:f>DIS!$F$6</c:f>
              <c:strCache>
                <c:ptCount val="1"/>
                <c:pt idx="0">
                  <c:v>Close</c:v>
                </c:pt>
              </c:strCache>
            </c:strRef>
          </c:tx>
          <c:spPr>
            <a:ln w="19050" cap="rnd">
              <a:noFill/>
              <a:round/>
            </a:ln>
            <a:effectLst/>
          </c:spPr>
          <c:marker>
            <c:symbol val="none"/>
          </c:marker>
          <c:cat>
            <c:numRef>
              <c:f>DIS!$A$7:$A$25</c:f>
              <c:numCache>
                <c:formatCode>m/d/yyyy</c:formatCode>
                <c:ptCount val="19"/>
                <c:pt idx="0">
                  <c:v>44943</c:v>
                </c:pt>
                <c:pt idx="1">
                  <c:v>44944</c:v>
                </c:pt>
                <c:pt idx="2">
                  <c:v>44945</c:v>
                </c:pt>
                <c:pt idx="3">
                  <c:v>44946</c:v>
                </c:pt>
                <c:pt idx="4">
                  <c:v>44949</c:v>
                </c:pt>
                <c:pt idx="5">
                  <c:v>44950</c:v>
                </c:pt>
                <c:pt idx="6">
                  <c:v>44951</c:v>
                </c:pt>
                <c:pt idx="7">
                  <c:v>44952</c:v>
                </c:pt>
                <c:pt idx="8">
                  <c:v>44953</c:v>
                </c:pt>
                <c:pt idx="9">
                  <c:v>44956</c:v>
                </c:pt>
                <c:pt idx="10">
                  <c:v>44957</c:v>
                </c:pt>
                <c:pt idx="11">
                  <c:v>44958</c:v>
                </c:pt>
                <c:pt idx="12">
                  <c:v>44959</c:v>
                </c:pt>
                <c:pt idx="13">
                  <c:v>44960</c:v>
                </c:pt>
                <c:pt idx="14">
                  <c:v>44963</c:v>
                </c:pt>
                <c:pt idx="15">
                  <c:v>44964</c:v>
                </c:pt>
                <c:pt idx="16">
                  <c:v>44965</c:v>
                </c:pt>
                <c:pt idx="17">
                  <c:v>44966</c:v>
                </c:pt>
                <c:pt idx="18">
                  <c:v>44967</c:v>
                </c:pt>
              </c:numCache>
            </c:numRef>
          </c:cat>
          <c:val>
            <c:numRef>
              <c:f>DIS!$F$7:$F$25</c:f>
              <c:numCache>
                <c:formatCode>_([$$-409]* #,##0.00_);_([$$-409]* \(#,##0.00\);_([$$-409]* "-"??_);_(@_)</c:formatCode>
                <c:ptCount val="19"/>
                <c:pt idx="0">
                  <c:v>99.91</c:v>
                </c:pt>
                <c:pt idx="1">
                  <c:v>99.04</c:v>
                </c:pt>
                <c:pt idx="2">
                  <c:v>99.08</c:v>
                </c:pt>
                <c:pt idx="3">
                  <c:v>103.48</c:v>
                </c:pt>
                <c:pt idx="4">
                  <c:v>105.69</c:v>
                </c:pt>
                <c:pt idx="5">
                  <c:v>106</c:v>
                </c:pt>
                <c:pt idx="6">
                  <c:v>108.12</c:v>
                </c:pt>
                <c:pt idx="7">
                  <c:v>109.7</c:v>
                </c:pt>
                <c:pt idx="8">
                  <c:v>109.54</c:v>
                </c:pt>
                <c:pt idx="9">
                  <c:v>107.59</c:v>
                </c:pt>
                <c:pt idx="10">
                  <c:v>108.49</c:v>
                </c:pt>
                <c:pt idx="11">
                  <c:v>109.39</c:v>
                </c:pt>
                <c:pt idx="12">
                  <c:v>113.21</c:v>
                </c:pt>
                <c:pt idx="13">
                  <c:v>110.71</c:v>
                </c:pt>
                <c:pt idx="14">
                  <c:v>109.87</c:v>
                </c:pt>
                <c:pt idx="15">
                  <c:v>111.63</c:v>
                </c:pt>
                <c:pt idx="16">
                  <c:v>111.78</c:v>
                </c:pt>
                <c:pt idx="17">
                  <c:v>110.36</c:v>
                </c:pt>
                <c:pt idx="18">
                  <c:v>108.06</c:v>
                </c:pt>
              </c:numCache>
            </c:numRef>
          </c:val>
          <c:smooth val="0"/>
          <c:extLst>
            <c:ext xmlns:c16="http://schemas.microsoft.com/office/drawing/2014/chart" uri="{C3380CC4-5D6E-409C-BE32-E72D297353CC}">
              <c16:uniqueId val="{00000004-72DD-4084-9E56-D90BE92AB847}"/>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974905976"/>
        <c:axId val="974912864"/>
      </c:stockChart>
      <c:dateAx>
        <c:axId val="97490925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974907288"/>
        <c:crosses val="autoZero"/>
        <c:auto val="1"/>
        <c:lblOffset val="100"/>
        <c:baseTimeUnit val="days"/>
      </c:dateAx>
      <c:valAx>
        <c:axId val="9749072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974909256"/>
        <c:crosses val="autoZero"/>
        <c:crossBetween val="between"/>
      </c:valAx>
      <c:valAx>
        <c:axId val="974912864"/>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974905976"/>
        <c:crosses val="max"/>
        <c:crossBetween val="between"/>
      </c:valAx>
      <c:dateAx>
        <c:axId val="974905976"/>
        <c:scaling>
          <c:orientation val="minMax"/>
        </c:scaling>
        <c:delete val="1"/>
        <c:axPos val="b"/>
        <c:numFmt formatCode="m/d/yyyy" sourceLinked="1"/>
        <c:majorTickMark val="out"/>
        <c:minorTickMark val="none"/>
        <c:tickLblPos val="nextTo"/>
        <c:crossAx val="97491286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2000"/>
        </a:schemeClr>
      </a:solidFill>
      <a:round/>
    </a:ln>
    <a:effectLst/>
  </c:spPr>
  <c:txPr>
    <a:bodyPr/>
    <a:lstStyle/>
    <a:p>
      <a:pPr>
        <a:defRPr/>
      </a:pPr>
      <a:endParaRPr lang="es-C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r>
              <a:rPr lang="es-CL" sz="1200">
                <a:solidFill>
                  <a:schemeClr val="tx1"/>
                </a:solidFill>
              </a:rPr>
              <a:t>Close Last 12 Months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endParaRPr lang="es-CL"/>
        </a:p>
      </c:txPr>
    </c:title>
    <c:autoTitleDeleted val="0"/>
    <c:plotArea>
      <c:layout/>
      <c:areaChart>
        <c:grouping val="standard"/>
        <c:varyColors val="0"/>
        <c:ser>
          <c:idx val="0"/>
          <c:order val="0"/>
          <c:spPr>
            <a:solidFill>
              <a:schemeClr val="accent1"/>
            </a:solidFill>
            <a:ln>
              <a:noFill/>
            </a:ln>
            <a:effectLst/>
          </c:spPr>
          <c:val>
            <c:numRef>
              <c:f>DIS!$C$4:$IQ$4</c:f>
              <c:numCache>
                <c:formatCode>_([$$-409]* #,##0.00_);_([$$-409]* \(#,##0.00\);_([$$-409]* "-"??_);_(@_)</c:formatCode>
                <c:ptCount val="249"/>
                <c:pt idx="0">
                  <c:v>154.72</c:v>
                </c:pt>
                <c:pt idx="1">
                  <c:v>156.35</c:v>
                </c:pt>
                <c:pt idx="2">
                  <c:v>152.94999999999999</c:v>
                </c:pt>
                <c:pt idx="3">
                  <c:v>151.36000000000001</c:v>
                </c:pt>
                <c:pt idx="4">
                  <c:v>148.09</c:v>
                </c:pt>
                <c:pt idx="5">
                  <c:v>145.87</c:v>
                </c:pt>
                <c:pt idx="6">
                  <c:v>149.4</c:v>
                </c:pt>
                <c:pt idx="7">
                  <c:v>149.53</c:v>
                </c:pt>
                <c:pt idx="8">
                  <c:v>148.46</c:v>
                </c:pt>
                <c:pt idx="9">
                  <c:v>145.69999999999999</c:v>
                </c:pt>
                <c:pt idx="10">
                  <c:v>147.34</c:v>
                </c:pt>
                <c:pt idx="11">
                  <c:v>145.57</c:v>
                </c:pt>
                <c:pt idx="12">
                  <c:v>140.72</c:v>
                </c:pt>
                <c:pt idx="13">
                  <c:v>133.5</c:v>
                </c:pt>
                <c:pt idx="14">
                  <c:v>131.75</c:v>
                </c:pt>
                <c:pt idx="15">
                  <c:v>133.65</c:v>
                </c:pt>
                <c:pt idx="16">
                  <c:v>133.63999999999999</c:v>
                </c:pt>
                <c:pt idx="17">
                  <c:v>131.75</c:v>
                </c:pt>
                <c:pt idx="18">
                  <c:v>129.03</c:v>
                </c:pt>
                <c:pt idx="19">
                  <c:v>134.19999999999999</c:v>
                </c:pt>
                <c:pt idx="20">
                  <c:v>138.13999999999999</c:v>
                </c:pt>
                <c:pt idx="21">
                  <c:v>139.47</c:v>
                </c:pt>
                <c:pt idx="22">
                  <c:v>140.30000000000001</c:v>
                </c:pt>
                <c:pt idx="23">
                  <c:v>138.62</c:v>
                </c:pt>
                <c:pt idx="24">
                  <c:v>140.11000000000001</c:v>
                </c:pt>
                <c:pt idx="25">
                  <c:v>137.63999999999999</c:v>
                </c:pt>
                <c:pt idx="26">
                  <c:v>138.96</c:v>
                </c:pt>
                <c:pt idx="27">
                  <c:v>139.13999999999999</c:v>
                </c:pt>
                <c:pt idx="28">
                  <c:v>138.72</c:v>
                </c:pt>
                <c:pt idx="29">
                  <c:v>142.38</c:v>
                </c:pt>
                <c:pt idx="30">
                  <c:v>140.96</c:v>
                </c:pt>
                <c:pt idx="31">
                  <c:v>137.16</c:v>
                </c:pt>
                <c:pt idx="32">
                  <c:v>137</c:v>
                </c:pt>
                <c:pt idx="33">
                  <c:v>138.58000000000001</c:v>
                </c:pt>
                <c:pt idx="34">
                  <c:v>135.62</c:v>
                </c:pt>
                <c:pt idx="35">
                  <c:v>132.57</c:v>
                </c:pt>
                <c:pt idx="36">
                  <c:v>131.87</c:v>
                </c:pt>
                <c:pt idx="37">
                  <c:v>131.87</c:v>
                </c:pt>
                <c:pt idx="38">
                  <c:v>130.65</c:v>
                </c:pt>
                <c:pt idx="39">
                  <c:v>130.84</c:v>
                </c:pt>
                <c:pt idx="40">
                  <c:v>132.35</c:v>
                </c:pt>
                <c:pt idx="41">
                  <c:v>130.47</c:v>
                </c:pt>
                <c:pt idx="42">
                  <c:v>127.77</c:v>
                </c:pt>
                <c:pt idx="43">
                  <c:v>131.9</c:v>
                </c:pt>
                <c:pt idx="44">
                  <c:v>124.57</c:v>
                </c:pt>
                <c:pt idx="45">
                  <c:v>121.66</c:v>
                </c:pt>
                <c:pt idx="46">
                  <c:v>118.27</c:v>
                </c:pt>
                <c:pt idx="47">
                  <c:v>119.95</c:v>
                </c:pt>
                <c:pt idx="48">
                  <c:v>115.77</c:v>
                </c:pt>
                <c:pt idx="49">
                  <c:v>115.21</c:v>
                </c:pt>
                <c:pt idx="50">
                  <c:v>115.29</c:v>
                </c:pt>
                <c:pt idx="51">
                  <c:v>111.63</c:v>
                </c:pt>
                <c:pt idx="52">
                  <c:v>113.5</c:v>
                </c:pt>
                <c:pt idx="53">
                  <c:v>113.55</c:v>
                </c:pt>
                <c:pt idx="54">
                  <c:v>116.19</c:v>
                </c:pt>
                <c:pt idx="55">
                  <c:v>112.61</c:v>
                </c:pt>
                <c:pt idx="56">
                  <c:v>110.29</c:v>
                </c:pt>
                <c:pt idx="57">
                  <c:v>106.98</c:v>
                </c:pt>
                <c:pt idx="58">
                  <c:v>107.68</c:v>
                </c:pt>
                <c:pt idx="59">
                  <c:v>105.21</c:v>
                </c:pt>
                <c:pt idx="60">
                  <c:v>104.31</c:v>
                </c:pt>
                <c:pt idx="61">
                  <c:v>107.33</c:v>
                </c:pt>
                <c:pt idx="62">
                  <c:v>105.18</c:v>
                </c:pt>
                <c:pt idx="63">
                  <c:v>108.64</c:v>
                </c:pt>
                <c:pt idx="64">
                  <c:v>104.3</c:v>
                </c:pt>
                <c:pt idx="65">
                  <c:v>103.14</c:v>
                </c:pt>
                <c:pt idx="66">
                  <c:v>102.42</c:v>
                </c:pt>
                <c:pt idx="67">
                  <c:v>105.83</c:v>
                </c:pt>
                <c:pt idx="68">
                  <c:v>101.59</c:v>
                </c:pt>
                <c:pt idx="69">
                  <c:v>103.26</c:v>
                </c:pt>
                <c:pt idx="70">
                  <c:v>105.61</c:v>
                </c:pt>
                <c:pt idx="71">
                  <c:v>109.32</c:v>
                </c:pt>
                <c:pt idx="72">
                  <c:v>110.44</c:v>
                </c:pt>
                <c:pt idx="73">
                  <c:v>109.19</c:v>
                </c:pt>
                <c:pt idx="74">
                  <c:v>110.87</c:v>
                </c:pt>
                <c:pt idx="75">
                  <c:v>108.67</c:v>
                </c:pt>
                <c:pt idx="76">
                  <c:v>107.83</c:v>
                </c:pt>
                <c:pt idx="77">
                  <c:v>107.79</c:v>
                </c:pt>
                <c:pt idx="78">
                  <c:v>107.34</c:v>
                </c:pt>
                <c:pt idx="79">
                  <c:v>103.3</c:v>
                </c:pt>
                <c:pt idx="80">
                  <c:v>99.4</c:v>
                </c:pt>
                <c:pt idx="81">
                  <c:v>95.71</c:v>
                </c:pt>
                <c:pt idx="82">
                  <c:v>94.22</c:v>
                </c:pt>
                <c:pt idx="83">
                  <c:v>95.88</c:v>
                </c:pt>
                <c:pt idx="84">
                  <c:v>94.28</c:v>
                </c:pt>
                <c:pt idx="85">
                  <c:v>94.34</c:v>
                </c:pt>
                <c:pt idx="86">
                  <c:v>93.29</c:v>
                </c:pt>
                <c:pt idx="87">
                  <c:v>93.5</c:v>
                </c:pt>
                <c:pt idx="88">
                  <c:v>94.3</c:v>
                </c:pt>
                <c:pt idx="89">
                  <c:v>97.78</c:v>
                </c:pt>
                <c:pt idx="90">
                  <c:v>96.61</c:v>
                </c:pt>
                <c:pt idx="91">
                  <c:v>95.92</c:v>
                </c:pt>
                <c:pt idx="92">
                  <c:v>95.65</c:v>
                </c:pt>
                <c:pt idx="93">
                  <c:v>94.4</c:v>
                </c:pt>
                <c:pt idx="94">
                  <c:v>96.14</c:v>
                </c:pt>
                <c:pt idx="95">
                  <c:v>97.18</c:v>
                </c:pt>
                <c:pt idx="96">
                  <c:v>96.08</c:v>
                </c:pt>
                <c:pt idx="97">
                  <c:v>97.43</c:v>
                </c:pt>
                <c:pt idx="98">
                  <c:v>95.86</c:v>
                </c:pt>
                <c:pt idx="99">
                  <c:v>93.64</c:v>
                </c:pt>
                <c:pt idx="100">
                  <c:v>93.6</c:v>
                </c:pt>
                <c:pt idx="101">
                  <c:v>92.94</c:v>
                </c:pt>
                <c:pt idx="102">
                  <c:v>91.84</c:v>
                </c:pt>
                <c:pt idx="103">
                  <c:v>95.2</c:v>
                </c:pt>
                <c:pt idx="104">
                  <c:v>95.7</c:v>
                </c:pt>
                <c:pt idx="105">
                  <c:v>99.61</c:v>
                </c:pt>
                <c:pt idx="106">
                  <c:v>103.35</c:v>
                </c:pt>
                <c:pt idx="107">
                  <c:v>104.18</c:v>
                </c:pt>
                <c:pt idx="108">
                  <c:v>102.72</c:v>
                </c:pt>
                <c:pt idx="109">
                  <c:v>102.69</c:v>
                </c:pt>
                <c:pt idx="110">
                  <c:v>99.78</c:v>
                </c:pt>
                <c:pt idx="111">
                  <c:v>103.5</c:v>
                </c:pt>
                <c:pt idx="112">
                  <c:v>104.9</c:v>
                </c:pt>
                <c:pt idx="113">
                  <c:v>106.1</c:v>
                </c:pt>
                <c:pt idx="114">
                  <c:v>106.22</c:v>
                </c:pt>
                <c:pt idx="115">
                  <c:v>104.71</c:v>
                </c:pt>
                <c:pt idx="116">
                  <c:v>109.02</c:v>
                </c:pt>
                <c:pt idx="117">
                  <c:v>108.12</c:v>
                </c:pt>
                <c:pt idx="118">
                  <c:v>106.63</c:v>
                </c:pt>
                <c:pt idx="119">
                  <c:v>109.11</c:v>
                </c:pt>
                <c:pt idx="120">
                  <c:v>108.13</c:v>
                </c:pt>
                <c:pt idx="121">
                  <c:v>112.43</c:v>
                </c:pt>
                <c:pt idx="122">
                  <c:v>117.69</c:v>
                </c:pt>
                <c:pt idx="123">
                  <c:v>121.57</c:v>
                </c:pt>
                <c:pt idx="124">
                  <c:v>124.26</c:v>
                </c:pt>
                <c:pt idx="125">
                  <c:v>124.96</c:v>
                </c:pt>
                <c:pt idx="126">
                  <c:v>122.81</c:v>
                </c:pt>
                <c:pt idx="127">
                  <c:v>122.67</c:v>
                </c:pt>
                <c:pt idx="128">
                  <c:v>120.14</c:v>
                </c:pt>
                <c:pt idx="129">
                  <c:v>115.94</c:v>
                </c:pt>
                <c:pt idx="130">
                  <c:v>114.86</c:v>
                </c:pt>
                <c:pt idx="131">
                  <c:v>116.41</c:v>
                </c:pt>
                <c:pt idx="132">
                  <c:v>117.46</c:v>
                </c:pt>
                <c:pt idx="133">
                  <c:v>114.07</c:v>
                </c:pt>
                <c:pt idx="134">
                  <c:v>113.53</c:v>
                </c:pt>
                <c:pt idx="135">
                  <c:v>112.43</c:v>
                </c:pt>
                <c:pt idx="136">
                  <c:v>112.08</c:v>
                </c:pt>
                <c:pt idx="137">
                  <c:v>112.53</c:v>
                </c:pt>
                <c:pt idx="138">
                  <c:v>111.2</c:v>
                </c:pt>
                <c:pt idx="139">
                  <c:v>110.09</c:v>
                </c:pt>
                <c:pt idx="140">
                  <c:v>112.69</c:v>
                </c:pt>
                <c:pt idx="141">
                  <c:v>112.33</c:v>
                </c:pt>
                <c:pt idx="142">
                  <c:v>115.18</c:v>
                </c:pt>
                <c:pt idx="143">
                  <c:v>116.39</c:v>
                </c:pt>
                <c:pt idx="144">
                  <c:v>111.76</c:v>
                </c:pt>
                <c:pt idx="145">
                  <c:v>112.5</c:v>
                </c:pt>
                <c:pt idx="146">
                  <c:v>110.77</c:v>
                </c:pt>
                <c:pt idx="147">
                  <c:v>108.25</c:v>
                </c:pt>
                <c:pt idx="148">
                  <c:v>109.17</c:v>
                </c:pt>
                <c:pt idx="149">
                  <c:v>107.57</c:v>
                </c:pt>
                <c:pt idx="150">
                  <c:v>104.49</c:v>
                </c:pt>
                <c:pt idx="151">
                  <c:v>102.16</c:v>
                </c:pt>
                <c:pt idx="152">
                  <c:v>99.5</c:v>
                </c:pt>
                <c:pt idx="153">
                  <c:v>98.12</c:v>
                </c:pt>
                <c:pt idx="154">
                  <c:v>95.85</c:v>
                </c:pt>
                <c:pt idx="155">
                  <c:v>99.4</c:v>
                </c:pt>
                <c:pt idx="156">
                  <c:v>97.45</c:v>
                </c:pt>
                <c:pt idx="157">
                  <c:v>94.33</c:v>
                </c:pt>
                <c:pt idx="158">
                  <c:v>97.13</c:v>
                </c:pt>
                <c:pt idx="159">
                  <c:v>101.44</c:v>
                </c:pt>
                <c:pt idx="160">
                  <c:v>100.8</c:v>
                </c:pt>
                <c:pt idx="161">
                  <c:v>100.04</c:v>
                </c:pt>
                <c:pt idx="162">
                  <c:v>97.16</c:v>
                </c:pt>
                <c:pt idx="163">
                  <c:v>95.16</c:v>
                </c:pt>
                <c:pt idx="164">
                  <c:v>93.1</c:v>
                </c:pt>
                <c:pt idx="165">
                  <c:v>93.41</c:v>
                </c:pt>
                <c:pt idx="166">
                  <c:v>96.64</c:v>
                </c:pt>
                <c:pt idx="167">
                  <c:v>94.45</c:v>
                </c:pt>
                <c:pt idx="168">
                  <c:v>97.33</c:v>
                </c:pt>
                <c:pt idx="169">
                  <c:v>98.48</c:v>
                </c:pt>
                <c:pt idx="170">
                  <c:v>98.99</c:v>
                </c:pt>
                <c:pt idx="171">
                  <c:v>98.59</c:v>
                </c:pt>
                <c:pt idx="172">
                  <c:v>102.04</c:v>
                </c:pt>
                <c:pt idx="173">
                  <c:v>101.72</c:v>
                </c:pt>
                <c:pt idx="174">
                  <c:v>104.36</c:v>
                </c:pt>
                <c:pt idx="175">
                  <c:v>104.63</c:v>
                </c:pt>
                <c:pt idx="176">
                  <c:v>104.44</c:v>
                </c:pt>
                <c:pt idx="177">
                  <c:v>105.95</c:v>
                </c:pt>
                <c:pt idx="178">
                  <c:v>106.54</c:v>
                </c:pt>
                <c:pt idx="179">
                  <c:v>106</c:v>
                </c:pt>
                <c:pt idx="180">
                  <c:v>101.82</c:v>
                </c:pt>
                <c:pt idx="181">
                  <c:v>99.25</c:v>
                </c:pt>
                <c:pt idx="182">
                  <c:v>99.58</c:v>
                </c:pt>
                <c:pt idx="183">
                  <c:v>100.43</c:v>
                </c:pt>
                <c:pt idx="184">
                  <c:v>99.9</c:v>
                </c:pt>
                <c:pt idx="185">
                  <c:v>86.75</c:v>
                </c:pt>
                <c:pt idx="186">
                  <c:v>90.46</c:v>
                </c:pt>
                <c:pt idx="187">
                  <c:v>95.01</c:v>
                </c:pt>
                <c:pt idx="188">
                  <c:v>94.28</c:v>
                </c:pt>
                <c:pt idx="189">
                  <c:v>95.51</c:v>
                </c:pt>
                <c:pt idx="190">
                  <c:v>93.95</c:v>
                </c:pt>
                <c:pt idx="191">
                  <c:v>91.45</c:v>
                </c:pt>
                <c:pt idx="192">
                  <c:v>91.8</c:v>
                </c:pt>
                <c:pt idx="193">
                  <c:v>97.58</c:v>
                </c:pt>
                <c:pt idx="194">
                  <c:v>96.21</c:v>
                </c:pt>
                <c:pt idx="195">
                  <c:v>98.88</c:v>
                </c:pt>
                <c:pt idx="196">
                  <c:v>98.87</c:v>
                </c:pt>
                <c:pt idx="197">
                  <c:v>95.69</c:v>
                </c:pt>
                <c:pt idx="198">
                  <c:v>94.69</c:v>
                </c:pt>
                <c:pt idx="199">
                  <c:v>97.87</c:v>
                </c:pt>
                <c:pt idx="200">
                  <c:v>98.59</c:v>
                </c:pt>
                <c:pt idx="201">
                  <c:v>99.43</c:v>
                </c:pt>
                <c:pt idx="202">
                  <c:v>95.93</c:v>
                </c:pt>
                <c:pt idx="203">
                  <c:v>92.29</c:v>
                </c:pt>
                <c:pt idx="204">
                  <c:v>92.15</c:v>
                </c:pt>
                <c:pt idx="205">
                  <c:v>92.55</c:v>
                </c:pt>
                <c:pt idx="206">
                  <c:v>93.38</c:v>
                </c:pt>
                <c:pt idx="207">
                  <c:v>94.66</c:v>
                </c:pt>
                <c:pt idx="208">
                  <c:v>94.7</c:v>
                </c:pt>
                <c:pt idx="209">
                  <c:v>94.15</c:v>
                </c:pt>
                <c:pt idx="210">
                  <c:v>90.49</c:v>
                </c:pt>
                <c:pt idx="211">
                  <c:v>90.08</c:v>
                </c:pt>
                <c:pt idx="212">
                  <c:v>85.78</c:v>
                </c:pt>
                <c:pt idx="213">
                  <c:v>87.02</c:v>
                </c:pt>
                <c:pt idx="214">
                  <c:v>86.92</c:v>
                </c:pt>
                <c:pt idx="215">
                  <c:v>86.67</c:v>
                </c:pt>
                <c:pt idx="216">
                  <c:v>88.01</c:v>
                </c:pt>
                <c:pt idx="217">
                  <c:v>86.37</c:v>
                </c:pt>
                <c:pt idx="218">
                  <c:v>84.17</c:v>
                </c:pt>
                <c:pt idx="219">
                  <c:v>87.18</c:v>
                </c:pt>
                <c:pt idx="220">
                  <c:v>86.88</c:v>
                </c:pt>
                <c:pt idx="221">
                  <c:v>88.97</c:v>
                </c:pt>
                <c:pt idx="222">
                  <c:v>91.98</c:v>
                </c:pt>
                <c:pt idx="223">
                  <c:v>91.92</c:v>
                </c:pt>
                <c:pt idx="224">
                  <c:v>93.92</c:v>
                </c:pt>
                <c:pt idx="225">
                  <c:v>94.77</c:v>
                </c:pt>
                <c:pt idx="226">
                  <c:v>95.56</c:v>
                </c:pt>
                <c:pt idx="227">
                  <c:v>96.33</c:v>
                </c:pt>
                <c:pt idx="228">
                  <c:v>99.81</c:v>
                </c:pt>
                <c:pt idx="229">
                  <c:v>99.4</c:v>
                </c:pt>
                <c:pt idx="230">
                  <c:v>99.91</c:v>
                </c:pt>
                <c:pt idx="231">
                  <c:v>99.04</c:v>
                </c:pt>
                <c:pt idx="232">
                  <c:v>99.08</c:v>
                </c:pt>
                <c:pt idx="233">
                  <c:v>103.48</c:v>
                </c:pt>
                <c:pt idx="234">
                  <c:v>105.69</c:v>
                </c:pt>
                <c:pt idx="235">
                  <c:v>106</c:v>
                </c:pt>
                <c:pt idx="236">
                  <c:v>108.12</c:v>
                </c:pt>
                <c:pt idx="237">
                  <c:v>109.7</c:v>
                </c:pt>
                <c:pt idx="238">
                  <c:v>109.54</c:v>
                </c:pt>
                <c:pt idx="239">
                  <c:v>107.59</c:v>
                </c:pt>
                <c:pt idx="240">
                  <c:v>108.49</c:v>
                </c:pt>
                <c:pt idx="241">
                  <c:v>109.39</c:v>
                </c:pt>
                <c:pt idx="242">
                  <c:v>113.21</c:v>
                </c:pt>
                <c:pt idx="243">
                  <c:v>110.71</c:v>
                </c:pt>
                <c:pt idx="244">
                  <c:v>109.87</c:v>
                </c:pt>
                <c:pt idx="245">
                  <c:v>111.63</c:v>
                </c:pt>
                <c:pt idx="246">
                  <c:v>111.78</c:v>
                </c:pt>
                <c:pt idx="247">
                  <c:v>110.36</c:v>
                </c:pt>
                <c:pt idx="248">
                  <c:v>108.06</c:v>
                </c:pt>
              </c:numCache>
            </c:numRef>
          </c:val>
          <c:extLst>
            <c:ext xmlns:c16="http://schemas.microsoft.com/office/drawing/2014/chart" uri="{C3380CC4-5D6E-409C-BE32-E72D297353CC}">
              <c16:uniqueId val="{00000000-ABCB-441F-AD71-3A3FFA012FA4}"/>
            </c:ext>
          </c:extLst>
        </c:ser>
        <c:dLbls>
          <c:showLegendKey val="0"/>
          <c:showVal val="0"/>
          <c:showCatName val="0"/>
          <c:showSerName val="0"/>
          <c:showPercent val="0"/>
          <c:showBubbleSize val="0"/>
        </c:dLbls>
        <c:axId val="419409696"/>
        <c:axId val="338511296"/>
      </c:areaChart>
      <c:catAx>
        <c:axId val="419409696"/>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338511296"/>
        <c:crosses val="autoZero"/>
        <c:auto val="1"/>
        <c:lblAlgn val="ctr"/>
        <c:lblOffset val="100"/>
        <c:noMultiLvlLbl val="0"/>
      </c:catAx>
      <c:valAx>
        <c:axId val="33851129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194096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AMZN!$B$1</c:f>
          <c:strCache>
            <c:ptCount val="1"/>
            <c:pt idx="0">
              <c:v>AMAZON.COM, INC. (XNAS:AMZN)</c:v>
            </c:pt>
          </c:strCache>
        </c:strRef>
      </c:tx>
      <c:overlay val="0"/>
      <c:spPr>
        <a:noFill/>
        <a:ln>
          <a:noFill/>
        </a:ln>
        <a:effectLst/>
      </c:spPr>
      <c:txPr>
        <a:bodyPr rot="0" spcFirstLastPara="1" vertOverflow="ellipsis" vert="horz" wrap="square" anchor="ctr" anchorCtr="1"/>
        <a:lstStyle/>
        <a:p>
          <a:pPr>
            <a:defRPr sz="1100" b="0" i="0" u="none" strike="noStrike" kern="1200" spc="0" baseline="0">
              <a:solidFill>
                <a:schemeClr val="tx1"/>
              </a:solidFill>
              <a:latin typeface="+mn-lt"/>
              <a:ea typeface="+mn-ea"/>
              <a:cs typeface="+mn-cs"/>
            </a:defRPr>
          </a:pPr>
          <a:endParaRPr lang="es-CL"/>
        </a:p>
      </c:txPr>
    </c:title>
    <c:autoTitleDeleted val="0"/>
    <c:plotArea>
      <c:layout/>
      <c:barChart>
        <c:barDir val="col"/>
        <c:grouping val="clustered"/>
        <c:varyColors val="0"/>
        <c:ser>
          <c:idx val="0"/>
          <c:order val="0"/>
          <c:tx>
            <c:strRef>
              <c:f>AMZN!$B$6</c:f>
              <c:strCache>
                <c:ptCount val="1"/>
                <c:pt idx="0">
                  <c:v>Volume</c:v>
                </c:pt>
              </c:strCache>
            </c:strRef>
          </c:tx>
          <c:spPr>
            <a:solidFill>
              <a:schemeClr val="accent1"/>
            </a:solidFill>
            <a:ln w="19050">
              <a:noFill/>
            </a:ln>
            <a:effectLst/>
          </c:spPr>
          <c:invertIfNegative val="0"/>
          <c:cat>
            <c:numRef>
              <c:f>AMZN!$A$7:$A$25</c:f>
              <c:numCache>
                <c:formatCode>m/d/yyyy</c:formatCode>
                <c:ptCount val="19"/>
                <c:pt idx="0">
                  <c:v>44943</c:v>
                </c:pt>
                <c:pt idx="1">
                  <c:v>44944</c:v>
                </c:pt>
                <c:pt idx="2">
                  <c:v>44945</c:v>
                </c:pt>
                <c:pt idx="3">
                  <c:v>44946</c:v>
                </c:pt>
                <c:pt idx="4">
                  <c:v>44949</c:v>
                </c:pt>
                <c:pt idx="5">
                  <c:v>44950</c:v>
                </c:pt>
                <c:pt idx="6">
                  <c:v>44951</c:v>
                </c:pt>
                <c:pt idx="7">
                  <c:v>44952</c:v>
                </c:pt>
                <c:pt idx="8">
                  <c:v>44953</c:v>
                </c:pt>
                <c:pt idx="9">
                  <c:v>44956</c:v>
                </c:pt>
                <c:pt idx="10">
                  <c:v>44957</c:v>
                </c:pt>
                <c:pt idx="11">
                  <c:v>44958</c:v>
                </c:pt>
                <c:pt idx="12">
                  <c:v>44959</c:v>
                </c:pt>
                <c:pt idx="13">
                  <c:v>44960</c:v>
                </c:pt>
                <c:pt idx="14">
                  <c:v>44963</c:v>
                </c:pt>
                <c:pt idx="15">
                  <c:v>44964</c:v>
                </c:pt>
                <c:pt idx="16">
                  <c:v>44965</c:v>
                </c:pt>
                <c:pt idx="17">
                  <c:v>44966</c:v>
                </c:pt>
                <c:pt idx="18">
                  <c:v>44967</c:v>
                </c:pt>
              </c:numCache>
            </c:numRef>
          </c:cat>
          <c:val>
            <c:numRef>
              <c:f>AMZN!$B$7:$B$25</c:f>
              <c:numCache>
                <c:formatCode>#,##0</c:formatCode>
                <c:ptCount val="19"/>
                <c:pt idx="0">
                  <c:v>72755001</c:v>
                </c:pt>
                <c:pt idx="1">
                  <c:v>79570370</c:v>
                </c:pt>
                <c:pt idx="2">
                  <c:v>69002663</c:v>
                </c:pt>
                <c:pt idx="3">
                  <c:v>67481539</c:v>
                </c:pt>
                <c:pt idx="4">
                  <c:v>76501103</c:v>
                </c:pt>
                <c:pt idx="5">
                  <c:v>66929452</c:v>
                </c:pt>
                <c:pt idx="6">
                  <c:v>94261570</c:v>
                </c:pt>
                <c:pt idx="7">
                  <c:v>68523557</c:v>
                </c:pt>
                <c:pt idx="8">
                  <c:v>87775614</c:v>
                </c:pt>
                <c:pt idx="9">
                  <c:v>70691860</c:v>
                </c:pt>
                <c:pt idx="10">
                  <c:v>66527253</c:v>
                </c:pt>
                <c:pt idx="11">
                  <c:v>80450121</c:v>
                </c:pt>
                <c:pt idx="12">
                  <c:v>158154243</c:v>
                </c:pt>
                <c:pt idx="13">
                  <c:v>144374828</c:v>
                </c:pt>
                <c:pt idx="14">
                  <c:v>81945199</c:v>
                </c:pt>
                <c:pt idx="15">
                  <c:v>119501301</c:v>
                </c:pt>
                <c:pt idx="16">
                  <c:v>75878304</c:v>
                </c:pt>
                <c:pt idx="17">
                  <c:v>64622489</c:v>
                </c:pt>
                <c:pt idx="18">
                  <c:v>52740133</c:v>
                </c:pt>
              </c:numCache>
            </c:numRef>
          </c:val>
          <c:extLst>
            <c:ext xmlns:c16="http://schemas.microsoft.com/office/drawing/2014/chart" uri="{C3380CC4-5D6E-409C-BE32-E72D297353CC}">
              <c16:uniqueId val="{00000000-7260-476E-AB9C-0C2B0C261171}"/>
            </c:ext>
          </c:extLst>
        </c:ser>
        <c:dLbls>
          <c:showLegendKey val="0"/>
          <c:showVal val="0"/>
          <c:showCatName val="0"/>
          <c:showSerName val="0"/>
          <c:showPercent val="0"/>
          <c:showBubbleSize val="0"/>
        </c:dLbls>
        <c:gapWidth val="150"/>
        <c:axId val="974021480"/>
        <c:axId val="974022464"/>
      </c:barChart>
      <c:stockChart>
        <c:ser>
          <c:idx val="1"/>
          <c:order val="1"/>
          <c:tx>
            <c:strRef>
              <c:f>AMZN!$C$6</c:f>
              <c:strCache>
                <c:ptCount val="1"/>
                <c:pt idx="0">
                  <c:v>Open</c:v>
                </c:pt>
              </c:strCache>
            </c:strRef>
          </c:tx>
          <c:spPr>
            <a:ln w="19050" cap="rnd">
              <a:noFill/>
              <a:round/>
            </a:ln>
            <a:effectLst/>
          </c:spPr>
          <c:marker>
            <c:symbol val="none"/>
          </c:marker>
          <c:cat>
            <c:numRef>
              <c:f>AMZN!$A$7:$A$25</c:f>
              <c:numCache>
                <c:formatCode>m/d/yyyy</c:formatCode>
                <c:ptCount val="19"/>
                <c:pt idx="0">
                  <c:v>44943</c:v>
                </c:pt>
                <c:pt idx="1">
                  <c:v>44944</c:v>
                </c:pt>
                <c:pt idx="2">
                  <c:v>44945</c:v>
                </c:pt>
                <c:pt idx="3">
                  <c:v>44946</c:v>
                </c:pt>
                <c:pt idx="4">
                  <c:v>44949</c:v>
                </c:pt>
                <c:pt idx="5">
                  <c:v>44950</c:v>
                </c:pt>
                <c:pt idx="6">
                  <c:v>44951</c:v>
                </c:pt>
                <c:pt idx="7">
                  <c:v>44952</c:v>
                </c:pt>
                <c:pt idx="8">
                  <c:v>44953</c:v>
                </c:pt>
                <c:pt idx="9">
                  <c:v>44956</c:v>
                </c:pt>
                <c:pt idx="10">
                  <c:v>44957</c:v>
                </c:pt>
                <c:pt idx="11">
                  <c:v>44958</c:v>
                </c:pt>
                <c:pt idx="12">
                  <c:v>44959</c:v>
                </c:pt>
                <c:pt idx="13">
                  <c:v>44960</c:v>
                </c:pt>
                <c:pt idx="14">
                  <c:v>44963</c:v>
                </c:pt>
                <c:pt idx="15">
                  <c:v>44964</c:v>
                </c:pt>
                <c:pt idx="16">
                  <c:v>44965</c:v>
                </c:pt>
                <c:pt idx="17">
                  <c:v>44966</c:v>
                </c:pt>
                <c:pt idx="18">
                  <c:v>44967</c:v>
                </c:pt>
              </c:numCache>
            </c:numRef>
          </c:cat>
          <c:val>
            <c:numRef>
              <c:f>AMZN!$C$7:$C$25</c:f>
              <c:numCache>
                <c:formatCode>_([$$-409]* #,##0.00_);_([$$-409]* \(#,##0.00\);_([$$-409]* "-"??_);_(@_)</c:formatCode>
                <c:ptCount val="19"/>
                <c:pt idx="0">
                  <c:v>98.68</c:v>
                </c:pt>
                <c:pt idx="1">
                  <c:v>97.25</c:v>
                </c:pt>
                <c:pt idx="2">
                  <c:v>94.74</c:v>
                </c:pt>
                <c:pt idx="3">
                  <c:v>93.86</c:v>
                </c:pt>
                <c:pt idx="4">
                  <c:v>97.56</c:v>
                </c:pt>
                <c:pt idx="5">
                  <c:v>96.93</c:v>
                </c:pt>
                <c:pt idx="6">
                  <c:v>92.56</c:v>
                </c:pt>
                <c:pt idx="7">
                  <c:v>98.234999999999999</c:v>
                </c:pt>
                <c:pt idx="8">
                  <c:v>99.53</c:v>
                </c:pt>
                <c:pt idx="9">
                  <c:v>101.09</c:v>
                </c:pt>
                <c:pt idx="10">
                  <c:v>101.155</c:v>
                </c:pt>
                <c:pt idx="11">
                  <c:v>102.53</c:v>
                </c:pt>
                <c:pt idx="12">
                  <c:v>110.245</c:v>
                </c:pt>
                <c:pt idx="13">
                  <c:v>105.26</c:v>
                </c:pt>
                <c:pt idx="14">
                  <c:v>102.925</c:v>
                </c:pt>
                <c:pt idx="15">
                  <c:v>101.17</c:v>
                </c:pt>
                <c:pt idx="16">
                  <c:v>102.04</c:v>
                </c:pt>
                <c:pt idx="17">
                  <c:v>101.32</c:v>
                </c:pt>
                <c:pt idx="18">
                  <c:v>97.56</c:v>
                </c:pt>
              </c:numCache>
            </c:numRef>
          </c:val>
          <c:smooth val="0"/>
          <c:extLst>
            <c:ext xmlns:c16="http://schemas.microsoft.com/office/drawing/2014/chart" uri="{C3380CC4-5D6E-409C-BE32-E72D297353CC}">
              <c16:uniqueId val="{00000001-7260-476E-AB9C-0C2B0C261171}"/>
            </c:ext>
          </c:extLst>
        </c:ser>
        <c:ser>
          <c:idx val="2"/>
          <c:order val="2"/>
          <c:tx>
            <c:strRef>
              <c:f>AMZN!$D$6</c:f>
              <c:strCache>
                <c:ptCount val="1"/>
                <c:pt idx="0">
                  <c:v>High</c:v>
                </c:pt>
              </c:strCache>
            </c:strRef>
          </c:tx>
          <c:spPr>
            <a:ln w="19050" cap="rnd">
              <a:noFill/>
              <a:round/>
            </a:ln>
            <a:effectLst/>
          </c:spPr>
          <c:marker>
            <c:symbol val="none"/>
          </c:marker>
          <c:cat>
            <c:numRef>
              <c:f>AMZN!$A$7:$A$25</c:f>
              <c:numCache>
                <c:formatCode>m/d/yyyy</c:formatCode>
                <c:ptCount val="19"/>
                <c:pt idx="0">
                  <c:v>44943</c:v>
                </c:pt>
                <c:pt idx="1">
                  <c:v>44944</c:v>
                </c:pt>
                <c:pt idx="2">
                  <c:v>44945</c:v>
                </c:pt>
                <c:pt idx="3">
                  <c:v>44946</c:v>
                </c:pt>
                <c:pt idx="4">
                  <c:v>44949</c:v>
                </c:pt>
                <c:pt idx="5">
                  <c:v>44950</c:v>
                </c:pt>
                <c:pt idx="6">
                  <c:v>44951</c:v>
                </c:pt>
                <c:pt idx="7">
                  <c:v>44952</c:v>
                </c:pt>
                <c:pt idx="8">
                  <c:v>44953</c:v>
                </c:pt>
                <c:pt idx="9">
                  <c:v>44956</c:v>
                </c:pt>
                <c:pt idx="10">
                  <c:v>44957</c:v>
                </c:pt>
                <c:pt idx="11">
                  <c:v>44958</c:v>
                </c:pt>
                <c:pt idx="12">
                  <c:v>44959</c:v>
                </c:pt>
                <c:pt idx="13">
                  <c:v>44960</c:v>
                </c:pt>
                <c:pt idx="14">
                  <c:v>44963</c:v>
                </c:pt>
                <c:pt idx="15">
                  <c:v>44964</c:v>
                </c:pt>
                <c:pt idx="16">
                  <c:v>44965</c:v>
                </c:pt>
                <c:pt idx="17">
                  <c:v>44966</c:v>
                </c:pt>
                <c:pt idx="18">
                  <c:v>44967</c:v>
                </c:pt>
              </c:numCache>
            </c:numRef>
          </c:cat>
          <c:val>
            <c:numRef>
              <c:f>AMZN!$D$7:$D$25</c:f>
              <c:numCache>
                <c:formatCode>_([$$-409]* #,##0.00_);_([$$-409]* \(#,##0.00\);_([$$-409]* "-"??_);_(@_)</c:formatCode>
                <c:ptCount val="19"/>
                <c:pt idx="0">
                  <c:v>98.89</c:v>
                </c:pt>
                <c:pt idx="1">
                  <c:v>99.32</c:v>
                </c:pt>
                <c:pt idx="2">
                  <c:v>95.44</c:v>
                </c:pt>
                <c:pt idx="3">
                  <c:v>97.353999999999999</c:v>
                </c:pt>
                <c:pt idx="4">
                  <c:v>97.78</c:v>
                </c:pt>
                <c:pt idx="5">
                  <c:v>98.09</c:v>
                </c:pt>
                <c:pt idx="6">
                  <c:v>97.24</c:v>
                </c:pt>
                <c:pt idx="7">
                  <c:v>99.49</c:v>
                </c:pt>
                <c:pt idx="8">
                  <c:v>103.485</c:v>
                </c:pt>
                <c:pt idx="9">
                  <c:v>101.74</c:v>
                </c:pt>
                <c:pt idx="10">
                  <c:v>103.3484</c:v>
                </c:pt>
                <c:pt idx="11">
                  <c:v>106.24</c:v>
                </c:pt>
                <c:pt idx="12">
                  <c:v>114</c:v>
                </c:pt>
                <c:pt idx="13">
                  <c:v>108.78</c:v>
                </c:pt>
                <c:pt idx="14">
                  <c:v>103.94840000000001</c:v>
                </c:pt>
                <c:pt idx="15">
                  <c:v>102.41</c:v>
                </c:pt>
                <c:pt idx="16">
                  <c:v>102.6699</c:v>
                </c:pt>
                <c:pt idx="17">
                  <c:v>101.78</c:v>
                </c:pt>
                <c:pt idx="18">
                  <c:v>98.816299999999998</c:v>
                </c:pt>
              </c:numCache>
            </c:numRef>
          </c:val>
          <c:smooth val="0"/>
          <c:extLst>
            <c:ext xmlns:c16="http://schemas.microsoft.com/office/drawing/2014/chart" uri="{C3380CC4-5D6E-409C-BE32-E72D297353CC}">
              <c16:uniqueId val="{00000002-7260-476E-AB9C-0C2B0C261171}"/>
            </c:ext>
          </c:extLst>
        </c:ser>
        <c:ser>
          <c:idx val="3"/>
          <c:order val="3"/>
          <c:tx>
            <c:strRef>
              <c:f>AMZN!$E$6</c:f>
              <c:strCache>
                <c:ptCount val="1"/>
                <c:pt idx="0">
                  <c:v>Low</c:v>
                </c:pt>
              </c:strCache>
            </c:strRef>
          </c:tx>
          <c:spPr>
            <a:ln w="19050" cap="rnd">
              <a:noFill/>
              <a:round/>
            </a:ln>
            <a:effectLst/>
          </c:spPr>
          <c:marker>
            <c:symbol val="none"/>
          </c:marker>
          <c:cat>
            <c:numRef>
              <c:f>AMZN!$A$7:$A$25</c:f>
              <c:numCache>
                <c:formatCode>m/d/yyyy</c:formatCode>
                <c:ptCount val="19"/>
                <c:pt idx="0">
                  <c:v>44943</c:v>
                </c:pt>
                <c:pt idx="1">
                  <c:v>44944</c:v>
                </c:pt>
                <c:pt idx="2">
                  <c:v>44945</c:v>
                </c:pt>
                <c:pt idx="3">
                  <c:v>44946</c:v>
                </c:pt>
                <c:pt idx="4">
                  <c:v>44949</c:v>
                </c:pt>
                <c:pt idx="5">
                  <c:v>44950</c:v>
                </c:pt>
                <c:pt idx="6">
                  <c:v>44951</c:v>
                </c:pt>
                <c:pt idx="7">
                  <c:v>44952</c:v>
                </c:pt>
                <c:pt idx="8">
                  <c:v>44953</c:v>
                </c:pt>
                <c:pt idx="9">
                  <c:v>44956</c:v>
                </c:pt>
                <c:pt idx="10">
                  <c:v>44957</c:v>
                </c:pt>
                <c:pt idx="11">
                  <c:v>44958</c:v>
                </c:pt>
                <c:pt idx="12">
                  <c:v>44959</c:v>
                </c:pt>
                <c:pt idx="13">
                  <c:v>44960</c:v>
                </c:pt>
                <c:pt idx="14">
                  <c:v>44963</c:v>
                </c:pt>
                <c:pt idx="15">
                  <c:v>44964</c:v>
                </c:pt>
                <c:pt idx="16">
                  <c:v>44965</c:v>
                </c:pt>
                <c:pt idx="17">
                  <c:v>44966</c:v>
                </c:pt>
                <c:pt idx="18">
                  <c:v>44967</c:v>
                </c:pt>
              </c:numCache>
            </c:numRef>
          </c:cat>
          <c:val>
            <c:numRef>
              <c:f>AMZN!$E$7:$E$25</c:f>
              <c:numCache>
                <c:formatCode>_([$$-409]* #,##0.00_);_([$$-409]* \(#,##0.00\);_([$$-409]* "-"??_);_(@_)</c:formatCode>
                <c:ptCount val="19"/>
                <c:pt idx="0">
                  <c:v>95.73</c:v>
                </c:pt>
                <c:pt idx="1">
                  <c:v>95.38</c:v>
                </c:pt>
                <c:pt idx="2">
                  <c:v>92.86</c:v>
                </c:pt>
                <c:pt idx="3">
                  <c:v>93.202500000000001</c:v>
                </c:pt>
                <c:pt idx="4">
                  <c:v>95.86</c:v>
                </c:pt>
                <c:pt idx="5">
                  <c:v>96</c:v>
                </c:pt>
                <c:pt idx="6">
                  <c:v>91.52</c:v>
                </c:pt>
                <c:pt idx="7">
                  <c:v>96.92</c:v>
                </c:pt>
                <c:pt idx="8">
                  <c:v>99.53</c:v>
                </c:pt>
                <c:pt idx="9">
                  <c:v>99.01</c:v>
                </c:pt>
                <c:pt idx="10">
                  <c:v>101.14</c:v>
                </c:pt>
                <c:pt idx="11">
                  <c:v>101.24</c:v>
                </c:pt>
                <c:pt idx="12">
                  <c:v>108.88</c:v>
                </c:pt>
                <c:pt idx="13">
                  <c:v>102.52</c:v>
                </c:pt>
                <c:pt idx="14">
                  <c:v>100.65</c:v>
                </c:pt>
                <c:pt idx="15">
                  <c:v>98.08</c:v>
                </c:pt>
                <c:pt idx="16">
                  <c:v>98.775000000000006</c:v>
                </c:pt>
                <c:pt idx="17">
                  <c:v>97.57</c:v>
                </c:pt>
                <c:pt idx="18">
                  <c:v>96.23</c:v>
                </c:pt>
              </c:numCache>
            </c:numRef>
          </c:val>
          <c:smooth val="0"/>
          <c:extLst>
            <c:ext xmlns:c16="http://schemas.microsoft.com/office/drawing/2014/chart" uri="{C3380CC4-5D6E-409C-BE32-E72D297353CC}">
              <c16:uniqueId val="{00000003-7260-476E-AB9C-0C2B0C261171}"/>
            </c:ext>
          </c:extLst>
        </c:ser>
        <c:ser>
          <c:idx val="4"/>
          <c:order val="4"/>
          <c:tx>
            <c:strRef>
              <c:f>AMZN!$F$6</c:f>
              <c:strCache>
                <c:ptCount val="1"/>
                <c:pt idx="0">
                  <c:v>Close</c:v>
                </c:pt>
              </c:strCache>
            </c:strRef>
          </c:tx>
          <c:spPr>
            <a:ln w="19050" cap="rnd">
              <a:noFill/>
              <a:round/>
            </a:ln>
            <a:effectLst/>
          </c:spPr>
          <c:marker>
            <c:symbol val="none"/>
          </c:marker>
          <c:cat>
            <c:numRef>
              <c:f>AMZN!$A$7:$A$25</c:f>
              <c:numCache>
                <c:formatCode>m/d/yyyy</c:formatCode>
                <c:ptCount val="19"/>
                <c:pt idx="0">
                  <c:v>44943</c:v>
                </c:pt>
                <c:pt idx="1">
                  <c:v>44944</c:v>
                </c:pt>
                <c:pt idx="2">
                  <c:v>44945</c:v>
                </c:pt>
                <c:pt idx="3">
                  <c:v>44946</c:v>
                </c:pt>
                <c:pt idx="4">
                  <c:v>44949</c:v>
                </c:pt>
                <c:pt idx="5">
                  <c:v>44950</c:v>
                </c:pt>
                <c:pt idx="6">
                  <c:v>44951</c:v>
                </c:pt>
                <c:pt idx="7">
                  <c:v>44952</c:v>
                </c:pt>
                <c:pt idx="8">
                  <c:v>44953</c:v>
                </c:pt>
                <c:pt idx="9">
                  <c:v>44956</c:v>
                </c:pt>
                <c:pt idx="10">
                  <c:v>44957</c:v>
                </c:pt>
                <c:pt idx="11">
                  <c:v>44958</c:v>
                </c:pt>
                <c:pt idx="12">
                  <c:v>44959</c:v>
                </c:pt>
                <c:pt idx="13">
                  <c:v>44960</c:v>
                </c:pt>
                <c:pt idx="14">
                  <c:v>44963</c:v>
                </c:pt>
                <c:pt idx="15">
                  <c:v>44964</c:v>
                </c:pt>
                <c:pt idx="16">
                  <c:v>44965</c:v>
                </c:pt>
                <c:pt idx="17">
                  <c:v>44966</c:v>
                </c:pt>
                <c:pt idx="18">
                  <c:v>44967</c:v>
                </c:pt>
              </c:numCache>
            </c:numRef>
          </c:cat>
          <c:val>
            <c:numRef>
              <c:f>AMZN!$F$7:$F$25</c:f>
              <c:numCache>
                <c:formatCode>_([$$-409]* #,##0.00_);_([$$-409]* \(#,##0.00\);_([$$-409]* "-"??_);_(@_)</c:formatCode>
                <c:ptCount val="19"/>
                <c:pt idx="0">
                  <c:v>96.05</c:v>
                </c:pt>
                <c:pt idx="1">
                  <c:v>95.46</c:v>
                </c:pt>
                <c:pt idx="2">
                  <c:v>93.68</c:v>
                </c:pt>
                <c:pt idx="3">
                  <c:v>97.25</c:v>
                </c:pt>
                <c:pt idx="4">
                  <c:v>97.52</c:v>
                </c:pt>
                <c:pt idx="5">
                  <c:v>96.32</c:v>
                </c:pt>
                <c:pt idx="6">
                  <c:v>97.18</c:v>
                </c:pt>
                <c:pt idx="7">
                  <c:v>99.22</c:v>
                </c:pt>
                <c:pt idx="8">
                  <c:v>102.24</c:v>
                </c:pt>
                <c:pt idx="9">
                  <c:v>100.55</c:v>
                </c:pt>
                <c:pt idx="10">
                  <c:v>103.13</c:v>
                </c:pt>
                <c:pt idx="11">
                  <c:v>105.15</c:v>
                </c:pt>
                <c:pt idx="12">
                  <c:v>112.91</c:v>
                </c:pt>
                <c:pt idx="13">
                  <c:v>103.39</c:v>
                </c:pt>
                <c:pt idx="14">
                  <c:v>102.18</c:v>
                </c:pt>
                <c:pt idx="15">
                  <c:v>102.11</c:v>
                </c:pt>
                <c:pt idx="16">
                  <c:v>100.05</c:v>
                </c:pt>
                <c:pt idx="17">
                  <c:v>98.24</c:v>
                </c:pt>
                <c:pt idx="18">
                  <c:v>97.61</c:v>
                </c:pt>
              </c:numCache>
            </c:numRef>
          </c:val>
          <c:smooth val="0"/>
          <c:extLst>
            <c:ext xmlns:c16="http://schemas.microsoft.com/office/drawing/2014/chart" uri="{C3380CC4-5D6E-409C-BE32-E72D297353CC}">
              <c16:uniqueId val="{00000004-7260-476E-AB9C-0C2B0C261171}"/>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972935264"/>
        <c:axId val="972936576"/>
      </c:stockChart>
      <c:dateAx>
        <c:axId val="97402148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974022464"/>
        <c:crosses val="autoZero"/>
        <c:auto val="1"/>
        <c:lblOffset val="100"/>
        <c:baseTimeUnit val="days"/>
      </c:dateAx>
      <c:valAx>
        <c:axId val="9740224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974021480"/>
        <c:crosses val="autoZero"/>
        <c:crossBetween val="between"/>
      </c:valAx>
      <c:valAx>
        <c:axId val="972936576"/>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972935264"/>
        <c:crosses val="max"/>
        <c:crossBetween val="between"/>
      </c:valAx>
      <c:dateAx>
        <c:axId val="972935264"/>
        <c:scaling>
          <c:orientation val="minMax"/>
        </c:scaling>
        <c:delete val="1"/>
        <c:axPos val="b"/>
        <c:numFmt formatCode="m/d/yyyy" sourceLinked="1"/>
        <c:majorTickMark val="out"/>
        <c:minorTickMark val="none"/>
        <c:tickLblPos val="nextTo"/>
        <c:crossAx val="972936576"/>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r>
              <a:rPr lang="es-CL" sz="1200">
                <a:solidFill>
                  <a:schemeClr val="tx1"/>
                </a:solidFill>
              </a:rPr>
              <a:t>Close</a:t>
            </a:r>
            <a:r>
              <a:rPr lang="es-CL" sz="1200" baseline="0">
                <a:solidFill>
                  <a:schemeClr val="tx1"/>
                </a:solidFill>
              </a:rPr>
              <a:t> Last 12 Months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mn-lt"/>
              <a:ea typeface="+mn-ea"/>
              <a:cs typeface="+mn-cs"/>
            </a:defRPr>
          </a:pPr>
          <a:endParaRPr lang="es-CL"/>
        </a:p>
      </c:txPr>
    </c:title>
    <c:autoTitleDeleted val="0"/>
    <c:plotArea>
      <c:layout/>
      <c:areaChart>
        <c:grouping val="standard"/>
        <c:varyColors val="0"/>
        <c:ser>
          <c:idx val="0"/>
          <c:order val="0"/>
          <c:spPr>
            <a:solidFill>
              <a:schemeClr val="accent1"/>
            </a:solidFill>
            <a:ln>
              <a:noFill/>
            </a:ln>
            <a:effectLst/>
          </c:spPr>
          <c:val>
            <c:numRef>
              <c:f>AMZN!$C$4:$IQ$4</c:f>
              <c:numCache>
                <c:formatCode>_([$$-409]* #,##0.00_);_([$$-409]* \(#,##0.00\);_([$$-409]* "-"??_);_(@_)</c:formatCode>
                <c:ptCount val="249"/>
                <c:pt idx="0">
                  <c:v>156.51050000000001</c:v>
                </c:pt>
                <c:pt idx="1">
                  <c:v>158.10050000000001</c:v>
                </c:pt>
                <c:pt idx="2">
                  <c:v>154.6525</c:v>
                </c:pt>
                <c:pt idx="3">
                  <c:v>152.60149999999999</c:v>
                </c:pt>
                <c:pt idx="4">
                  <c:v>150.19749999999999</c:v>
                </c:pt>
                <c:pt idx="5">
                  <c:v>144.827</c:v>
                </c:pt>
                <c:pt idx="6">
                  <c:v>151.358</c:v>
                </c:pt>
                <c:pt idx="7">
                  <c:v>153.7885</c:v>
                </c:pt>
                <c:pt idx="8">
                  <c:v>153.56299999999999</c:v>
                </c:pt>
                <c:pt idx="9">
                  <c:v>151.142</c:v>
                </c:pt>
                <c:pt idx="10">
                  <c:v>152.05250000000001</c:v>
                </c:pt>
                <c:pt idx="11">
                  <c:v>147.89850000000001</c:v>
                </c:pt>
                <c:pt idx="12">
                  <c:v>145.64099999999999</c:v>
                </c:pt>
                <c:pt idx="13">
                  <c:v>137.453</c:v>
                </c:pt>
                <c:pt idx="14">
                  <c:v>136.0145</c:v>
                </c:pt>
                <c:pt idx="15">
                  <c:v>139.279</c:v>
                </c:pt>
                <c:pt idx="16">
                  <c:v>146.8175</c:v>
                </c:pt>
                <c:pt idx="17">
                  <c:v>145.52449999999999</c:v>
                </c:pt>
                <c:pt idx="18">
                  <c:v>141.85300000000001</c:v>
                </c:pt>
                <c:pt idx="19">
                  <c:v>147.3665</c:v>
                </c:pt>
                <c:pt idx="20">
                  <c:v>153.10400000000001</c:v>
                </c:pt>
                <c:pt idx="21">
                  <c:v>157.239</c:v>
                </c:pt>
                <c:pt idx="22">
                  <c:v>161.25049999999999</c:v>
                </c:pt>
                <c:pt idx="23">
                  <c:v>161.4915</c:v>
                </c:pt>
                <c:pt idx="24">
                  <c:v>164.88900000000001</c:v>
                </c:pt>
                <c:pt idx="25">
                  <c:v>163.40799999999999</c:v>
                </c:pt>
                <c:pt idx="26">
                  <c:v>163.64949999999999</c:v>
                </c:pt>
                <c:pt idx="27">
                  <c:v>164.77350000000001</c:v>
                </c:pt>
                <c:pt idx="28">
                  <c:v>168.9905</c:v>
                </c:pt>
                <c:pt idx="29">
                  <c:v>169.315</c:v>
                </c:pt>
                <c:pt idx="30">
                  <c:v>166.30099999999999</c:v>
                </c:pt>
                <c:pt idx="31">
                  <c:v>162.9975</c:v>
                </c:pt>
                <c:pt idx="32">
                  <c:v>163.56</c:v>
                </c:pt>
                <c:pt idx="33">
                  <c:v>168.34649999999999</c:v>
                </c:pt>
                <c:pt idx="34">
                  <c:v>164.05500000000001</c:v>
                </c:pt>
                <c:pt idx="35">
                  <c:v>158.756</c:v>
                </c:pt>
                <c:pt idx="36">
                  <c:v>157.78450000000001</c:v>
                </c:pt>
                <c:pt idx="37">
                  <c:v>154.4605</c:v>
                </c:pt>
                <c:pt idx="38">
                  <c:v>151.12200000000001</c:v>
                </c:pt>
                <c:pt idx="39">
                  <c:v>150.78749999999999</c:v>
                </c:pt>
                <c:pt idx="40">
                  <c:v>155.541</c:v>
                </c:pt>
                <c:pt idx="41">
                  <c:v>151.70650000000001</c:v>
                </c:pt>
                <c:pt idx="42">
                  <c:v>152.785</c:v>
                </c:pt>
                <c:pt idx="43">
                  <c:v>158.1155</c:v>
                </c:pt>
                <c:pt idx="44">
                  <c:v>153.99799999999999</c:v>
                </c:pt>
                <c:pt idx="45">
                  <c:v>148.29599999999999</c:v>
                </c:pt>
                <c:pt idx="46">
                  <c:v>144.35</c:v>
                </c:pt>
                <c:pt idx="47">
                  <c:v>146.07400000000001</c:v>
                </c:pt>
                <c:pt idx="48">
                  <c:v>139.39099999999999</c:v>
                </c:pt>
                <c:pt idx="49">
                  <c:v>138.167</c:v>
                </c:pt>
                <c:pt idx="50">
                  <c:v>144.59649999999999</c:v>
                </c:pt>
                <c:pt idx="51">
                  <c:v>124.28149999999999</c:v>
                </c:pt>
                <c:pt idx="52">
                  <c:v>124.5</c:v>
                </c:pt>
                <c:pt idx="53">
                  <c:v>124.2535</c:v>
                </c:pt>
                <c:pt idx="54">
                  <c:v>125.9285</c:v>
                </c:pt>
                <c:pt idx="55">
                  <c:v>116.407</c:v>
                </c:pt>
                <c:pt idx="56">
                  <c:v>114.77249999999999</c:v>
                </c:pt>
                <c:pt idx="57">
                  <c:v>108.789</c:v>
                </c:pt>
                <c:pt idx="58">
                  <c:v>108.85899999999999</c:v>
                </c:pt>
                <c:pt idx="59">
                  <c:v>105.372</c:v>
                </c:pt>
                <c:pt idx="60">
                  <c:v>106.93049999999999</c:v>
                </c:pt>
                <c:pt idx="61">
                  <c:v>113.05500000000001</c:v>
                </c:pt>
                <c:pt idx="62">
                  <c:v>110.8105</c:v>
                </c:pt>
                <c:pt idx="63">
                  <c:v>115.3685</c:v>
                </c:pt>
                <c:pt idx="64">
                  <c:v>107.1125</c:v>
                </c:pt>
                <c:pt idx="65">
                  <c:v>107.319</c:v>
                </c:pt>
                <c:pt idx="66">
                  <c:v>107.59099999999999</c:v>
                </c:pt>
                <c:pt idx="67">
                  <c:v>107.557</c:v>
                </c:pt>
                <c:pt idx="68">
                  <c:v>104.1</c:v>
                </c:pt>
                <c:pt idx="69">
                  <c:v>106.77500000000001</c:v>
                </c:pt>
                <c:pt idx="70">
                  <c:v>111.0775</c:v>
                </c:pt>
                <c:pt idx="71">
                  <c:v>115.1465</c:v>
                </c:pt>
                <c:pt idx="72">
                  <c:v>120.20950000000001</c:v>
                </c:pt>
                <c:pt idx="73">
                  <c:v>121.684</c:v>
                </c:pt>
                <c:pt idx="74">
                  <c:v>125.511</c:v>
                </c:pt>
                <c:pt idx="75">
                  <c:v>122.35</c:v>
                </c:pt>
                <c:pt idx="76">
                  <c:v>124.79</c:v>
                </c:pt>
                <c:pt idx="77">
                  <c:v>123</c:v>
                </c:pt>
                <c:pt idx="78">
                  <c:v>121.18</c:v>
                </c:pt>
                <c:pt idx="79">
                  <c:v>116.15</c:v>
                </c:pt>
                <c:pt idx="80">
                  <c:v>109.65</c:v>
                </c:pt>
                <c:pt idx="81">
                  <c:v>103.67</c:v>
                </c:pt>
                <c:pt idx="82">
                  <c:v>102.31</c:v>
                </c:pt>
                <c:pt idx="83">
                  <c:v>107.67</c:v>
                </c:pt>
                <c:pt idx="84">
                  <c:v>103.66</c:v>
                </c:pt>
                <c:pt idx="85">
                  <c:v>106.22</c:v>
                </c:pt>
                <c:pt idx="86">
                  <c:v>108.68</c:v>
                </c:pt>
                <c:pt idx="87">
                  <c:v>108.95</c:v>
                </c:pt>
                <c:pt idx="88">
                  <c:v>112.44</c:v>
                </c:pt>
                <c:pt idx="89">
                  <c:v>116.46</c:v>
                </c:pt>
                <c:pt idx="90">
                  <c:v>113.22</c:v>
                </c:pt>
                <c:pt idx="91">
                  <c:v>107.4</c:v>
                </c:pt>
                <c:pt idx="92">
                  <c:v>108.92</c:v>
                </c:pt>
                <c:pt idx="93">
                  <c:v>106.21</c:v>
                </c:pt>
                <c:pt idx="94">
                  <c:v>109.56</c:v>
                </c:pt>
                <c:pt idx="95">
                  <c:v>113.5</c:v>
                </c:pt>
                <c:pt idx="96">
                  <c:v>114.33</c:v>
                </c:pt>
                <c:pt idx="97">
                  <c:v>116.33</c:v>
                </c:pt>
                <c:pt idx="98">
                  <c:v>115.54</c:v>
                </c:pt>
                <c:pt idx="99">
                  <c:v>111.75</c:v>
                </c:pt>
                <c:pt idx="100">
                  <c:v>109.22</c:v>
                </c:pt>
                <c:pt idx="101">
                  <c:v>110.4</c:v>
                </c:pt>
                <c:pt idx="102">
                  <c:v>110.63</c:v>
                </c:pt>
                <c:pt idx="103">
                  <c:v>113.55</c:v>
                </c:pt>
                <c:pt idx="104">
                  <c:v>113.76</c:v>
                </c:pt>
                <c:pt idx="105">
                  <c:v>118.21</c:v>
                </c:pt>
                <c:pt idx="106">
                  <c:v>122.77</c:v>
                </c:pt>
                <c:pt idx="107">
                  <c:v>124.63</c:v>
                </c:pt>
                <c:pt idx="108">
                  <c:v>122.42</c:v>
                </c:pt>
                <c:pt idx="109">
                  <c:v>121.14</c:v>
                </c:pt>
                <c:pt idx="110">
                  <c:v>114.81</c:v>
                </c:pt>
                <c:pt idx="111">
                  <c:v>120.97</c:v>
                </c:pt>
                <c:pt idx="112">
                  <c:v>122.28</c:v>
                </c:pt>
                <c:pt idx="113">
                  <c:v>134.94999999999999</c:v>
                </c:pt>
                <c:pt idx="114">
                  <c:v>135.38999999999999</c:v>
                </c:pt>
                <c:pt idx="115">
                  <c:v>134.16</c:v>
                </c:pt>
                <c:pt idx="116">
                  <c:v>139.52000000000001</c:v>
                </c:pt>
                <c:pt idx="117">
                  <c:v>142.57</c:v>
                </c:pt>
                <c:pt idx="118">
                  <c:v>140.80000000000001</c:v>
                </c:pt>
                <c:pt idx="119">
                  <c:v>139.41</c:v>
                </c:pt>
                <c:pt idx="120">
                  <c:v>137.83000000000001</c:v>
                </c:pt>
                <c:pt idx="121">
                  <c:v>142.69</c:v>
                </c:pt>
                <c:pt idx="122">
                  <c:v>140.63999999999999</c:v>
                </c:pt>
                <c:pt idx="123">
                  <c:v>143.55000000000001</c:v>
                </c:pt>
                <c:pt idx="124">
                  <c:v>143.18</c:v>
                </c:pt>
                <c:pt idx="125">
                  <c:v>144.78</c:v>
                </c:pt>
                <c:pt idx="126">
                  <c:v>142.1</c:v>
                </c:pt>
                <c:pt idx="127">
                  <c:v>142.30000000000001</c:v>
                </c:pt>
                <c:pt idx="128">
                  <c:v>138.22999999999999</c:v>
                </c:pt>
                <c:pt idx="129">
                  <c:v>133.22</c:v>
                </c:pt>
                <c:pt idx="130">
                  <c:v>133.62</c:v>
                </c:pt>
                <c:pt idx="131">
                  <c:v>133.80000000000001</c:v>
                </c:pt>
                <c:pt idx="132">
                  <c:v>137.28</c:v>
                </c:pt>
                <c:pt idx="133">
                  <c:v>130.75</c:v>
                </c:pt>
                <c:pt idx="134">
                  <c:v>129.79</c:v>
                </c:pt>
                <c:pt idx="135">
                  <c:v>128.72999999999999</c:v>
                </c:pt>
                <c:pt idx="136">
                  <c:v>126.77</c:v>
                </c:pt>
                <c:pt idx="137">
                  <c:v>127.82</c:v>
                </c:pt>
                <c:pt idx="138">
                  <c:v>127.51</c:v>
                </c:pt>
                <c:pt idx="139">
                  <c:v>126.11</c:v>
                </c:pt>
                <c:pt idx="140">
                  <c:v>129.47999999999999</c:v>
                </c:pt>
                <c:pt idx="141">
                  <c:v>129.82</c:v>
                </c:pt>
                <c:pt idx="142">
                  <c:v>133.27000000000001</c:v>
                </c:pt>
                <c:pt idx="143">
                  <c:v>136.44999999999999</c:v>
                </c:pt>
                <c:pt idx="144">
                  <c:v>126.82</c:v>
                </c:pt>
                <c:pt idx="145">
                  <c:v>128.55000000000001</c:v>
                </c:pt>
                <c:pt idx="146">
                  <c:v>126.28</c:v>
                </c:pt>
                <c:pt idx="147">
                  <c:v>123.53</c:v>
                </c:pt>
                <c:pt idx="148">
                  <c:v>124.66</c:v>
                </c:pt>
                <c:pt idx="149">
                  <c:v>122.19</c:v>
                </c:pt>
                <c:pt idx="150">
                  <c:v>118.54</c:v>
                </c:pt>
                <c:pt idx="151">
                  <c:v>117.31</c:v>
                </c:pt>
                <c:pt idx="152">
                  <c:v>113.78</c:v>
                </c:pt>
                <c:pt idx="153">
                  <c:v>115.15</c:v>
                </c:pt>
                <c:pt idx="154">
                  <c:v>114.41</c:v>
                </c:pt>
                <c:pt idx="155">
                  <c:v>118.01</c:v>
                </c:pt>
                <c:pt idx="156">
                  <c:v>114.8</c:v>
                </c:pt>
                <c:pt idx="157">
                  <c:v>113</c:v>
                </c:pt>
                <c:pt idx="158">
                  <c:v>115.88</c:v>
                </c:pt>
                <c:pt idx="159">
                  <c:v>121.09</c:v>
                </c:pt>
                <c:pt idx="160">
                  <c:v>120.95</c:v>
                </c:pt>
                <c:pt idx="161">
                  <c:v>120.3</c:v>
                </c:pt>
                <c:pt idx="162">
                  <c:v>114.56</c:v>
                </c:pt>
                <c:pt idx="163">
                  <c:v>113.67</c:v>
                </c:pt>
                <c:pt idx="164">
                  <c:v>112.21</c:v>
                </c:pt>
                <c:pt idx="165">
                  <c:v>112.9</c:v>
                </c:pt>
                <c:pt idx="166">
                  <c:v>112.53</c:v>
                </c:pt>
                <c:pt idx="167">
                  <c:v>106.9</c:v>
                </c:pt>
                <c:pt idx="168">
                  <c:v>113.79</c:v>
                </c:pt>
                <c:pt idx="169">
                  <c:v>116.36</c:v>
                </c:pt>
                <c:pt idx="170">
                  <c:v>115.07</c:v>
                </c:pt>
                <c:pt idx="171">
                  <c:v>115.25</c:v>
                </c:pt>
                <c:pt idx="172">
                  <c:v>119.32</c:v>
                </c:pt>
                <c:pt idx="173">
                  <c:v>119.82</c:v>
                </c:pt>
                <c:pt idx="174">
                  <c:v>120.6</c:v>
                </c:pt>
                <c:pt idx="175">
                  <c:v>115.66</c:v>
                </c:pt>
                <c:pt idx="176">
                  <c:v>110.96</c:v>
                </c:pt>
                <c:pt idx="177">
                  <c:v>103.41</c:v>
                </c:pt>
                <c:pt idx="178">
                  <c:v>102.44</c:v>
                </c:pt>
                <c:pt idx="179">
                  <c:v>96.79</c:v>
                </c:pt>
                <c:pt idx="180">
                  <c:v>92.12</c:v>
                </c:pt>
                <c:pt idx="181">
                  <c:v>89.3</c:v>
                </c:pt>
                <c:pt idx="182">
                  <c:v>90.98</c:v>
                </c:pt>
                <c:pt idx="183">
                  <c:v>90.53</c:v>
                </c:pt>
                <c:pt idx="184">
                  <c:v>89.98</c:v>
                </c:pt>
                <c:pt idx="185">
                  <c:v>86.14</c:v>
                </c:pt>
                <c:pt idx="186">
                  <c:v>96.63</c:v>
                </c:pt>
                <c:pt idx="187">
                  <c:v>100.79</c:v>
                </c:pt>
                <c:pt idx="188">
                  <c:v>98.49</c:v>
                </c:pt>
                <c:pt idx="189">
                  <c:v>98.94</c:v>
                </c:pt>
                <c:pt idx="190">
                  <c:v>97.12</c:v>
                </c:pt>
                <c:pt idx="191">
                  <c:v>94.85</c:v>
                </c:pt>
                <c:pt idx="192">
                  <c:v>94.14</c:v>
                </c:pt>
                <c:pt idx="193">
                  <c:v>92.46</c:v>
                </c:pt>
                <c:pt idx="194">
                  <c:v>93.2</c:v>
                </c:pt>
                <c:pt idx="195">
                  <c:v>94.13</c:v>
                </c:pt>
                <c:pt idx="196">
                  <c:v>93.41</c:v>
                </c:pt>
                <c:pt idx="197">
                  <c:v>93.95</c:v>
                </c:pt>
                <c:pt idx="198">
                  <c:v>92.42</c:v>
                </c:pt>
                <c:pt idx="199">
                  <c:v>96.54</c:v>
                </c:pt>
                <c:pt idx="200">
                  <c:v>95.5</c:v>
                </c:pt>
                <c:pt idx="201">
                  <c:v>94.13</c:v>
                </c:pt>
                <c:pt idx="202">
                  <c:v>91.01</c:v>
                </c:pt>
                <c:pt idx="203">
                  <c:v>88.25</c:v>
                </c:pt>
                <c:pt idx="204">
                  <c:v>88.46</c:v>
                </c:pt>
                <c:pt idx="205">
                  <c:v>90.35</c:v>
                </c:pt>
                <c:pt idx="206">
                  <c:v>89.09</c:v>
                </c:pt>
                <c:pt idx="207">
                  <c:v>90.55</c:v>
                </c:pt>
                <c:pt idx="208">
                  <c:v>92.49</c:v>
                </c:pt>
                <c:pt idx="209">
                  <c:v>91.58</c:v>
                </c:pt>
                <c:pt idx="210">
                  <c:v>88.45</c:v>
                </c:pt>
                <c:pt idx="211">
                  <c:v>87.86</c:v>
                </c:pt>
                <c:pt idx="212">
                  <c:v>84.92</c:v>
                </c:pt>
                <c:pt idx="213">
                  <c:v>85.19</c:v>
                </c:pt>
                <c:pt idx="214">
                  <c:v>86.77</c:v>
                </c:pt>
                <c:pt idx="215">
                  <c:v>83.79</c:v>
                </c:pt>
                <c:pt idx="216">
                  <c:v>85.25</c:v>
                </c:pt>
                <c:pt idx="217">
                  <c:v>83.04</c:v>
                </c:pt>
                <c:pt idx="218">
                  <c:v>81.819999999999993</c:v>
                </c:pt>
                <c:pt idx="219">
                  <c:v>84.18</c:v>
                </c:pt>
                <c:pt idx="220">
                  <c:v>84</c:v>
                </c:pt>
                <c:pt idx="221">
                  <c:v>85.82</c:v>
                </c:pt>
                <c:pt idx="222">
                  <c:v>85.14</c:v>
                </c:pt>
                <c:pt idx="223">
                  <c:v>83.12</c:v>
                </c:pt>
                <c:pt idx="224">
                  <c:v>86.08</c:v>
                </c:pt>
                <c:pt idx="225">
                  <c:v>87.36</c:v>
                </c:pt>
                <c:pt idx="226">
                  <c:v>89.87</c:v>
                </c:pt>
                <c:pt idx="227">
                  <c:v>95.09</c:v>
                </c:pt>
                <c:pt idx="228">
                  <c:v>95.27</c:v>
                </c:pt>
                <c:pt idx="229">
                  <c:v>98.12</c:v>
                </c:pt>
                <c:pt idx="230">
                  <c:v>96.05</c:v>
                </c:pt>
                <c:pt idx="231">
                  <c:v>95.46</c:v>
                </c:pt>
                <c:pt idx="232">
                  <c:v>93.68</c:v>
                </c:pt>
                <c:pt idx="233">
                  <c:v>97.25</c:v>
                </c:pt>
                <c:pt idx="234">
                  <c:v>97.52</c:v>
                </c:pt>
                <c:pt idx="235">
                  <c:v>96.32</c:v>
                </c:pt>
                <c:pt idx="236">
                  <c:v>97.18</c:v>
                </c:pt>
                <c:pt idx="237">
                  <c:v>99.22</c:v>
                </c:pt>
                <c:pt idx="238">
                  <c:v>102.24</c:v>
                </c:pt>
                <c:pt idx="239">
                  <c:v>100.55</c:v>
                </c:pt>
                <c:pt idx="240">
                  <c:v>103.13</c:v>
                </c:pt>
                <c:pt idx="241">
                  <c:v>105.15</c:v>
                </c:pt>
                <c:pt idx="242">
                  <c:v>112.91</c:v>
                </c:pt>
                <c:pt idx="243">
                  <c:v>103.39</c:v>
                </c:pt>
                <c:pt idx="244">
                  <c:v>102.18</c:v>
                </c:pt>
                <c:pt idx="245">
                  <c:v>102.11</c:v>
                </c:pt>
                <c:pt idx="246">
                  <c:v>100.05</c:v>
                </c:pt>
                <c:pt idx="247">
                  <c:v>98.24</c:v>
                </c:pt>
                <c:pt idx="248">
                  <c:v>97.61</c:v>
                </c:pt>
              </c:numCache>
            </c:numRef>
          </c:val>
          <c:extLst>
            <c:ext xmlns:c16="http://schemas.microsoft.com/office/drawing/2014/chart" uri="{C3380CC4-5D6E-409C-BE32-E72D297353CC}">
              <c16:uniqueId val="{00000000-29AD-4B2A-9D56-E772D537E515}"/>
            </c:ext>
          </c:extLst>
        </c:ser>
        <c:dLbls>
          <c:showLegendKey val="0"/>
          <c:showVal val="0"/>
          <c:showCatName val="0"/>
          <c:showSerName val="0"/>
          <c:showPercent val="0"/>
          <c:showBubbleSize val="0"/>
        </c:dLbls>
        <c:axId val="426285064"/>
        <c:axId val="426288344"/>
      </c:areaChart>
      <c:catAx>
        <c:axId val="42628506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26288344"/>
        <c:crosses val="autoZero"/>
        <c:auto val="1"/>
        <c:lblAlgn val="ctr"/>
        <c:lblOffset val="100"/>
        <c:noMultiLvlLbl val="0"/>
      </c:catAx>
      <c:valAx>
        <c:axId val="426288344"/>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262850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66675</xdr:rowOff>
    </xdr:from>
    <xdr:to>
      <xdr:col>2</xdr:col>
      <xdr:colOff>1343025</xdr:colOff>
      <xdr:row>1</xdr:row>
      <xdr:rowOff>304800</xdr:rowOff>
    </xdr:to>
    <xdr:sp macro="" textlink="">
      <xdr:nvSpPr>
        <xdr:cNvPr id="3" name="TextBox 2">
          <a:extLst>
            <a:ext uri="{FF2B5EF4-FFF2-40B4-BE49-F238E27FC236}">
              <a16:creationId xmlns:a16="http://schemas.microsoft.com/office/drawing/2014/main" id="{4309196C-15C9-FA1D-3532-8FAD143E5C26}"/>
            </a:ext>
          </a:extLst>
        </xdr:cNvPr>
        <xdr:cNvSpPr txBox="1"/>
      </xdr:nvSpPr>
      <xdr:spPr>
        <a:xfrm>
          <a:off x="190500" y="66675"/>
          <a:ext cx="52959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3200">
              <a:solidFill>
                <a:schemeClr val="bg1"/>
              </a:solidFill>
            </a:rPr>
            <a:t>Personal Stock Portfolio</a:t>
          </a:r>
        </a:p>
      </xdr:txBody>
    </xdr:sp>
    <xdr:clientData/>
  </xdr:twoCellAnchor>
  <xdr:twoCellAnchor>
    <xdr:from>
      <xdr:col>0</xdr:col>
      <xdr:colOff>266699</xdr:colOff>
      <xdr:row>24</xdr:row>
      <xdr:rowOff>9525</xdr:rowOff>
    </xdr:from>
    <xdr:to>
      <xdr:col>3</xdr:col>
      <xdr:colOff>0</xdr:colOff>
      <xdr:row>43</xdr:row>
      <xdr:rowOff>180975</xdr:rowOff>
    </xdr:to>
    <xdr:graphicFrame macro="">
      <xdr:nvGraphicFramePr>
        <xdr:cNvPr id="5" name="Chart 4">
          <a:extLst>
            <a:ext uri="{FF2B5EF4-FFF2-40B4-BE49-F238E27FC236}">
              <a16:creationId xmlns:a16="http://schemas.microsoft.com/office/drawing/2014/main" id="{4DAE1140-98F6-94DC-E1C2-A983E8F25E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47625</xdr:colOff>
      <xdr:row>17</xdr:row>
      <xdr:rowOff>47625</xdr:rowOff>
    </xdr:from>
    <xdr:to>
      <xdr:col>6</xdr:col>
      <xdr:colOff>960600</xdr:colOff>
      <xdr:row>31</xdr:row>
      <xdr:rowOff>123825</xdr:rowOff>
    </xdr:to>
    <xdr:graphicFrame macro="">
      <xdr:nvGraphicFramePr>
        <xdr:cNvPr id="6" name="Chart 5">
          <a:extLst>
            <a:ext uri="{FF2B5EF4-FFF2-40B4-BE49-F238E27FC236}">
              <a16:creationId xmlns:a16="http://schemas.microsoft.com/office/drawing/2014/main" id="{AB1741BC-50DD-4961-B7A1-4591EEFB1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38100</xdr:colOff>
      <xdr:row>31</xdr:row>
      <xdr:rowOff>161925</xdr:rowOff>
    </xdr:from>
    <xdr:to>
      <xdr:col>6</xdr:col>
      <xdr:colOff>951075</xdr:colOff>
      <xdr:row>44</xdr:row>
      <xdr:rowOff>0</xdr:rowOff>
    </xdr:to>
    <xdr:graphicFrame macro="">
      <xdr:nvGraphicFramePr>
        <xdr:cNvPr id="7" name="Chart 6">
          <a:extLst>
            <a:ext uri="{FF2B5EF4-FFF2-40B4-BE49-F238E27FC236}">
              <a16:creationId xmlns:a16="http://schemas.microsoft.com/office/drawing/2014/main" id="{53AFCB9F-E226-4992-8ACC-ECD84C749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1000125</xdr:colOff>
      <xdr:row>17</xdr:row>
      <xdr:rowOff>47625</xdr:rowOff>
    </xdr:from>
    <xdr:to>
      <xdr:col>9</xdr:col>
      <xdr:colOff>1484475</xdr:colOff>
      <xdr:row>31</xdr:row>
      <xdr:rowOff>123825</xdr:rowOff>
    </xdr:to>
    <xdr:graphicFrame macro="">
      <xdr:nvGraphicFramePr>
        <xdr:cNvPr id="8" name="Chart 7">
          <a:extLst>
            <a:ext uri="{FF2B5EF4-FFF2-40B4-BE49-F238E27FC236}">
              <a16:creationId xmlns:a16="http://schemas.microsoft.com/office/drawing/2014/main" id="{89DB2A13-7B8E-4D8B-AE46-CA5C6D3BC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1000125</xdr:colOff>
      <xdr:row>31</xdr:row>
      <xdr:rowOff>152400</xdr:rowOff>
    </xdr:from>
    <xdr:to>
      <xdr:col>9</xdr:col>
      <xdr:colOff>1484475</xdr:colOff>
      <xdr:row>44</xdr:row>
      <xdr:rowOff>0</xdr:rowOff>
    </xdr:to>
    <xdr:graphicFrame macro="">
      <xdr:nvGraphicFramePr>
        <xdr:cNvPr id="9" name="Chart 8">
          <a:extLst>
            <a:ext uri="{FF2B5EF4-FFF2-40B4-BE49-F238E27FC236}">
              <a16:creationId xmlns:a16="http://schemas.microsoft.com/office/drawing/2014/main" id="{AAD4F5E3-F96E-4560-AA15-672E447679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pe" refreshedDate="44972.816797222222" createdVersion="8" refreshedVersion="8" minRefreshableVersion="3" recordCount="2" xr:uid="{3D143061-D9D5-47E3-AFE2-8FAA383D798A}">
  <cacheSource type="worksheet">
    <worksheetSource name="Table2"/>
  </cacheSource>
  <cacheFields count="8">
    <cacheField name="Stock" numFmtId="0">
      <sharedItems count="2">
        <s v="AMAZON.COM, INC. (XNAS:AMZN)"/>
        <s v="THE WALT DISNEY COMPANY (XNYS:DIS)"/>
      </sharedItems>
    </cacheField>
    <cacheField name="Exchange" numFmtId="0">
      <sharedItems count="2">
        <s v="XNAS"/>
        <s v="XNYS"/>
      </sharedItems>
    </cacheField>
    <cacheField name="Ticker Symbol" numFmtId="0">
      <sharedItems count="2">
        <s v="AMZN"/>
        <s v="DIS"/>
      </sharedItems>
    </cacheField>
    <cacheField name="52 week high" numFmtId="164">
      <sharedItems containsSemiMixedTypes="0" containsString="0" containsNumber="1" minValue="156.72999999999999" maxValue="170.83150000000001"/>
    </cacheField>
    <cacheField name="52 week low" numFmtId="164">
      <sharedItems containsSemiMixedTypes="0" containsString="0" containsNumber="1" minValue="81.430000000000007" maxValue="84.07"/>
    </cacheField>
    <cacheField name="Price" numFmtId="164">
      <sharedItems containsSemiMixedTypes="0" containsString="0" containsNumber="1" minValue="101.16" maxValue="109.23"/>
    </cacheField>
    <cacheField name="P/I" numFmtId="164">
      <sharedItems containsSemiMixedTypes="0" containsString="0" containsNumber="1" minValue="59.222799999999999" maxValue="97.036199999999994"/>
    </cacheField>
    <cacheField name="Change" numFmtId="164">
      <sharedItems containsSemiMixedTypes="0" containsString="0" containsNumber="1" minValue="1.46" maxValue="1.5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170.83150000000001"/>
    <n v="81.430000000000007"/>
    <n v="101.16"/>
    <n v="97.036199999999994"/>
    <n v="1.46"/>
  </r>
  <r>
    <x v="1"/>
    <x v="1"/>
    <x v="1"/>
    <n v="156.72999999999999"/>
    <n v="84.07"/>
    <n v="109.23"/>
    <n v="59.222799999999999"/>
    <n v="1.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F2459A-ED9F-4380-AD1C-4A429DB2349B}" name="PivotTable3" cacheId="6"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F2459A-ED9F-4380-AD1C-4A429DB2349B}" name="PivotTable2" cacheId="6"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s>
  <rowFields count="2">
    <field x="1"/>
    <field x="2"/>
  </rowFields>
  <rowItems count="1">
    <i>
      <x v="1"/>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F2459A-ED9F-4380-AD1C-4A429DB2349B}" name="PivotTable1" cacheId="6"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3:C15" firstHeaderRow="1" firstDataRow="1" firstDataCol="2" rowPageCount="1" colPageCount="1"/>
  <pivotFields count="8">
    <pivotField axis="axisPage"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s>
  <rowFields count="2">
    <field x="1"/>
    <field x="2"/>
  </rowFields>
  <rowItems count="2">
    <i>
      <x/>
      <x/>
    </i>
    <i>
      <x v="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2">
  <a r="1" c="249">
    <v t="i">0</v>
    <v t="i">1</v>
    <v t="i">2</v>
    <v t="i">3</v>
    <v t="i">7</v>
    <v t="i">8</v>
    <v t="i">9</v>
    <v t="i">10</v>
    <v t="i">13</v>
    <v t="i">14</v>
    <v t="i">15</v>
    <v t="i">16</v>
    <v t="i">17</v>
    <v t="i">20</v>
    <v t="i">21</v>
    <v t="i">22</v>
    <v t="i">23</v>
    <v t="i">24</v>
    <v t="i">27</v>
    <v t="i">28</v>
    <v t="i">29</v>
    <v t="i">30</v>
    <v t="i">31</v>
    <v t="i">34</v>
    <v t="i">35</v>
    <v t="i">36</v>
    <v t="i">37</v>
    <v t="i">38</v>
    <v t="i">41</v>
    <v t="i">42</v>
    <v t="i">43</v>
    <v t="i">44</v>
    <v t="i">45</v>
    <v t="i">48</v>
    <v t="i">49</v>
    <v t="i">50</v>
    <v t="i">51</v>
    <v t="i">52</v>
    <v t="i">55</v>
    <v t="i">56</v>
    <v t="i">57</v>
    <v t="i">58</v>
    <v t="i">62</v>
    <v t="i">63</v>
    <v t="i">64</v>
    <v t="i">65</v>
    <v t="i">66</v>
    <v t="i">69</v>
    <v t="i">70</v>
    <v t="i">71</v>
    <v t="i">72</v>
    <v t="i">73</v>
    <v t="i">76</v>
    <v t="i">77</v>
    <v t="i">78</v>
    <v t="i">79</v>
    <v t="i">80</v>
    <v t="i">83</v>
    <v t="i">84</v>
    <v t="i">85</v>
    <v t="i">86</v>
    <v t="i">87</v>
    <v t="i">90</v>
    <v t="i">91</v>
    <v t="i">92</v>
    <v t="i">93</v>
    <v t="i">94</v>
    <v t="i">97</v>
    <v t="i">98</v>
    <v t="i">99</v>
    <v t="i">100</v>
    <v t="i">101</v>
    <v t="i">105</v>
    <v t="i">106</v>
    <v t="i">107</v>
    <v t="i">108</v>
    <v t="i">111</v>
    <v t="i">112</v>
    <v t="i">113</v>
    <v t="i">114</v>
    <v t="i">115</v>
    <v t="i">118</v>
    <v t="i">119</v>
    <v t="i">120</v>
    <v t="i">121</v>
    <v t="i">122</v>
    <v t="i">126</v>
    <v t="i">127</v>
    <v t="i">128</v>
    <v t="i">129</v>
    <v t="i">132</v>
    <v t="i">133</v>
    <v t="i">134</v>
    <v t="i">135</v>
    <v t="i">136</v>
    <v t="i">140</v>
    <v t="i">141</v>
    <v t="i">142</v>
    <v t="i">143</v>
    <v t="i">146</v>
    <v t="i">147</v>
    <v t="i">148</v>
    <v t="i">149</v>
    <v t="i">150</v>
    <v t="i">153</v>
    <v t="i">154</v>
    <v t="i">155</v>
    <v t="i">156</v>
    <v t="i">157</v>
    <v t="i">160</v>
    <v t="i">161</v>
    <v t="i">162</v>
    <v t="i">163</v>
    <v t="i">164</v>
    <v t="i">167</v>
    <v t="i">168</v>
    <v t="i">169</v>
    <v t="i">170</v>
    <v t="i">171</v>
    <v t="i">174</v>
    <v t="i">175</v>
    <v t="i">176</v>
    <v t="i">177</v>
    <v t="i">178</v>
    <v t="i">181</v>
    <v t="i">182</v>
    <v t="i">183</v>
    <v t="i">184</v>
    <v t="i">185</v>
    <v t="i">188</v>
    <v t="i">189</v>
    <v t="i">190</v>
    <v t="i">191</v>
    <v t="i">192</v>
    <v t="i">195</v>
    <v t="i">196</v>
    <v t="i">197</v>
    <v t="i">198</v>
    <v t="i">199</v>
    <v t="i">203</v>
    <v t="i">204</v>
    <v t="i">205</v>
    <v t="i">206</v>
    <v t="i">209</v>
    <v t="i">210</v>
    <v t="i">211</v>
    <v t="i">212</v>
    <v t="i">213</v>
    <v t="i">216</v>
    <v t="i">217</v>
    <v t="i">218</v>
    <v t="i">219</v>
    <v t="i">220</v>
    <v t="i">223</v>
    <v t="i">224</v>
    <v t="i">225</v>
    <v t="i">226</v>
    <v t="i">227</v>
    <v t="i">230</v>
    <v t="i">231</v>
    <v t="i">232</v>
    <v t="i">233</v>
    <v t="i">234</v>
    <v t="i">237</v>
    <v t="i">238</v>
    <v t="i">239</v>
    <v t="i">240</v>
    <v t="i">241</v>
    <v t="i">244</v>
    <v t="i">245</v>
    <v t="i">246</v>
    <v t="i">247</v>
    <v t="i">248</v>
    <v t="i">251</v>
    <v t="i">252</v>
    <v t="i">253</v>
    <v t="i">254</v>
    <v t="i">255</v>
    <v t="i">258</v>
    <v t="i">259</v>
    <v t="i">260</v>
    <v t="i">261</v>
    <v t="i">262</v>
    <v t="i">265</v>
    <v t="i">266</v>
    <v t="i">267</v>
    <v t="i">268</v>
    <v t="i">269</v>
    <v t="i">272</v>
    <v t="i">273</v>
    <v t="i">274</v>
    <v t="i">275</v>
    <v t="i">276</v>
    <v t="i">279</v>
    <v t="i">280</v>
    <v t="i">281</v>
    <v t="i">283</v>
    <v t="i">286</v>
    <v t="i">287</v>
    <v t="i">288</v>
    <v t="i">289</v>
    <v t="i">290</v>
    <v t="i">293</v>
    <v t="i">294</v>
    <v t="i">295</v>
    <v t="i">296</v>
    <v t="i">297</v>
    <v t="i">300</v>
    <v t="i">301</v>
    <v t="i">302</v>
    <v t="i">303</v>
    <v t="i">304</v>
    <v t="i">307</v>
    <v t="i">308</v>
    <v t="i">309</v>
    <v t="i">310</v>
    <v t="i">311</v>
    <v t="i">315</v>
    <v t="i">316</v>
    <v t="i">317</v>
    <v t="i">318</v>
    <v t="i">322</v>
    <v t="i">323</v>
    <v t="i">324</v>
    <v t="i">325</v>
    <v t="i">328</v>
    <v t="i">329</v>
    <v t="i">330</v>
    <v t="i">331</v>
    <v t="i">332</v>
    <v t="i">336</v>
    <v t="i">337</v>
    <v t="i">338</v>
    <v t="i">339</v>
    <v t="i">342</v>
    <v t="i">343</v>
    <v t="i">344</v>
    <v t="i">345</v>
    <v t="i">346</v>
    <v t="i">349</v>
    <v t="i">350</v>
    <v t="i">351</v>
    <v t="i">352</v>
    <v t="i">353</v>
    <v t="i">356</v>
    <v t="i">357</v>
    <v t="i">358</v>
    <v t="i">359</v>
    <v t="i">360</v>
  </a>
  <a r="1" c="249">
    <v>172.79</v>
    <v>172.55</v>
    <v>168.88</v>
    <v>167.3</v>
    <v>164.32</v>
    <v>160.07</v>
    <v>162.74</v>
    <v>164.85</v>
    <v>165.12</v>
    <v>163.19999999999999</v>
    <v>166.56</v>
    <v>166.23</v>
    <v>163.16999999999999</v>
    <v>159.30000000000001</v>
    <v>157.44</v>
    <v>162.94999999999999</v>
    <v>158.52000000000001</v>
    <v>154.72999999999999</v>
    <v>150.62</v>
    <v>155.09</v>
    <v>159.59</v>
    <v>160.62</v>
    <v>163.98</v>
    <v>165.38</v>
    <v>168.82</v>
    <v>170.21</v>
    <v>174.07</v>
    <v>174.72</v>
    <v>175.6</v>
    <v>178.96</v>
    <v>177.77</v>
    <v>174.61</v>
    <v>174.31</v>
    <v>178.44</v>
    <v>175.06</v>
    <v>171.83</v>
    <v>172.14</v>
    <v>170.09</v>
    <v>165.75</v>
    <v>167.66</v>
    <v>170.4</v>
    <v>165.29</v>
    <v>165.07</v>
    <v>167.4</v>
    <v>167.23</v>
    <v>166.42</v>
    <v>161.79</v>
    <v>162.88</v>
    <v>156.80000000000001</v>
    <v>156.57</v>
    <v>163.63999999999999</v>
    <v>157.65</v>
    <v>157.96</v>
    <v>159.47999999999999</v>
    <v>166.02</v>
    <v>156.77000000000001</v>
    <v>157.28</v>
    <v>152.06</v>
    <v>154.51</v>
    <v>146.5</v>
    <v>142.56</v>
    <v>147.11000000000001</v>
    <v>145.54</v>
    <v>149.24</v>
    <v>140.82</v>
    <v>137.35</v>
    <v>137.59</v>
    <v>143.11000000000001</v>
    <v>140.36000000000001</v>
    <v>140.52000000000001</v>
    <v>143.78</v>
    <v>149.63999999999999</v>
    <v>148.84</v>
    <v>148.71</v>
    <v>151.21</v>
    <v>145.38</v>
    <v>146.13999999999999</v>
    <v>148.71</v>
    <v>147.96</v>
    <v>142.63999999999999</v>
    <v>137.13</v>
    <v>131.88</v>
    <v>132.76</v>
    <v>135.43</v>
    <v>130.06</v>
    <v>131.56</v>
    <v>135.87</v>
    <v>135.35</v>
    <v>138.27000000000001</v>
    <v>141.66</v>
    <v>141.66</v>
    <v>137.44</v>
    <v>139.22999999999999</v>
    <v>136.72</v>
    <v>138.93</v>
    <v>141.56</v>
    <v>142.91999999999999</v>
    <v>146.35</v>
    <v>147.04</v>
    <v>144.87</v>
    <v>145.86000000000001</v>
    <v>145.49</v>
    <v>148.47</v>
    <v>150.16999999999999</v>
    <v>147.07</v>
    <v>151</v>
    <v>153.04</v>
    <v>155.35</v>
    <v>154.09</v>
    <v>152.94999999999999</v>
    <v>151.6</v>
    <v>156.79</v>
    <v>157.35</v>
    <v>162.51</v>
    <v>161.51</v>
    <v>160.01</v>
    <v>166.13</v>
    <v>165.81</v>
    <v>165.35</v>
    <v>164.87</v>
    <v>164.92</v>
    <v>169.24</v>
    <v>168.49</v>
    <v>172.1</v>
    <v>173.19</v>
    <v>173.03</v>
    <v>174.55</v>
    <v>174.15</v>
    <v>171.52</v>
    <v>167.57</v>
    <v>167.23</v>
    <v>167.53</v>
    <v>170.03</v>
    <v>163.62</v>
    <v>161.38</v>
    <v>158.91</v>
    <v>157.22</v>
    <v>157.96</v>
    <v>155.81</v>
    <v>154.53</v>
    <v>155.96</v>
    <v>154.46</v>
    <v>157.37</v>
    <v>163.43</v>
    <v>153.84</v>
    <v>155.31</v>
    <v>152.37</v>
    <v>150.69999999999999</v>
    <v>154.47999999999999</v>
    <v>156.9</v>
    <v>153.72</v>
    <v>152.74</v>
    <v>150.43</v>
    <v>150.77000000000001</v>
    <v>151.76</v>
    <v>149.84</v>
    <v>142.47999999999999</v>
    <v>138.19999999999999</v>
    <v>142.44999999999999</v>
    <v>146.1</v>
    <v>146.4</v>
    <v>145.43</v>
    <v>140.09</v>
    <v>140.41999999999999</v>
    <v>138.97999999999999</v>
    <v>138.34</v>
    <v>142.99</v>
    <v>138.38</v>
    <v>142.41</v>
    <v>143.75</v>
    <v>143.86000000000001</v>
    <v>143.38999999999999</v>
    <v>147.27000000000001</v>
    <v>149.44999999999999</v>
    <v>152.34</v>
    <v>149.35</v>
    <v>144.80000000000001</v>
    <v>155.74</v>
    <v>153.34</v>
    <v>150.65</v>
    <v>145.03</v>
    <v>138.88</v>
    <v>138.38</v>
    <v>138.91999999999999</v>
    <v>139.5</v>
    <v>134.87</v>
    <v>146.87</v>
    <v>149.69999999999999</v>
    <v>148.28</v>
    <v>150.04</v>
    <v>148.79</v>
    <v>150.72</v>
    <v>151.29</v>
    <v>148.01</v>
    <v>150.18</v>
    <v>151.07</v>
    <v>148.11000000000001</v>
    <v>144.22</v>
    <v>141.16999999999999</v>
    <v>148.03</v>
    <v>148.31</v>
    <v>147.81</v>
    <v>146.63</v>
    <v>142.91</v>
    <v>140.94</v>
    <v>142.65</v>
    <v>142.16</v>
    <v>144.49</v>
    <v>145.47</v>
    <v>143.21</v>
    <v>136.5</v>
    <v>134.51</v>
    <v>132.37</v>
    <v>132.30000000000001</v>
    <v>135.44999999999999</v>
    <v>132.22999999999999</v>
    <v>131.86000000000001</v>
    <v>130.03</v>
    <v>126.04</v>
    <v>129.61000000000001</v>
    <v>129.93</v>
    <v>125.07</v>
    <v>126.36</v>
    <v>125.02</v>
    <v>129.62</v>
    <v>130.15</v>
    <v>130.72999999999999</v>
    <v>133.49</v>
    <v>133.41</v>
    <v>134.76</v>
    <v>135.94</v>
    <v>135.21</v>
    <v>135.27000000000001</v>
    <v>137.87</v>
    <v>141.11000000000001</v>
    <v>142.53</v>
    <v>141.86000000000001</v>
    <v>143.96</v>
    <v>145.93</v>
    <v>143</v>
    <v>144.29</v>
    <v>145.43</v>
    <v>150.82</v>
    <v>154.5</v>
    <v>151.72999999999999</v>
    <v>154.65</v>
    <v>151.91999999999999</v>
    <v>150.87</v>
    <v>151.01</v>
  </a>
  <a r="1" c="249">
    <v>154.72</v>
    <v>156.35</v>
    <v>152.94999999999999</v>
    <v>151.36000000000001</v>
    <v>148.09</v>
    <v>145.87</v>
    <v>149.4</v>
    <v>149.53</v>
    <v>148.46</v>
    <v>145.69999999999999</v>
    <v>147.34</v>
    <v>145.57</v>
    <v>140.72</v>
    <v>133.5</v>
    <v>131.75</v>
    <v>133.65</v>
    <v>133.63999999999999</v>
    <v>131.75</v>
    <v>129.03</v>
    <v>134.19999999999999</v>
    <v>138.13999999999999</v>
    <v>139.47</v>
    <v>140.30000000000001</v>
    <v>138.62</v>
    <v>140.11000000000001</v>
    <v>137.63999999999999</v>
    <v>138.96</v>
    <v>139.13999999999999</v>
    <v>138.72</v>
    <v>142.38</v>
    <v>140.96</v>
    <v>137.16</v>
    <v>137</v>
    <v>138.58000000000001</v>
    <v>135.62</v>
    <v>132.57</v>
    <v>131.87</v>
    <v>131.87</v>
    <v>130.65</v>
    <v>130.84</v>
    <v>132.35</v>
    <v>130.47</v>
    <v>127.77</v>
    <v>131.9</v>
    <v>124.57</v>
    <v>121.66</v>
    <v>118.27</v>
    <v>119.95</v>
    <v>115.77</v>
    <v>115.21</v>
    <v>115.29</v>
    <v>111.63</v>
    <v>113.5</v>
    <v>113.55</v>
    <v>116.19</v>
    <v>112.61</v>
    <v>110.29</v>
    <v>106.98</v>
    <v>107.68</v>
    <v>105.21</v>
    <v>104.31</v>
    <v>107.33</v>
    <v>105.18</v>
    <v>108.64</v>
    <v>104.3</v>
    <v>103.14</v>
    <v>102.42</v>
    <v>105.83</v>
    <v>101.59</v>
    <v>103.26</v>
    <v>105.61</v>
    <v>109.32</v>
    <v>110.44</v>
    <v>109.19</v>
    <v>110.87</v>
    <v>108.67</v>
    <v>107.83</v>
    <v>107.79</v>
    <v>107.34</v>
    <v>103.3</v>
    <v>99.4</v>
    <v>95.71</v>
    <v>94.22</v>
    <v>95.88</v>
    <v>94.28</v>
    <v>94.34</v>
    <v>93.29</v>
    <v>93.5</v>
    <v>94.3</v>
    <v>97.78</v>
    <v>96.61</v>
    <v>95.92</v>
    <v>95.65</v>
    <v>94.4</v>
    <v>96.14</v>
    <v>97.18</v>
    <v>96.08</v>
    <v>97.43</v>
    <v>95.86</v>
    <v>93.64</v>
    <v>93.6</v>
    <v>92.94</v>
    <v>91.84</v>
    <v>95.2</v>
    <v>95.7</v>
    <v>99.61</v>
    <v>103.35</v>
    <v>104.18</v>
    <v>102.72</v>
    <v>102.69</v>
    <v>99.78</v>
    <v>103.5</v>
    <v>104.9</v>
    <v>106.1</v>
    <v>106.22</v>
    <v>104.71</v>
    <v>109.02</v>
    <v>108.12</v>
    <v>106.63</v>
    <v>109.11</v>
    <v>108.13</v>
    <v>112.43</v>
    <v>117.69</v>
    <v>121.57</v>
    <v>124.26</v>
    <v>124.96</v>
    <v>122.81</v>
    <v>122.67</v>
    <v>120.14</v>
    <v>115.94</v>
    <v>114.86</v>
    <v>116.41</v>
    <v>117.46</v>
    <v>114.07</v>
    <v>113.53</v>
    <v>112.43</v>
    <v>112.08</v>
    <v>112.53</v>
    <v>111.2</v>
    <v>110.09</v>
    <v>112.69</v>
    <v>112.33</v>
    <v>115.18</v>
    <v>116.39</v>
    <v>111.76</v>
    <v>112.5</v>
    <v>110.77</v>
    <v>108.25</v>
    <v>109.17</v>
    <v>107.57</v>
    <v>104.49</v>
    <v>102.16</v>
    <v>99.5</v>
    <v>98.12</v>
    <v>95.85</v>
    <v>99.4</v>
    <v>97.45</v>
    <v>94.33</v>
    <v>97.13</v>
    <v>101.44</v>
    <v>100.8</v>
    <v>100.04</v>
    <v>97.16</v>
    <v>95.16</v>
    <v>93.1</v>
    <v>93.41</v>
    <v>96.64</v>
    <v>94.45</v>
    <v>97.33</v>
    <v>98.48</v>
    <v>98.99</v>
    <v>98.59</v>
    <v>102.04</v>
    <v>101.72</v>
    <v>104.36</v>
    <v>104.63</v>
    <v>104.44</v>
    <v>105.95</v>
    <v>106.54</v>
    <v>106</v>
    <v>101.82</v>
    <v>99.25</v>
    <v>99.58</v>
    <v>100.43</v>
    <v>99.9</v>
    <v>86.75</v>
    <v>90.46</v>
    <v>95.01</v>
    <v>94.28</v>
    <v>95.51</v>
    <v>93.95</v>
    <v>91.45</v>
    <v>91.8</v>
    <v>97.58</v>
    <v>96.21</v>
    <v>98.88</v>
    <v>98.87</v>
    <v>95.69</v>
    <v>94.69</v>
    <v>97.87</v>
    <v>98.59</v>
    <v>99.43</v>
    <v>95.93</v>
    <v>92.29</v>
    <v>92.15</v>
    <v>92.55</v>
    <v>93.38</v>
    <v>94.66</v>
    <v>94.7</v>
    <v>94.15</v>
    <v>90.49</v>
    <v>90.08</v>
    <v>85.78</v>
    <v>87.02</v>
    <v>86.92</v>
    <v>86.67</v>
    <v>88.01</v>
    <v>86.37</v>
    <v>84.17</v>
    <v>87.18</v>
    <v>86.88</v>
    <v>88.97</v>
    <v>91.98</v>
    <v>91.92</v>
    <v>93.92</v>
    <v>94.77</v>
    <v>95.56</v>
    <v>96.33</v>
    <v>99.81</v>
    <v>99.4</v>
    <v>99.91</v>
    <v>99.04</v>
    <v>99.08</v>
    <v>103.48</v>
    <v>105.69</v>
    <v>106</v>
    <v>108.12</v>
    <v>109.7</v>
    <v>109.54</v>
    <v>107.59</v>
    <v>108.49</v>
    <v>109.39</v>
    <v>113.21</v>
    <v>110.71</v>
    <v>109.87</v>
    <v>111.63</v>
    <v>111.78</v>
    <v>110.36</v>
    <v>108.06</v>
  </a>
  <a r="1" c="19">
    <v t="i">1</v>
    <v t="i">2</v>
    <v t="i">3</v>
    <v t="i">4</v>
    <v t="i">7</v>
    <v t="i">8</v>
    <v t="i">9</v>
    <v t="i">10</v>
    <v t="i">11</v>
    <v t="i">14</v>
    <v t="i">15</v>
    <v t="i">16</v>
    <v t="i">17</v>
    <v t="i">18</v>
    <v t="i">21</v>
    <v t="i">22</v>
    <v t="i">23</v>
    <v t="i">24</v>
    <v t="i">25</v>
  </a>
  <a r="1" c="19">
    <v>99.91</v>
    <v>99.04</v>
    <v>99.08</v>
    <v>103.48</v>
    <v>105.69</v>
    <v>106</v>
    <v>108.12</v>
    <v>109.7</v>
    <v>109.54</v>
    <v>107.59</v>
    <v>108.49</v>
    <v>109.39</v>
    <v>113.21</v>
    <v>110.71</v>
    <v>109.87</v>
    <v>111.63</v>
    <v>111.78</v>
    <v>110.36</v>
    <v>108.06</v>
  </a>
  <a r="1" c="19">
    <v>100.32</v>
    <v>100.28</v>
    <v>98.12</v>
    <v>100.34</v>
    <v>103.29</v>
    <v>105.39</v>
    <v>104.96</v>
    <v>108.17</v>
    <v>109.26</v>
    <v>108.26</v>
    <v>107.58</v>
    <v>108.5</v>
    <v>110.67</v>
    <v>111.47</v>
    <v>110.17</v>
    <v>109.295</v>
    <v>112.2</v>
    <v>118.04</v>
    <v>108.96</v>
  </a>
  <a r="1" c="19">
    <v>100.99</v>
    <v>101.12990000000001</v>
    <v>99.45</v>
    <v>103.5865</v>
    <v>105.9541</v>
    <v>108.44</v>
    <v>108.16</v>
    <v>109.76</v>
    <v>110.5823</v>
    <v>108.97</v>
    <v>108.715</v>
    <v>109.94</v>
    <v>113.53</v>
    <v>113.1412</v>
    <v>110.43</v>
    <v>112.12</v>
    <v>113.33</v>
    <v>118.18</v>
    <v>109.74</v>
  </a>
  <a r="1" c="19">
    <v>98.995000000000005</v>
    <v>98.724900000000005</v>
    <v>97.12</v>
    <v>99.301500000000004</v>
    <v>102.9209</v>
    <v>102</v>
    <v>104.18</v>
    <v>107.5701</v>
    <v>109.16</v>
    <v>107.48</v>
    <v>107.45</v>
    <v>106.9</v>
    <v>109.6901</v>
    <v>110.37</v>
    <v>108.53</v>
    <v>108.86</v>
    <v>110.29</v>
    <v>109.80889999999999</v>
    <v>107.21</v>
  </a>
  <a r="1" c="19">
    <v>14914197</v>
    <v>11384536</v>
    <v>10973553</v>
    <v>14549879</v>
    <v>11479075</v>
    <v>8606723</v>
    <v>10008035</v>
    <v>9204417</v>
    <v>10249678</v>
    <v>8548547</v>
    <v>8251663</v>
    <v>9975481</v>
    <v>13093205</v>
    <v>12472478</v>
    <v>11956540</v>
    <v>10843984</v>
    <v>27719920</v>
    <v>46137152</v>
    <v>15565987</v>
  </a>
  <a r="1" c="249">
    <v>18.84</v>
    <v>18.82</v>
    <v>18.22</v>
    <v>17.87</v>
    <v>17.43</v>
    <v>16.64</v>
    <v>16.96</v>
    <v>17.46</v>
    <v>17.25</v>
    <v>16.29</v>
    <v>16.37</v>
    <v>15.71</v>
    <v>14.59</v>
    <v>12.84</v>
    <v>13.51</v>
    <v>14.3</v>
    <v>14.2</v>
    <v>14.02</v>
    <v>14.25</v>
    <v>15.57</v>
    <v>16.47</v>
    <v>16.55</v>
    <v>16.75</v>
    <v>16.09</v>
    <v>16.559999999999999</v>
    <v>16.21</v>
    <v>16.72</v>
    <v>17.010000000000002</v>
    <v>17.3</v>
    <v>18.16</v>
    <v>18.05</v>
    <v>18.25</v>
    <v>18.239999999999998</v>
    <v>18.23</v>
    <v>17.84</v>
    <v>17.38</v>
    <v>16.95</v>
    <v>16.59</v>
    <v>16.97</v>
    <v>17.13</v>
    <v>18.95</v>
    <v>19</v>
    <v>18.54</v>
    <v>19.59</v>
    <v>19.48</v>
    <v>20.22</v>
    <v>20.18</v>
    <v>19.98</v>
    <v>18.77</v>
    <v>18.97</v>
    <v>19.43</v>
    <v>18.77</v>
    <v>18.559999999999999</v>
    <v>19.13</v>
    <v>19.62</v>
    <v>18.54</v>
    <v>17.84</v>
    <v>16.32</v>
    <v>16.57</v>
    <v>15.97</v>
    <v>15.49</v>
    <v>16.579999999999998</v>
    <v>16.55</v>
    <v>17.82</v>
    <v>16.89</v>
    <v>16.75</v>
    <v>16.260000000000002</v>
    <v>16.75</v>
    <v>15.5</v>
    <v>16.13</v>
    <v>17.239999999999998</v>
    <v>18.13</v>
    <v>17.87</v>
    <v>17.29</v>
    <v>17.46</v>
    <v>16.22</v>
    <v>16.3</v>
    <v>16.690000000000001</v>
    <v>16.149999999999999</v>
    <v>15.47</v>
    <v>14.71</v>
    <v>13.32</v>
    <v>12.95</v>
    <v>13.31</v>
    <v>12.16</v>
    <v>12.94</v>
    <v>13.04</v>
    <v>13.1</v>
    <v>12.98</v>
    <v>13.9</v>
    <v>13.56</v>
    <v>13.5</v>
    <v>13.03</v>
    <v>12.68</v>
    <v>13.13</v>
    <v>13.88</v>
    <v>13.89</v>
    <v>14.1</v>
    <v>13.97</v>
    <v>13.43</v>
    <v>14.77</v>
    <v>14.31</v>
    <v>14.25</v>
    <v>14.47</v>
    <v>14.54</v>
    <v>15.16</v>
    <v>15.21</v>
    <v>14.08</v>
    <v>13.68</v>
    <v>13.75</v>
    <v>13.43</v>
    <v>13.97</v>
    <v>13.76</v>
    <v>13.71</v>
    <v>14.28</v>
    <v>14.06</v>
    <v>14.63</v>
    <v>14.86</v>
    <v>14.74</v>
    <v>15.02</v>
    <v>14.62</v>
    <v>15.07</v>
    <v>14.99</v>
    <v>15.25</v>
    <v>15.33</v>
    <v>15.5</v>
    <v>14.96</v>
    <v>14.84</v>
    <v>14.17</v>
    <v>13.71</v>
    <v>13.82</v>
    <v>13.99</v>
    <v>14.42</v>
    <v>13.74</v>
    <v>13.51</v>
    <v>13.33</v>
    <v>12.99</v>
    <v>12.93</v>
    <v>12.99</v>
    <v>13.22</v>
    <v>13.89</v>
    <v>13.96</v>
    <v>14.19</v>
    <v>14.47</v>
    <v>13.68</v>
    <v>14.03</v>
    <v>14.27</v>
    <v>13.75</v>
    <v>14.21</v>
    <v>13.97</v>
    <v>13.23</v>
    <v>12.71</v>
    <v>12.21</v>
    <v>11.86</v>
    <v>12.27</v>
    <v>12.75</v>
    <v>12.25</v>
    <v>12.04</v>
    <v>11.92</v>
    <v>12.95</v>
    <v>12.87</v>
    <v>12.73</v>
    <v>12.18</v>
    <v>12.05</v>
    <v>12.26</v>
    <v>12.7</v>
    <v>13.05</v>
    <v>13.11</v>
    <v>13.2</v>
    <v>13.7</v>
    <v>13.99</v>
    <v>13.46</v>
    <v>13.71</v>
    <v>14.1</v>
    <v>14.29</v>
    <v>14</v>
    <v>13.97</v>
    <v>14</v>
    <v>14.18</v>
    <v>14.11</v>
    <v>13.58</v>
    <v>13.73</v>
    <v>14.11</v>
    <v>14.32</v>
    <v>14.25</v>
    <v>13.98</v>
    <v>14.93</v>
    <v>14.88</v>
    <v>14.68</v>
    <v>14.61</v>
    <v>14.09</v>
    <v>13.95</v>
    <v>14.05</v>
    <v>13.85</v>
    <v>13.98</v>
    <v>14.42</v>
    <v>14.5</v>
    <v>13.83</v>
    <v>14.14</v>
    <v>14.43</v>
    <v>13.98</v>
    <v>13.97</v>
    <v>14.11</v>
    <v>14.33</v>
    <v>13.55</v>
    <v>13.6</v>
    <v>13.53</v>
    <v>14.2</v>
    <v>13.46</v>
    <v>13.35</v>
    <v>12.93</v>
    <v>12.81</v>
    <v>12.48</v>
    <v>12.53</v>
    <v>13.03</v>
    <v>12.56</v>
    <v>12.71</v>
    <v>12.53</v>
    <v>12.32</v>
    <v>12.7</v>
    <v>12.72</v>
    <v>12.74</v>
    <v>13.59</v>
    <v>13.99</v>
    <v>14.18</v>
    <v>14.61</v>
    <v>15.19</v>
    <v>15.34</v>
    <v>16.829999999999998</v>
    <v>17.02</v>
    <v>17.079999999999998</v>
    <v>16.64</v>
    <v>16.28</v>
    <v>16.34</v>
    <v>16.170000000000002</v>
    <v>16.02</v>
    <v>16.260000000000002</v>
    <v>16.61</v>
    <v>16.43</v>
    <v>15.96</v>
    <v>16.14</v>
    <v>16.690000000000001</v>
    <v>17.059999999999999</v>
    <v>17.02</v>
    <v>16.920000000000002</v>
    <v>16.96</v>
    <v>16.97</v>
    <v>16.66</v>
    <v>16.28</v>
  </a>
  <a r="1" c="256">
    <v t="i">0</v>
    <v t="i">1</v>
    <v t="i">2</v>
    <v t="i">3</v>
    <v t="i">6</v>
    <v t="i">7</v>
    <v t="i">8</v>
    <v t="i">9</v>
    <v t="i">10</v>
    <v t="i">13</v>
    <v t="i">14</v>
    <v t="i">15</v>
    <v t="i">16</v>
    <v t="i">17</v>
    <v t="i">20</v>
    <v t="i">21</v>
    <v t="i">22</v>
    <v t="i">23</v>
    <v t="i">24</v>
    <v t="i">27</v>
    <v t="i">28</v>
    <v t="i">29</v>
    <v t="i">30</v>
    <v t="i">31</v>
    <v t="i">34</v>
    <v t="i">35</v>
    <v t="i">36</v>
    <v t="i">37</v>
    <v t="i">38</v>
    <v t="i">41</v>
    <v t="i">42</v>
    <v t="i">43</v>
    <v t="i">44</v>
    <v t="i">45</v>
    <v t="i">48</v>
    <v t="i">49</v>
    <v t="i">50</v>
    <v t="i">51</v>
    <v t="i">52</v>
    <v t="i">55</v>
    <v t="i">56</v>
    <v t="i">57</v>
    <v t="i">58</v>
    <v t="i">63</v>
    <v t="i">64</v>
    <v t="i">65</v>
    <v t="i">66</v>
    <v t="i">69</v>
    <v t="i">70</v>
    <v t="i">71</v>
    <v t="i">72</v>
    <v t="i">73</v>
    <v t="i">76</v>
    <v t="i">77</v>
    <v t="i">78</v>
    <v t="i">79</v>
    <v t="i">80</v>
    <v t="i">83</v>
    <v t="i">84</v>
    <v t="i">85</v>
    <v t="i">86</v>
    <v t="i">87</v>
    <v t="i">90</v>
    <v t="i">91</v>
    <v t="i">92</v>
    <v t="i">93</v>
    <v t="i">94</v>
    <v t="i">97</v>
    <v t="i">98</v>
    <v t="i">99</v>
    <v t="i">100</v>
    <v t="i">101</v>
    <v t="i">104</v>
    <v t="i">105</v>
    <v t="i">106</v>
    <v t="i">107</v>
    <v t="i">108</v>
    <v t="i">111</v>
    <v t="i">112</v>
    <v t="i">113</v>
    <v t="i">114</v>
    <v t="i">115</v>
    <v t="i">118</v>
    <v t="i">119</v>
    <v t="i">120</v>
    <v t="i">121</v>
    <v t="i">122</v>
    <v t="i">125</v>
    <v t="i">126</v>
    <v t="i">127</v>
    <v t="i">128</v>
    <v t="i">129</v>
    <v t="i">132</v>
    <v t="i">133</v>
    <v t="i">134</v>
    <v t="i">135</v>
    <v t="i">136</v>
    <v t="i">139</v>
    <v t="i">140</v>
    <v t="i">141</v>
    <v t="i">142</v>
    <v t="i">143</v>
    <v t="i">146</v>
    <v t="i">147</v>
    <v t="i">148</v>
    <v t="i">149</v>
    <v t="i">150</v>
    <v t="i">153</v>
    <v t="i">154</v>
    <v t="i">155</v>
    <v t="i">156</v>
    <v t="i">157</v>
    <v t="i">160</v>
    <v t="i">161</v>
    <v t="i">162</v>
    <v t="i">163</v>
    <v t="i">164</v>
    <v t="i">167</v>
    <v t="i">168</v>
    <v t="i">169</v>
    <v t="i">170</v>
    <v t="i">171</v>
    <v t="i">174</v>
    <v t="i">175</v>
    <v t="i">176</v>
    <v t="i">177</v>
    <v t="i">178</v>
    <v t="i">181</v>
    <v t="i">182</v>
    <v t="i">183</v>
    <v t="i">184</v>
    <v t="i">185</v>
    <v t="i">188</v>
    <v t="i">189</v>
    <v t="i">190</v>
    <v t="i">191</v>
    <v t="i">192</v>
    <v t="i">195</v>
    <v t="i">196</v>
    <v t="i">197</v>
    <v t="i">198</v>
    <v t="i">199</v>
    <v t="i">202</v>
    <v t="i">203</v>
    <v t="i">204</v>
    <v t="i">205</v>
    <v t="i">206</v>
    <v t="i">209</v>
    <v t="i">210</v>
    <v t="i">211</v>
    <v t="i">212</v>
    <v t="i">213</v>
    <v t="i">216</v>
    <v t="i">217</v>
    <v t="i">218</v>
    <v t="i">219</v>
    <v t="i">220</v>
    <v t="i">223</v>
    <v t="i">224</v>
    <v t="i">225</v>
    <v t="i">226</v>
    <v t="i">227</v>
    <v t="i">230</v>
    <v t="i">231</v>
    <v t="i">232</v>
    <v t="i">233</v>
    <v t="i">234</v>
    <v t="i">237</v>
    <v t="i">238</v>
    <v t="i">239</v>
    <v t="i">240</v>
    <v t="i">241</v>
    <v t="i">244</v>
    <v t="i">245</v>
    <v t="i">246</v>
    <v t="i">247</v>
    <v t="i">248</v>
    <v t="i">251</v>
    <v t="i">252</v>
    <v t="i">253</v>
    <v t="i">254</v>
    <v t="i">255</v>
    <v t="i">258</v>
    <v t="i">259</v>
    <v t="i">260</v>
    <v t="i">261</v>
    <v t="i">262</v>
    <v t="i">265</v>
    <v t="i">266</v>
    <v t="i">267</v>
    <v t="i">268</v>
    <v t="i">269</v>
    <v t="i">272</v>
    <v t="i">273</v>
    <v t="i">274</v>
    <v t="i">275</v>
    <v t="i">276</v>
    <v t="i">279</v>
    <v t="i">280</v>
    <v t="i">281</v>
    <v t="i">282</v>
    <v t="i">283</v>
    <v t="i">286</v>
    <v t="i">287</v>
    <v t="i">288</v>
    <v t="i">289</v>
    <v t="i">290</v>
    <v t="i">293</v>
    <v t="i">294</v>
    <v t="i">295</v>
    <v t="i">296</v>
    <v t="i">297</v>
    <v t="i">300</v>
    <v t="i">301</v>
    <v t="i">302</v>
    <v t="i">303</v>
    <v t="i">304</v>
    <v t="i">307</v>
    <v t="i">308</v>
    <v t="i">309</v>
    <v t="i">310</v>
    <v t="i">311</v>
    <v t="i">315</v>
    <v t="i">316</v>
    <v t="i">317</v>
    <v t="i">318</v>
    <v t="i">321</v>
    <v t="i">322</v>
    <v t="i">323</v>
    <v t="i">324</v>
    <v t="i">325</v>
    <v t="i">328</v>
    <v t="i">329</v>
    <v t="i">330</v>
    <v t="i">331</v>
    <v t="i">332</v>
    <v t="i">335</v>
    <v t="i">336</v>
    <v t="i">337</v>
    <v t="i">338</v>
    <v t="i">339</v>
    <v t="i">342</v>
    <v t="i">343</v>
    <v t="i">344</v>
    <v t="i">345</v>
    <v t="i">346</v>
    <v t="i">349</v>
    <v t="i">350</v>
    <v t="i">351</v>
    <v t="i">352</v>
    <v t="i">353</v>
    <v t="i">356</v>
    <v t="i">357</v>
    <v t="i">358</v>
    <v t="i">359</v>
    <v t="i">360</v>
  </a>
  <a r="1" c="256">
    <v>1984</v>
    <v>2023.5</v>
    <v>1969.4</v>
    <v>1957</v>
    <v>1944.2</v>
    <v>1954.6</v>
    <v>1943.2</v>
    <v>1952.8</v>
    <v>2000.5</v>
    <v>1972</v>
    <v>1951</v>
    <v>2047.5</v>
    <v>1930.2</v>
    <v>1833.4</v>
    <v>1981</v>
    <v>2039.5</v>
    <v>2004.5</v>
    <v>1955.8</v>
    <v>1963.6</v>
    <v>1926.8</v>
    <v>1940</v>
    <v>1903.6</v>
    <v>1965.4</v>
    <v>1941.8</v>
    <v>2020.5</v>
    <v>2007.5</v>
    <v>2085</v>
    <v>2081</v>
    <v>2110.5</v>
    <v>2061.5</v>
    <v>2022</v>
    <v>2111.5</v>
    <v>2108.5</v>
    <v>2119.5</v>
    <v>2116</v>
    <v>2121</v>
    <v>2131.5</v>
    <v>2086</v>
    <v>2168</v>
    <v>2135</v>
    <v>2165.5</v>
    <v>2182</v>
    <v>2192</v>
    <v>2228</v>
    <v>2208</v>
    <v>2222</v>
    <v>2188</v>
    <v>2074.5</v>
    <v>2124</v>
    <v>2130.5</v>
    <v>2185</v>
    <v>2173</v>
    <v>-99999901</v>
    <v>2216</v>
    <v>2225</v>
    <v>2293</v>
    <v>2299.5</v>
    <v>2225</v>
    <v>2233.5</v>
    <v>2316.5</v>
    <v>2240.5</v>
    <v>2303.5</v>
    <v>2337.5</v>
    <v>2350.5</v>
    <v>2370.5</v>
    <v>2328.5</v>
    <v>2336.5</v>
    <v>2387.5</v>
    <v>2366</v>
    <v>2378.5</v>
    <v>2404</v>
    <v>2380</v>
    <v>2374</v>
    <v>2376.5</v>
    <v>2361</v>
    <v>-99999901</v>
    <v>-99999901</v>
    <v>2394.5</v>
    <v>2416</v>
    <v>2440</v>
    <v>2395.5</v>
    <v>2338</v>
    <v>2287.5</v>
    <v>2308</v>
    <v>2271</v>
    <v>2144</v>
    <v>2044</v>
    <v>2110.5</v>
    <v>2151</v>
    <v>2076</v>
    <v>2029</v>
    <v>2087.5</v>
    <v>2112.5</v>
    <v>2177</v>
    <v>2185</v>
    <v>2134</v>
    <v>2121</v>
    <v>2203</v>
    <v>2016</v>
    <v>1974.2</v>
    <v>2033.5</v>
    <v>2043.5</v>
    <v>2030.5</v>
    <v>1998</v>
    <v>2002</v>
    <v>1936.4</v>
    <v>1989.6</v>
    <v>2037</v>
    <v>2034</v>
    <v>2050.5</v>
    <v>2028.5</v>
    <v>2039.5</v>
    <v>2069</v>
    <v>2086.5</v>
    <v>2117.5</v>
    <v>2124</v>
    <v>2179</v>
    <v>2136</v>
    <v>2166</v>
    <v>2170.5</v>
    <v>2132.5</v>
    <v>2150</v>
    <v>2161.5</v>
    <v>2184.5</v>
    <v>2169.5</v>
    <v>2213.5</v>
    <v>2215</v>
    <v>2182</v>
    <v>2168.5</v>
    <v>2182</v>
    <v>2217.5</v>
    <v>2248.5</v>
    <v>2244</v>
    <v>2317.5</v>
    <v>2292.5</v>
    <v>2320.5</v>
    <v>2334</v>
    <v>-99999901</v>
    <v>2339.5</v>
    <v>2290</v>
    <v>2273</v>
    <v>2324</v>
    <v>2348</v>
    <v>2308.5</v>
    <v>2263</v>
    <v>2270</v>
    <v>2300</v>
    <v>2321.5</v>
    <v>2327.5</v>
    <v>2341</v>
    <v>2314.5</v>
    <v>2296.5</v>
    <v>-99999901</v>
    <v>2302.5</v>
    <v>2335</v>
    <v>2338.5</v>
    <v>2214.5</v>
    <v>2211.5</v>
    <v>2243.5</v>
    <v>2261</v>
    <v>2241.5</v>
    <v>2246.5</v>
    <v>2299.5</v>
    <v>2338</v>
    <v>2378.5</v>
    <v>2312</v>
    <v>2345.5</v>
    <v>2327.5</v>
    <v>2286</v>
    <v>2269</v>
    <v>2302.5</v>
    <v>2270</v>
    <v>2266.5</v>
    <v>2253</v>
    <v>2273</v>
    <v>2320</v>
    <v>2344</v>
    <v>2345</v>
    <v>2289.5</v>
    <v>2299.5</v>
    <v>2425</v>
    <v>2418.5</v>
    <v>2404</v>
    <v>2454</v>
    <v>2428</v>
    <v>2491.5</v>
    <v>2526.5</v>
    <v>2501</v>
    <v>2438</v>
    <v>2383.5</v>
    <v>2315</v>
    <v>2360</v>
    <v>2358</v>
    <v>2375</v>
    <v>2370.5</v>
    <v>2364.5</v>
    <v>2344.5</v>
    <v>2272.5</v>
    <v>2382.5</v>
    <v>2356.5</v>
    <v>2342.5</v>
    <v>2367</v>
    <v>2360.5</v>
    <v>2400.5</v>
    <v>2444</v>
    <v>2382</v>
    <v>2365.5</v>
    <v>2375.5</v>
    <v>2358.5</v>
    <v>2315.5</v>
    <v>2309.5</v>
    <v>2286</v>
    <v>2295.5</v>
    <v>2318</v>
    <v>2296</v>
    <v>2289.5</v>
    <v>2243</v>
    <v>2287</v>
    <v>2307.5</v>
    <v>2354.5</v>
    <v>2352.5</v>
    <v>2366.5</v>
    <v>-99999901</v>
    <v>2350</v>
    <v>2349.5</v>
    <v>2326</v>
    <v>-99999901</v>
    <v>2367</v>
    <v>2285</v>
    <v>2311.5</v>
    <v>2350</v>
    <v>2379</v>
    <v>2376.5</v>
    <v>2406</v>
    <v>2432.5</v>
    <v>2440.5</v>
    <v>2425.5</v>
    <v>2419</v>
    <v>2403.5</v>
    <v>2360.5</v>
    <v>2363</v>
    <v>2365.5</v>
    <v>2347.5</v>
    <v>2332</v>
    <v>2341.5</v>
    <v>2370.5</v>
    <v>2375</v>
    <v>2374</v>
    <v>2366.5</v>
    <v>2337.5</v>
    <v>2414</v>
    <v>2398.5</v>
    <v>2455</v>
    <v>2443</v>
    <v>2466</v>
    <v>2539</v>
  </a>
  <a r="1" c="249">
    <v>18.079999999999998</v>
    <v>18.010000000000002</v>
    <v>17.54</v>
    <v>18.04</v>
    <v>17.29</v>
    <v>16.95</v>
    <v>17.149999999999999</v>
    <v>17.829999999999998</v>
    <v>17.559999999999999</v>
    <v>16.7</v>
    <v>18.100000000000001</v>
    <v>17.600000000000001</v>
    <v>16.850000000000001</v>
    <v>15.97</v>
    <v>16.03</v>
    <v>16.37</v>
    <v>16.329999999999998</v>
    <v>16.04</v>
    <v>15.74</v>
    <v>16.059999999999999</v>
    <v>16.579999999999998</v>
    <v>16.579999999999998</v>
    <v>16.86</v>
    <v>16.48</v>
    <v>17.09</v>
    <v>16.68</v>
    <v>16.829999999999998</v>
    <v>16.47</v>
    <v>16.670000000000002</v>
    <v>17.75</v>
    <v>17.27</v>
    <v>16.91</v>
    <v>16.649999999999999</v>
    <v>16.66</v>
    <v>15.82</v>
    <v>15.39</v>
    <v>14.96</v>
    <v>15.05</v>
    <v>15.28</v>
    <v>15.36</v>
    <v>15.51</v>
    <v>15.48</v>
    <v>15.67</v>
    <v>16.149999999999999</v>
    <v>16.05</v>
    <v>15.7</v>
    <v>15.13</v>
    <v>15.19</v>
    <v>14.71</v>
    <v>14.85</v>
    <v>14.62</v>
    <v>14.16</v>
    <v>14.27</v>
    <v>14.56</v>
    <v>14.98</v>
    <v>14.53</v>
    <v>14.21</v>
    <v>13.37</v>
    <v>13.35</v>
    <v>12.83</v>
    <v>12.44</v>
    <v>13.5</v>
    <v>13.05</v>
    <v>13.53</v>
    <v>12.78</v>
    <v>12.85</v>
    <v>12.5</v>
    <v>12.83</v>
    <v>12.42</v>
    <v>12.71</v>
    <v>13.12</v>
    <v>13.63</v>
    <v>13.68</v>
    <v>13.55</v>
    <v>13.89</v>
    <v>13.5</v>
    <v>13.46</v>
    <v>13.74</v>
    <v>13.53</v>
    <v>13.28</v>
    <v>12.75</v>
    <v>11.81</v>
    <v>12.2</v>
    <v>12.27</v>
    <v>11.25</v>
    <v>11.23</v>
    <v>11.46</v>
    <v>11.48</v>
    <v>11.56</v>
    <v>12.01</v>
    <v>12.04</v>
    <v>11.81</v>
    <v>11.52</v>
    <v>11.13</v>
    <v>11.32</v>
    <v>11.2</v>
    <v>11.06</v>
    <v>11.65</v>
    <v>11.62</v>
    <v>11.29</v>
    <v>11.56</v>
    <v>11.51</v>
    <v>11.39</v>
    <v>11.88</v>
    <v>11.96</v>
    <v>12.59</v>
    <v>12.73</v>
    <v>13</v>
    <v>12.82</v>
    <v>12.84</v>
    <v>12.54</v>
    <v>13.19</v>
    <v>14</v>
    <v>14.69</v>
    <v>15.34</v>
    <v>15.16</v>
    <v>15.69</v>
    <v>15.37</v>
    <v>15.3</v>
    <v>15.78</v>
    <v>15.19</v>
    <v>15.5</v>
    <v>15.83</v>
    <v>16.18</v>
    <v>16.32</v>
    <v>16.43</v>
    <v>16.03</v>
    <v>16.149999999999999</v>
    <v>15.88</v>
    <v>15.08</v>
    <v>15.32</v>
    <v>15.52</v>
    <v>15.93</v>
    <v>15.41</v>
    <v>15.57</v>
    <v>15.45</v>
    <v>15.24</v>
    <v>15.19</v>
    <v>15.16</v>
    <v>15.03</v>
    <v>15.43</v>
    <v>15.47</v>
    <v>15.42</v>
    <v>15.54</v>
    <v>14.74</v>
    <v>14.66</v>
    <v>14.89</v>
    <v>14.72</v>
    <v>14.93</v>
    <v>13.09</v>
    <v>13.05</v>
    <v>12.77</v>
    <v>12.31</v>
    <v>11.99</v>
    <v>11.91</v>
    <v>12.18</v>
    <v>11.47</v>
    <v>11.2</v>
    <v>11.47</v>
    <v>12.36</v>
    <v>12.51</v>
    <v>12.36</v>
    <v>12.2</v>
    <v>11.36</v>
    <v>11.56</v>
    <v>11.54</v>
    <v>11.77</v>
    <v>11.67</v>
    <v>11.83</v>
    <v>12.03</v>
    <v>12.13</v>
    <v>11.77</v>
    <v>12.19</v>
    <v>12.48</v>
    <v>12.83</v>
    <v>12.82</v>
    <v>13</v>
    <v>13.26</v>
    <v>13.37</v>
    <v>13.4</v>
    <v>13.06</v>
    <v>13.26</v>
    <v>13.51</v>
    <v>13.7</v>
    <v>13.72</v>
    <v>13.31</v>
    <v>14.18</v>
    <v>14.5</v>
    <v>14.06</v>
    <v>14.3</v>
    <v>13.9</v>
    <v>13.91</v>
    <v>13.99</v>
    <v>13.95</v>
    <v>14.07</v>
    <v>14.03</v>
    <v>14.08</v>
    <v>13.73</v>
    <v>13.75</v>
    <v>13.9</v>
    <v>14.08</v>
    <v>13.86</v>
    <v>13.38</v>
    <v>13.28</v>
    <v>13.1</v>
    <v>13.12</v>
    <v>13.18</v>
    <v>13.46</v>
    <v>13.57</v>
    <v>13.48</v>
    <v>13.03</v>
    <v>12.12</v>
    <v>11.69</v>
    <v>11.47</v>
    <v>11.78</v>
    <v>11.31</v>
    <v>11.36</v>
    <v>11.2</v>
    <v>10.95</v>
    <v>11.54</v>
    <v>11.63</v>
    <v>11.68</v>
    <v>12.01</v>
    <v>12.25</v>
    <v>12.58</v>
    <v>12.69</v>
    <v>12.84</v>
    <v>13.22</v>
    <v>13.43</v>
    <v>12.72</v>
    <v>12.67</v>
    <v>12.41</v>
    <v>12.18</v>
    <v>12.4</v>
    <v>12.8</v>
    <v>12.74</v>
    <v>12.79</v>
    <v>12.92</v>
    <v>13.27</v>
    <v>12.89</v>
    <v>13.51</v>
    <v>13.79</v>
    <v>14.32</v>
    <v>13.23</v>
    <v>13.14</v>
    <v>13.45</v>
    <v>13.42</v>
    <v>13.49</v>
    <v>12.73</v>
  </a>
  <a r="1" c="249">
    <v>60.91</v>
    <v>60.9</v>
    <v>62.12</v>
    <v>62.54</v>
    <v>62.28</v>
    <v>61.59</v>
    <v>60.51</v>
    <v>62.85</v>
    <v>62.24</v>
    <v>61.97</v>
    <v>62.43</v>
    <v>62.47</v>
    <v>62.57</v>
    <v>61.08</v>
    <v>58.66</v>
    <v>58.96</v>
    <v>57.88</v>
    <v>57.92</v>
    <v>58.54</v>
    <v>59.62</v>
    <v>59.46</v>
    <v>60.09</v>
    <v>60.1</v>
    <v>60.58</v>
    <v>60.8</v>
    <v>60.4</v>
    <v>60.98</v>
    <v>61.53</v>
    <v>61.92</v>
    <v>62.16</v>
    <v>62.21</v>
    <v>62</v>
    <v>62.87</v>
    <v>62.54</v>
    <v>62.47</v>
    <v>63.1</v>
    <v>63.44</v>
    <v>63.83</v>
    <v>63.81</v>
    <v>64.56</v>
    <v>64.73</v>
    <v>65.02</v>
    <v>64.44</v>
    <v>65.069999999999993</v>
    <v>65.959999999999994</v>
    <v>66.209999999999994</v>
    <v>65.25</v>
    <v>65.94</v>
    <v>65.05</v>
    <v>65.56</v>
    <v>66.19</v>
    <v>64.61</v>
    <v>63.44</v>
    <v>63.08</v>
    <v>65.03</v>
    <v>64.510000000000005</v>
    <v>64.739999999999995</v>
    <v>64.61</v>
    <v>64.010000000000005</v>
    <v>64.31</v>
    <v>64.510000000000005</v>
    <v>65.72</v>
    <v>65.959999999999994</v>
    <v>65.78</v>
    <v>61.2</v>
    <v>60</v>
    <v>60.98</v>
    <v>62.86</v>
    <v>64.02</v>
    <v>64.069999999999993</v>
    <v>64.3</v>
    <v>64.680000000000007</v>
    <v>63.38</v>
    <v>63.07</v>
    <v>63.73</v>
    <v>62.97</v>
    <v>62.87</v>
    <v>63.25</v>
    <v>62.89</v>
    <v>61.8</v>
    <v>61.41</v>
    <v>61.34</v>
    <v>59.23</v>
    <v>59.67</v>
    <v>59.07</v>
    <v>59.43</v>
    <v>60.7</v>
    <v>61.15</v>
    <v>61.88</v>
    <v>63.04</v>
    <v>62.91</v>
    <v>62.28</v>
    <v>62.73</v>
    <v>62.91</v>
    <v>64.38</v>
    <v>63.28</v>
    <v>63.41</v>
    <v>62.91</v>
    <v>63.14</v>
    <v>62.94</v>
    <v>62.67</v>
    <v>62.38</v>
    <v>62.18</v>
    <v>62.5</v>
    <v>61.65</v>
    <v>62.53</v>
    <v>61.5</v>
    <v>61.36</v>
    <v>61.59</v>
    <v>62.19</v>
    <v>63.21</v>
    <v>63.01</v>
    <v>64.06</v>
    <v>64.17</v>
    <v>64.52</v>
    <v>63.64</v>
    <v>63.92</v>
    <v>63.67</v>
    <v>63.38</v>
    <v>62.97</v>
    <v>63.05</v>
    <v>63.65</v>
    <v>63.22</v>
    <v>63.7</v>
    <v>64.5</v>
    <v>65.03</v>
    <v>64.88</v>
    <v>65.22</v>
    <v>65.17</v>
    <v>64.2</v>
    <v>64.27</v>
    <v>64.36</v>
    <v>64.67</v>
    <v>63.11</v>
    <v>62.73</v>
    <v>62.15</v>
    <v>61.71</v>
    <v>62</v>
    <v>61.15</v>
    <v>61.18</v>
    <v>62.31</v>
    <v>62.12</v>
    <v>62.32</v>
    <v>62.5</v>
    <v>60.47</v>
    <v>60.79</v>
    <v>59.53</v>
    <v>59.54</v>
    <v>59.99</v>
    <v>59.9</v>
    <v>59.4</v>
    <v>59.26</v>
    <v>58.6</v>
    <v>57.87</v>
    <v>56.38</v>
    <v>56.98</v>
    <v>56.57</v>
    <v>56.02</v>
    <v>56.65</v>
    <v>56.78</v>
    <v>56.24</v>
    <v>55.03</v>
    <v>54.51</v>
    <v>54.39</v>
    <v>54.48</v>
    <v>55.14</v>
    <v>55.87</v>
    <v>54.98</v>
    <v>55.69</v>
    <v>56.44</v>
    <v>55.96</v>
    <v>55.08</v>
    <v>55.96</v>
    <v>57.57</v>
    <v>58.95</v>
    <v>59.39</v>
    <v>59.53</v>
    <v>60.76</v>
    <v>59.85</v>
    <v>59.64</v>
    <v>58.81</v>
    <v>58.78</v>
    <v>59.26</v>
    <v>59.49</v>
    <v>59.6</v>
    <v>58.77</v>
    <v>60.88</v>
    <v>61.32</v>
    <v>60.73</v>
    <v>60.63</v>
    <v>60.52</v>
    <v>60.71</v>
    <v>61.14</v>
    <v>62.08</v>
    <v>62.35</v>
    <v>62.63</v>
    <v>62.69</v>
    <v>62.7</v>
    <v>62.48</v>
    <v>63.61</v>
    <v>63.79</v>
    <v>64.349999999999994</v>
    <v>63.47</v>
    <v>63.44</v>
    <v>63.54</v>
    <v>63.81</v>
    <v>63.14</v>
    <v>63.97</v>
    <v>63.99</v>
    <v>63.99</v>
    <v>63.11</v>
    <v>62.75</v>
    <v>62.84</v>
    <v>62.79</v>
    <v>63.8</v>
    <v>63.34</v>
    <v>63.82</v>
    <v>64.209999999999994</v>
    <v>63.57</v>
    <v>63.95</v>
    <v>63.61</v>
    <v>62.95</v>
    <v>62.92</v>
    <v>62.2</v>
    <v>63.4</v>
    <v>62.61</v>
    <v>62.13</v>
    <v>62.01</v>
    <v>61.21</v>
    <v>61.43</v>
    <v>61.68</v>
    <v>59.81</v>
    <v>59.72</v>
    <v>60.08</v>
    <v>60.23</v>
    <v>60.55</v>
    <v>60.93</v>
    <v>60.81</v>
    <v>60.49</v>
    <v>60.64</v>
    <v>61.32</v>
    <v>61.33</v>
    <v>60.28</v>
    <v>59.83</v>
    <v>60.17</v>
    <v>60.07</v>
    <v>59.72</v>
    <v>59.62</v>
    <v>59.62</v>
  </a>
  <a r="1" c="249">
    <v>300.47000000000003</v>
    <v>299.5</v>
    <v>290.73</v>
    <v>287.93</v>
    <v>287.72000000000003</v>
    <v>280.27</v>
    <v>294.58999999999997</v>
    <v>297.31</v>
    <v>298.79000000000002</v>
    <v>294.95</v>
    <v>300.19</v>
    <v>295.92</v>
    <v>289.86</v>
    <v>278.91000000000003</v>
    <v>275.85000000000002</v>
    <v>288.5</v>
    <v>285.58999999999997</v>
    <v>280.07</v>
    <v>276.44</v>
    <v>287.14999999999998</v>
    <v>294.39</v>
    <v>295.22000000000003</v>
    <v>300.43</v>
    <v>299.16000000000003</v>
    <v>304.06</v>
    <v>299.49</v>
    <v>304.10000000000002</v>
    <v>303.68</v>
    <v>310.7</v>
    <v>315.41000000000003</v>
    <v>313.86</v>
    <v>308.31</v>
    <v>309.42</v>
    <v>314.97000000000003</v>
    <v>310.88</v>
    <v>299.5</v>
    <v>301.37</v>
    <v>296.97000000000003</v>
    <v>285.26</v>
    <v>282.06</v>
    <v>287.62</v>
    <v>279.83</v>
    <v>280.52</v>
    <v>285.3</v>
    <v>286.36</v>
    <v>280.81</v>
    <v>274.02999999999997</v>
    <v>280.72000000000003</v>
    <v>270.22000000000003</v>
    <v>283.22000000000003</v>
    <v>289.63</v>
    <v>277.52</v>
    <v>284.47000000000003</v>
    <v>281.77999999999997</v>
    <v>289.98</v>
    <v>277.35000000000002</v>
    <v>274.73</v>
    <v>264.58</v>
    <v>269.5</v>
    <v>260.55</v>
    <v>255.35</v>
    <v>261.12</v>
    <v>261.5</v>
    <v>266.82</v>
    <v>254.08</v>
    <v>253.14</v>
    <v>252.56</v>
    <v>260.64999999999998</v>
    <v>259.62</v>
    <v>262.52</v>
    <v>265.89999999999998</v>
    <v>273.24</v>
    <v>271.87</v>
    <v>272.42</v>
    <v>274.58</v>
    <v>270.02</v>
    <v>268.75</v>
    <v>272.5</v>
    <v>270.41000000000003</v>
    <v>264.79000000000002</v>
    <v>252.99</v>
    <v>242.26</v>
    <v>244.49</v>
    <v>251.76</v>
    <v>244.97</v>
    <v>247.65</v>
    <v>253.74</v>
    <v>253.13</v>
    <v>258.86</v>
    <v>267.7</v>
    <v>264.89</v>
    <v>256.48</v>
    <v>260.26</v>
    <v>256.83</v>
    <v>259.58</v>
    <v>262.85000000000002</v>
    <v>266.20999999999998</v>
    <v>268.39999999999998</v>
    <v>267.66000000000003</v>
    <v>264.51</v>
    <v>253.67</v>
    <v>252.72</v>
    <v>254.08</v>
    <v>256.72000000000003</v>
    <v>254.25</v>
    <v>259.52999999999997</v>
    <v>262.27</v>
    <v>264.83999999999997</v>
    <v>260.36</v>
    <v>258.83</v>
    <v>251.9</v>
    <v>268.74</v>
    <v>276.41000000000003</v>
    <v>280.74</v>
    <v>278.01</v>
    <v>274.82</v>
    <v>282.47000000000003</v>
    <v>283.64999999999998</v>
    <v>282.91000000000003</v>
    <v>280.32</v>
    <v>282.3</v>
    <v>289.16000000000003</v>
    <v>287.02</v>
    <v>291.91000000000003</v>
    <v>293.47000000000003</v>
    <v>292.70999999999998</v>
    <v>291.32</v>
    <v>290.17</v>
    <v>286.14999999999998</v>
    <v>277.75</v>
    <v>276.44</v>
    <v>275.79000000000002</v>
    <v>278.85000000000002</v>
    <v>268.08999999999997</v>
    <v>265.23</v>
    <v>262.97000000000003</v>
    <v>261.47000000000003</v>
    <v>260.39999999999998</v>
    <v>256.06</v>
    <v>253.25</v>
    <v>258.08999999999997</v>
    <v>258.52</v>
    <v>264.45999999999998</v>
    <v>266.64999999999998</v>
    <v>251.99</v>
    <v>252.22</v>
    <v>245.38</v>
    <v>244.74</v>
    <v>244.52</v>
    <v>242.45</v>
    <v>238.95</v>
    <v>240.98</v>
    <v>237.92</v>
    <v>237.45</v>
    <v>236.41</v>
    <v>241.07</v>
    <v>237.5</v>
    <v>232.9</v>
    <v>240.74</v>
    <v>248.88</v>
    <v>249.2</v>
    <v>246.79</v>
    <v>234.24</v>
    <v>229.25</v>
    <v>225.41</v>
    <v>225.75</v>
    <v>234.24</v>
    <v>228.56</v>
    <v>237.53</v>
    <v>238.5</v>
    <v>236.48</v>
    <v>236.15</v>
    <v>242.12</v>
    <v>247.25</v>
    <v>250.66</v>
    <v>231.32</v>
    <v>226.75</v>
    <v>235.87</v>
    <v>232.13</v>
    <v>228.17</v>
    <v>220.1</v>
    <v>214.25</v>
    <v>221.39</v>
    <v>227.87</v>
    <v>228.87</v>
    <v>224.51</v>
    <v>242.98</v>
    <v>247.11</v>
    <v>241.55</v>
    <v>241.97</v>
    <v>241.73</v>
    <v>241.68</v>
    <v>241.22</v>
    <v>242.05</v>
    <v>245.03</v>
    <v>247.58</v>
    <v>247.49</v>
    <v>241.76</v>
    <v>240.33</v>
    <v>255.14</v>
    <v>254.69</v>
    <v>255.02</v>
    <v>250.2</v>
    <v>245.12</v>
    <v>244.37</v>
    <v>247.4</v>
    <v>245.42</v>
    <v>252.51</v>
    <v>256.92</v>
    <v>257.22000000000003</v>
    <v>249.01</v>
    <v>244.69</v>
    <v>240.45</v>
    <v>241.8</v>
    <v>244.43</v>
    <v>238.19</v>
    <v>238.73</v>
    <v>236.96</v>
    <v>234.53</v>
    <v>241.01</v>
    <v>239.82</v>
    <v>239.58</v>
    <v>229.1</v>
    <v>222.31</v>
    <v>224.93</v>
    <v>227.12</v>
    <v>228.85</v>
    <v>235.77</v>
    <v>238.51</v>
    <v>239.23</v>
    <v>240.35</v>
    <v>235.81</v>
    <v>231.93</v>
    <v>240.22</v>
    <v>242.58</v>
    <v>242.04</v>
    <v>240.61</v>
    <v>248</v>
    <v>248.16</v>
    <v>242.71</v>
    <v>247.81</v>
    <v>252.75</v>
    <v>264.60000000000002</v>
    <v>258.35000000000002</v>
    <v>256.77</v>
    <v>267.56</v>
    <v>266.73</v>
    <v>263.62</v>
    <v>263.10000000000002</v>
  </a>
  <a r="1" c="249">
    <v>108.46</v>
    <v>106.52</v>
    <v>104.81</v>
    <v>104.23</v>
    <v>102.68</v>
    <v>101.31</v>
    <v>101.99</v>
    <v>104.09</v>
    <v>102.53</v>
    <v>100.86</v>
    <v>101.74</v>
    <v>100.23</v>
    <v>98.47</v>
    <v>95.82</v>
    <v>97.42</v>
    <v>98.34</v>
    <v>100.18</v>
    <v>97.31</v>
    <v>94.79</v>
    <v>98.1</v>
    <v>102.75</v>
    <v>104.62</v>
    <v>106.12</v>
    <v>104.45</v>
    <v>105.73</v>
    <v>104.15</v>
    <v>107.37</v>
    <v>106.29</v>
    <v>105.03</v>
    <v>105.8</v>
    <v>105.19</v>
    <v>102.71</v>
    <v>102.92</v>
    <v>105.04</v>
    <v>101.1</v>
    <v>99.37</v>
    <v>98.2</v>
    <v>98.27</v>
    <v>92.83</v>
    <v>90.83</v>
    <v>91.79</v>
    <v>89.14</v>
    <v>88.48</v>
    <v>89.32</v>
    <v>89.07</v>
    <v>88.15</v>
    <v>85.6</v>
    <v>87.58</v>
    <v>84.24</v>
    <v>85.45</v>
    <v>87.3</v>
    <v>86.05</v>
    <v>86.1</v>
    <v>86.33</v>
    <v>88.52</v>
    <v>84.93</v>
    <v>83.66</v>
    <v>80.84</v>
    <v>82</v>
    <v>80.06</v>
    <v>83.9</v>
    <v>87.01</v>
    <v>86.36</v>
    <v>87.69</v>
    <v>87.07</v>
    <v>88.71</v>
    <v>89.94</v>
    <v>89.77</v>
    <v>89.03</v>
    <v>88.29</v>
    <v>90.54</v>
    <v>92.26</v>
    <v>94.07</v>
    <v>94.06</v>
    <v>93.84</v>
    <v>92.64</v>
    <v>92.3</v>
    <v>92.64</v>
    <v>92.26</v>
    <v>89.53</v>
    <v>88.06</v>
    <v>83.93</v>
    <v>83</v>
    <v>84.34</v>
    <v>81.66</v>
    <v>84</v>
    <v>84.85</v>
    <v>83.75</v>
    <v>83.75</v>
    <v>85.64</v>
    <v>84.45</v>
    <v>83.19</v>
    <v>83.41</v>
    <v>81.77</v>
    <v>81.680000000000007</v>
    <v>80.95</v>
    <v>80.33</v>
    <v>83.51</v>
    <v>82.58</v>
    <v>81.99</v>
    <v>82.05</v>
    <v>81.52</v>
    <v>81.099999999999994</v>
    <v>82.15</v>
    <v>82.21</v>
    <v>85.02</v>
    <v>86.04</v>
    <v>87.26</v>
    <v>86.96</v>
    <v>85.49</v>
    <v>85.27</v>
    <v>86.66</v>
    <v>87.56</v>
    <v>85.39</v>
    <v>86.08</v>
    <v>85.29</v>
    <v>87.14</v>
    <v>85.95</v>
    <v>86.32</v>
    <v>84.83</v>
    <v>83.52</v>
    <v>85.33</v>
    <v>85.82</v>
    <v>86.8</v>
    <v>86.92</v>
    <v>86.11</v>
    <v>87.16</v>
    <v>86.88</v>
    <v>86.73</v>
    <v>85.23</v>
    <v>84.02</v>
    <v>84.16</v>
    <v>85.26</v>
    <v>81.709999999999994</v>
    <v>81.34</v>
    <v>80.739999999999995</v>
    <v>79.349999999999994</v>
    <v>78.88</v>
    <v>77.23</v>
    <v>75.37</v>
    <v>74.5</v>
    <v>74.19</v>
    <v>75.38</v>
    <v>75.62</v>
    <v>72.010000000000005</v>
    <v>72.040000000000006</v>
    <v>71.86</v>
    <v>71.88</v>
    <v>72.48</v>
    <v>71.17</v>
    <v>69.91</v>
    <v>69.38</v>
    <v>68.430000000000007</v>
    <v>66.7</v>
    <v>65.89</v>
    <v>66.989999999999995</v>
    <v>65.069999999999993</v>
    <v>64.05</v>
    <v>66.16</v>
    <v>68.239999999999995</v>
    <v>67.61</v>
    <v>67.41</v>
    <v>66.41</v>
    <v>65.62</v>
    <v>64.17</v>
    <v>63.17</v>
    <v>65.17</v>
    <v>64.23</v>
    <v>66.09</v>
    <v>65.27</v>
    <v>64.63</v>
    <v>64.73</v>
    <v>65.040000000000006</v>
    <v>65.14</v>
    <v>67.239999999999995</v>
    <v>67.319999999999993</v>
    <v>66.86</v>
    <v>67.849999999999994</v>
    <v>67.47</v>
    <v>74.010000000000005</v>
    <v>71.37</v>
    <v>72.13</v>
    <v>74.59</v>
    <v>75.5</v>
    <v>76.81</v>
    <v>75.48</v>
    <v>80.5</v>
    <v>83.09</v>
    <v>82.42</v>
    <v>82.68</v>
    <v>81.14</v>
    <v>80.83</v>
    <v>80.39</v>
    <v>79.09</v>
    <v>81.239999999999995</v>
    <v>82.2</v>
    <v>82.89</v>
    <v>82.17</v>
    <v>82.23</v>
    <v>83.07</v>
    <v>83.94</v>
    <v>82.79</v>
    <v>81.61</v>
    <v>79.47</v>
    <v>79.040000000000006</v>
    <v>79.19</v>
    <v>80.38</v>
    <v>80.180000000000007</v>
    <v>80.989999999999995</v>
    <v>81.23</v>
    <v>78.67</v>
    <v>78.37</v>
    <v>77.69</v>
    <v>77.5</v>
    <v>77.42</v>
    <v>76.77</v>
    <v>76.94</v>
    <v>75.540000000000006</v>
    <v>74.849999999999994</v>
    <v>76.69</v>
    <v>76.28</v>
    <v>76.650000000000006</v>
    <v>77.8</v>
    <v>77.5</v>
    <v>81.39</v>
    <v>82.62</v>
    <v>82.08</v>
    <v>84.29</v>
    <v>86.07</v>
    <v>85.75</v>
    <v>86.76</v>
    <v>86.68</v>
    <v>87.97</v>
    <v>89.29</v>
    <v>88.91</v>
    <v>89.31</v>
    <v>89.55</v>
    <v>89.13</v>
    <v>90.61</v>
    <v>89.33</v>
    <v>89.46</v>
    <v>89.55</v>
    <v>93.8</v>
    <v>93.13</v>
    <v>90.12</v>
    <v>91.37</v>
    <v>90.42</v>
    <v>90.12</v>
    <v>90.12</v>
  </a>
  <a r="1" c="249">
    <v>156.51050000000001</v>
    <v>158.10050000000001</v>
    <v>154.6525</v>
    <v>152.60149999999999</v>
    <v>150.19749999999999</v>
    <v>144.827</v>
    <v>151.358</v>
    <v>153.7885</v>
    <v>153.56299999999999</v>
    <v>151.142</v>
    <v>152.05250000000001</v>
    <v>147.89850000000001</v>
    <v>145.64099999999999</v>
    <v>137.453</v>
    <v>136.0145</v>
    <v>139.279</v>
    <v>146.8175</v>
    <v>145.52449999999999</v>
    <v>141.85300000000001</v>
    <v>147.3665</v>
    <v>153.10400000000001</v>
    <v>157.239</v>
    <v>161.25049999999999</v>
    <v>161.4915</v>
    <v>164.88900000000001</v>
    <v>163.40799999999999</v>
    <v>163.64949999999999</v>
    <v>164.77350000000001</v>
    <v>168.9905</v>
    <v>169.315</v>
    <v>166.30099999999999</v>
    <v>162.9975</v>
    <v>163.56</v>
    <v>168.34649999999999</v>
    <v>164.05500000000001</v>
    <v>158.756</v>
    <v>157.78450000000001</v>
    <v>154.4605</v>
    <v>151.12200000000001</v>
    <v>150.78749999999999</v>
    <v>155.541</v>
    <v>151.70650000000001</v>
    <v>152.785</v>
    <v>158.1155</v>
    <v>153.99799999999999</v>
    <v>148.29599999999999</v>
    <v>144.35</v>
    <v>146.07400000000001</v>
    <v>139.39099999999999</v>
    <v>138.167</v>
    <v>144.59649999999999</v>
    <v>124.28149999999999</v>
    <v>124.5</v>
    <v>124.2535</v>
    <v>125.9285</v>
    <v>116.407</v>
    <v>114.77249999999999</v>
    <v>108.789</v>
    <v>108.85899999999999</v>
    <v>105.372</v>
    <v>106.93049999999999</v>
    <v>113.05500000000001</v>
    <v>110.8105</v>
    <v>115.3685</v>
    <v>107.1125</v>
    <v>107.319</v>
    <v>107.59099999999999</v>
    <v>107.557</v>
    <v>104.1</v>
    <v>106.77500000000001</v>
    <v>111.0775</v>
    <v>115.1465</v>
    <v>120.20950000000001</v>
    <v>121.684</v>
    <v>125.511</v>
    <v>122.35</v>
    <v>124.79</v>
    <v>123</v>
    <v>121.18</v>
    <v>116.15</v>
    <v>109.65</v>
    <v>103.67</v>
    <v>102.31</v>
    <v>107.67</v>
    <v>103.66</v>
    <v>106.22</v>
    <v>108.68</v>
    <v>108.95</v>
    <v>112.44</v>
    <v>116.46</v>
    <v>113.22</v>
    <v>107.4</v>
    <v>108.92</v>
    <v>106.21</v>
    <v>109.56</v>
    <v>113.5</v>
    <v>114.33</v>
    <v>116.33</v>
    <v>115.54</v>
    <v>111.75</v>
    <v>109.22</v>
    <v>110.4</v>
    <v>110.63</v>
    <v>113.55</v>
    <v>113.76</v>
    <v>118.21</v>
    <v>122.77</v>
    <v>124.63</v>
    <v>122.42</v>
    <v>121.14</v>
    <v>114.81</v>
    <v>120.97</v>
    <v>122.28</v>
    <v>134.94999999999999</v>
    <v>135.38999999999999</v>
    <v>134.16</v>
    <v>139.52000000000001</v>
    <v>142.57</v>
    <v>140.80000000000001</v>
    <v>139.41</v>
    <v>137.83000000000001</v>
    <v>142.69</v>
    <v>140.63999999999999</v>
    <v>143.55000000000001</v>
    <v>143.18</v>
    <v>144.78</v>
    <v>142.1</v>
    <v>142.30000000000001</v>
    <v>138.22999999999999</v>
    <v>133.22</v>
    <v>133.62</v>
    <v>133.80000000000001</v>
    <v>137.28</v>
    <v>130.75</v>
    <v>129.79</v>
    <v>128.72999999999999</v>
    <v>126.77</v>
    <v>127.82</v>
    <v>127.51</v>
    <v>126.11</v>
    <v>129.47999999999999</v>
    <v>129.82</v>
    <v>133.27000000000001</v>
    <v>136.44999999999999</v>
    <v>126.82</v>
    <v>128.55000000000001</v>
    <v>126.28</v>
    <v>123.53</v>
    <v>124.66</v>
    <v>122.19</v>
    <v>118.54</v>
    <v>117.31</v>
    <v>113.78</v>
    <v>115.15</v>
    <v>114.41</v>
    <v>118.01</v>
    <v>114.8</v>
    <v>113</v>
    <v>115.88</v>
    <v>121.09</v>
    <v>120.95</v>
    <v>120.3</v>
    <v>114.56</v>
    <v>113.67</v>
    <v>112.21</v>
    <v>112.9</v>
    <v>112.53</v>
    <v>106.9</v>
    <v>113.79</v>
    <v>116.36</v>
    <v>115.07</v>
    <v>115.25</v>
    <v>119.32</v>
    <v>119.82</v>
    <v>120.6</v>
    <v>115.66</v>
    <v>110.96</v>
    <v>103.41</v>
    <v>102.44</v>
    <v>96.79</v>
    <v>92.12</v>
    <v>89.3</v>
    <v>90.98</v>
    <v>90.53</v>
    <v>89.98</v>
    <v>86.14</v>
    <v>96.63</v>
    <v>100.79</v>
    <v>98.49</v>
    <v>98.94</v>
    <v>97.12</v>
    <v>94.85</v>
    <v>94.14</v>
    <v>92.46</v>
    <v>93.2</v>
    <v>94.13</v>
    <v>93.41</v>
    <v>93.95</v>
    <v>92.42</v>
    <v>96.54</v>
    <v>95.5</v>
    <v>94.13</v>
    <v>91.01</v>
    <v>88.25</v>
    <v>88.46</v>
    <v>90.35</v>
    <v>89.09</v>
    <v>90.55</v>
    <v>92.49</v>
    <v>91.58</v>
    <v>88.45</v>
    <v>87.86</v>
    <v>84.92</v>
    <v>85.19</v>
    <v>86.77</v>
    <v>83.79</v>
    <v>85.25</v>
    <v>83.04</v>
    <v>81.819999999999993</v>
    <v>84.18</v>
    <v>84</v>
    <v>85.82</v>
    <v>85.14</v>
    <v>83.12</v>
    <v>86.08</v>
    <v>87.36</v>
    <v>89.87</v>
    <v>95.09</v>
    <v>95.27</v>
    <v>98.12</v>
    <v>96.05</v>
    <v>95.46</v>
    <v>93.68</v>
    <v>97.25</v>
    <v>97.52</v>
    <v>96.32</v>
    <v>97.18</v>
    <v>99.22</v>
    <v>102.24</v>
    <v>100.55</v>
    <v>103.13</v>
    <v>105.15</v>
    <v>112.91</v>
    <v>103.39</v>
    <v>102.18</v>
    <v>102.11</v>
    <v>100.05</v>
    <v>98.24</v>
    <v>97.61</v>
  </a>
  <a r="1" c="19">
    <v>96.05</v>
    <v>95.46</v>
    <v>93.68</v>
    <v>97.25</v>
    <v>97.52</v>
    <v>96.32</v>
    <v>97.18</v>
    <v>99.22</v>
    <v>102.24</v>
    <v>100.55</v>
    <v>103.13</v>
    <v>105.15</v>
    <v>112.91</v>
    <v>103.39</v>
    <v>102.18</v>
    <v>102.11</v>
    <v>100.05</v>
    <v>98.24</v>
    <v>97.61</v>
  </a>
  <a r="1" c="19">
    <v>98.68</v>
    <v>97.25</v>
    <v>94.74</v>
    <v>93.86</v>
    <v>97.56</v>
    <v>96.93</v>
    <v>92.56</v>
    <v>98.234999999999999</v>
    <v>99.53</v>
    <v>101.09</v>
    <v>101.155</v>
    <v>102.53</v>
    <v>110.245</v>
    <v>105.26</v>
    <v>102.925</v>
    <v>101.17</v>
    <v>102.04</v>
    <v>101.32</v>
    <v>97.56</v>
  </a>
  <a r="1" c="19">
    <v>98.89</v>
    <v>99.32</v>
    <v>95.44</v>
    <v>97.353999999999999</v>
    <v>97.78</v>
    <v>98.09</v>
    <v>97.24</v>
    <v>99.49</v>
    <v>103.485</v>
    <v>101.74</v>
    <v>103.3484</v>
    <v>106.24</v>
    <v>114</v>
    <v>108.78</v>
    <v>103.94840000000001</v>
    <v>102.41</v>
    <v>102.6699</v>
    <v>101.78</v>
    <v>98.816299999999998</v>
  </a>
  <a r="1" c="19">
    <v>95.73</v>
    <v>95.38</v>
    <v>92.86</v>
    <v>93.202500000000001</v>
    <v>95.86</v>
    <v>96</v>
    <v>91.52</v>
    <v>96.92</v>
    <v>99.53</v>
    <v>99.01</v>
    <v>101.14</v>
    <v>101.24</v>
    <v>108.88</v>
    <v>102.52</v>
    <v>100.65</v>
    <v>98.08</v>
    <v>98.775000000000006</v>
    <v>97.57</v>
    <v>96.23</v>
  </a>
  <a r="1" c="19">
    <v>72755001</v>
    <v>79570370</v>
    <v>69002663</v>
    <v>67481539</v>
    <v>76501103</v>
    <v>66929452</v>
    <v>94261570</v>
    <v>68523557</v>
    <v>87775614</v>
    <v>70691860</v>
    <v>66527253</v>
    <v>80450121</v>
    <v>158154243</v>
    <v>144374828</v>
    <v>81945199</v>
    <v>119501301</v>
    <v>75878304</v>
    <v>64622489</v>
    <v>52740133</v>
  </a>
</arrayData>
</file>

<file path=xl/richData/rdrichvalue.xml><?xml version="1.0" encoding="utf-8"?>
<rvData xmlns="http://schemas.microsoft.com/office/spreadsheetml/2017/richdata" count="2430">
  <rv s="0">
    <v>es-ES</v>
    <v>avym4c</v>
    <v>268435456</v>
    <v>1</v>
    <v>Con tecnología de Refinitiv</v>
    <v>0</v>
    <v>1</v>
    <v>USD/CLP</v>
    <v>3</v>
    <v>4</v>
    <v>Finance</v>
    <v>5</v>
    <v>791.78</v>
    <v>0</v>
    <v>0</v>
    <v>791.78</v>
    <v>USD</v>
    <v>44972.996898148151</v>
    <v>793.01</v>
    <v>1060.55</v>
    <v>792.23</v>
    <v>771</v>
    <v>CLP</v>
    <v>US Dollar/Chilean Peso FX Spot Rate</v>
    <v>791.78</v>
    <v>USDCLP</v>
    <v>Par de divisa</v>
    <v>USD/CLP</v>
  </rv>
  <rv s="1">
    <v>0</v>
  </rv>
  <rv s="2">
    <v>https://www.bing.com/financeapi/forcetrigger?t=a1moa2&amp;q=XNAS%3aAAL&amp;form=skydnc</v>
    <v>Learn more on Bing</v>
  </rv>
  <rv s="3">
    <v>es-ES</v>
    <v>a1moa2</v>
    <v>268435456</v>
    <v>1</v>
    <v>Con tecnología de Refinitiv</v>
    <v>6</v>
    <v>7</v>
    <v>AMERICAN AIRLINES GROUP INC. (XNAS:AAL)</v>
    <v>8</v>
    <v>9</v>
    <v>Finance</v>
    <v>10</v>
    <v>XNAS</v>
    <v>650642500</v>
    <v>1982</v>
    <v>16.64</v>
    <v>1.5642</v>
    <v>0.01</v>
    <v>-2.9760000000000002E-4</v>
    <v>5.9560000000000006E-4</v>
    <v>-5.0000000000000001E-3</v>
    <v>10930794000</v>
    <v>16.79</v>
    <v>American Airlines Group Inc. es una sociedad matriz. La principal actividad comercial de la empresa es la operación de una red aérea, que proporciona transporte aéreo para pasajeros y carga. La compañía opera a través del segmento estadounidense, que proporciona transporte aéreo para pasajeros y carga. La división de carga de la Compañía ofrece una gama de servicios de carga y correo con instalaciones y conexiones interlíneas disponibles en todo el mundo. Junto con sus filiales de aerolíneas regionales y terceros operadores regionales como American Eagle, su aerolínea opera un promedio de casi 6,700 vuelos diarios a casi 350 destinos en más de 50 países, principalmente desde sus centros en Charlotte, Chicago, Dallas/Fort Worth, Los Ángeles, Miami, Nueva York, Filadelfia, Phoenix y Washington en el Distrito de Columbia, al 31 de diciembre de 2016. En el año fiscal que finalizó el 31 de diciembre de 2016, aproximadamente 199 millones de pasajeros, cogieron sus vuelos principales y regionales.</v>
    <v>123400</v>
    <v>XNAS</v>
    <v>44972.996977094532</v>
    <v>Nasdaq Stock Market</v>
    <v>2</v>
    <v>16.84</v>
    <v>21.42</v>
    <v>16.579999999999998</v>
    <v>11.651400000000001</v>
    <v>USD</v>
    <v>AMERICAN AIRLINES GROUP INC.</v>
    <v>AMERICAN AIRLINES GROUP INC.</v>
    <v>3.3195999999999999</v>
    <v>16.8</v>
    <v>16.795000000000002</v>
    <v>Passenger Transportation Services</v>
    <v>1 Skyview Drive, FORT WORTH, TX, 76155 US</v>
    <v>AAL</v>
    <v>Acciones</v>
    <v>AMERICAN AIRLINES GROUP INC. (XNAS:AAL)</v>
    <v>12458265</v>
    <v>29536437</v>
  </rv>
  <rv s="1">
    <v>3</v>
  </rv>
  <rv s="2">
    <v>https://www.bing.com/financeapi/forcetrigger?t=a1mou2&amp;q=XNAS%3aAAPL&amp;form=skydnc</v>
    <v>Learn more on Bing</v>
  </rv>
  <rv s="3">
    <v>es-ES</v>
    <v>a1mou2</v>
    <v>268435456</v>
    <v>1</v>
    <v>Con tecnología de Refinitiv</v>
    <v>6</v>
    <v>7</v>
    <v>APPLE INC. (XNAS:AAPL)</v>
    <v>8</v>
    <v>9</v>
    <v>Finance</v>
    <v>10</v>
    <v>XNAS</v>
    <v>15821950000</v>
    <v>1977</v>
    <v>153.11000000000001</v>
    <v>1.3062</v>
    <v>2.13</v>
    <v>9.6570000000000005E-5</v>
    <v>1.3903E-2</v>
    <v>1.4999999999999999E-2</v>
    <v>2457623493500</v>
    <v>153.19999999999999</v>
    <v>APPLE INC. diseña, fabrica y comercializa dispositivos de comunicación y medios de comunicación móviles, ordenadores personales y reproductores portátiles de música digital. La compañía vende una variedad de programas relacionados, servicios, accesorios, soluciones de redes y aplicaciones y contenido digital de terceros. Los segmentos de la compañía incluyen América, Europa, Gran China, Japón y el resto de Asia-Pacífico. El segmento de América incluye América del Norte y del Sur. El segmento de Europa incluye los países europeos, India, Oriente Medio y África. El segmento de Gran China incluye China, Hong Kong y Taiwán. El segmento del resto de Asia-Pacífico incluye Australia y los países asiáticos no incluidos en otros segmentos de mercado de la compañía. Sus productos y servicios incluyen iPhone, iPad, Mac, iPod, Apple Watch, Apple TV, una cartera de aplicaciones de software de consumo masivo y profesionales, iPhone OS (iOS), OS X y los sistemas operativos de watchOS, iCloud, Apple Pay y una gama de ofertas de accesorios, servicios y soporte.</v>
    <v>164000</v>
    <v>XNAS</v>
    <v>44972.997313159372</v>
    <v>Nasdaq Stock Market</v>
    <v>5</v>
    <v>155.5</v>
    <v>179.61</v>
    <v>152.88</v>
    <v>124.17</v>
    <v>USD</v>
    <v>APPLE INC.</v>
    <v>APPLE INC.</v>
    <v>25.979600000000001</v>
    <v>155.33000000000001</v>
    <v>155.345</v>
    <v>Computers, Phones &amp; Household Electronics</v>
    <v>One Apple Park Way, CUPERTINO, CA, 95014 US</v>
    <v>AAPL</v>
    <v>Acciones</v>
    <v>APPLE INC. (XNAS:AAPL)</v>
    <v>65599811</v>
    <v>72317548</v>
  </rv>
  <rv s="1">
    <v>6</v>
  </rv>
  <rv s="2">
    <v>http://en.wikipedia.org/wiki/Public_domain</v>
    <v>Public domain</v>
  </rv>
  <rv s="2">
    <v>http://en.wikipedia.org/wiki/Ford_Motor_Company</v>
    <v>Wikipedia</v>
  </rv>
  <rv s="4">
    <v>8</v>
    <v>9</v>
  </rv>
  <rv s="5">
    <v>16</v>
    <v>https://www.bing.com/th?id=AMMS_cf0311a5f2d2dcb3110aca1404330618&amp;qlt=95</v>
    <v>10</v>
    <v>0</v>
    <v>https://www.bing.com/images/search?form=xlimg&amp;q=ford+motor+company</v>
    <v>Image of FORD MOTOR COMPANY</v>
  </rv>
  <rv s="2">
    <v>https://www.bing.com/financeapi/forcetrigger?t=a1sjw7&amp;q=XNYS%3aF&amp;form=skydnc</v>
    <v>Learn more on Bing</v>
  </rv>
  <rv s="6">
    <v>es-ES</v>
    <v>a1sjw7</v>
    <v>268435456</v>
    <v>1</v>
    <v>Con tecnología de Refinitiv</v>
    <v>11</v>
    <v>12</v>
    <v>FORD MOTOR COMPANY (XNYS:F)</v>
    <v>14</v>
    <v>15</v>
    <v>Finance</v>
    <v>10</v>
    <v>XNYS</v>
    <v>3986182000</v>
    <v>1919</v>
    <v>12.75</v>
    <v>1.5264</v>
    <v>-0.03</v>
    <v>-7.7339999999999996E-3</v>
    <v>-2.313E-3</v>
    <v>-0.1</v>
    <v>51581195080</v>
    <v>12.97</v>
    <v>FORD MOTOR COMPANY es una compañía global de automotores y movilidad. El principal negocio de la empresa incluye el diseño, fabricación, comercialización, financiación y mantenimiento de una línea de automóviles, camiones, vehículos utilitarios deportivos (SUV) y vehículos electrificados Ford, así como vehículos de lujo Lincoln. La compañía opera en dos sectores: Automotriz y servicios financieros. El sector automotriz incluye los segmentos América del Norte, América del Sur, Europa, Oriente Medio y África y Asia-Pacífico. Su sector de servicios financieros incluye los segmentos Ford Credit y otros servicios financieros. Sus marcas de vehículos incluyen Ford, Ford-Lincoln y Lincoln. El segmento de servicios financieros incluye empresas controladoras, bienes raíces y la financiación de algunos vehículos Volvo en Europa. La empresa cuenta con más de 70 plantas en todo el mundo. A través de la filial de su propiedad Ford Motor Credit Company LLC (Ford Credit), ofrece productos de financiación automotriz directamente y a través de distribuidores de automotores en todo el mundo.</v>
    <v>173000</v>
    <v>XNYS</v>
    <v>44972.996979825781</v>
    <v>11</v>
    <v>New York Stock Exchange</v>
    <v>12</v>
    <v>12.94</v>
    <v>17.589600000000001</v>
    <v>12.6</v>
    <v>10.098800000000001</v>
    <v>USD</v>
    <v>FORD MOTOR COMPANY</v>
    <v>FORD MOTOR COMPANY</v>
    <v>6.4861000000000004</v>
    <v>12.94</v>
    <v>12.83</v>
    <v>Automobiles &amp; Auto Parts</v>
    <v>One American Road, DEARBORN, MI, 48126-2701 US</v>
    <v>F</v>
    <v>Acciones</v>
    <v>FORD MOTOR COMPANY (XNYS:F)</v>
    <v>65930461</v>
    <v>67324716</v>
  </rv>
  <rv s="1">
    <v>13</v>
  </rv>
  <rv s="2">
    <v>https://en.wikipedia.org/wiki/Microsoft</v>
    <v>Wikipedia</v>
  </rv>
  <rv s="4">
    <v>8</v>
    <v>15</v>
  </rv>
  <rv s="5">
    <v>16</v>
    <v>https://www.bing.com/th?id=AMMS_e6e837c7bf3a77408619758b7447855a&amp;qlt=95</v>
    <v>16</v>
    <v>0</v>
    <v>https://www.bing.com/images/search?form=xlimg&amp;q=microsoft</v>
    <v>Image of MICROSOFT CORPORATION</v>
  </rv>
  <rv s="2">
    <v>https://www.bing.com/financeapi/forcetrigger?t=a1xzim&amp;q=XNAS%3aMSFT&amp;form=skydnc</v>
    <v>Learn more on Bing</v>
  </rv>
  <rv s="6">
    <v>es-ES</v>
    <v>a1xzim</v>
    <v>268435456</v>
    <v>1</v>
    <v>Con tecnología de Refinitiv</v>
    <v>11</v>
    <v>12</v>
    <v>MICROSOFT CORPORATION (XNAS:MSFT)</v>
    <v>14</v>
    <v>15</v>
    <v>Finance</v>
    <v>10</v>
    <v>XNAS</v>
    <v>7443804000</v>
    <v>1993</v>
    <v>268.32</v>
    <v>0.9214</v>
    <v>-2.17</v>
    <v>6.6830000000000004E-4</v>
    <v>-7.9930000000000001E-3</v>
    <v>0.18</v>
    <v>2025980000000</v>
    <v>271.49</v>
    <v>MICROSOFT CORPORATION es una empresa de tecnología. La empresa desarrolla, otorga licencias y respalda una gama de productos de software, servicios y dispositivos. Sus segmentos son productividad y procesos de negocio, nube inteligente e informática más personal. Sus productos incluyen sistemas operativos; aplicaciones de productividad para todos los dispositivos; aplicaciones de servidor; aplicaciones de soluciones comerciales; herramientas de administración de escritorio y servidor; herramientas de desarrollo de software; videojuegos y capacitación y certificación de desarrolladores e integradores de computadoras. También diseña, fabrica y vende dispositivos, que incluyen computadoras personales, tabletas, consolas de juegos y entretenimiento, teléfonos, otros dispositivos inteligentes y accesorios relacionados, que se integran con su oferta en la nube. Ofrece una variedad de servicios, que incluyen soluciones en la nube que ofrecen software, servicios, plataformas y contenidos a los clientes, y brinda soporte de soluciones y servicios de consultoría. También ofrece publicidad en línea.</v>
    <v>221000</v>
    <v>XNAS</v>
    <v>44972.997151631251</v>
    <v>17</v>
    <v>Nasdaq Stock Market</v>
    <v>18</v>
    <v>270.73</v>
    <v>315.95</v>
    <v>266.18</v>
    <v>213.43100000000001</v>
    <v>USD</v>
    <v>MICROSOFT CORPORATION</v>
    <v>MICROSOFT CORPORATION</v>
    <v>30.183900000000001</v>
    <v>269.32</v>
    <v>269.5</v>
    <v>Software &amp; IT Services</v>
    <v>One Microsoft Way, REDMOND, WA, 98052-6399 US</v>
    <v>MSFT</v>
    <v>Acciones</v>
    <v>MICROSOFT CORPORATION (XNAS:MSFT)</v>
    <v>28935305</v>
    <v>34297244</v>
  </rv>
  <rv s="1">
    <v>19</v>
  </rv>
  <rv s="2">
    <v>https://www.bing.com/financeapi/forcetrigger?t=aocu52&amp;q=XLON%3aSHEL&amp;form=skydnc</v>
    <v>Learn more on Bing</v>
  </rv>
  <rv s="7">
    <v>es-ES</v>
    <v>aocu52</v>
    <v>268435456</v>
    <v>1</v>
    <v>Con tecnología de Refinitiv</v>
    <v>17</v>
    <v>18</v>
    <v>SHELL PLC (XLON:SHEL)</v>
    <v>8</v>
    <v>19</v>
    <v>Finance</v>
    <v>20</v>
    <v>XLON</v>
    <v>6954592000</v>
    <v>2002</v>
    <v>2570</v>
    <v>1.1998</v>
    <v>18.5</v>
    <v>7.2250000000000005E-3</v>
    <v>177560200000</v>
    <v>2560.5</v>
    <v>ROYAL DUTCH SHELL PLC explora para encontrar petróleo crudo y gas natural en todo el mundo, tanto en campos convencionales como en formaciones de roca estrecha, shale y carbón. Los segmentos de la Compañía incluyen Gas Integrado, Upstream, Downstream y Corporativo. El segmento de Gas Integrado se dedica a la licuefacción y transporte de gas y la conversión de gas natural en líquidos para suministrar combustibles y otros productos, así como proyectos con una actividad integrada, desde la producción hasta la comercialización de gas. El segmento de Upstream incluye las operaciones de Upstream, que se dedican a la exploración y extracción de petróleo crudo, gas natural y gas natural licuado, y comercialización y transporte de petróleo y gas, así como las operaciones de Arenas de Petróleo, que se dedican a la extracción de bitumen de arenas de petróleo y su conversión en petróleo crudo sintético. El segmento de Downstream se dedica a la producción de productos petróleos y químicos, así como actividades de comercialización.</v>
    <v>82000</v>
    <v>XLON</v>
    <v>44972.757015705465</v>
    <v>London Stock Exchange</v>
    <v>21</v>
    <v>2586.5</v>
    <v>2586.5</v>
    <v>2555.5</v>
    <v>1833.4</v>
    <v>GBp</v>
    <v>SHELL PLC</v>
    <v>SHELL PLC</v>
    <v>5.3775000000000004</v>
    <v>2579</v>
    <v>Oil &amp; Gas</v>
    <v>Shell Centre, LONDON, UNITED KINGDOM-NA, SE1 7NA GB</v>
    <v>SHEL</v>
    <v>Acciones</v>
    <v>SHELL PLC (XLON:SHEL)</v>
    <v>6719883</v>
    <v>12475650</v>
  </rv>
  <rv s="1">
    <v>22</v>
  </rv>
  <rv s="2">
    <v>http://en.wikipedia.org/wiki/Sony_Corporation_of_America</v>
    <v>Wikipedia</v>
  </rv>
  <rv s="4">
    <v>8</v>
    <v>24</v>
  </rv>
  <rv s="5">
    <v>16</v>
    <v>https://www.bing.com/th?id=AMMS_ae9f622f64f109cc937f5e2dec52dc40&amp;qlt=95</v>
    <v>25</v>
    <v>0</v>
    <v>https://www.bing.com/images/search?form=xlimg&amp;q=sony+corporation+of+america</v>
    <v>Image of Sony Group Corporation</v>
  </rv>
  <rv s="2">
    <v>https://www.bing.com/financeapi/forcetrigger?t=a238cw&amp;q=XNYS%3aSONY&amp;form=skydnc</v>
    <v>Learn more on Bing</v>
  </rv>
  <rv s="6">
    <v>es-ES</v>
    <v>a238cw</v>
    <v>268435456</v>
    <v>1</v>
    <v>Con tecnología de Refinitiv</v>
    <v>11</v>
    <v>12</v>
    <v>Sony Group Corporation (XNYS:SONY)</v>
    <v>14</v>
    <v>15</v>
    <v>Finance</v>
    <v>10</v>
    <v>XNYS</v>
    <v>1261082000</v>
    <v>1946</v>
    <v>87.7</v>
    <v>1.0584</v>
    <v>-0.93</v>
    <v>5.6550000000000003E-3</v>
    <v>-1.0409999999999999E-2</v>
    <v>0.5</v>
    <v>112202000000</v>
    <v>89.34</v>
    <v>SONY CORPORATION se dedica a la investigación, desarrollo, diseño, producción, fabricación y venta de varios tipos de equipos electrónicos, instrumentos y dispositivos para consumidores, mercados industriales y profesionales, tales como la red de servicios, software y hardware de juegos, televisores, grabadoras de vídeo y audio y jugadores, todavía, cámaras de video y teléfonos móviles, y los semiconductores, La Compañía participa en el desarrollo, producción, fabricación y distribución de música grabada y la gestión y concesión de licencias de las letras y la música de las canciones, así como la producción y distribución de películas de animación, incluyendo aplicaciones de juegos basados en películas de animación. También participa en la producción de películas y televisión y programación de la televisión digital y las redes empresariales, y diversas empresas de servicios financieros. Incluye comunicaciones móviles, servicios de red y de juegos, música, películas, entretenimiento en el hogar y sonido, imágenes de productos y soluciones, semiconductores, los servicios financieros y todos los otros segmentos.</v>
    <v>108900</v>
    <v>XNYS</v>
    <v>44972.989379027342</v>
    <v>26</v>
    <v>New York Stock Exchange</v>
    <v>27</v>
    <v>88.44</v>
    <v>108.68</v>
    <v>87.45</v>
    <v>61.718899999999998</v>
    <v>USD</v>
    <v>Sony Group Corporation</v>
    <v>Sony Group Corporation</v>
    <v>15.821300000000001</v>
    <v>88.41</v>
    <v>88.92</v>
    <v>Computers, Phones &amp; Household Electronics</v>
    <v>1-7-1, Konan, MINATO-KU, TOKYO-TO, 108-0075 JP</v>
    <v>SONY</v>
    <v>Acciones</v>
    <v>Sony Group Corporation (XNYS:SONY)</v>
    <v>587028</v>
    <v>785921</v>
  </rv>
  <rv s="1">
    <v>28</v>
  </rv>
  <rv s="2">
    <v>https://www.bing.com/financeapi/forcetrigger?t=a1wljc&amp;q=XNYS%3aKO&amp;form=skydnc</v>
    <v>Learn more on Bing</v>
  </rv>
  <rv s="3">
    <v>es-ES</v>
    <v>a1wljc</v>
    <v>268435456</v>
    <v>1</v>
    <v>Con tecnología de Refinitiv</v>
    <v>6</v>
    <v>7</v>
    <v>THE COCA-COLA COMPANY (XNYS:KO)</v>
    <v>8</v>
    <v>9</v>
    <v>Finance</v>
    <v>10</v>
    <v>XNYS</v>
    <v>4324513000</v>
    <v>1919</v>
    <v>59.9</v>
    <v>0.53459999999999996</v>
    <v>-0.01</v>
    <v>1.0070000000000001E-3</v>
    <v>-1.6779999999999999E-4</v>
    <v>0.06</v>
    <v>257654484540</v>
    <v>59.59</v>
    <v>THE COCA-COLA COMPANY es una empresa de bebidas. La Empresa posee o licencia y comercializa bebidas sin alcohol, principalmente bebidas gasificadas y una gama de de bebidas sin gas, como aguas, aguas enriquecidas, jugos y bebidas con jugo, tés y cafés listos para beber y bebidas energéticas, lácteas y deportivas. Los segmentos de la Empresa incluyen Europa, Oriente Medio y África, Europa; América Latina; América del Norte; Asia-Pacífico; Inversiones en Embotelladoras y Corporativo. La Empresa posee y comercializa una gama de marcas de bebidas gasificadas sin alcohol, que incluyen Coca-Cola, Diet Coke, Fanta y Sprite. La Empresa posee o licencia y comercializa más de 500 marcas de bebidas sin alcohol. La Empresa comercializa, fabrica y vende concentrados de bebidas, que se denominan bases de bebidas y jarabes, que incluyen jarabes para refrescos, y bebidas gasificadas y no gasificadas terminadas.</v>
    <v>79000</v>
    <v>XNYS</v>
    <v>44972.994322418752</v>
    <v>New York Stock Exchange</v>
    <v>30</v>
    <v>59.93</v>
    <v>67.2</v>
    <v>59.225000000000001</v>
    <v>54.015000000000001</v>
    <v>USD</v>
    <v>THE COCA-COLA COMPANY</v>
    <v>THE COCA-COLA COMPANY</v>
    <v>27.170999999999999</v>
    <v>59.58</v>
    <v>59.65</v>
    <v>Beverages</v>
    <v>1 Coca Cola Plz NW, ATLANTA, GA, 30313-2420 US</v>
    <v>KO</v>
    <v>Acciones</v>
    <v>THE COCA-COLA COMPANY (XNYS:KO)</v>
    <v>13171973</v>
    <v>14068308</v>
  </rv>
  <rv s="1">
    <v>31</v>
  </rv>
  <rv s="2">
    <v>https://www.bing.com/financeapi/forcetrigger?t=a1qlz2&amp;q=XNYS%3aCVX&amp;form=skydnc</v>
    <v>Learn more on Bing</v>
  </rv>
  <rv s="3">
    <v>es-ES</v>
    <v>a1qlz2</v>
    <v>268435456</v>
    <v>1</v>
    <v>Con tecnología de Refinitiv</v>
    <v>6</v>
    <v>7</v>
    <v>CHEVRON CORPORATION (XNYS:CVX)</v>
    <v>8</v>
    <v>9</v>
    <v>Finance</v>
    <v>10</v>
    <v>XNYS</v>
    <v>1933639000</v>
    <v>1926</v>
    <v>169.4</v>
    <v>1.1375</v>
    <v>-1.84</v>
    <v>1.0059999999999999E-3</v>
    <v>-1.0771999999999999E-2</v>
    <v>0.17</v>
    <v>333204600000</v>
    <v>170.81</v>
    <v>Chevron Corp (Chevron) administra sus inversiones en subsidiarias y afiliadas, y brinda apoyo administrativo, financiero, de gestión y tecnología a las subsidiarias estadounidenses e internacionales que participan en operaciones integradas de energía y productos químicos. La Compañía opera a través de dos segmentos de negocios: Upstream y Downstream. Las operaciones upstream consisten principalmente en explorar, desarrollar y producir petróleo crudo y gas natural; licuefacción, transporte y regasificación asociados con el gas natural licuado; transporte de petróleo crudo por oleoductos internacionales de exportación de petróleo; procesamiento, transporte, almacenamiento y comercialización de gas natural y una planta de conversión de gas a líquido. Las operaciones Downstream consisten principalmente en la refinación de petróleo crudo en productos derivados del petróleo; comercialización de petróleo crudo y productos refinados; transporte de petróleo crudo y productos refinados, y fabricación y comercialización de productos petroquímicos.</v>
    <v>42595</v>
    <v>XNYS</v>
    <v>44972.987776006252</v>
    <v>New York Stock Exchange</v>
    <v>33</v>
    <v>169.52379999999999</v>
    <v>189.68</v>
    <v>167.5</v>
    <v>130.52000000000001</v>
    <v>USD</v>
    <v>CHEVRON CORPORATION</v>
    <v>CHEVRON CORPORATION</v>
    <v>9.3566000000000003</v>
    <v>168.97</v>
    <v>169.18</v>
    <v>Oil &amp; Gas</v>
    <v>6001 Bollinger Canyon Rd, SAN RAMON, CA, 94583 US</v>
    <v>CVX</v>
    <v>Acciones</v>
    <v>CHEVRON CORPORATION (XNYS:CVX)</v>
    <v>8886167</v>
    <v>9689131</v>
  </rv>
  <rv s="1">
    <v>34</v>
  </rv>
  <rv s="2">
    <v>http://en.wikipedia.org/wiki/McDonald's</v>
    <v>Wikipedia</v>
  </rv>
  <rv s="4">
    <v>8</v>
    <v>36</v>
  </rv>
  <rv s="5">
    <v>16</v>
    <v>https://www.bing.com/th?id=AMMS_7d8255243964a8970376f8dd41121106&amp;qlt=95</v>
    <v>37</v>
    <v>0</v>
    <v>https://www.bing.com/images/search?form=xlimg&amp;q=mcdonald%27s</v>
    <v>Image of MCDONALD'S CORPORATION</v>
  </rv>
  <rv s="2">
    <v>https://www.bing.com/financeapi/forcetrigger?t=a1xdec&amp;q=XNYS%3aMCD&amp;form=skydnc</v>
    <v>Learn more on Bing</v>
  </rv>
  <rv s="6">
    <v>es-ES</v>
    <v>a1xdec</v>
    <v>268435456</v>
    <v>1</v>
    <v>Con tecnología de Refinitiv</v>
    <v>11</v>
    <v>12</v>
    <v>MCDONALD'S CORPORATION (XNYS:MCD)</v>
    <v>14</v>
    <v>15</v>
    <v>Finance</v>
    <v>21</v>
    <v>XNYS</v>
    <v>732423900</v>
    <v>1964</v>
    <v>266.27</v>
    <v>0.624</v>
    <v>-0.05</v>
    <v>-9.3789999999999998E-4</v>
    <v>-1.875E-4</v>
    <v>-0.25</v>
    <v>195234914784</v>
    <v>266.61</v>
    <v>MCDONALD'S CORPORATION opera y franquicia a los restaurantes McDonald's. Los restaurantes de la Compañía sirven un menú localmente relevante de alimentos. Sus restaurantes pertenecen y son operados por dueños locales independientes. Los segmentos de la compañía incluyen EE. UU., Mercados Operados Internacionales (IOM), y Mercados Internacionales con Licencia para el Desarrollo (IDL). El segmento de EE. UU., se centra en el menú y en las ofertas de La Compañía, así como también en su entrega y plataformas digitales. Su segmento IOM incluye operaciones en mercados como Australia, Canadá, Francia, Italia, Países Bajos, España y El Reino Unido. Su segmento IDL incluye operaciones en mercados tales como Latinoamérica y Asia. Sus ofertas digitales incluyen autoservicio, para llevar, entrega, para recogida, y para comer dentro. Su menú incluye hamburguesas y hamburguesas con queso, Bic Mac, Cuarto de Queso, File-O-Fish, wraps, batidos, gaseosas, café, bebidas McCafe y otras bebidas</v>
    <v>200000</v>
    <v>XNYS</v>
    <v>44972.983075173441</v>
    <v>38</v>
    <v>New York Stock Exchange</v>
    <v>39</v>
    <v>267.6771</v>
    <v>281.67</v>
    <v>265.14999999999998</v>
    <v>217.67500000000001</v>
    <v>USD</v>
    <v>MCDONALD'S CORPORATION</v>
    <v>MCDONALD'S CORPORATION</v>
    <v>31.951799999999999</v>
    <v>266.56</v>
    <v>266.31</v>
    <v>Hotels &amp; Entertainment Services</v>
    <v>110 N Carpenter St, CHICAGO, IL, 60607-2104 US</v>
    <v>MCD</v>
    <v>Acciones</v>
    <v>MCDONALD'S CORPORATION (XNYS:MCD)</v>
    <v>1862111</v>
    <v>2842578</v>
  </rv>
  <rv s="1">
    <v>40</v>
  </rv>
  <rv s="8">
    <fb>44607</fb>
    <v>22</v>
  </rv>
  <rv s="8">
    <fb>44608</fb>
    <v>22</v>
  </rv>
  <rv s="8">
    <fb>44609</fb>
    <v>22</v>
  </rv>
  <rv s="8">
    <fb>44610</fb>
    <v>22</v>
  </rv>
  <rv s="8">
    <fb>44614</fb>
    <v>22</v>
  </rv>
  <rv s="8">
    <fb>44615</fb>
    <v>22</v>
  </rv>
  <rv s="8">
    <fb>44616</fb>
    <v>22</v>
  </rv>
  <rv s="8">
    <fb>44617</fb>
    <v>22</v>
  </rv>
  <rv s="8">
    <fb>44620</fb>
    <v>22</v>
  </rv>
  <rv s="8">
    <fb>44621</fb>
    <v>22</v>
  </rv>
  <rv s="8">
    <fb>44622</fb>
    <v>22</v>
  </rv>
  <rv s="8">
    <fb>44623</fb>
    <v>22</v>
  </rv>
  <rv s="8">
    <fb>44624</fb>
    <v>22</v>
  </rv>
  <rv s="8">
    <fb>44627</fb>
    <v>22</v>
  </rv>
  <rv s="8">
    <fb>44628</fb>
    <v>22</v>
  </rv>
  <rv s="8">
    <fb>44629</fb>
    <v>22</v>
  </rv>
  <rv s="8">
    <fb>44630</fb>
    <v>22</v>
  </rv>
  <rv s="8">
    <fb>44631</fb>
    <v>22</v>
  </rv>
  <rv s="8">
    <fb>44634</fb>
    <v>22</v>
  </rv>
  <rv s="8">
    <fb>44635</fb>
    <v>22</v>
  </rv>
  <rv s="8">
    <fb>44636</fb>
    <v>22</v>
  </rv>
  <rv s="8">
    <fb>44637</fb>
    <v>22</v>
  </rv>
  <rv s="8">
    <fb>44638</fb>
    <v>22</v>
  </rv>
  <rv s="8">
    <fb>44641</fb>
    <v>22</v>
  </rv>
  <rv s="8">
    <fb>44642</fb>
    <v>22</v>
  </rv>
  <rv s="8">
    <fb>44643</fb>
    <v>22</v>
  </rv>
  <rv s="8">
    <fb>44644</fb>
    <v>22</v>
  </rv>
  <rv s="8">
    <fb>44645</fb>
    <v>22</v>
  </rv>
  <rv s="8">
    <fb>44648</fb>
    <v>22</v>
  </rv>
  <rv s="8">
    <fb>44649</fb>
    <v>22</v>
  </rv>
  <rv s="8">
    <fb>44650</fb>
    <v>22</v>
  </rv>
  <rv s="8">
    <fb>44651</fb>
    <v>22</v>
  </rv>
  <rv s="8">
    <fb>44652</fb>
    <v>22</v>
  </rv>
  <rv s="8">
    <fb>44655</fb>
    <v>22</v>
  </rv>
  <rv s="8">
    <fb>44656</fb>
    <v>22</v>
  </rv>
  <rv s="8">
    <fb>44657</fb>
    <v>22</v>
  </rv>
  <rv s="8">
    <fb>44658</fb>
    <v>22</v>
  </rv>
  <rv s="8">
    <fb>44659</fb>
    <v>22</v>
  </rv>
  <rv s="8">
    <fb>44662</fb>
    <v>22</v>
  </rv>
  <rv s="8">
    <fb>44663</fb>
    <v>22</v>
  </rv>
  <rv s="8">
    <fb>44664</fb>
    <v>22</v>
  </rv>
  <rv s="8">
    <fb>44665</fb>
    <v>22</v>
  </rv>
  <rv s="8">
    <fb>44669</fb>
    <v>22</v>
  </rv>
  <rv s="8">
    <fb>44670</fb>
    <v>22</v>
  </rv>
  <rv s="8">
    <fb>44671</fb>
    <v>22</v>
  </rv>
  <rv s="8">
    <fb>44672</fb>
    <v>22</v>
  </rv>
  <rv s="8">
    <fb>44673</fb>
    <v>22</v>
  </rv>
  <rv s="8">
    <fb>44676</fb>
    <v>22</v>
  </rv>
  <rv s="8">
    <fb>44677</fb>
    <v>22</v>
  </rv>
  <rv s="8">
    <fb>44678</fb>
    <v>22</v>
  </rv>
  <rv s="8">
    <fb>44679</fb>
    <v>22</v>
  </rv>
  <rv s="8">
    <fb>44680</fb>
    <v>22</v>
  </rv>
  <rv s="8">
    <fb>44683</fb>
    <v>22</v>
  </rv>
  <rv s="8">
    <fb>44684</fb>
    <v>22</v>
  </rv>
  <rv s="8">
    <fb>44685</fb>
    <v>22</v>
  </rv>
  <rv s="8">
    <fb>44686</fb>
    <v>22</v>
  </rv>
  <rv s="8">
    <fb>44687</fb>
    <v>22</v>
  </rv>
  <rv s="8">
    <fb>44690</fb>
    <v>22</v>
  </rv>
  <rv s="8">
    <fb>44691</fb>
    <v>22</v>
  </rv>
  <rv s="8">
    <fb>44692</fb>
    <v>22</v>
  </rv>
  <rv s="8">
    <fb>44693</fb>
    <v>22</v>
  </rv>
  <rv s="8">
    <fb>44694</fb>
    <v>22</v>
  </rv>
  <rv s="8">
    <fb>44697</fb>
    <v>22</v>
  </rv>
  <rv s="8">
    <fb>44698</fb>
    <v>22</v>
  </rv>
  <rv s="8">
    <fb>44699</fb>
    <v>22</v>
  </rv>
  <rv s="8">
    <fb>44700</fb>
    <v>22</v>
  </rv>
  <rv s="8">
    <fb>44701</fb>
    <v>22</v>
  </rv>
  <rv s="8">
    <fb>44704</fb>
    <v>22</v>
  </rv>
  <rv s="8">
    <fb>44705</fb>
    <v>22</v>
  </rv>
  <rv s="8">
    <fb>44706</fb>
    <v>22</v>
  </rv>
  <rv s="8">
    <fb>44707</fb>
    <v>22</v>
  </rv>
  <rv s="8">
    <fb>44708</fb>
    <v>22</v>
  </rv>
  <rv s="8">
    <fb>44712</fb>
    <v>22</v>
  </rv>
  <rv s="8">
    <fb>44713</fb>
    <v>22</v>
  </rv>
  <rv s="8">
    <fb>44714</fb>
    <v>22</v>
  </rv>
  <rv s="8">
    <fb>44715</fb>
    <v>22</v>
  </rv>
  <rv s="8">
    <fb>44718</fb>
    <v>22</v>
  </rv>
  <rv s="8">
    <fb>44719</fb>
    <v>22</v>
  </rv>
  <rv s="8">
    <fb>44720</fb>
    <v>22</v>
  </rv>
  <rv s="8">
    <fb>44721</fb>
    <v>22</v>
  </rv>
  <rv s="8">
    <fb>44722</fb>
    <v>22</v>
  </rv>
  <rv s="8">
    <fb>44725</fb>
    <v>22</v>
  </rv>
  <rv s="8">
    <fb>44726</fb>
    <v>22</v>
  </rv>
  <rv s="8">
    <fb>44727</fb>
    <v>22</v>
  </rv>
  <rv s="8">
    <fb>44728</fb>
    <v>22</v>
  </rv>
  <rv s="8">
    <fb>44729</fb>
    <v>22</v>
  </rv>
  <rv s="8">
    <fb>44733</fb>
    <v>22</v>
  </rv>
  <rv s="8">
    <fb>44734</fb>
    <v>22</v>
  </rv>
  <rv s="8">
    <fb>44735</fb>
    <v>22</v>
  </rv>
  <rv s="8">
    <fb>44736</fb>
    <v>22</v>
  </rv>
  <rv s="8">
    <fb>44739</fb>
    <v>22</v>
  </rv>
  <rv s="8">
    <fb>44740</fb>
    <v>22</v>
  </rv>
  <rv s="8">
    <fb>44741</fb>
    <v>22</v>
  </rv>
  <rv s="8">
    <fb>44742</fb>
    <v>22</v>
  </rv>
  <rv s="8">
    <fb>44743</fb>
    <v>22</v>
  </rv>
  <rv s="8">
    <fb>44747</fb>
    <v>22</v>
  </rv>
  <rv s="8">
    <fb>44748</fb>
    <v>22</v>
  </rv>
  <rv s="8">
    <fb>44749</fb>
    <v>22</v>
  </rv>
  <rv s="8">
    <fb>44750</fb>
    <v>22</v>
  </rv>
  <rv s="8">
    <fb>44753</fb>
    <v>22</v>
  </rv>
  <rv s="8">
    <fb>44754</fb>
    <v>22</v>
  </rv>
  <rv s="8">
    <fb>44755</fb>
    <v>22</v>
  </rv>
  <rv s="8">
    <fb>44756</fb>
    <v>22</v>
  </rv>
  <rv s="8">
    <fb>44757</fb>
    <v>22</v>
  </rv>
  <rv s="8">
    <fb>44760</fb>
    <v>22</v>
  </rv>
  <rv s="8">
    <fb>44761</fb>
    <v>22</v>
  </rv>
  <rv s="8">
    <fb>44762</fb>
    <v>22</v>
  </rv>
  <rv s="8">
    <fb>44763</fb>
    <v>22</v>
  </rv>
  <rv s="8">
    <fb>44764</fb>
    <v>22</v>
  </rv>
  <rv s="8">
    <fb>44767</fb>
    <v>22</v>
  </rv>
  <rv s="8">
    <fb>44768</fb>
    <v>22</v>
  </rv>
  <rv s="8">
    <fb>44769</fb>
    <v>22</v>
  </rv>
  <rv s="8">
    <fb>44770</fb>
    <v>22</v>
  </rv>
  <rv s="8">
    <fb>44771</fb>
    <v>22</v>
  </rv>
  <rv s="8">
    <fb>44774</fb>
    <v>22</v>
  </rv>
  <rv s="8">
    <fb>44775</fb>
    <v>22</v>
  </rv>
  <rv s="8">
    <fb>44776</fb>
    <v>22</v>
  </rv>
  <rv s="8">
    <fb>44777</fb>
    <v>22</v>
  </rv>
  <rv s="8">
    <fb>44778</fb>
    <v>22</v>
  </rv>
  <rv s="8">
    <fb>44781</fb>
    <v>22</v>
  </rv>
  <rv s="8">
    <fb>44782</fb>
    <v>22</v>
  </rv>
  <rv s="8">
    <fb>44783</fb>
    <v>22</v>
  </rv>
  <rv s="8">
    <fb>44784</fb>
    <v>22</v>
  </rv>
  <rv s="8">
    <fb>44785</fb>
    <v>22</v>
  </rv>
  <rv s="8">
    <fb>44788</fb>
    <v>22</v>
  </rv>
  <rv s="8">
    <fb>44789</fb>
    <v>22</v>
  </rv>
  <rv s="8">
    <fb>44790</fb>
    <v>22</v>
  </rv>
  <rv s="8">
    <fb>44791</fb>
    <v>22</v>
  </rv>
  <rv s="8">
    <fb>44792</fb>
    <v>22</v>
  </rv>
  <rv s="8">
    <fb>44795</fb>
    <v>22</v>
  </rv>
  <rv s="8">
    <fb>44796</fb>
    <v>22</v>
  </rv>
  <rv s="8">
    <fb>44797</fb>
    <v>22</v>
  </rv>
  <rv s="8">
    <fb>44798</fb>
    <v>22</v>
  </rv>
  <rv s="8">
    <fb>44799</fb>
    <v>22</v>
  </rv>
  <rv s="8">
    <fb>44802</fb>
    <v>22</v>
  </rv>
  <rv s="8">
    <fb>44803</fb>
    <v>22</v>
  </rv>
  <rv s="8">
    <fb>44804</fb>
    <v>22</v>
  </rv>
  <rv s="8">
    <fb>44805</fb>
    <v>22</v>
  </rv>
  <rv s="8">
    <fb>44806</fb>
    <v>22</v>
  </rv>
  <rv s="8">
    <fb>44810</fb>
    <v>22</v>
  </rv>
  <rv s="8">
    <fb>44811</fb>
    <v>22</v>
  </rv>
  <rv s="8">
    <fb>44812</fb>
    <v>22</v>
  </rv>
  <rv s="8">
    <fb>44813</fb>
    <v>22</v>
  </rv>
  <rv s="8">
    <fb>44816</fb>
    <v>22</v>
  </rv>
  <rv s="8">
    <fb>44817</fb>
    <v>22</v>
  </rv>
  <rv s="8">
    <fb>44818</fb>
    <v>22</v>
  </rv>
  <rv s="8">
    <fb>44819</fb>
    <v>22</v>
  </rv>
  <rv s="8">
    <fb>44820</fb>
    <v>22</v>
  </rv>
  <rv s="8">
    <fb>44823</fb>
    <v>22</v>
  </rv>
  <rv s="8">
    <fb>44824</fb>
    <v>22</v>
  </rv>
  <rv s="8">
    <fb>44825</fb>
    <v>22</v>
  </rv>
  <rv s="8">
    <fb>44826</fb>
    <v>22</v>
  </rv>
  <rv s="8">
    <fb>44827</fb>
    <v>22</v>
  </rv>
  <rv s="8">
    <fb>44830</fb>
    <v>22</v>
  </rv>
  <rv s="8">
    <fb>44831</fb>
    <v>22</v>
  </rv>
  <rv s="8">
    <fb>44832</fb>
    <v>22</v>
  </rv>
  <rv s="8">
    <fb>44833</fb>
    <v>22</v>
  </rv>
  <rv s="8">
    <fb>44834</fb>
    <v>22</v>
  </rv>
  <rv s="8">
    <fb>44837</fb>
    <v>22</v>
  </rv>
  <rv s="8">
    <fb>44838</fb>
    <v>22</v>
  </rv>
  <rv s="8">
    <fb>44839</fb>
    <v>22</v>
  </rv>
  <rv s="8">
    <fb>44840</fb>
    <v>22</v>
  </rv>
  <rv s="8">
    <fb>44841</fb>
    <v>22</v>
  </rv>
  <rv s="8">
    <fb>44844</fb>
    <v>22</v>
  </rv>
  <rv s="8">
    <fb>44845</fb>
    <v>22</v>
  </rv>
  <rv s="8">
    <fb>44846</fb>
    <v>22</v>
  </rv>
  <rv s="8">
    <fb>44847</fb>
    <v>22</v>
  </rv>
  <rv s="8">
    <fb>44848</fb>
    <v>22</v>
  </rv>
  <rv s="8">
    <fb>44851</fb>
    <v>22</v>
  </rv>
  <rv s="8">
    <fb>44852</fb>
    <v>22</v>
  </rv>
  <rv s="8">
    <fb>44853</fb>
    <v>22</v>
  </rv>
  <rv s="8">
    <fb>44854</fb>
    <v>22</v>
  </rv>
  <rv s="8">
    <fb>44855</fb>
    <v>22</v>
  </rv>
  <rv s="8">
    <fb>44858</fb>
    <v>22</v>
  </rv>
  <rv s="8">
    <fb>44859</fb>
    <v>22</v>
  </rv>
  <rv s="8">
    <fb>44860</fb>
    <v>22</v>
  </rv>
  <rv s="8">
    <fb>44861</fb>
    <v>22</v>
  </rv>
  <rv s="8">
    <fb>44862</fb>
    <v>22</v>
  </rv>
  <rv s="8">
    <fb>44865</fb>
    <v>22</v>
  </rv>
  <rv s="8">
    <fb>44866</fb>
    <v>22</v>
  </rv>
  <rv s="8">
    <fb>44867</fb>
    <v>22</v>
  </rv>
  <rv s="8">
    <fb>44868</fb>
    <v>22</v>
  </rv>
  <rv s="8">
    <fb>44869</fb>
    <v>22</v>
  </rv>
  <rv s="8">
    <fb>44872</fb>
    <v>22</v>
  </rv>
  <rv s="8">
    <fb>44873</fb>
    <v>22</v>
  </rv>
  <rv s="8">
    <fb>44874</fb>
    <v>22</v>
  </rv>
  <rv s="8">
    <fb>44875</fb>
    <v>22</v>
  </rv>
  <rv s="8">
    <fb>44876</fb>
    <v>22</v>
  </rv>
  <rv s="8">
    <fb>44879</fb>
    <v>22</v>
  </rv>
  <rv s="8">
    <fb>44880</fb>
    <v>22</v>
  </rv>
  <rv s="8">
    <fb>44881</fb>
    <v>22</v>
  </rv>
  <rv s="8">
    <fb>44882</fb>
    <v>22</v>
  </rv>
  <rv s="8">
    <fb>44883</fb>
    <v>22</v>
  </rv>
  <rv s="8">
    <fb>44886</fb>
    <v>22</v>
  </rv>
  <rv s="8">
    <fb>44887</fb>
    <v>22</v>
  </rv>
  <rv s="8">
    <fb>44888</fb>
    <v>22</v>
  </rv>
  <rv s="8">
    <fb>44890</fb>
    <v>22</v>
  </rv>
  <rv s="8">
    <fb>44893</fb>
    <v>22</v>
  </rv>
  <rv s="8">
    <fb>44894</fb>
    <v>22</v>
  </rv>
  <rv s="8">
    <fb>44895</fb>
    <v>22</v>
  </rv>
  <rv s="8">
    <fb>44896</fb>
    <v>22</v>
  </rv>
  <rv s="8">
    <fb>44897</fb>
    <v>22</v>
  </rv>
  <rv s="8">
    <fb>44900</fb>
    <v>22</v>
  </rv>
  <rv s="8">
    <fb>44901</fb>
    <v>22</v>
  </rv>
  <rv s="8">
    <fb>44902</fb>
    <v>22</v>
  </rv>
  <rv s="8">
    <fb>44903</fb>
    <v>22</v>
  </rv>
  <rv s="8">
    <fb>44904</fb>
    <v>22</v>
  </rv>
  <rv s="8">
    <fb>44907</fb>
    <v>22</v>
  </rv>
  <rv s="8">
    <fb>44908</fb>
    <v>22</v>
  </rv>
  <rv s="8">
    <fb>44909</fb>
    <v>22</v>
  </rv>
  <rv s="8">
    <fb>44910</fb>
    <v>22</v>
  </rv>
  <rv s="8">
    <fb>44911</fb>
    <v>22</v>
  </rv>
  <rv s="8">
    <fb>44914</fb>
    <v>22</v>
  </rv>
  <rv s="8">
    <fb>44915</fb>
    <v>22</v>
  </rv>
  <rv s="8">
    <fb>44916</fb>
    <v>22</v>
  </rv>
  <rv s="8">
    <fb>44917</fb>
    <v>22</v>
  </rv>
  <rv s="8">
    <fb>44918</fb>
    <v>22</v>
  </rv>
  <rv s="8">
    <fb>44922</fb>
    <v>22</v>
  </rv>
  <rv s="8">
    <fb>44923</fb>
    <v>22</v>
  </rv>
  <rv s="8">
    <fb>44924</fb>
    <v>22</v>
  </rv>
  <rv s="8">
    <fb>44925</fb>
    <v>22</v>
  </rv>
  <rv s="8">
    <fb>44929</fb>
    <v>22</v>
  </rv>
  <rv s="8">
    <fb>44930</fb>
    <v>22</v>
  </rv>
  <rv s="8">
    <fb>44931</fb>
    <v>22</v>
  </rv>
  <rv s="8">
    <fb>44932</fb>
    <v>22</v>
  </rv>
  <rv s="8">
    <fb>44935</fb>
    <v>22</v>
  </rv>
  <rv s="8">
    <fb>44936</fb>
    <v>22</v>
  </rv>
  <rv s="8">
    <fb>44937</fb>
    <v>22</v>
  </rv>
  <rv s="8">
    <fb>44938</fb>
    <v>22</v>
  </rv>
  <rv s="8">
    <fb>44939</fb>
    <v>22</v>
  </rv>
  <rv s="8">
    <fb>44943</fb>
    <v>22</v>
  </rv>
  <rv s="8">
    <fb>44944</fb>
    <v>22</v>
  </rv>
  <rv s="8">
    <fb>44945</fb>
    <v>22</v>
  </rv>
  <rv s="8">
    <fb>44946</fb>
    <v>22</v>
  </rv>
  <rv s="8">
    <fb>44949</fb>
    <v>22</v>
  </rv>
  <rv s="8">
    <fb>44950</fb>
    <v>22</v>
  </rv>
  <rv s="8">
    <fb>44951</fb>
    <v>22</v>
  </rv>
  <rv s="8">
    <fb>44952</fb>
    <v>22</v>
  </rv>
  <rv s="8">
    <fb>44953</fb>
    <v>22</v>
  </rv>
  <rv s="8">
    <fb>44956</fb>
    <v>22</v>
  </rv>
  <rv s="8">
    <fb>44957</fb>
    <v>22</v>
  </rv>
  <rv s="8">
    <fb>44958</fb>
    <v>22</v>
  </rv>
  <rv s="8">
    <fb>44959</fb>
    <v>22</v>
  </rv>
  <rv s="8">
    <fb>44960</fb>
    <v>22</v>
  </rv>
  <rv s="8">
    <fb>44963</fb>
    <v>22</v>
  </rv>
  <rv s="8">
    <fb>44964</fb>
    <v>22</v>
  </rv>
  <rv s="8">
    <fb>44965</fb>
    <v>22</v>
  </rv>
  <rv s="8">
    <fb>44966</fb>
    <v>22</v>
  </rv>
  <rv s="8">
    <fb>44967</fb>
    <v>22</v>
  </rv>
  <rv s="8">
    <fb>18.84</fb>
    <v>23</v>
  </rv>
  <rv s="8">
    <fb>18.82</fb>
    <v>23</v>
  </rv>
  <rv s="8">
    <fb>18.22</fb>
    <v>23</v>
  </rv>
  <rv s="8">
    <fb>17.87</fb>
    <v>23</v>
  </rv>
  <rv s="8">
    <fb>17.43</fb>
    <v>23</v>
  </rv>
  <rv s="8">
    <fb>16.64</fb>
    <v>23</v>
  </rv>
  <rv s="8">
    <fb>16.96</fb>
    <v>23</v>
  </rv>
  <rv s="8">
    <fb>17.46</fb>
    <v>23</v>
  </rv>
  <rv s="8">
    <fb>17.25</fb>
    <v>23</v>
  </rv>
  <rv s="8">
    <fb>16.29</fb>
    <v>23</v>
  </rv>
  <rv s="8">
    <fb>16.37</fb>
    <v>23</v>
  </rv>
  <rv s="8">
    <fb>15.71</fb>
    <v>23</v>
  </rv>
  <rv s="8">
    <fb>14.59</fb>
    <v>23</v>
  </rv>
  <rv s="8">
    <fb>12.84</fb>
    <v>23</v>
  </rv>
  <rv s="8">
    <fb>13.51</fb>
    <v>23</v>
  </rv>
  <rv s="8">
    <fb>14.3</fb>
    <v>23</v>
  </rv>
  <rv s="8">
    <fb>14.2</fb>
    <v>23</v>
  </rv>
  <rv s="8">
    <fb>14.02</fb>
    <v>23</v>
  </rv>
  <rv s="8">
    <fb>14.25</fb>
    <v>23</v>
  </rv>
  <rv s="8">
    <fb>15.57</fb>
    <v>23</v>
  </rv>
  <rv s="8">
    <fb>16.47</fb>
    <v>23</v>
  </rv>
  <rv s="8">
    <fb>16.55</fb>
    <v>23</v>
  </rv>
  <rv s="8">
    <fb>16.75</fb>
    <v>23</v>
  </rv>
  <rv s="8">
    <fb>16.09</fb>
    <v>23</v>
  </rv>
  <rv s="8">
    <fb>16.559999999999999</fb>
    <v>23</v>
  </rv>
  <rv s="8">
    <fb>16.21</fb>
    <v>23</v>
  </rv>
  <rv s="8">
    <fb>16.72</fb>
    <v>23</v>
  </rv>
  <rv s="8">
    <fb>17.010000000000002</fb>
    <v>23</v>
  </rv>
  <rv s="8">
    <fb>17.3</fb>
    <v>23</v>
  </rv>
  <rv s="8">
    <fb>18.16</fb>
    <v>23</v>
  </rv>
  <rv s="8">
    <fb>18.05</fb>
    <v>23</v>
  </rv>
  <rv s="8">
    <fb>18.25</fb>
    <v>23</v>
  </rv>
  <rv s="8">
    <fb>18.239999999999998</fb>
    <v>23</v>
  </rv>
  <rv s="8">
    <fb>18.23</fb>
    <v>23</v>
  </rv>
  <rv s="8">
    <fb>17.84</fb>
    <v>23</v>
  </rv>
  <rv s="8">
    <fb>17.38</fb>
    <v>23</v>
  </rv>
  <rv s="8">
    <fb>16.95</fb>
    <v>23</v>
  </rv>
  <rv s="8">
    <fb>16.59</fb>
    <v>23</v>
  </rv>
  <rv s="8">
    <fb>16.97</fb>
    <v>23</v>
  </rv>
  <rv s="8">
    <fb>17.13</fb>
    <v>23</v>
  </rv>
  <rv s="8">
    <fb>18.95</fb>
    <v>23</v>
  </rv>
  <rv s="8">
    <fb>19</fb>
    <v>23</v>
  </rv>
  <rv s="8">
    <fb>18.54</fb>
    <v>23</v>
  </rv>
  <rv s="8">
    <fb>19.59</fb>
    <v>23</v>
  </rv>
  <rv s="8">
    <fb>19.48</fb>
    <v>23</v>
  </rv>
  <rv s="8">
    <fb>20.22</fb>
    <v>23</v>
  </rv>
  <rv s="8">
    <fb>20.18</fb>
    <v>23</v>
  </rv>
  <rv s="8">
    <fb>19.98</fb>
    <v>23</v>
  </rv>
  <rv s="8">
    <fb>18.77</fb>
    <v>23</v>
  </rv>
  <rv s="8">
    <fb>18.97</fb>
    <v>23</v>
  </rv>
  <rv s="8">
    <fb>19.43</fb>
    <v>23</v>
  </rv>
  <rv s="8">
    <fb>18.559999999999999</fb>
    <v>23</v>
  </rv>
  <rv s="8">
    <fb>19.13</fb>
    <v>23</v>
  </rv>
  <rv s="8">
    <fb>19.62</fb>
    <v>23</v>
  </rv>
  <rv s="8">
    <fb>16.32</fb>
    <v>23</v>
  </rv>
  <rv s="8">
    <fb>16.57</fb>
    <v>23</v>
  </rv>
  <rv s="8">
    <fb>15.97</fb>
    <v>23</v>
  </rv>
  <rv s="8">
    <fb>15.49</fb>
    <v>23</v>
  </rv>
  <rv s="8">
    <fb>16.579999999999998</fb>
    <v>23</v>
  </rv>
  <rv s="8">
    <fb>17.82</fb>
    <v>23</v>
  </rv>
  <rv s="8">
    <fb>16.89</fb>
    <v>23</v>
  </rv>
  <rv s="8">
    <fb>16.260000000000002</fb>
    <v>23</v>
  </rv>
  <rv s="8">
    <fb>15.5</fb>
    <v>23</v>
  </rv>
  <rv s="8">
    <fb>16.13</fb>
    <v>23</v>
  </rv>
  <rv s="8">
    <fb>17.239999999999998</fb>
    <v>23</v>
  </rv>
  <rv s="8">
    <fb>18.13</fb>
    <v>23</v>
  </rv>
  <rv s="8">
    <fb>17.29</fb>
    <v>23</v>
  </rv>
  <rv s="8">
    <fb>16.22</fb>
    <v>23</v>
  </rv>
  <rv s="8">
    <fb>16.3</fb>
    <v>23</v>
  </rv>
  <rv s="8">
    <fb>16.690000000000001</fb>
    <v>23</v>
  </rv>
  <rv s="8">
    <fb>16.149999999999999</fb>
    <v>23</v>
  </rv>
  <rv s="8">
    <fb>15.47</fb>
    <v>23</v>
  </rv>
  <rv s="8">
    <fb>14.71</fb>
    <v>23</v>
  </rv>
  <rv s="8">
    <fb>13.32</fb>
    <v>23</v>
  </rv>
  <rv s="8">
    <fb>12.95</fb>
    <v>23</v>
  </rv>
  <rv s="8">
    <fb>13.31</fb>
    <v>23</v>
  </rv>
  <rv s="8">
    <fb>12.16</fb>
    <v>23</v>
  </rv>
  <rv s="8">
    <fb>12.94</fb>
    <v>23</v>
  </rv>
  <rv s="8">
    <fb>13.04</fb>
    <v>23</v>
  </rv>
  <rv s="8">
    <fb>13.1</fb>
    <v>23</v>
  </rv>
  <rv s="8">
    <fb>12.98</fb>
    <v>23</v>
  </rv>
  <rv s="8">
    <fb>13.9</fb>
    <v>23</v>
  </rv>
  <rv s="8">
    <fb>13.56</fb>
    <v>23</v>
  </rv>
  <rv s="8">
    <fb>13.5</fb>
    <v>23</v>
  </rv>
  <rv s="8">
    <fb>13.03</fb>
    <v>23</v>
  </rv>
  <rv s="8">
    <fb>12.68</fb>
    <v>23</v>
  </rv>
  <rv s="8">
    <fb>13.13</fb>
    <v>23</v>
  </rv>
  <rv s="8">
    <fb>13.88</fb>
    <v>23</v>
  </rv>
  <rv s="8">
    <fb>13.89</fb>
    <v>23</v>
  </rv>
  <rv s="8">
    <fb>14.1</fb>
    <v>23</v>
  </rv>
  <rv s="8">
    <fb>13.97</fb>
    <v>23</v>
  </rv>
  <rv s="8">
    <fb>13.43</fb>
    <v>23</v>
  </rv>
  <rv s="8">
    <fb>14.77</fb>
    <v>23</v>
  </rv>
  <rv s="8">
    <fb>14.31</fb>
    <v>23</v>
  </rv>
  <rv s="8">
    <fb>14.47</fb>
    <v>23</v>
  </rv>
  <rv s="8">
    <fb>14.54</fb>
    <v>23</v>
  </rv>
  <rv s="8">
    <fb>15.16</fb>
    <v>23</v>
  </rv>
  <rv s="8">
    <fb>15.21</fb>
    <v>23</v>
  </rv>
  <rv s="8">
    <fb>14.08</fb>
    <v>23</v>
  </rv>
  <rv s="8">
    <fb>13.68</fb>
    <v>23</v>
  </rv>
  <rv s="8">
    <fb>13.75</fb>
    <v>23</v>
  </rv>
  <rv s="8">
    <fb>13.76</fb>
    <v>23</v>
  </rv>
  <rv s="8">
    <fb>13.71</fb>
    <v>23</v>
  </rv>
  <rv s="8">
    <fb>14.28</fb>
    <v>23</v>
  </rv>
  <rv s="8">
    <fb>14.06</fb>
    <v>23</v>
  </rv>
  <rv s="8">
    <fb>14.63</fb>
    <v>23</v>
  </rv>
  <rv s="8">
    <fb>14.86</fb>
    <v>23</v>
  </rv>
  <rv s="8">
    <fb>14.74</fb>
    <v>23</v>
  </rv>
  <rv s="8">
    <fb>15.02</fb>
    <v>23</v>
  </rv>
  <rv s="8">
    <fb>14.62</fb>
    <v>23</v>
  </rv>
  <rv s="8">
    <fb>15.07</fb>
    <v>23</v>
  </rv>
  <rv s="8">
    <fb>14.99</fb>
    <v>23</v>
  </rv>
  <rv s="8">
    <fb>15.25</fb>
    <v>23</v>
  </rv>
  <rv s="8">
    <fb>15.33</fb>
    <v>23</v>
  </rv>
  <rv s="8">
    <fb>14.96</fb>
    <v>23</v>
  </rv>
  <rv s="8">
    <fb>14.84</fb>
    <v>23</v>
  </rv>
  <rv s="8">
    <fb>14.17</fb>
    <v>23</v>
  </rv>
  <rv s="8">
    <fb>13.82</fb>
    <v>23</v>
  </rv>
  <rv s="8">
    <fb>13.99</fb>
    <v>23</v>
  </rv>
  <rv s="8">
    <fb>14.42</fb>
    <v>23</v>
  </rv>
  <rv s="8">
    <fb>13.74</fb>
    <v>23</v>
  </rv>
  <rv s="8">
    <fb>13.33</fb>
    <v>23</v>
  </rv>
  <rv s="8">
    <fb>12.99</fb>
    <v>23</v>
  </rv>
  <rv s="8">
    <fb>12.93</fb>
    <v>23</v>
  </rv>
  <rv s="8">
    <fb>13.22</fb>
    <v>23</v>
  </rv>
  <rv s="8">
    <fb>13.96</fb>
    <v>23</v>
  </rv>
  <rv s="8">
    <fb>14.19</fb>
    <v>23</v>
  </rv>
  <rv s="8">
    <fb>14.03</fb>
    <v>23</v>
  </rv>
  <rv s="8">
    <fb>14.27</fb>
    <v>23</v>
  </rv>
  <rv s="8">
    <fb>14.21</fb>
    <v>23</v>
  </rv>
  <rv s="8">
    <fb>13.23</fb>
    <v>23</v>
  </rv>
  <rv s="8">
    <fb>12.71</fb>
    <v>23</v>
  </rv>
  <rv s="8">
    <fb>12.21</fb>
    <v>23</v>
  </rv>
  <rv s="8">
    <fb>11.86</fb>
    <v>23</v>
  </rv>
  <rv s="8">
    <fb>12.27</fb>
    <v>23</v>
  </rv>
  <rv s="8">
    <fb>12.75</fb>
    <v>23</v>
  </rv>
  <rv s="8">
    <fb>12.25</fb>
    <v>23</v>
  </rv>
  <rv s="8">
    <fb>12.04</fb>
    <v>23</v>
  </rv>
  <rv s="8">
    <fb>11.92</fb>
    <v>23</v>
  </rv>
  <rv s="8">
    <fb>12.87</fb>
    <v>23</v>
  </rv>
  <rv s="8">
    <fb>12.73</fb>
    <v>23</v>
  </rv>
  <rv s="8">
    <fb>12.18</fb>
    <v>23</v>
  </rv>
  <rv s="8">
    <fb>12.05</fb>
    <v>23</v>
  </rv>
  <rv s="8">
    <fb>12.26</fb>
    <v>23</v>
  </rv>
  <rv s="8">
    <fb>12.7</fb>
    <v>23</v>
  </rv>
  <rv s="8">
    <fb>13.05</fb>
    <v>23</v>
  </rv>
  <rv s="8">
    <fb>13.11</fb>
    <v>23</v>
  </rv>
  <rv s="8">
    <fb>13.2</fb>
    <v>23</v>
  </rv>
  <rv s="8">
    <fb>13.7</fb>
    <v>23</v>
  </rv>
  <rv s="8">
    <fb>13.46</fb>
    <v>23</v>
  </rv>
  <rv s="8">
    <fb>14.29</fb>
    <v>23</v>
  </rv>
  <rv s="8">
    <fb>14</fb>
    <v>23</v>
  </rv>
  <rv s="8">
    <fb>14.18</fb>
    <v>23</v>
  </rv>
  <rv s="8">
    <fb>14.11</fb>
    <v>23</v>
  </rv>
  <rv s="8">
    <fb>13.58</fb>
    <v>23</v>
  </rv>
  <rv s="8">
    <fb>13.73</fb>
    <v>23</v>
  </rv>
  <rv s="8">
    <fb>14.32</fb>
    <v>23</v>
  </rv>
  <rv s="8">
    <fb>13.98</fb>
    <v>23</v>
  </rv>
  <rv s="8">
    <fb>14.93</fb>
    <v>23</v>
  </rv>
  <rv s="8">
    <fb>14.88</fb>
    <v>23</v>
  </rv>
  <rv s="8">
    <fb>14.68</fb>
    <v>23</v>
  </rv>
  <rv s="8">
    <fb>14.61</fb>
    <v>23</v>
  </rv>
  <rv s="8">
    <fb>14.09</fb>
    <v>23</v>
  </rv>
  <rv s="8">
    <fb>13.95</fb>
    <v>23</v>
  </rv>
  <rv s="8">
    <fb>14.05</fb>
    <v>23</v>
  </rv>
  <rv s="8">
    <fb>13.85</fb>
    <v>23</v>
  </rv>
  <rv s="8">
    <fb>14.5</fb>
    <v>23</v>
  </rv>
  <rv s="8">
    <fb>13.83</fb>
    <v>23</v>
  </rv>
  <rv s="8">
    <fb>14.14</fb>
    <v>23</v>
  </rv>
  <rv s="8">
    <fb>14.43</fb>
    <v>23</v>
  </rv>
  <rv s="8">
    <fb>14.33</fb>
    <v>23</v>
  </rv>
  <rv s="8">
    <fb>13.55</fb>
    <v>23</v>
  </rv>
  <rv s="8">
    <fb>13.6</fb>
    <v>23</v>
  </rv>
  <rv s="8">
    <fb>13.53</fb>
    <v>23</v>
  </rv>
  <rv s="8">
    <fb>13.35</fb>
    <v>23</v>
  </rv>
  <rv s="8">
    <fb>12.81</fb>
    <v>23</v>
  </rv>
  <rv s="8">
    <fb>12.48</fb>
    <v>23</v>
  </rv>
  <rv s="8">
    <fb>12.53</fb>
    <v>23</v>
  </rv>
  <rv s="8">
    <fb>12.56</fb>
    <v>23</v>
  </rv>
  <rv s="8">
    <fb>12.32</fb>
    <v>23</v>
  </rv>
  <rv s="8">
    <fb>12.72</fb>
    <v>23</v>
  </rv>
  <rv s="8">
    <fb>12.74</fb>
    <v>23</v>
  </rv>
  <rv s="8">
    <fb>13.59</fb>
    <v>23</v>
  </rv>
  <rv s="8">
    <fb>15.19</fb>
    <v>23</v>
  </rv>
  <rv s="8">
    <fb>15.34</fb>
    <v>23</v>
  </rv>
  <rv s="8">
    <fb>16.829999999999998</fb>
    <v>23</v>
  </rv>
  <rv s="8">
    <fb>17.02</fb>
    <v>23</v>
  </rv>
  <rv s="8">
    <fb>17.079999999999998</fb>
    <v>23</v>
  </rv>
  <rv s="8">
    <fb>16.28</fb>
    <v>23</v>
  </rv>
  <rv s="8">
    <fb>16.34</fb>
    <v>23</v>
  </rv>
  <rv s="8">
    <fb>16.170000000000002</fb>
    <v>23</v>
  </rv>
  <rv s="8">
    <fb>16.02</fb>
    <v>23</v>
  </rv>
  <rv s="8">
    <fb>16.61</fb>
    <v>23</v>
  </rv>
  <rv s="8">
    <fb>16.43</fb>
    <v>23</v>
  </rv>
  <rv s="8">
    <fb>15.96</fb>
    <v>23</v>
  </rv>
  <rv s="8">
    <fb>16.14</fb>
    <v>23</v>
  </rv>
  <rv s="8">
    <fb>17.059999999999999</fb>
    <v>23</v>
  </rv>
  <rv s="8">
    <fb>16.920000000000002</fb>
    <v>23</v>
  </rv>
  <rv s="8">
    <fb>16.66</fb>
    <v>23</v>
  </rv>
  <rv s="8">
    <fb>172.79</fb>
    <v>23</v>
  </rv>
  <rv s="8">
    <fb>172.55</fb>
    <v>23</v>
  </rv>
  <rv s="8">
    <fb>168.88</fb>
    <v>23</v>
  </rv>
  <rv s="8">
    <fb>167.3</fb>
    <v>23</v>
  </rv>
  <rv s="8">
    <fb>164.32</fb>
    <v>23</v>
  </rv>
  <rv s="8">
    <fb>160.07</fb>
    <v>23</v>
  </rv>
  <rv s="8">
    <fb>162.74</fb>
    <v>23</v>
  </rv>
  <rv s="8">
    <fb>164.85</fb>
    <v>23</v>
  </rv>
  <rv s="8">
    <fb>165.12</fb>
    <v>23</v>
  </rv>
  <rv s="8">
    <fb>163.19999999999999</fb>
    <v>23</v>
  </rv>
  <rv s="8">
    <fb>166.56</fb>
    <v>23</v>
  </rv>
  <rv s="8">
    <fb>166.23</fb>
    <v>23</v>
  </rv>
  <rv s="8">
    <fb>163.16999999999999</fb>
    <v>23</v>
  </rv>
  <rv s="8">
    <fb>159.30000000000001</fb>
    <v>23</v>
  </rv>
  <rv s="8">
    <fb>157.44</fb>
    <v>23</v>
  </rv>
  <rv s="8">
    <fb>162.94999999999999</fb>
    <v>23</v>
  </rv>
  <rv s="8">
    <fb>158.52000000000001</fb>
    <v>23</v>
  </rv>
  <rv s="8">
    <fb>154.72999999999999</fb>
    <v>23</v>
  </rv>
  <rv s="8">
    <fb>150.62</fb>
    <v>23</v>
  </rv>
  <rv s="8">
    <fb>155.09</fb>
    <v>23</v>
  </rv>
  <rv s="8">
    <fb>159.59</fb>
    <v>23</v>
  </rv>
  <rv s="8">
    <fb>160.62</fb>
    <v>23</v>
  </rv>
  <rv s="8">
    <fb>163.98</fb>
    <v>23</v>
  </rv>
  <rv s="8">
    <fb>165.38</fb>
    <v>23</v>
  </rv>
  <rv s="8">
    <fb>168.82</fb>
    <v>23</v>
  </rv>
  <rv s="8">
    <fb>170.21</fb>
    <v>23</v>
  </rv>
  <rv s="8">
    <fb>174.07</fb>
    <v>23</v>
  </rv>
  <rv s="8">
    <fb>174.72</fb>
    <v>23</v>
  </rv>
  <rv s="8">
    <fb>175.6</fb>
    <v>23</v>
  </rv>
  <rv s="8">
    <fb>178.96</fb>
    <v>23</v>
  </rv>
  <rv s="8">
    <fb>177.77</fb>
    <v>23</v>
  </rv>
  <rv s="8">
    <fb>174.61</fb>
    <v>23</v>
  </rv>
  <rv s="8">
    <fb>174.31</fb>
    <v>23</v>
  </rv>
  <rv s="8">
    <fb>178.44</fb>
    <v>23</v>
  </rv>
  <rv s="8">
    <fb>175.06</fb>
    <v>23</v>
  </rv>
  <rv s="8">
    <fb>171.83</fb>
    <v>23</v>
  </rv>
  <rv s="8">
    <fb>172.14</fb>
    <v>23</v>
  </rv>
  <rv s="8">
    <fb>170.09</fb>
    <v>23</v>
  </rv>
  <rv s="8">
    <fb>165.75</fb>
    <v>23</v>
  </rv>
  <rv s="8">
    <fb>167.66</fb>
    <v>23</v>
  </rv>
  <rv s="8">
    <fb>170.4</fb>
    <v>23</v>
  </rv>
  <rv s="8">
    <fb>165.29</fb>
    <v>23</v>
  </rv>
  <rv s="8">
    <fb>165.07</fb>
    <v>23</v>
  </rv>
  <rv s="8">
    <fb>167.4</fb>
    <v>23</v>
  </rv>
  <rv s="8">
    <fb>167.23</fb>
    <v>23</v>
  </rv>
  <rv s="8">
    <fb>166.42</fb>
    <v>23</v>
  </rv>
  <rv s="8">
    <fb>161.79</fb>
    <v>23</v>
  </rv>
  <rv s="8">
    <fb>162.88</fb>
    <v>23</v>
  </rv>
  <rv s="8">
    <fb>156.80000000000001</fb>
    <v>23</v>
  </rv>
  <rv s="8">
    <fb>156.57</fb>
    <v>23</v>
  </rv>
  <rv s="8">
    <fb>163.63999999999999</fb>
    <v>23</v>
  </rv>
  <rv s="8">
    <fb>157.65</fb>
    <v>23</v>
  </rv>
  <rv s="8">
    <fb>157.96</fb>
    <v>23</v>
  </rv>
  <rv s="8">
    <fb>159.47999999999999</fb>
    <v>23</v>
  </rv>
  <rv s="8">
    <fb>166.02</fb>
    <v>23</v>
  </rv>
  <rv s="8">
    <fb>156.77000000000001</fb>
    <v>23</v>
  </rv>
  <rv s="8">
    <fb>157.28</fb>
    <v>23</v>
  </rv>
  <rv s="8">
    <fb>152.06</fb>
    <v>23</v>
  </rv>
  <rv s="8">
    <fb>154.51</fb>
    <v>23</v>
  </rv>
  <rv s="8">
    <fb>146.5</fb>
    <v>23</v>
  </rv>
  <rv s="8">
    <fb>142.56</fb>
    <v>23</v>
  </rv>
  <rv s="8">
    <fb>147.11000000000001</fb>
    <v>23</v>
  </rv>
  <rv s="8">
    <fb>145.54</fb>
    <v>23</v>
  </rv>
  <rv s="8">
    <fb>149.24</fb>
    <v>23</v>
  </rv>
  <rv s="8">
    <fb>140.82</fb>
    <v>23</v>
  </rv>
  <rv s="8">
    <fb>137.35</fb>
    <v>23</v>
  </rv>
  <rv s="8">
    <fb>137.59</fb>
    <v>23</v>
  </rv>
  <rv s="8">
    <fb>143.11000000000001</fb>
    <v>23</v>
  </rv>
  <rv s="8">
    <fb>140.36000000000001</fb>
    <v>23</v>
  </rv>
  <rv s="8">
    <fb>140.52000000000001</fb>
    <v>23</v>
  </rv>
  <rv s="8">
    <fb>143.78</fb>
    <v>23</v>
  </rv>
  <rv s="8">
    <fb>149.63999999999999</fb>
    <v>23</v>
  </rv>
  <rv s="8">
    <fb>148.84</fb>
    <v>23</v>
  </rv>
  <rv s="8">
    <fb>148.71</fb>
    <v>23</v>
  </rv>
  <rv s="8">
    <fb>151.21</fb>
    <v>23</v>
  </rv>
  <rv s="8">
    <fb>145.38</fb>
    <v>23</v>
  </rv>
  <rv s="8">
    <fb>146.13999999999999</fb>
    <v>23</v>
  </rv>
  <rv s="8">
    <fb>147.96</fb>
    <v>23</v>
  </rv>
  <rv s="8">
    <fb>142.63999999999999</fb>
    <v>23</v>
  </rv>
  <rv s="8">
    <fb>137.13</fb>
    <v>23</v>
  </rv>
  <rv s="8">
    <fb>131.88</fb>
    <v>23</v>
  </rv>
  <rv s="8">
    <fb>132.76</fb>
    <v>23</v>
  </rv>
  <rv s="8">
    <fb>135.43</fb>
    <v>23</v>
  </rv>
  <rv s="8">
    <fb>130.06</fb>
    <v>23</v>
  </rv>
  <rv s="8">
    <fb>131.56</fb>
    <v>23</v>
  </rv>
  <rv s="8">
    <fb>135.87</fb>
    <v>23</v>
  </rv>
  <rv s="8">
    <fb>135.35</fb>
    <v>23</v>
  </rv>
  <rv s="8">
    <fb>138.27000000000001</fb>
    <v>23</v>
  </rv>
  <rv s="8">
    <fb>141.66</fb>
    <v>23</v>
  </rv>
  <rv s="8">
    <fb>137.44</fb>
    <v>23</v>
  </rv>
  <rv s="8">
    <fb>139.22999999999999</fb>
    <v>23</v>
  </rv>
  <rv s="8">
    <fb>136.72</fb>
    <v>23</v>
  </rv>
  <rv s="8">
    <fb>138.93</fb>
    <v>23</v>
  </rv>
  <rv s="8">
    <fb>141.56</fb>
    <v>23</v>
  </rv>
  <rv s="8">
    <fb>142.91999999999999</fb>
    <v>23</v>
  </rv>
  <rv s="8">
    <fb>146.35</fb>
    <v>23</v>
  </rv>
  <rv s="8">
    <fb>147.04</fb>
    <v>23</v>
  </rv>
  <rv s="8">
    <fb>144.87</fb>
    <v>23</v>
  </rv>
  <rv s="8">
    <fb>145.86000000000001</fb>
    <v>23</v>
  </rv>
  <rv s="8">
    <fb>145.49</fb>
    <v>23</v>
  </rv>
  <rv s="8">
    <fb>148.47</fb>
    <v>23</v>
  </rv>
  <rv s="8">
    <fb>150.16999999999999</fb>
    <v>23</v>
  </rv>
  <rv s="8">
    <fb>147.07</fb>
    <v>23</v>
  </rv>
  <rv s="8">
    <fb>151</fb>
    <v>23</v>
  </rv>
  <rv s="8">
    <fb>153.04</fb>
    <v>23</v>
  </rv>
  <rv s="8">
    <fb>155.35</fb>
    <v>23</v>
  </rv>
  <rv s="8">
    <fb>154.09</fb>
    <v>23</v>
  </rv>
  <rv s="8">
    <fb>152.94999999999999</fb>
    <v>23</v>
  </rv>
  <rv s="8">
    <fb>151.6</fb>
    <v>23</v>
  </rv>
  <rv s="8">
    <fb>156.79</fb>
    <v>23</v>
  </rv>
  <rv s="8">
    <fb>157.35</fb>
    <v>23</v>
  </rv>
  <rv s="8">
    <fb>162.51</fb>
    <v>23</v>
  </rv>
  <rv s="8">
    <fb>161.51</fb>
    <v>23</v>
  </rv>
  <rv s="8">
    <fb>160.01</fb>
    <v>23</v>
  </rv>
  <rv s="8">
    <fb>166.13</fb>
    <v>23</v>
  </rv>
  <rv s="8">
    <fb>165.81</fb>
    <v>23</v>
  </rv>
  <rv s="8">
    <fb>165.35</fb>
    <v>23</v>
  </rv>
  <rv s="8">
    <fb>164.87</fb>
    <v>23</v>
  </rv>
  <rv s="8">
    <fb>164.92</fb>
    <v>23</v>
  </rv>
  <rv s="8">
    <fb>169.24</fb>
    <v>23</v>
  </rv>
  <rv s="8">
    <fb>168.49</fb>
    <v>23</v>
  </rv>
  <rv s="8">
    <fb>172.1</fb>
    <v>23</v>
  </rv>
  <rv s="8">
    <fb>173.19</fb>
    <v>23</v>
  </rv>
  <rv s="8">
    <fb>173.03</fb>
    <v>23</v>
  </rv>
  <rv s="8">
    <fb>174.55</fb>
    <v>23</v>
  </rv>
  <rv s="8">
    <fb>174.15</fb>
    <v>23</v>
  </rv>
  <rv s="8">
    <fb>171.52</fb>
    <v>23</v>
  </rv>
  <rv s="8">
    <fb>167.57</fb>
    <v>23</v>
  </rv>
  <rv s="8">
    <fb>167.53</fb>
    <v>23</v>
  </rv>
  <rv s="8">
    <fb>170.03</fb>
    <v>23</v>
  </rv>
  <rv s="8">
    <fb>163.62</fb>
    <v>23</v>
  </rv>
  <rv s="8">
    <fb>161.38</fb>
    <v>23</v>
  </rv>
  <rv s="8">
    <fb>158.91</fb>
    <v>23</v>
  </rv>
  <rv s="8">
    <fb>157.22</fb>
    <v>23</v>
  </rv>
  <rv s="8">
    <fb>155.81</fb>
    <v>23</v>
  </rv>
  <rv s="8">
    <fb>154.53</fb>
    <v>23</v>
  </rv>
  <rv s="8">
    <fb>155.96</fb>
    <v>23</v>
  </rv>
  <rv s="8">
    <fb>154.46</fb>
    <v>23</v>
  </rv>
  <rv s="8">
    <fb>157.37</fb>
    <v>23</v>
  </rv>
  <rv s="8">
    <fb>163.43</fb>
    <v>23</v>
  </rv>
  <rv s="8">
    <fb>153.84</fb>
    <v>23</v>
  </rv>
  <rv s="8">
    <fb>155.31</fb>
    <v>23</v>
  </rv>
  <rv s="8">
    <fb>152.37</fb>
    <v>23</v>
  </rv>
  <rv s="8">
    <fb>150.69999999999999</fb>
    <v>23</v>
  </rv>
  <rv s="8">
    <fb>154.47999999999999</fb>
    <v>23</v>
  </rv>
  <rv s="8">
    <fb>156.9</fb>
    <v>23</v>
  </rv>
  <rv s="8">
    <fb>153.72</fb>
    <v>23</v>
  </rv>
  <rv s="8">
    <fb>152.74</fb>
    <v>23</v>
  </rv>
  <rv s="8">
    <fb>150.43</fb>
    <v>23</v>
  </rv>
  <rv s="8">
    <fb>150.77000000000001</fb>
    <v>23</v>
  </rv>
  <rv s="8">
    <fb>151.76</fb>
    <v>23</v>
  </rv>
  <rv s="8">
    <fb>149.84</fb>
    <v>23</v>
  </rv>
  <rv s="8">
    <fb>142.47999999999999</fb>
    <v>23</v>
  </rv>
  <rv s="8">
    <fb>138.19999999999999</fb>
    <v>23</v>
  </rv>
  <rv s="8">
    <fb>142.44999999999999</fb>
    <v>23</v>
  </rv>
  <rv s="8">
    <fb>146.1</fb>
    <v>23</v>
  </rv>
  <rv s="8">
    <fb>146.4</fb>
    <v>23</v>
  </rv>
  <rv s="8">
    <fb>145.43</fb>
    <v>23</v>
  </rv>
  <rv s="8">
    <fb>140.09</fb>
    <v>23</v>
  </rv>
  <rv s="8">
    <fb>140.41999999999999</fb>
    <v>23</v>
  </rv>
  <rv s="8">
    <fb>138.97999999999999</fb>
    <v>23</v>
  </rv>
  <rv s="8">
    <fb>138.34</fb>
    <v>23</v>
  </rv>
  <rv s="8">
    <fb>142.99</fb>
    <v>23</v>
  </rv>
  <rv s="8">
    <fb>138.38</fb>
    <v>23</v>
  </rv>
  <rv s="8">
    <fb>142.41</fb>
    <v>23</v>
  </rv>
  <rv s="8">
    <fb>143.75</fb>
    <v>23</v>
  </rv>
  <rv s="8">
    <fb>143.86000000000001</fb>
    <v>23</v>
  </rv>
  <rv s="8">
    <fb>143.38999999999999</fb>
    <v>23</v>
  </rv>
  <rv s="8">
    <fb>147.27000000000001</fb>
    <v>23</v>
  </rv>
  <rv s="8">
    <fb>149.44999999999999</fb>
    <v>23</v>
  </rv>
  <rv s="8">
    <fb>152.34</fb>
    <v>23</v>
  </rv>
  <rv s="8">
    <fb>149.35</fb>
    <v>23</v>
  </rv>
  <rv s="8">
    <fb>144.80000000000001</fb>
    <v>23</v>
  </rv>
  <rv s="8">
    <fb>155.74</fb>
    <v>23</v>
  </rv>
  <rv s="8">
    <fb>153.34</fb>
    <v>23</v>
  </rv>
  <rv s="8">
    <fb>150.65</fb>
    <v>23</v>
  </rv>
  <rv s="8">
    <fb>145.03</fb>
    <v>23</v>
  </rv>
  <rv s="8">
    <fb>138.88</fb>
    <v>23</v>
  </rv>
  <rv s="8">
    <fb>138.91999999999999</fb>
    <v>23</v>
  </rv>
  <rv s="8">
    <fb>139.5</fb>
    <v>23</v>
  </rv>
  <rv s="8">
    <fb>134.87</fb>
    <v>23</v>
  </rv>
  <rv s="8">
    <fb>146.87</fb>
    <v>23</v>
  </rv>
  <rv s="8">
    <fb>149.69999999999999</fb>
    <v>23</v>
  </rv>
  <rv s="8">
    <fb>148.28</fb>
    <v>23</v>
  </rv>
  <rv s="8">
    <fb>150.04</fb>
    <v>23</v>
  </rv>
  <rv s="8">
    <fb>148.79</fb>
    <v>23</v>
  </rv>
  <rv s="8">
    <fb>150.72</fb>
    <v>23</v>
  </rv>
  <rv s="8">
    <fb>151.29</fb>
    <v>23</v>
  </rv>
  <rv s="8">
    <fb>148.01</fb>
    <v>23</v>
  </rv>
  <rv s="8">
    <fb>150.18</fb>
    <v>23</v>
  </rv>
  <rv s="8">
    <fb>151.07</fb>
    <v>23</v>
  </rv>
  <rv s="8">
    <fb>148.11000000000001</fb>
    <v>23</v>
  </rv>
  <rv s="8">
    <fb>144.22</fb>
    <v>23</v>
  </rv>
  <rv s="8">
    <fb>141.16999999999999</fb>
    <v>23</v>
  </rv>
  <rv s="8">
    <fb>148.03</fb>
    <v>23</v>
  </rv>
  <rv s="8">
    <fb>148.31</fb>
    <v>23</v>
  </rv>
  <rv s="8">
    <fb>147.81</fb>
    <v>23</v>
  </rv>
  <rv s="8">
    <fb>146.63</fb>
    <v>23</v>
  </rv>
  <rv s="8">
    <fb>142.91</fb>
    <v>23</v>
  </rv>
  <rv s="8">
    <fb>140.94</fb>
    <v>23</v>
  </rv>
  <rv s="8">
    <fb>142.65</fb>
    <v>23</v>
  </rv>
  <rv s="8">
    <fb>142.16</fb>
    <v>23</v>
  </rv>
  <rv s="8">
    <fb>144.49</fb>
    <v>23</v>
  </rv>
  <rv s="8">
    <fb>145.47</fb>
    <v>23</v>
  </rv>
  <rv s="8">
    <fb>143.21</fb>
    <v>23</v>
  </rv>
  <rv s="8">
    <fb>136.5</fb>
    <v>23</v>
  </rv>
  <rv s="8">
    <fb>134.51</fb>
    <v>23</v>
  </rv>
  <rv s="8">
    <fb>132.37</fb>
    <v>23</v>
  </rv>
  <rv s="8">
    <fb>132.30000000000001</fb>
    <v>23</v>
  </rv>
  <rv s="8">
    <fb>135.44999999999999</fb>
    <v>23</v>
  </rv>
  <rv s="8">
    <fb>132.22999999999999</fb>
    <v>23</v>
  </rv>
  <rv s="8">
    <fb>131.86000000000001</fb>
    <v>23</v>
  </rv>
  <rv s="8">
    <fb>130.03</fb>
    <v>23</v>
  </rv>
  <rv s="8">
    <fb>126.04</fb>
    <v>23</v>
  </rv>
  <rv s="8">
    <fb>129.61000000000001</fb>
    <v>23</v>
  </rv>
  <rv s="8">
    <fb>129.93</fb>
    <v>23</v>
  </rv>
  <rv s="8">
    <fb>125.07</fb>
    <v>23</v>
  </rv>
  <rv s="8">
    <fb>126.36</fb>
    <v>23</v>
  </rv>
  <rv s="8">
    <fb>125.02</fb>
    <v>23</v>
  </rv>
  <rv s="8">
    <fb>129.62</fb>
    <v>23</v>
  </rv>
  <rv s="8">
    <fb>130.15</fb>
    <v>23</v>
  </rv>
  <rv s="8">
    <fb>130.72999999999999</fb>
    <v>23</v>
  </rv>
  <rv s="8">
    <fb>133.49</fb>
    <v>23</v>
  </rv>
  <rv s="8">
    <fb>133.41</fb>
    <v>23</v>
  </rv>
  <rv s="8">
    <fb>134.76</fb>
    <v>23</v>
  </rv>
  <rv s="8">
    <fb>135.94</fb>
    <v>23</v>
  </rv>
  <rv s="8">
    <fb>135.21</fb>
    <v>23</v>
  </rv>
  <rv s="8">
    <fb>135.27000000000001</fb>
    <v>23</v>
  </rv>
  <rv s="8">
    <fb>137.87</fb>
    <v>23</v>
  </rv>
  <rv s="8">
    <fb>141.11000000000001</fb>
    <v>23</v>
  </rv>
  <rv s="8">
    <fb>142.53</fb>
    <v>23</v>
  </rv>
  <rv s="8">
    <fb>141.86000000000001</fb>
    <v>23</v>
  </rv>
  <rv s="8">
    <fb>143.96</fb>
    <v>23</v>
  </rv>
  <rv s="8">
    <fb>145.93</fb>
    <v>23</v>
  </rv>
  <rv s="8">
    <fb>143</fb>
    <v>23</v>
  </rv>
  <rv s="8">
    <fb>144.29</fb>
    <v>23</v>
  </rv>
  <rv s="8">
    <fb>150.82</fb>
    <v>23</v>
  </rv>
  <rv s="8">
    <fb>154.5</fb>
    <v>23</v>
  </rv>
  <rv s="8">
    <fb>151.72999999999999</fb>
    <v>23</v>
  </rv>
  <rv s="8">
    <fb>154.65</fb>
    <v>23</v>
  </rv>
  <rv s="8">
    <fb>151.91999999999999</fb>
    <v>23</v>
  </rv>
  <rv s="8">
    <fb>150.87</fb>
    <v>23</v>
  </rv>
  <rv s="8">
    <fb>151.01</fb>
    <v>23</v>
  </rv>
  <rv s="8">
    <fb>18.079999999999998</fb>
    <v>23</v>
  </rv>
  <rv s="8">
    <fb>18.010000000000002</fb>
    <v>23</v>
  </rv>
  <rv s="8">
    <fb>17.54</fb>
    <v>23</v>
  </rv>
  <rv s="8">
    <fb>18.04</fb>
    <v>23</v>
  </rv>
  <rv s="8">
    <fb>17.149999999999999</fb>
    <v>23</v>
  </rv>
  <rv s="8">
    <fb>17.829999999999998</fb>
    <v>23</v>
  </rv>
  <rv s="8">
    <fb>17.559999999999999</fb>
    <v>23</v>
  </rv>
  <rv s="8">
    <fb>16.7</fb>
    <v>23</v>
  </rv>
  <rv s="8">
    <fb>18.100000000000001</fb>
    <v>23</v>
  </rv>
  <rv s="8">
    <fb>17.600000000000001</fb>
    <v>23</v>
  </rv>
  <rv s="8">
    <fb>16.850000000000001</fb>
    <v>23</v>
  </rv>
  <rv s="8">
    <fb>16.03</fb>
    <v>23</v>
  </rv>
  <rv s="8">
    <fb>16.329999999999998</fb>
    <v>23</v>
  </rv>
  <rv s="8">
    <fb>16.04</fb>
    <v>23</v>
  </rv>
  <rv s="8">
    <fb>15.74</fb>
    <v>23</v>
  </rv>
  <rv s="8">
    <fb>16.059999999999999</fb>
    <v>23</v>
  </rv>
  <rv s="8">
    <fb>16.86</fb>
    <v>23</v>
  </rv>
  <rv s="8">
    <fb>16.48</fb>
    <v>23</v>
  </rv>
  <rv s="8">
    <fb>17.09</fb>
    <v>23</v>
  </rv>
  <rv s="8">
    <fb>16.68</fb>
    <v>23</v>
  </rv>
  <rv s="8">
    <fb>16.670000000000002</fb>
    <v>23</v>
  </rv>
  <rv s="8">
    <fb>17.75</fb>
    <v>23</v>
  </rv>
  <rv s="8">
    <fb>17.27</fb>
    <v>23</v>
  </rv>
  <rv s="8">
    <fb>16.91</fb>
    <v>23</v>
  </rv>
  <rv s="8">
    <fb>16.649999999999999</fb>
    <v>23</v>
  </rv>
  <rv s="8">
    <fb>15.82</fb>
    <v>23</v>
  </rv>
  <rv s="8">
    <fb>15.39</fb>
    <v>23</v>
  </rv>
  <rv s="8">
    <fb>15.05</fb>
    <v>23</v>
  </rv>
  <rv s="8">
    <fb>15.28</fb>
    <v>23</v>
  </rv>
  <rv s="8">
    <fb>15.36</fb>
    <v>23</v>
  </rv>
  <rv s="8">
    <fb>15.51</fb>
    <v>23</v>
  </rv>
  <rv s="8">
    <fb>15.48</fb>
    <v>23</v>
  </rv>
  <rv s="8">
    <fb>15.67</fb>
    <v>23</v>
  </rv>
  <rv s="8">
    <fb>16.05</fb>
    <v>23</v>
  </rv>
  <rv s="8">
    <fb>15.7</fb>
    <v>23</v>
  </rv>
  <rv s="8">
    <fb>15.13</fb>
    <v>23</v>
  </rv>
  <rv s="8">
    <fb>14.85</fb>
    <v>23</v>
  </rv>
  <rv s="8">
    <fb>14.16</fb>
    <v>23</v>
  </rv>
  <rv s="8">
    <fb>14.56</fb>
    <v>23</v>
  </rv>
  <rv s="8">
    <fb>14.98</fb>
    <v>23</v>
  </rv>
  <rv s="8">
    <fb>14.53</fb>
    <v>23</v>
  </rv>
  <rv s="8">
    <fb>13.37</fb>
    <v>23</v>
  </rv>
  <rv s="8">
    <fb>12.83</fb>
    <v>23</v>
  </rv>
  <rv s="8">
    <fb>12.44</fb>
    <v>23</v>
  </rv>
  <rv s="8">
    <fb>12.78</fb>
    <v>23</v>
  </rv>
  <rv s="8">
    <fb>12.85</fb>
    <v>23</v>
  </rv>
  <rv s="8">
    <fb>12.5</fb>
    <v>23</v>
  </rv>
  <rv s="8">
    <fb>12.42</fb>
    <v>23</v>
  </rv>
  <rv s="8">
    <fb>13.12</fb>
    <v>23</v>
  </rv>
  <rv s="8">
    <fb>13.63</fb>
    <v>23</v>
  </rv>
  <rv s="8">
    <fb>13.28</fb>
    <v>23</v>
  </rv>
  <rv s="8">
    <fb>11.81</fb>
    <v>23</v>
  </rv>
  <rv s="8">
    <fb>12.2</fb>
    <v>23</v>
  </rv>
  <rv s="8">
    <fb>11.25</fb>
    <v>23</v>
  </rv>
  <rv s="8">
    <fb>11.23</fb>
    <v>23</v>
  </rv>
  <rv s="8">
    <fb>11.46</fb>
    <v>23</v>
  </rv>
  <rv s="8">
    <fb>11.48</fb>
    <v>23</v>
  </rv>
  <rv s="8">
    <fb>11.56</fb>
    <v>23</v>
  </rv>
  <rv s="8">
    <fb>12.01</fb>
    <v>23</v>
  </rv>
  <rv s="8">
    <fb>11.52</fb>
    <v>23</v>
  </rv>
  <rv s="8">
    <fb>11.13</fb>
    <v>23</v>
  </rv>
  <rv s="8">
    <fb>11.32</fb>
    <v>23</v>
  </rv>
  <rv s="8">
    <fb>11.2</fb>
    <v>23</v>
  </rv>
  <rv s="8">
    <fb>11.06</fb>
    <v>23</v>
  </rv>
  <rv s="8">
    <fb>11.65</fb>
    <v>23</v>
  </rv>
  <rv s="8">
    <fb>11.62</fb>
    <v>23</v>
  </rv>
  <rv s="8">
    <fb>11.29</fb>
    <v>23</v>
  </rv>
  <rv s="8">
    <fb>11.51</fb>
    <v>23</v>
  </rv>
  <rv s="8">
    <fb>11.39</fb>
    <v>23</v>
  </rv>
  <rv s="8">
    <fb>11.88</fb>
    <v>23</v>
  </rv>
  <rv s="8">
    <fb>11.96</fb>
    <v>23</v>
  </rv>
  <rv s="8">
    <fb>12.59</fb>
    <v>23</v>
  </rv>
  <rv s="8">
    <fb>13</fb>
    <v>23</v>
  </rv>
  <rv s="8">
    <fb>12.82</fb>
    <v>23</v>
  </rv>
  <rv s="8">
    <fb>12.54</fb>
    <v>23</v>
  </rv>
  <rv s="8">
    <fb>13.19</fb>
    <v>23</v>
  </rv>
  <rv s="8">
    <fb>14.69</fb>
    <v>23</v>
  </rv>
  <rv s="8">
    <fb>15.69</fb>
    <v>23</v>
  </rv>
  <rv s="8">
    <fb>15.37</fb>
    <v>23</v>
  </rv>
  <rv s="8">
    <fb>15.3</fb>
    <v>23</v>
  </rv>
  <rv s="8">
    <fb>15.78</fb>
    <v>23</v>
  </rv>
  <rv s="8">
    <fb>15.83</fb>
    <v>23</v>
  </rv>
  <rv s="8">
    <fb>16.18</fb>
    <v>23</v>
  </rv>
  <rv s="8">
    <fb>15.88</fb>
    <v>23</v>
  </rv>
  <rv s="8">
    <fb>15.08</fb>
    <v>23</v>
  </rv>
  <rv s="8">
    <fb>15.32</fb>
    <v>23</v>
  </rv>
  <rv s="8">
    <fb>15.52</fb>
    <v>23</v>
  </rv>
  <rv s="8">
    <fb>15.93</fb>
    <v>23</v>
  </rv>
  <rv s="8">
    <fb>15.41</fb>
    <v>23</v>
  </rv>
  <rv s="8">
    <fb>15.45</fb>
    <v>23</v>
  </rv>
  <rv s="8">
    <fb>15.24</fb>
    <v>23</v>
  </rv>
  <rv s="8">
    <fb>15.03</fb>
    <v>23</v>
  </rv>
  <rv s="8">
    <fb>15.43</fb>
    <v>23</v>
  </rv>
  <rv s="8">
    <fb>15.42</fb>
    <v>23</v>
  </rv>
  <rv s="8">
    <fb>15.54</fb>
    <v>23</v>
  </rv>
  <rv s="8">
    <fb>14.66</fb>
    <v>23</v>
  </rv>
  <rv s="8">
    <fb>14.89</fb>
    <v>23</v>
  </rv>
  <rv s="8">
    <fb>14.72</fb>
    <v>23</v>
  </rv>
  <rv s="8">
    <fb>13.09</fb>
    <v>23</v>
  </rv>
  <rv s="8">
    <fb>12.77</fb>
    <v>23</v>
  </rv>
  <rv s="8">
    <fb>12.31</fb>
    <v>23</v>
  </rv>
  <rv s="8">
    <fb>11.99</fb>
    <v>23</v>
  </rv>
  <rv s="8">
    <fb>11.91</fb>
    <v>23</v>
  </rv>
  <rv s="8">
    <fb>11.47</fb>
    <v>23</v>
  </rv>
  <rv s="8">
    <fb>12.36</fb>
    <v>23</v>
  </rv>
  <rv s="8">
    <fb>12.51</fb>
    <v>23</v>
  </rv>
  <rv s="8">
    <fb>11.36</fb>
    <v>23</v>
  </rv>
  <rv s="8">
    <fb>11.54</fb>
    <v>23</v>
  </rv>
  <rv s="8">
    <fb>11.77</fb>
    <v>23</v>
  </rv>
  <rv s="8">
    <fb>11.67</fb>
    <v>23</v>
  </rv>
  <rv s="8">
    <fb>11.83</fb>
    <v>23</v>
  </rv>
  <rv s="8">
    <fb>12.03</fb>
    <v>23</v>
  </rv>
  <rv s="8">
    <fb>12.13</fb>
    <v>23</v>
  </rv>
  <rv s="8">
    <fb>12.19</fb>
    <v>23</v>
  </rv>
  <rv s="8">
    <fb>13.26</fb>
    <v>23</v>
  </rv>
  <rv s="8">
    <fb>13.4</fb>
    <v>23</v>
  </rv>
  <rv s="8">
    <fb>13.06</fb>
    <v>23</v>
  </rv>
  <rv s="8">
    <fb>13.72</fb>
    <v>23</v>
  </rv>
  <rv s="8">
    <fb>13.91</fb>
    <v>23</v>
  </rv>
  <rv s="8">
    <fb>14.07</fb>
    <v>23</v>
  </rv>
  <rv s="8">
    <fb>13.86</fb>
    <v>23</v>
  </rv>
  <rv s="8">
    <fb>13.38</fb>
    <v>23</v>
  </rv>
  <rv s="8">
    <fb>13.18</fb>
    <v>23</v>
  </rv>
  <rv s="8">
    <fb>13.57</fb>
    <v>23</v>
  </rv>
  <rv s="8">
    <fb>13.48</fb>
    <v>23</v>
  </rv>
  <rv s="8">
    <fb>12.12</fb>
    <v>23</v>
  </rv>
  <rv s="8">
    <fb>11.69</fb>
    <v>23</v>
  </rv>
  <rv s="8">
    <fb>11.78</fb>
    <v>23</v>
  </rv>
  <rv s="8">
    <fb>11.31</fb>
    <v>23</v>
  </rv>
  <rv s="8">
    <fb>10.95</fb>
    <v>23</v>
  </rv>
  <rv s="8">
    <fb>11.63</fb>
    <v>23</v>
  </rv>
  <rv s="8">
    <fb>11.68</fb>
    <v>23</v>
  </rv>
  <rv s="8">
    <fb>12.58</fb>
    <v>23</v>
  </rv>
  <rv s="8">
    <fb>12.69</fb>
    <v>23</v>
  </rv>
  <rv s="8">
    <fb>12.67</fb>
    <v>23</v>
  </rv>
  <rv s="8">
    <fb>12.41</fb>
    <v>23</v>
  </rv>
  <rv s="8">
    <fb>12.4</fb>
    <v>23</v>
  </rv>
  <rv s="8">
    <fb>12.8</fb>
    <v>23</v>
  </rv>
  <rv s="8">
    <fb>12.79</fb>
    <v>23</v>
  </rv>
  <rv s="8">
    <fb>12.92</fb>
    <v>23</v>
  </rv>
  <rv s="8">
    <fb>13.27</fb>
    <v>23</v>
  </rv>
  <rv s="8">
    <fb>12.89</fb>
    <v>23</v>
  </rv>
  <rv s="8">
    <fb>13.79</fb>
    <v>23</v>
  </rv>
  <rv s="8">
    <fb>13.14</fb>
    <v>23</v>
  </rv>
  <rv s="8">
    <fb>13.45</fb>
    <v>23</v>
  </rv>
  <rv s="8">
    <fb>13.42</fb>
    <v>23</v>
  </rv>
  <rv s="8">
    <fb>13.49</fb>
    <v>23</v>
  </rv>
  <rv s="8">
    <fb>300.47000000000003</fb>
    <v>23</v>
  </rv>
  <rv s="8">
    <fb>299.5</fb>
    <v>23</v>
  </rv>
  <rv s="8">
    <fb>290.73</fb>
    <v>23</v>
  </rv>
  <rv s="8">
    <fb>287.93</fb>
    <v>23</v>
  </rv>
  <rv s="8">
    <fb>287.72000000000003</fb>
    <v>23</v>
  </rv>
  <rv s="8">
    <fb>280.27</fb>
    <v>23</v>
  </rv>
  <rv s="8">
    <fb>294.58999999999997</fb>
    <v>23</v>
  </rv>
  <rv s="8">
    <fb>297.31</fb>
    <v>23</v>
  </rv>
  <rv s="8">
    <fb>298.79000000000002</fb>
    <v>23</v>
  </rv>
  <rv s="8">
    <fb>294.95</fb>
    <v>23</v>
  </rv>
  <rv s="8">
    <fb>300.19</fb>
    <v>23</v>
  </rv>
  <rv s="8">
    <fb>295.92</fb>
    <v>23</v>
  </rv>
  <rv s="8">
    <fb>289.86</fb>
    <v>23</v>
  </rv>
  <rv s="8">
    <fb>278.91000000000003</fb>
    <v>23</v>
  </rv>
  <rv s="8">
    <fb>275.85000000000002</fb>
    <v>23</v>
  </rv>
  <rv s="8">
    <fb>288.5</fb>
    <v>23</v>
  </rv>
  <rv s="8">
    <fb>285.58999999999997</fb>
    <v>23</v>
  </rv>
  <rv s="8">
    <fb>280.07</fb>
    <v>23</v>
  </rv>
  <rv s="8">
    <fb>276.44</fb>
    <v>23</v>
  </rv>
  <rv s="8">
    <fb>287.14999999999998</fb>
    <v>23</v>
  </rv>
  <rv s="8">
    <fb>294.39</fb>
    <v>23</v>
  </rv>
  <rv s="8">
    <fb>295.22000000000003</fb>
    <v>23</v>
  </rv>
  <rv s="8">
    <fb>300.43</fb>
    <v>23</v>
  </rv>
  <rv s="8">
    <fb>299.16000000000003</fb>
    <v>23</v>
  </rv>
  <rv s="8">
    <fb>304.06</fb>
    <v>23</v>
  </rv>
  <rv s="8">
    <fb>299.49</fb>
    <v>23</v>
  </rv>
  <rv s="8">
    <fb>304.10000000000002</fb>
    <v>23</v>
  </rv>
  <rv s="8">
    <fb>303.68</fb>
    <v>23</v>
  </rv>
  <rv s="8">
    <fb>310.7</fb>
    <v>23</v>
  </rv>
  <rv s="8">
    <fb>315.41000000000003</fb>
    <v>23</v>
  </rv>
  <rv s="8">
    <fb>313.86</fb>
    <v>23</v>
  </rv>
  <rv s="8">
    <fb>308.31</fb>
    <v>23</v>
  </rv>
  <rv s="8">
    <fb>309.42</fb>
    <v>23</v>
  </rv>
  <rv s="8">
    <fb>314.97000000000003</fb>
    <v>23</v>
  </rv>
  <rv s="8">
    <fb>310.88</fb>
    <v>23</v>
  </rv>
  <rv s="8">
    <fb>301.37</fb>
    <v>23</v>
  </rv>
  <rv s="8">
    <fb>296.97000000000003</fb>
    <v>23</v>
  </rv>
  <rv s="8">
    <fb>285.26</fb>
    <v>23</v>
  </rv>
  <rv s="8">
    <fb>282.06</fb>
    <v>23</v>
  </rv>
  <rv s="8">
    <fb>287.62</fb>
    <v>23</v>
  </rv>
  <rv s="8">
    <fb>279.83</fb>
    <v>23</v>
  </rv>
  <rv s="8">
    <fb>280.52</fb>
    <v>23</v>
  </rv>
  <rv s="8">
    <fb>285.3</fb>
    <v>23</v>
  </rv>
  <rv s="8">
    <fb>286.36</fb>
    <v>23</v>
  </rv>
  <rv s="8">
    <fb>280.81</fb>
    <v>23</v>
  </rv>
  <rv s="8">
    <fb>274.02999999999997</fb>
    <v>23</v>
  </rv>
  <rv s="8">
    <fb>280.72000000000003</fb>
    <v>23</v>
  </rv>
  <rv s="8">
    <fb>270.22000000000003</fb>
    <v>23</v>
  </rv>
  <rv s="8">
    <fb>283.22000000000003</fb>
    <v>23</v>
  </rv>
  <rv s="8">
    <fb>289.63</fb>
    <v>23</v>
  </rv>
  <rv s="8">
    <fb>277.52</fb>
    <v>23</v>
  </rv>
  <rv s="8">
    <fb>284.47000000000003</fb>
    <v>23</v>
  </rv>
  <rv s="8">
    <fb>281.77999999999997</fb>
    <v>23</v>
  </rv>
  <rv s="8">
    <fb>289.98</fb>
    <v>23</v>
  </rv>
  <rv s="8">
    <fb>277.35000000000002</fb>
    <v>23</v>
  </rv>
  <rv s="8">
    <fb>274.73</fb>
    <v>23</v>
  </rv>
  <rv s="8">
    <fb>264.58</fb>
    <v>23</v>
  </rv>
  <rv s="8">
    <fb>269.5</fb>
    <v>23</v>
  </rv>
  <rv s="8">
    <fb>260.55</fb>
    <v>23</v>
  </rv>
  <rv s="8">
    <fb>255.35</fb>
    <v>23</v>
  </rv>
  <rv s="8">
    <fb>261.12</fb>
    <v>23</v>
  </rv>
  <rv s="8">
    <fb>261.5</fb>
    <v>23</v>
  </rv>
  <rv s="8">
    <fb>266.82</fb>
    <v>23</v>
  </rv>
  <rv s="8">
    <fb>254.08</fb>
    <v>23</v>
  </rv>
  <rv s="8">
    <fb>253.14</fb>
    <v>23</v>
  </rv>
  <rv s="8">
    <fb>252.56</fb>
    <v>23</v>
  </rv>
  <rv s="8">
    <fb>260.64999999999998</fb>
    <v>23</v>
  </rv>
  <rv s="8">
    <fb>259.62</fb>
    <v>23</v>
  </rv>
  <rv s="8">
    <fb>262.52</fb>
    <v>23</v>
  </rv>
  <rv s="8">
    <fb>265.89999999999998</fb>
    <v>23</v>
  </rv>
  <rv s="8">
    <fb>273.24</fb>
    <v>23</v>
  </rv>
  <rv s="8">
    <fb>271.87</fb>
    <v>23</v>
  </rv>
  <rv s="8">
    <fb>272.42</fb>
    <v>23</v>
  </rv>
  <rv s="8">
    <fb>274.58</fb>
    <v>23</v>
  </rv>
  <rv s="8">
    <fb>270.02</fb>
    <v>23</v>
  </rv>
  <rv s="8">
    <fb>268.75</fb>
    <v>23</v>
  </rv>
  <rv s="8">
    <fb>272.5</fb>
    <v>23</v>
  </rv>
  <rv s="8">
    <fb>270.41000000000003</fb>
    <v>23</v>
  </rv>
  <rv s="8">
    <fb>264.79000000000002</fb>
    <v>23</v>
  </rv>
  <rv s="8">
    <fb>252.99</fb>
    <v>23</v>
  </rv>
  <rv s="8">
    <fb>242.26</fb>
    <v>23</v>
  </rv>
  <rv s="8">
    <fb>244.49</fb>
    <v>23</v>
  </rv>
  <rv s="8">
    <fb>251.76</fb>
    <v>23</v>
  </rv>
  <rv s="8">
    <fb>244.97</fb>
    <v>23</v>
  </rv>
  <rv s="8">
    <fb>247.65</fb>
    <v>23</v>
  </rv>
  <rv s="8">
    <fb>253.74</fb>
    <v>23</v>
  </rv>
  <rv s="8">
    <fb>253.13</fb>
    <v>23</v>
  </rv>
  <rv s="8">
    <fb>258.86</fb>
    <v>23</v>
  </rv>
  <rv s="8">
    <fb>267.7</fb>
    <v>23</v>
  </rv>
  <rv s="8">
    <fb>264.89</fb>
    <v>23</v>
  </rv>
  <rv s="8">
    <fb>256.48</fb>
    <v>23</v>
  </rv>
  <rv s="8">
    <fb>260.26</fb>
    <v>23</v>
  </rv>
  <rv s="8">
    <fb>256.83</fb>
    <v>23</v>
  </rv>
  <rv s="8">
    <fb>259.58</fb>
    <v>23</v>
  </rv>
  <rv s="8">
    <fb>262.85000000000002</fb>
    <v>23</v>
  </rv>
  <rv s="8">
    <fb>266.20999999999998</fb>
    <v>23</v>
  </rv>
  <rv s="8">
    <fb>268.39999999999998</fb>
    <v>23</v>
  </rv>
  <rv s="8">
    <fb>267.66000000000003</fb>
    <v>23</v>
  </rv>
  <rv s="8">
    <fb>264.51</fb>
    <v>23</v>
  </rv>
  <rv s="8">
    <fb>253.67</fb>
    <v>23</v>
  </rv>
  <rv s="8">
    <fb>252.72</fb>
    <v>23</v>
  </rv>
  <rv s="8">
    <fb>256.72000000000003</fb>
    <v>23</v>
  </rv>
  <rv s="8">
    <fb>254.25</fb>
    <v>23</v>
  </rv>
  <rv s="8">
    <fb>259.52999999999997</fb>
    <v>23</v>
  </rv>
  <rv s="8">
    <fb>262.27</fb>
    <v>23</v>
  </rv>
  <rv s="8">
    <fb>264.83999999999997</fb>
    <v>23</v>
  </rv>
  <rv s="8">
    <fb>260.36</fb>
    <v>23</v>
  </rv>
  <rv s="8">
    <fb>258.83</fb>
    <v>23</v>
  </rv>
  <rv s="8">
    <fb>251.9</fb>
    <v>23</v>
  </rv>
  <rv s="8">
    <fb>268.74</fb>
    <v>23</v>
  </rv>
  <rv s="8">
    <fb>276.41000000000003</fb>
    <v>23</v>
  </rv>
  <rv s="8">
    <fb>280.74</fb>
    <v>23</v>
  </rv>
  <rv s="8">
    <fb>278.01</fb>
    <v>23</v>
  </rv>
  <rv s="8">
    <fb>274.82</fb>
    <v>23</v>
  </rv>
  <rv s="8">
    <fb>282.47000000000003</fb>
    <v>23</v>
  </rv>
  <rv s="8">
    <fb>283.64999999999998</fb>
    <v>23</v>
  </rv>
  <rv s="8">
    <fb>282.91000000000003</fb>
    <v>23</v>
  </rv>
  <rv s="8">
    <fb>280.32</fb>
    <v>23</v>
  </rv>
  <rv s="8">
    <fb>282.3</fb>
    <v>23</v>
  </rv>
  <rv s="8">
    <fb>289.16000000000003</fb>
    <v>23</v>
  </rv>
  <rv s="8">
    <fb>287.02</fb>
    <v>23</v>
  </rv>
  <rv s="8">
    <fb>291.91000000000003</fb>
    <v>23</v>
  </rv>
  <rv s="8">
    <fb>293.47000000000003</fb>
    <v>23</v>
  </rv>
  <rv s="8">
    <fb>292.70999999999998</fb>
    <v>23</v>
  </rv>
  <rv s="8">
    <fb>291.32</fb>
    <v>23</v>
  </rv>
  <rv s="8">
    <fb>290.17</fb>
    <v>23</v>
  </rv>
  <rv s="8">
    <fb>286.14999999999998</fb>
    <v>23</v>
  </rv>
  <rv s="8">
    <fb>277.75</fb>
    <v>23</v>
  </rv>
  <rv s="8">
    <fb>275.79000000000002</fb>
    <v>23</v>
  </rv>
  <rv s="8">
    <fb>278.85000000000002</fb>
    <v>23</v>
  </rv>
  <rv s="8">
    <fb>268.08999999999997</fb>
    <v>23</v>
  </rv>
  <rv s="8">
    <fb>265.23</fb>
    <v>23</v>
  </rv>
  <rv s="8">
    <fb>262.97000000000003</fb>
    <v>23</v>
  </rv>
  <rv s="8">
    <fb>261.47000000000003</fb>
    <v>23</v>
  </rv>
  <rv s="8">
    <fb>260.39999999999998</fb>
    <v>23</v>
  </rv>
  <rv s="8">
    <fb>256.06</fb>
    <v>23</v>
  </rv>
  <rv s="8">
    <fb>253.25</fb>
    <v>23</v>
  </rv>
  <rv s="8">
    <fb>258.08999999999997</fb>
    <v>23</v>
  </rv>
  <rv s="8">
    <fb>258.52</fb>
    <v>23</v>
  </rv>
  <rv s="8">
    <fb>264.45999999999998</fb>
    <v>23</v>
  </rv>
  <rv s="8">
    <fb>266.64999999999998</fb>
    <v>23</v>
  </rv>
  <rv s="8">
    <fb>251.99</fb>
    <v>23</v>
  </rv>
  <rv s="8">
    <fb>252.22</fb>
    <v>23</v>
  </rv>
  <rv s="8">
    <fb>245.38</fb>
    <v>23</v>
  </rv>
  <rv s="8">
    <fb>244.74</fb>
    <v>23</v>
  </rv>
  <rv s="8">
    <fb>244.52</fb>
    <v>23</v>
  </rv>
  <rv s="8">
    <fb>242.45</fb>
    <v>23</v>
  </rv>
  <rv s="8">
    <fb>238.95</fb>
    <v>23</v>
  </rv>
  <rv s="8">
    <fb>240.98</fb>
    <v>23</v>
  </rv>
  <rv s="8">
    <fb>237.92</fb>
    <v>23</v>
  </rv>
  <rv s="8">
    <fb>237.45</fb>
    <v>23</v>
  </rv>
  <rv s="8">
    <fb>236.41</fb>
    <v>23</v>
  </rv>
  <rv s="8">
    <fb>241.07</fb>
    <v>23</v>
  </rv>
  <rv s="8">
    <fb>237.5</fb>
    <v>23</v>
  </rv>
  <rv s="8">
    <fb>232.9</fb>
    <v>23</v>
  </rv>
  <rv s="8">
    <fb>240.74</fb>
    <v>23</v>
  </rv>
  <rv s="8">
    <fb>248.88</fb>
    <v>23</v>
  </rv>
  <rv s="8">
    <fb>249.2</fb>
    <v>23</v>
  </rv>
  <rv s="8">
    <fb>246.79</fb>
    <v>23</v>
  </rv>
  <rv s="8">
    <fb>234.24</fb>
    <v>23</v>
  </rv>
  <rv s="8">
    <fb>229.25</fb>
    <v>23</v>
  </rv>
  <rv s="8">
    <fb>225.41</fb>
    <v>23</v>
  </rv>
  <rv s="8">
    <fb>225.75</fb>
    <v>23</v>
  </rv>
  <rv s="8">
    <fb>228.56</fb>
    <v>23</v>
  </rv>
  <rv s="8">
    <fb>237.53</fb>
    <v>23</v>
  </rv>
  <rv s="8">
    <fb>238.5</fb>
    <v>23</v>
  </rv>
  <rv s="8">
    <fb>236.48</fb>
    <v>23</v>
  </rv>
  <rv s="8">
    <fb>236.15</fb>
    <v>23</v>
  </rv>
  <rv s="8">
    <fb>242.12</fb>
    <v>23</v>
  </rv>
  <rv s="8">
    <fb>247.25</fb>
    <v>23</v>
  </rv>
  <rv s="8">
    <fb>250.66</fb>
    <v>23</v>
  </rv>
  <rv s="8">
    <fb>231.32</fb>
    <v>23</v>
  </rv>
  <rv s="8">
    <fb>226.75</fb>
    <v>23</v>
  </rv>
  <rv s="8">
    <fb>235.87</fb>
    <v>23</v>
  </rv>
  <rv s="8">
    <fb>232.13</fb>
    <v>23</v>
  </rv>
  <rv s="8">
    <fb>228.17</fb>
    <v>23</v>
  </rv>
  <rv s="8">
    <fb>220.1</fb>
    <v>23</v>
  </rv>
  <rv s="8">
    <fb>214.25</fb>
    <v>23</v>
  </rv>
  <rv s="8">
    <fb>221.39</fb>
    <v>23</v>
  </rv>
  <rv s="8">
    <fb>227.87</fb>
    <v>23</v>
  </rv>
  <rv s="8">
    <fb>228.87</fb>
    <v>23</v>
  </rv>
  <rv s="8">
    <fb>224.51</fb>
    <v>23</v>
  </rv>
  <rv s="8">
    <fb>242.98</fb>
    <v>23</v>
  </rv>
  <rv s="8">
    <fb>247.11</fb>
    <v>23</v>
  </rv>
  <rv s="8">
    <fb>241.55</fb>
    <v>23</v>
  </rv>
  <rv s="8">
    <fb>241.97</fb>
    <v>23</v>
  </rv>
  <rv s="8">
    <fb>241.73</fb>
    <v>23</v>
  </rv>
  <rv s="8">
    <fb>241.68</fb>
    <v>23</v>
  </rv>
  <rv s="8">
    <fb>241.22</fb>
    <v>23</v>
  </rv>
  <rv s="8">
    <fb>242.05</fb>
    <v>23</v>
  </rv>
  <rv s="8">
    <fb>245.03</fb>
    <v>23</v>
  </rv>
  <rv s="8">
    <fb>247.58</fb>
    <v>23</v>
  </rv>
  <rv s="8">
    <fb>247.49</fb>
    <v>23</v>
  </rv>
  <rv s="8">
    <fb>241.76</fb>
    <v>23</v>
  </rv>
  <rv s="8">
    <fb>240.33</fb>
    <v>23</v>
  </rv>
  <rv s="8">
    <fb>255.14</fb>
    <v>23</v>
  </rv>
  <rv s="8">
    <fb>254.69</fb>
    <v>23</v>
  </rv>
  <rv s="8">
    <fb>255.02</fb>
    <v>23</v>
  </rv>
  <rv s="8">
    <fb>250.2</fb>
    <v>23</v>
  </rv>
  <rv s="8">
    <fb>245.12</fb>
    <v>23</v>
  </rv>
  <rv s="8">
    <fb>244.37</fb>
    <v>23</v>
  </rv>
  <rv s="8">
    <fb>247.4</fb>
    <v>23</v>
  </rv>
  <rv s="8">
    <fb>245.42</fb>
    <v>23</v>
  </rv>
  <rv s="8">
    <fb>252.51</fb>
    <v>23</v>
  </rv>
  <rv s="8">
    <fb>256.92</fb>
    <v>23</v>
  </rv>
  <rv s="8">
    <fb>257.22000000000003</fb>
    <v>23</v>
  </rv>
  <rv s="8">
    <fb>249.01</fb>
    <v>23</v>
  </rv>
  <rv s="8">
    <fb>244.69</fb>
    <v>23</v>
  </rv>
  <rv s="8">
    <fb>240.45</fb>
    <v>23</v>
  </rv>
  <rv s="8">
    <fb>241.8</fb>
    <v>23</v>
  </rv>
  <rv s="8">
    <fb>244.43</fb>
    <v>23</v>
  </rv>
  <rv s="8">
    <fb>238.19</fb>
    <v>23</v>
  </rv>
  <rv s="8">
    <fb>238.73</fb>
    <v>23</v>
  </rv>
  <rv s="8">
    <fb>236.96</fb>
    <v>23</v>
  </rv>
  <rv s="8">
    <fb>234.53</fb>
    <v>23</v>
  </rv>
  <rv s="8">
    <fb>241.01</fb>
    <v>23</v>
  </rv>
  <rv s="8">
    <fb>239.82</fb>
    <v>23</v>
  </rv>
  <rv s="8">
    <fb>239.58</fb>
    <v>23</v>
  </rv>
  <rv s="8">
    <fb>229.1</fb>
    <v>23</v>
  </rv>
  <rv s="8">
    <fb>222.31</fb>
    <v>23</v>
  </rv>
  <rv s="8">
    <fb>224.93</fb>
    <v>23</v>
  </rv>
  <rv s="8">
    <fb>227.12</fb>
    <v>23</v>
  </rv>
  <rv s="8">
    <fb>228.85</fb>
    <v>23</v>
  </rv>
  <rv s="8">
    <fb>235.77</fb>
    <v>23</v>
  </rv>
  <rv s="8">
    <fb>238.51</fb>
    <v>23</v>
  </rv>
  <rv s="8">
    <fb>239.23</fb>
    <v>23</v>
  </rv>
  <rv s="8">
    <fb>240.35</fb>
    <v>23</v>
  </rv>
  <rv s="8">
    <fb>235.81</fb>
    <v>23</v>
  </rv>
  <rv s="8">
    <fb>231.93</fb>
    <v>23</v>
  </rv>
  <rv s="8">
    <fb>240.22</fb>
    <v>23</v>
  </rv>
  <rv s="8">
    <fb>242.58</fb>
    <v>23</v>
  </rv>
  <rv s="8">
    <fb>242.04</fb>
    <v>23</v>
  </rv>
  <rv s="8">
    <fb>240.61</fb>
    <v>23</v>
  </rv>
  <rv s="8">
    <fb>248</fb>
    <v>23</v>
  </rv>
  <rv s="8">
    <fb>248.16</fb>
    <v>23</v>
  </rv>
  <rv s="8">
    <fb>242.71</fb>
    <v>23</v>
  </rv>
  <rv s="8">
    <fb>247.81</fb>
    <v>23</v>
  </rv>
  <rv s="8">
    <fb>252.75</fb>
    <v>23</v>
  </rv>
  <rv s="8">
    <fb>264.60000000000002</fb>
    <v>23</v>
  </rv>
  <rv s="8">
    <fb>258.35000000000002</fb>
    <v>23</v>
  </rv>
  <rv s="8">
    <fb>256.77</fb>
    <v>23</v>
  </rv>
  <rv s="8">
    <fb>267.56</fb>
    <v>23</v>
  </rv>
  <rv s="8">
    <fb>266.73</fb>
    <v>23</v>
  </rv>
  <rv s="8">
    <fb>263.62</fb>
    <v>23</v>
  </rv>
  <rv s="8">
    <fb>263.10000000000002</fb>
    <v>23</v>
  </rv>
  <rv s="8">
    <fb>1984</fb>
    <v>24</v>
  </rv>
  <rv s="8">
    <fb>2023.5</fb>
    <v>24</v>
  </rv>
  <rv s="8">
    <fb>1969.4</fb>
    <v>24</v>
  </rv>
  <rv s="8">
    <fb>1957</fb>
    <v>24</v>
  </rv>
  <rv s="8">
    <fb>1944.2</fb>
    <v>24</v>
  </rv>
  <rv s="8">
    <fb>1954.6</fb>
    <v>24</v>
  </rv>
  <rv s="8">
    <fb>1943.2</fb>
    <v>24</v>
  </rv>
  <rv s="8">
    <fb>1952.8</fb>
    <v>24</v>
  </rv>
  <rv s="8">
    <fb>2000.5</fb>
    <v>24</v>
  </rv>
  <rv s="8">
    <fb>1972</fb>
    <v>24</v>
  </rv>
  <rv s="8">
    <fb>1951</fb>
    <v>24</v>
  </rv>
  <rv s="8">
    <fb>2047.5</fb>
    <v>24</v>
  </rv>
  <rv s="8">
    <fb>1930.2</fb>
    <v>24</v>
  </rv>
  <rv s="8">
    <fb>1833.4</fb>
    <v>24</v>
  </rv>
  <rv s="8">
    <fb>1981</fb>
    <v>24</v>
  </rv>
  <rv s="8">
    <fb>2039.5</fb>
    <v>24</v>
  </rv>
  <rv s="8">
    <fb>2004.5</fb>
    <v>24</v>
  </rv>
  <rv s="8">
    <fb>1955.8</fb>
    <v>24</v>
  </rv>
  <rv s="8">
    <fb>1963.6</fb>
    <v>24</v>
  </rv>
  <rv s="8">
    <fb>1926.8</fb>
    <v>24</v>
  </rv>
  <rv s="8">
    <fb>1940</fb>
    <v>24</v>
  </rv>
  <rv s="8">
    <fb>1903.6</fb>
    <v>24</v>
  </rv>
  <rv s="8">
    <fb>1965.4</fb>
    <v>24</v>
  </rv>
  <rv s="8">
    <fb>1941.8</fb>
    <v>24</v>
  </rv>
  <rv s="8">
    <fb>2020.5</fb>
    <v>24</v>
  </rv>
  <rv s="8">
    <fb>2007.5</fb>
    <v>24</v>
  </rv>
  <rv s="8">
    <fb>2085</fb>
    <v>24</v>
  </rv>
  <rv s="8">
    <fb>2081</fb>
    <v>24</v>
  </rv>
  <rv s="8">
    <fb>2110.5</fb>
    <v>24</v>
  </rv>
  <rv s="8">
    <fb>2061.5</fb>
    <v>24</v>
  </rv>
  <rv s="8">
    <fb>2022</fb>
    <v>24</v>
  </rv>
  <rv s="8">
    <fb>2111.5</fb>
    <v>24</v>
  </rv>
  <rv s="8">
    <fb>2108.5</fb>
    <v>24</v>
  </rv>
  <rv s="8">
    <fb>2119.5</fb>
    <v>24</v>
  </rv>
  <rv s="8">
    <fb>2116</fb>
    <v>24</v>
  </rv>
  <rv s="8">
    <fb>2121</fb>
    <v>24</v>
  </rv>
  <rv s="8">
    <fb>2131.5</fb>
    <v>24</v>
  </rv>
  <rv s="8">
    <fb>2086</fb>
    <v>24</v>
  </rv>
  <rv s="8">
    <fb>2168</fb>
    <v>24</v>
  </rv>
  <rv s="8">
    <fb>2135</fb>
    <v>24</v>
  </rv>
  <rv s="8">
    <fb>2165.5</fb>
    <v>24</v>
  </rv>
  <rv s="8">
    <fb>2182</fb>
    <v>24</v>
  </rv>
  <rv s="8">
    <fb>2192</fb>
    <v>24</v>
  </rv>
  <rv s="8">
    <fb>2228</fb>
    <v>24</v>
  </rv>
  <rv s="8">
    <fb>2208</fb>
    <v>24</v>
  </rv>
  <rv s="8">
    <fb>2222</fb>
    <v>24</v>
  </rv>
  <rv s="8">
    <fb>2188</fb>
    <v>24</v>
  </rv>
  <rv s="8">
    <fb>2074.5</fb>
    <v>24</v>
  </rv>
  <rv s="8">
    <fb>2124</fb>
    <v>24</v>
  </rv>
  <rv s="8">
    <fb>2130.5</fb>
    <v>24</v>
  </rv>
  <rv s="8">
    <fb>2185</fb>
    <v>24</v>
  </rv>
  <rv s="8">
    <fb>2173</fb>
    <v>24</v>
  </rv>
  <rv s="9">
    <fb t="e">#N/A</fb>
    <v>6</v>
    <v>4</v>
  </rv>
  <rv s="8">
    <fb>2216</fb>
    <v>24</v>
  </rv>
  <rv s="8">
    <fb>2225</fb>
    <v>24</v>
  </rv>
  <rv s="8">
    <fb>2293</fb>
    <v>24</v>
  </rv>
  <rv s="8">
    <fb>2299.5</fb>
    <v>24</v>
  </rv>
  <rv s="8">
    <fb>2233.5</fb>
    <v>24</v>
  </rv>
  <rv s="8">
    <fb>2316.5</fb>
    <v>24</v>
  </rv>
  <rv s="8">
    <fb>2240.5</fb>
    <v>24</v>
  </rv>
  <rv s="8">
    <fb>2303.5</fb>
    <v>24</v>
  </rv>
  <rv s="8">
    <fb>2337.5</fb>
    <v>24</v>
  </rv>
  <rv s="8">
    <fb>2350.5</fb>
    <v>24</v>
  </rv>
  <rv s="8">
    <fb>2370.5</fb>
    <v>24</v>
  </rv>
  <rv s="8">
    <fb>2328.5</fb>
    <v>24</v>
  </rv>
  <rv s="8">
    <fb>2336.5</fb>
    <v>24</v>
  </rv>
  <rv s="8">
    <fb>2387.5</fb>
    <v>24</v>
  </rv>
  <rv s="8">
    <fb>2366</fb>
    <v>24</v>
  </rv>
  <rv s="8">
    <fb>2378.5</fb>
    <v>24</v>
  </rv>
  <rv s="8">
    <fb>2404</fb>
    <v>24</v>
  </rv>
  <rv s="8">
    <fb>2380</fb>
    <v>24</v>
  </rv>
  <rv s="8">
    <fb>2374</fb>
    <v>24</v>
  </rv>
  <rv s="8">
    <fb>2376.5</fb>
    <v>24</v>
  </rv>
  <rv s="8">
    <fb>2361</fb>
    <v>24</v>
  </rv>
  <rv s="8">
    <fb>2394.5</fb>
    <v>24</v>
  </rv>
  <rv s="8">
    <fb>2416</fb>
    <v>24</v>
  </rv>
  <rv s="8">
    <fb>2440</fb>
    <v>24</v>
  </rv>
  <rv s="8">
    <fb>2395.5</fb>
    <v>24</v>
  </rv>
  <rv s="8">
    <fb>2338</fb>
    <v>24</v>
  </rv>
  <rv s="8">
    <fb>2287.5</fb>
    <v>24</v>
  </rv>
  <rv s="8">
    <fb>2308</fb>
    <v>24</v>
  </rv>
  <rv s="8">
    <fb>2271</fb>
    <v>24</v>
  </rv>
  <rv s="8">
    <fb>2144</fb>
    <v>24</v>
  </rv>
  <rv s="8">
    <fb>2044</fb>
    <v>24</v>
  </rv>
  <rv s="8">
    <fb>2151</fb>
    <v>24</v>
  </rv>
  <rv s="8">
    <fb>2076</fb>
    <v>24</v>
  </rv>
  <rv s="8">
    <fb>2029</fb>
    <v>24</v>
  </rv>
  <rv s="8">
    <fb>2087.5</fb>
    <v>24</v>
  </rv>
  <rv s="8">
    <fb>2112.5</fb>
    <v>24</v>
  </rv>
  <rv s="8">
    <fb>2177</fb>
    <v>24</v>
  </rv>
  <rv s="8">
    <fb>2134</fb>
    <v>24</v>
  </rv>
  <rv s="8">
    <fb>2203</fb>
    <v>24</v>
  </rv>
  <rv s="8">
    <fb>2016</fb>
    <v>24</v>
  </rv>
  <rv s="8">
    <fb>1974.2</fb>
    <v>24</v>
  </rv>
  <rv s="8">
    <fb>2033.5</fb>
    <v>24</v>
  </rv>
  <rv s="8">
    <fb>2043.5</fb>
    <v>24</v>
  </rv>
  <rv s="8">
    <fb>2030.5</fb>
    <v>24</v>
  </rv>
  <rv s="8">
    <fb>1998</fb>
    <v>24</v>
  </rv>
  <rv s="8">
    <fb>2002</fb>
    <v>24</v>
  </rv>
  <rv s="8">
    <fb>1936.4</fb>
    <v>24</v>
  </rv>
  <rv s="8">
    <fb>1989.6</fb>
    <v>24</v>
  </rv>
  <rv s="8">
    <fb>2037</fb>
    <v>24</v>
  </rv>
  <rv s="8">
    <fb>2034</fb>
    <v>24</v>
  </rv>
  <rv s="8">
    <fb>2050.5</fb>
    <v>24</v>
  </rv>
  <rv s="8">
    <fb>2028.5</fb>
    <v>24</v>
  </rv>
  <rv s="8">
    <fb>2069</fb>
    <v>24</v>
  </rv>
  <rv s="8">
    <fb>2086.5</fb>
    <v>24</v>
  </rv>
  <rv s="8">
    <fb>2117.5</fb>
    <v>24</v>
  </rv>
  <rv s="8">
    <fb>2179</fb>
    <v>24</v>
  </rv>
  <rv s="8">
    <fb>2136</fb>
    <v>24</v>
  </rv>
  <rv s="8">
    <fb>2166</fb>
    <v>24</v>
  </rv>
  <rv s="8">
    <fb>2170.5</fb>
    <v>24</v>
  </rv>
  <rv s="8">
    <fb>2132.5</fb>
    <v>24</v>
  </rv>
  <rv s="8">
    <fb>2150</fb>
    <v>24</v>
  </rv>
  <rv s="8">
    <fb>2161.5</fb>
    <v>24</v>
  </rv>
  <rv s="8">
    <fb>2184.5</fb>
    <v>24</v>
  </rv>
  <rv s="8">
    <fb>2169.5</fb>
    <v>24</v>
  </rv>
  <rv s="8">
    <fb>2213.5</fb>
    <v>24</v>
  </rv>
  <rv s="8">
    <fb>2215</fb>
    <v>24</v>
  </rv>
  <rv s="8">
    <fb>2168.5</fb>
    <v>24</v>
  </rv>
  <rv s="8">
    <fb>2217.5</fb>
    <v>24</v>
  </rv>
  <rv s="8">
    <fb>2248.5</fb>
    <v>24</v>
  </rv>
  <rv s="8">
    <fb>2244</fb>
    <v>24</v>
  </rv>
  <rv s="8">
    <fb>2317.5</fb>
    <v>24</v>
  </rv>
  <rv s="8">
    <fb>2292.5</fb>
    <v>24</v>
  </rv>
  <rv s="8">
    <fb>2320.5</fb>
    <v>24</v>
  </rv>
  <rv s="8">
    <fb>2334</fb>
    <v>24</v>
  </rv>
  <rv s="8">
    <fb>2339.5</fb>
    <v>24</v>
  </rv>
  <rv s="8">
    <fb>2290</fb>
    <v>24</v>
  </rv>
  <rv s="8">
    <fb>2273</fb>
    <v>24</v>
  </rv>
  <rv s="8">
    <fb>2324</fb>
    <v>24</v>
  </rv>
  <rv s="8">
    <fb>2348</fb>
    <v>24</v>
  </rv>
  <rv s="8">
    <fb>2308.5</fb>
    <v>24</v>
  </rv>
  <rv s="8">
    <fb>2263</fb>
    <v>24</v>
  </rv>
  <rv s="8">
    <fb>2270</fb>
    <v>24</v>
  </rv>
  <rv s="8">
    <fb>2300</fb>
    <v>24</v>
  </rv>
  <rv s="8">
    <fb>2321.5</fb>
    <v>24</v>
  </rv>
  <rv s="8">
    <fb>2327.5</fb>
    <v>24</v>
  </rv>
  <rv s="8">
    <fb>2341</fb>
    <v>24</v>
  </rv>
  <rv s="8">
    <fb>2314.5</fb>
    <v>24</v>
  </rv>
  <rv s="8">
    <fb>2296.5</fb>
    <v>24</v>
  </rv>
  <rv s="8">
    <fb>2302.5</fb>
    <v>24</v>
  </rv>
  <rv s="8">
    <fb>2335</fb>
    <v>24</v>
  </rv>
  <rv s="8">
    <fb>2338.5</fb>
    <v>24</v>
  </rv>
  <rv s="8">
    <fb>2214.5</fb>
    <v>24</v>
  </rv>
  <rv s="8">
    <fb>2211.5</fb>
    <v>24</v>
  </rv>
  <rv s="8">
    <fb>2243.5</fb>
    <v>24</v>
  </rv>
  <rv s="8">
    <fb>2261</fb>
    <v>24</v>
  </rv>
  <rv s="8">
    <fb>2241.5</fb>
    <v>24</v>
  </rv>
  <rv s="8">
    <fb>2246.5</fb>
    <v>24</v>
  </rv>
  <rv s="8">
    <fb>2312</fb>
    <v>24</v>
  </rv>
  <rv s="8">
    <fb>2345.5</fb>
    <v>24</v>
  </rv>
  <rv s="8">
    <fb>2286</fb>
    <v>24</v>
  </rv>
  <rv s="8">
    <fb>2269</fb>
    <v>24</v>
  </rv>
  <rv s="8">
    <fb>2266.5</fb>
    <v>24</v>
  </rv>
  <rv s="8">
    <fb>2253</fb>
    <v>24</v>
  </rv>
  <rv s="8">
    <fb>2320</fb>
    <v>24</v>
  </rv>
  <rv s="8">
    <fb>2344</fb>
    <v>24</v>
  </rv>
  <rv s="8">
    <fb>2345</fb>
    <v>24</v>
  </rv>
  <rv s="8">
    <fb>2289.5</fb>
    <v>24</v>
  </rv>
  <rv s="8">
    <fb>2425</fb>
    <v>24</v>
  </rv>
  <rv s="8">
    <fb>2418.5</fb>
    <v>24</v>
  </rv>
  <rv s="8">
    <fb>2454</fb>
    <v>24</v>
  </rv>
  <rv s="8">
    <fb>2428</fb>
    <v>24</v>
  </rv>
  <rv s="8">
    <fb>2491.5</fb>
    <v>24</v>
  </rv>
  <rv s="8">
    <fb>2526.5</fb>
    <v>24</v>
  </rv>
  <rv s="8">
    <fb>2501</fb>
    <v>24</v>
  </rv>
  <rv s="8">
    <fb>2438</fb>
    <v>24</v>
  </rv>
  <rv s="8">
    <fb>2383.5</fb>
    <v>24</v>
  </rv>
  <rv s="8">
    <fb>2315</fb>
    <v>24</v>
  </rv>
  <rv s="8">
    <fb>2360</fb>
    <v>24</v>
  </rv>
  <rv s="8">
    <fb>2358</fb>
    <v>24</v>
  </rv>
  <rv s="8">
    <fb>2375</fb>
    <v>24</v>
  </rv>
  <rv s="8">
    <fb>2364.5</fb>
    <v>24</v>
  </rv>
  <rv s="8">
    <fb>2344.5</fb>
    <v>24</v>
  </rv>
  <rv s="8">
    <fb>2272.5</fb>
    <v>24</v>
  </rv>
  <rv s="8">
    <fb>2382.5</fb>
    <v>24</v>
  </rv>
  <rv s="8">
    <fb>2356.5</fb>
    <v>24</v>
  </rv>
  <rv s="8">
    <fb>2342.5</fb>
    <v>24</v>
  </rv>
  <rv s="8">
    <fb>2367</fb>
    <v>24</v>
  </rv>
  <rv s="8">
    <fb>2360.5</fb>
    <v>24</v>
  </rv>
  <rv s="8">
    <fb>2400.5</fb>
    <v>24</v>
  </rv>
  <rv s="8">
    <fb>2444</fb>
    <v>24</v>
  </rv>
  <rv s="8">
    <fb>2382</fb>
    <v>24</v>
  </rv>
  <rv s="8">
    <fb>2365.5</fb>
    <v>24</v>
  </rv>
  <rv s="8">
    <fb>2375.5</fb>
    <v>24</v>
  </rv>
  <rv s="8">
    <fb>2358.5</fb>
    <v>24</v>
  </rv>
  <rv s="8">
    <fb>2315.5</fb>
    <v>24</v>
  </rv>
  <rv s="8">
    <fb>2309.5</fb>
    <v>24</v>
  </rv>
  <rv s="8">
    <fb>2295.5</fb>
    <v>24</v>
  </rv>
  <rv s="8">
    <fb>2318</fb>
    <v>24</v>
  </rv>
  <rv s="8">
    <fb>2296</fb>
    <v>24</v>
  </rv>
  <rv s="8">
    <fb>2243</fb>
    <v>24</v>
  </rv>
  <rv s="8">
    <fb>2287</fb>
    <v>24</v>
  </rv>
  <rv s="8">
    <fb>2307.5</fb>
    <v>24</v>
  </rv>
  <rv s="8">
    <fb>2354.5</fb>
    <v>24</v>
  </rv>
  <rv s="8">
    <fb>2352.5</fb>
    <v>24</v>
  </rv>
  <rv s="8">
    <fb>2366.5</fb>
    <v>24</v>
  </rv>
  <rv s="8">
    <fb>2350</fb>
    <v>24</v>
  </rv>
  <rv s="8">
    <fb>2349.5</fb>
    <v>24</v>
  </rv>
  <rv s="8">
    <fb>2326</fb>
    <v>24</v>
  </rv>
  <rv s="8">
    <fb>2285</fb>
    <v>24</v>
  </rv>
  <rv s="8">
    <fb>2311.5</fb>
    <v>24</v>
  </rv>
  <rv s="8">
    <fb>2379</fb>
    <v>24</v>
  </rv>
  <rv s="8">
    <fb>2406</fb>
    <v>24</v>
  </rv>
  <rv s="8">
    <fb>2432.5</fb>
    <v>24</v>
  </rv>
  <rv s="8">
    <fb>2440.5</fb>
    <v>24</v>
  </rv>
  <rv s="8">
    <fb>2425.5</fb>
    <v>24</v>
  </rv>
  <rv s="8">
    <fb>2419</fb>
    <v>24</v>
  </rv>
  <rv s="8">
    <fb>2403.5</fb>
    <v>24</v>
  </rv>
  <rv s="8">
    <fb>2363</fb>
    <v>24</v>
  </rv>
  <rv s="8">
    <fb>2347.5</fb>
    <v>24</v>
  </rv>
  <rv s="8">
    <fb>2332</fb>
    <v>24</v>
  </rv>
  <rv s="8">
    <fb>2341.5</fb>
    <v>24</v>
  </rv>
  <rv s="8">
    <fb>2414</fb>
    <v>24</v>
  </rv>
  <rv s="8">
    <fb>2398.5</fb>
    <v>24</v>
  </rv>
  <rv s="8">
    <fb>2455</fb>
    <v>24</v>
  </rv>
  <rv s="8">
    <fb>2443</fb>
    <v>24</v>
  </rv>
  <rv s="8">
    <fb>2466</fb>
    <v>24</v>
  </rv>
  <rv s="8">
    <fb>2539</fb>
    <v>24</v>
  </rv>
  <rv s="8">
    <fb>108.46</fb>
    <v>23</v>
  </rv>
  <rv s="8">
    <fb>106.52</fb>
    <v>23</v>
  </rv>
  <rv s="8">
    <fb>104.81</fb>
    <v>23</v>
  </rv>
  <rv s="8">
    <fb>104.23</fb>
    <v>23</v>
  </rv>
  <rv s="8">
    <fb>102.68</fb>
    <v>23</v>
  </rv>
  <rv s="8">
    <fb>101.31</fb>
    <v>23</v>
  </rv>
  <rv s="8">
    <fb>101.99</fb>
    <v>23</v>
  </rv>
  <rv s="8">
    <fb>104.09</fb>
    <v>23</v>
  </rv>
  <rv s="8">
    <fb>102.53</fb>
    <v>23</v>
  </rv>
  <rv s="8">
    <fb>100.86</fb>
    <v>23</v>
  </rv>
  <rv s="8">
    <fb>101.74</fb>
    <v>23</v>
  </rv>
  <rv s="8">
    <fb>100.23</fb>
    <v>23</v>
  </rv>
  <rv s="8">
    <fb>98.47</fb>
    <v>23</v>
  </rv>
  <rv s="8">
    <fb>95.82</fb>
    <v>23</v>
  </rv>
  <rv s="8">
    <fb>97.42</fb>
    <v>23</v>
  </rv>
  <rv s="8">
    <fb>98.34</fb>
    <v>23</v>
  </rv>
  <rv s="8">
    <fb>100.18</fb>
    <v>23</v>
  </rv>
  <rv s="8">
    <fb>97.31</fb>
    <v>23</v>
  </rv>
  <rv s="8">
    <fb>94.79</fb>
    <v>23</v>
  </rv>
  <rv s="8">
    <fb>98.1</fb>
    <v>23</v>
  </rv>
  <rv s="8">
    <fb>102.75</fb>
    <v>23</v>
  </rv>
  <rv s="8">
    <fb>104.62</fb>
    <v>23</v>
  </rv>
  <rv s="8">
    <fb>106.12</fb>
    <v>23</v>
  </rv>
  <rv s="8">
    <fb>104.45</fb>
    <v>23</v>
  </rv>
  <rv s="8">
    <fb>105.73</fb>
    <v>23</v>
  </rv>
  <rv s="8">
    <fb>104.15</fb>
    <v>23</v>
  </rv>
  <rv s="8">
    <fb>107.37</fb>
    <v>23</v>
  </rv>
  <rv s="8">
    <fb>106.29</fb>
    <v>23</v>
  </rv>
  <rv s="8">
    <fb>105.03</fb>
    <v>23</v>
  </rv>
  <rv s="8">
    <fb>105.8</fb>
    <v>23</v>
  </rv>
  <rv s="8">
    <fb>105.19</fb>
    <v>23</v>
  </rv>
  <rv s="8">
    <fb>102.71</fb>
    <v>23</v>
  </rv>
  <rv s="8">
    <fb>102.92</fb>
    <v>23</v>
  </rv>
  <rv s="8">
    <fb>105.04</fb>
    <v>23</v>
  </rv>
  <rv s="8">
    <fb>101.1</fb>
    <v>23</v>
  </rv>
  <rv s="8">
    <fb>99.37</fb>
    <v>23</v>
  </rv>
  <rv s="8">
    <fb>98.2</fb>
    <v>23</v>
  </rv>
  <rv s="8">
    <fb>98.27</fb>
    <v>23</v>
  </rv>
  <rv s="8">
    <fb>92.83</fb>
    <v>23</v>
  </rv>
  <rv s="8">
    <fb>90.83</fb>
    <v>23</v>
  </rv>
  <rv s="8">
    <fb>91.79</fb>
    <v>23</v>
  </rv>
  <rv s="8">
    <fb>89.14</fb>
    <v>23</v>
  </rv>
  <rv s="8">
    <fb>88.48</fb>
    <v>23</v>
  </rv>
  <rv s="8">
    <fb>89.32</fb>
    <v>23</v>
  </rv>
  <rv s="8">
    <fb>89.07</fb>
    <v>23</v>
  </rv>
  <rv s="8">
    <fb>88.15</fb>
    <v>23</v>
  </rv>
  <rv s="8">
    <fb>85.6</fb>
    <v>23</v>
  </rv>
  <rv s="8">
    <fb>87.58</fb>
    <v>23</v>
  </rv>
  <rv s="8">
    <fb>84.24</fb>
    <v>23</v>
  </rv>
  <rv s="8">
    <fb>85.45</fb>
    <v>23</v>
  </rv>
  <rv s="8">
    <fb>87.3</fb>
    <v>23</v>
  </rv>
  <rv s="8">
    <fb>86.05</fb>
    <v>23</v>
  </rv>
  <rv s="8">
    <fb>86.1</fb>
    <v>23</v>
  </rv>
  <rv s="8">
    <fb>86.33</fb>
    <v>23</v>
  </rv>
  <rv s="8">
    <fb>88.52</fb>
    <v>23</v>
  </rv>
  <rv s="8">
    <fb>84.93</fb>
    <v>23</v>
  </rv>
  <rv s="8">
    <fb>83.66</fb>
    <v>23</v>
  </rv>
  <rv s="8">
    <fb>80.84</fb>
    <v>23</v>
  </rv>
  <rv s="8">
    <fb>82</fb>
    <v>23</v>
  </rv>
  <rv s="8">
    <fb>80.06</fb>
    <v>23</v>
  </rv>
  <rv s="8">
    <fb>83.9</fb>
    <v>23</v>
  </rv>
  <rv s="8">
    <fb>87.01</fb>
    <v>23</v>
  </rv>
  <rv s="8">
    <fb>86.36</fb>
    <v>23</v>
  </rv>
  <rv s="8">
    <fb>87.69</fb>
    <v>23</v>
  </rv>
  <rv s="8">
    <fb>87.07</fb>
    <v>23</v>
  </rv>
  <rv s="8">
    <fb>88.71</fb>
    <v>23</v>
  </rv>
  <rv s="8">
    <fb>89.94</fb>
    <v>23</v>
  </rv>
  <rv s="8">
    <fb>89.77</fb>
    <v>23</v>
  </rv>
  <rv s="8">
    <fb>89.03</fb>
    <v>23</v>
  </rv>
  <rv s="8">
    <fb>88.29</fb>
    <v>23</v>
  </rv>
  <rv s="8">
    <fb>90.54</fb>
    <v>23</v>
  </rv>
  <rv s="8">
    <fb>92.26</fb>
    <v>23</v>
  </rv>
  <rv s="8">
    <fb>94.07</fb>
    <v>23</v>
  </rv>
  <rv s="8">
    <fb>94.06</fb>
    <v>23</v>
  </rv>
  <rv s="8">
    <fb>93.84</fb>
    <v>23</v>
  </rv>
  <rv s="8">
    <fb>92.64</fb>
    <v>23</v>
  </rv>
  <rv s="8">
    <fb>92.3</fb>
    <v>23</v>
  </rv>
  <rv s="8">
    <fb>89.53</fb>
    <v>23</v>
  </rv>
  <rv s="8">
    <fb>88.06</fb>
    <v>23</v>
  </rv>
  <rv s="8">
    <fb>83.93</fb>
    <v>23</v>
  </rv>
  <rv s="8">
    <fb>83</fb>
    <v>23</v>
  </rv>
  <rv s="8">
    <fb>84.34</fb>
    <v>23</v>
  </rv>
  <rv s="8">
    <fb>81.66</fb>
    <v>23</v>
  </rv>
  <rv s="8">
    <fb>84</fb>
    <v>23</v>
  </rv>
  <rv s="8">
    <fb>84.85</fb>
    <v>23</v>
  </rv>
  <rv s="8">
    <fb>83.75</fb>
    <v>23</v>
  </rv>
  <rv s="8">
    <fb>85.64</fb>
    <v>23</v>
  </rv>
  <rv s="8">
    <fb>84.45</fb>
    <v>23</v>
  </rv>
  <rv s="8">
    <fb>83.19</fb>
    <v>23</v>
  </rv>
  <rv s="8">
    <fb>83.41</fb>
    <v>23</v>
  </rv>
  <rv s="8">
    <fb>81.77</fb>
    <v>23</v>
  </rv>
  <rv s="8">
    <fb>81.680000000000007</fb>
    <v>23</v>
  </rv>
  <rv s="8">
    <fb>80.95</fb>
    <v>23</v>
  </rv>
  <rv s="8">
    <fb>80.33</fb>
    <v>23</v>
  </rv>
  <rv s="8">
    <fb>83.51</fb>
    <v>23</v>
  </rv>
  <rv s="8">
    <fb>82.58</fb>
    <v>23</v>
  </rv>
  <rv s="8">
    <fb>81.99</fb>
    <v>23</v>
  </rv>
  <rv s="8">
    <fb>82.05</fb>
    <v>23</v>
  </rv>
  <rv s="8">
    <fb>81.52</fb>
    <v>23</v>
  </rv>
  <rv s="8">
    <fb>81.099999999999994</fb>
    <v>23</v>
  </rv>
  <rv s="8">
    <fb>82.15</fb>
    <v>23</v>
  </rv>
  <rv s="8">
    <fb>82.21</fb>
    <v>23</v>
  </rv>
  <rv s="8">
    <fb>85.02</fb>
    <v>23</v>
  </rv>
  <rv s="8">
    <fb>86.04</fb>
    <v>23</v>
  </rv>
  <rv s="8">
    <fb>87.26</fb>
    <v>23</v>
  </rv>
  <rv s="8">
    <fb>86.96</fb>
    <v>23</v>
  </rv>
  <rv s="8">
    <fb>85.49</fb>
    <v>23</v>
  </rv>
  <rv s="8">
    <fb>85.27</fb>
    <v>23</v>
  </rv>
  <rv s="8">
    <fb>86.66</fb>
    <v>23</v>
  </rv>
  <rv s="8">
    <fb>87.56</fb>
    <v>23</v>
  </rv>
  <rv s="8">
    <fb>85.39</fb>
    <v>23</v>
  </rv>
  <rv s="8">
    <fb>86.08</fb>
    <v>23</v>
  </rv>
  <rv s="8">
    <fb>85.29</fb>
    <v>23</v>
  </rv>
  <rv s="8">
    <fb>87.14</fb>
    <v>23</v>
  </rv>
  <rv s="8">
    <fb>85.95</fb>
    <v>23</v>
  </rv>
  <rv s="8">
    <fb>86.32</fb>
    <v>23</v>
  </rv>
  <rv s="8">
    <fb>84.83</fb>
    <v>23</v>
  </rv>
  <rv s="8">
    <fb>83.52</fb>
    <v>23</v>
  </rv>
  <rv s="8">
    <fb>85.33</fb>
    <v>23</v>
  </rv>
  <rv s="8">
    <fb>85.82</fb>
    <v>23</v>
  </rv>
  <rv s="8">
    <fb>86.8</fb>
    <v>23</v>
  </rv>
  <rv s="8">
    <fb>86.92</fb>
    <v>23</v>
  </rv>
  <rv s="8">
    <fb>86.11</fb>
    <v>23</v>
  </rv>
  <rv s="8">
    <fb>87.16</fb>
    <v>23</v>
  </rv>
  <rv s="8">
    <fb>86.88</fb>
    <v>23</v>
  </rv>
  <rv s="8">
    <fb>86.73</fb>
    <v>23</v>
  </rv>
  <rv s="8">
    <fb>85.23</fb>
    <v>23</v>
  </rv>
  <rv s="8">
    <fb>84.02</fb>
    <v>23</v>
  </rv>
  <rv s="8">
    <fb>84.16</fb>
    <v>23</v>
  </rv>
  <rv s="8">
    <fb>85.26</fb>
    <v>23</v>
  </rv>
  <rv s="8">
    <fb>81.709999999999994</fb>
    <v>23</v>
  </rv>
  <rv s="8">
    <fb>81.34</fb>
    <v>23</v>
  </rv>
  <rv s="8">
    <fb>80.739999999999995</fb>
    <v>23</v>
  </rv>
  <rv s="8">
    <fb>79.349999999999994</fb>
    <v>23</v>
  </rv>
  <rv s="8">
    <fb>78.88</fb>
    <v>23</v>
  </rv>
  <rv s="8">
    <fb>77.23</fb>
    <v>23</v>
  </rv>
  <rv s="8">
    <fb>75.37</fb>
    <v>23</v>
  </rv>
  <rv s="8">
    <fb>74.5</fb>
    <v>23</v>
  </rv>
  <rv s="8">
    <fb>74.19</fb>
    <v>23</v>
  </rv>
  <rv s="8">
    <fb>75.38</fb>
    <v>23</v>
  </rv>
  <rv s="8">
    <fb>75.62</fb>
    <v>23</v>
  </rv>
  <rv s="8">
    <fb>72.010000000000005</fb>
    <v>23</v>
  </rv>
  <rv s="8">
    <fb>72.040000000000006</fb>
    <v>23</v>
  </rv>
  <rv s="8">
    <fb>71.86</fb>
    <v>23</v>
  </rv>
  <rv s="8">
    <fb>71.88</fb>
    <v>23</v>
  </rv>
  <rv s="8">
    <fb>72.48</fb>
    <v>23</v>
  </rv>
  <rv s="8">
    <fb>71.17</fb>
    <v>23</v>
  </rv>
  <rv s="8">
    <fb>69.91</fb>
    <v>23</v>
  </rv>
  <rv s="8">
    <fb>69.38</fb>
    <v>23</v>
  </rv>
  <rv s="8">
    <fb>68.430000000000007</fb>
    <v>23</v>
  </rv>
  <rv s="8">
    <fb>66.7</fb>
    <v>23</v>
  </rv>
  <rv s="8">
    <fb>65.89</fb>
    <v>23</v>
  </rv>
  <rv s="8">
    <fb>66.989999999999995</fb>
    <v>23</v>
  </rv>
  <rv s="8">
    <fb>65.069999999999993</fb>
    <v>23</v>
  </rv>
  <rv s="8">
    <fb>64.05</fb>
    <v>23</v>
  </rv>
  <rv s="8">
    <fb>66.16</fb>
    <v>23</v>
  </rv>
  <rv s="8">
    <fb>68.239999999999995</fb>
    <v>23</v>
  </rv>
  <rv s="8">
    <fb>67.61</fb>
    <v>23</v>
  </rv>
  <rv s="8">
    <fb>67.41</fb>
    <v>23</v>
  </rv>
  <rv s="8">
    <fb>66.41</fb>
    <v>23</v>
  </rv>
  <rv s="8">
    <fb>65.62</fb>
    <v>23</v>
  </rv>
  <rv s="8">
    <fb>64.17</fb>
    <v>23</v>
  </rv>
  <rv s="8">
    <fb>63.17</fb>
    <v>23</v>
  </rv>
  <rv s="8">
    <fb>65.17</fb>
    <v>23</v>
  </rv>
  <rv s="8">
    <fb>64.23</fb>
    <v>23</v>
  </rv>
  <rv s="8">
    <fb>66.09</fb>
    <v>23</v>
  </rv>
  <rv s="8">
    <fb>65.27</fb>
    <v>23</v>
  </rv>
  <rv s="8">
    <fb>64.63</fb>
    <v>23</v>
  </rv>
  <rv s="8">
    <fb>64.73</fb>
    <v>23</v>
  </rv>
  <rv s="8">
    <fb>65.040000000000006</fb>
    <v>23</v>
  </rv>
  <rv s="8">
    <fb>65.14</fb>
    <v>23</v>
  </rv>
  <rv s="8">
    <fb>67.239999999999995</fb>
    <v>23</v>
  </rv>
  <rv s="8">
    <fb>67.319999999999993</fb>
    <v>23</v>
  </rv>
  <rv s="8">
    <fb>66.86</fb>
    <v>23</v>
  </rv>
  <rv s="8">
    <fb>67.849999999999994</fb>
    <v>23</v>
  </rv>
  <rv s="8">
    <fb>67.47</fb>
    <v>23</v>
  </rv>
  <rv s="8">
    <fb>74.010000000000005</fb>
    <v>23</v>
  </rv>
  <rv s="8">
    <fb>71.37</fb>
    <v>23</v>
  </rv>
  <rv s="8">
    <fb>72.13</fb>
    <v>23</v>
  </rv>
  <rv s="8">
    <fb>74.59</fb>
    <v>23</v>
  </rv>
  <rv s="8">
    <fb>75.5</fb>
    <v>23</v>
  </rv>
  <rv s="8">
    <fb>76.81</fb>
    <v>23</v>
  </rv>
  <rv s="8">
    <fb>75.48</fb>
    <v>23</v>
  </rv>
  <rv s="8">
    <fb>80.5</fb>
    <v>23</v>
  </rv>
  <rv s="8">
    <fb>83.09</fb>
    <v>23</v>
  </rv>
  <rv s="8">
    <fb>82.42</fb>
    <v>23</v>
  </rv>
  <rv s="8">
    <fb>82.68</fb>
    <v>23</v>
  </rv>
  <rv s="8">
    <fb>81.14</fb>
    <v>23</v>
  </rv>
  <rv s="8">
    <fb>80.83</fb>
    <v>23</v>
  </rv>
  <rv s="8">
    <fb>80.39</fb>
    <v>23</v>
  </rv>
  <rv s="8">
    <fb>79.09</fb>
    <v>23</v>
  </rv>
  <rv s="8">
    <fb>81.239999999999995</fb>
    <v>23</v>
  </rv>
  <rv s="8">
    <fb>82.2</fb>
    <v>23</v>
  </rv>
  <rv s="8">
    <fb>82.89</fb>
    <v>23</v>
  </rv>
  <rv s="8">
    <fb>82.17</fb>
    <v>23</v>
  </rv>
  <rv s="8">
    <fb>82.23</fb>
    <v>23</v>
  </rv>
  <rv s="8">
    <fb>83.07</fb>
    <v>23</v>
  </rv>
  <rv s="8">
    <fb>83.94</fb>
    <v>23</v>
  </rv>
  <rv s="8">
    <fb>82.79</fb>
    <v>23</v>
  </rv>
  <rv s="8">
    <fb>81.61</fb>
    <v>23</v>
  </rv>
  <rv s="8">
    <fb>79.47</fb>
    <v>23</v>
  </rv>
  <rv s="8">
    <fb>79.040000000000006</fb>
    <v>23</v>
  </rv>
  <rv s="8">
    <fb>79.19</fb>
    <v>23</v>
  </rv>
  <rv s="8">
    <fb>80.38</fb>
    <v>23</v>
  </rv>
  <rv s="8">
    <fb>80.180000000000007</fb>
    <v>23</v>
  </rv>
  <rv s="8">
    <fb>80.989999999999995</fb>
    <v>23</v>
  </rv>
  <rv s="8">
    <fb>81.23</fb>
    <v>23</v>
  </rv>
  <rv s="8">
    <fb>78.67</fb>
    <v>23</v>
  </rv>
  <rv s="8">
    <fb>78.37</fb>
    <v>23</v>
  </rv>
  <rv s="8">
    <fb>77.69</fb>
    <v>23</v>
  </rv>
  <rv s="8">
    <fb>77.5</fb>
    <v>23</v>
  </rv>
  <rv s="8">
    <fb>77.42</fb>
    <v>23</v>
  </rv>
  <rv s="8">
    <fb>76.77</fb>
    <v>23</v>
  </rv>
  <rv s="8">
    <fb>76.94</fb>
    <v>23</v>
  </rv>
  <rv s="8">
    <fb>75.540000000000006</fb>
    <v>23</v>
  </rv>
  <rv s="8">
    <fb>74.849999999999994</fb>
    <v>23</v>
  </rv>
  <rv s="8">
    <fb>76.69</fb>
    <v>23</v>
  </rv>
  <rv s="8">
    <fb>76.28</fb>
    <v>23</v>
  </rv>
  <rv s="8">
    <fb>76.650000000000006</fb>
    <v>23</v>
  </rv>
  <rv s="8">
    <fb>77.8</fb>
    <v>23</v>
  </rv>
  <rv s="8">
    <fb>81.39</fb>
    <v>23</v>
  </rv>
  <rv s="8">
    <fb>82.62</fb>
    <v>23</v>
  </rv>
  <rv s="8">
    <fb>82.08</fb>
    <v>23</v>
  </rv>
  <rv s="8">
    <fb>84.29</fb>
    <v>23</v>
  </rv>
  <rv s="8">
    <fb>86.07</fb>
    <v>23</v>
  </rv>
  <rv s="8">
    <fb>85.75</fb>
    <v>23</v>
  </rv>
  <rv s="8">
    <fb>86.76</fb>
    <v>23</v>
  </rv>
  <rv s="8">
    <fb>86.68</fb>
    <v>23</v>
  </rv>
  <rv s="8">
    <fb>87.97</fb>
    <v>23</v>
  </rv>
  <rv s="8">
    <fb>89.29</fb>
    <v>23</v>
  </rv>
  <rv s="8">
    <fb>88.91</fb>
    <v>23</v>
  </rv>
  <rv s="8">
    <fb>89.31</fb>
    <v>23</v>
  </rv>
  <rv s="8">
    <fb>89.55</fb>
    <v>23</v>
  </rv>
  <rv s="8">
    <fb>89.13</fb>
    <v>23</v>
  </rv>
  <rv s="8">
    <fb>90.61</fb>
    <v>23</v>
  </rv>
  <rv s="8">
    <fb>89.33</fb>
    <v>23</v>
  </rv>
  <rv s="8">
    <fb>89.46</fb>
    <v>23</v>
  </rv>
  <rv s="8">
    <fb>93.8</fb>
    <v>23</v>
  </rv>
  <rv s="8">
    <fb>93.13</fb>
    <v>23</v>
  </rv>
  <rv s="8">
    <fb>90.12</fb>
    <v>23</v>
  </rv>
  <rv s="8">
    <fb>91.37</fb>
    <v>23</v>
  </rv>
  <rv s="8">
    <fb>90.42</fb>
    <v>23</v>
  </rv>
  <rv s="8">
    <fb>60.91</fb>
    <v>23</v>
  </rv>
  <rv s="8">
    <fb>60.9</fb>
    <v>23</v>
  </rv>
  <rv s="8">
    <fb>62.12</fb>
    <v>23</v>
  </rv>
  <rv s="8">
    <fb>62.54</fb>
    <v>23</v>
  </rv>
  <rv s="8">
    <fb>62.28</fb>
    <v>23</v>
  </rv>
  <rv s="8">
    <fb>61.59</fb>
    <v>23</v>
  </rv>
  <rv s="8">
    <fb>60.51</fb>
    <v>23</v>
  </rv>
  <rv s="8">
    <fb>62.85</fb>
    <v>23</v>
  </rv>
  <rv s="8">
    <fb>62.24</fb>
    <v>23</v>
  </rv>
  <rv s="8">
    <fb>61.97</fb>
    <v>23</v>
  </rv>
  <rv s="8">
    <fb>62.43</fb>
    <v>23</v>
  </rv>
  <rv s="8">
    <fb>62.47</fb>
    <v>23</v>
  </rv>
  <rv s="8">
    <fb>62.57</fb>
    <v>23</v>
  </rv>
  <rv s="8">
    <fb>61.08</fb>
    <v>23</v>
  </rv>
  <rv s="8">
    <fb>58.66</fb>
    <v>23</v>
  </rv>
  <rv s="8">
    <fb>58.96</fb>
    <v>23</v>
  </rv>
  <rv s="8">
    <fb>57.88</fb>
    <v>23</v>
  </rv>
  <rv s="8">
    <fb>57.92</fb>
    <v>23</v>
  </rv>
  <rv s="8">
    <fb>58.54</fb>
    <v>23</v>
  </rv>
  <rv s="8">
    <fb>59.62</fb>
    <v>23</v>
  </rv>
  <rv s="8">
    <fb>59.46</fb>
    <v>23</v>
  </rv>
  <rv s="8">
    <fb>60.09</fb>
    <v>23</v>
  </rv>
  <rv s="8">
    <fb>60.1</fb>
    <v>23</v>
  </rv>
  <rv s="8">
    <fb>60.58</fb>
    <v>23</v>
  </rv>
  <rv s="8">
    <fb>60.8</fb>
    <v>23</v>
  </rv>
  <rv s="8">
    <fb>60.4</fb>
    <v>23</v>
  </rv>
  <rv s="8">
    <fb>60.98</fb>
    <v>23</v>
  </rv>
  <rv s="8">
    <fb>61.53</fb>
    <v>23</v>
  </rv>
  <rv s="8">
    <fb>61.92</fb>
    <v>23</v>
  </rv>
  <rv s="8">
    <fb>62.16</fb>
    <v>23</v>
  </rv>
  <rv s="8">
    <fb>62.21</fb>
    <v>23</v>
  </rv>
  <rv s="8">
    <fb>62</fb>
    <v>23</v>
  </rv>
  <rv s="8">
    <fb>62.87</fb>
    <v>23</v>
  </rv>
  <rv s="8">
    <fb>63.1</fb>
    <v>23</v>
  </rv>
  <rv s="8">
    <fb>63.44</fb>
    <v>23</v>
  </rv>
  <rv s="8">
    <fb>63.83</fb>
    <v>23</v>
  </rv>
  <rv s="8">
    <fb>63.81</fb>
    <v>23</v>
  </rv>
  <rv s="8">
    <fb>64.56</fb>
    <v>23</v>
  </rv>
  <rv s="8">
    <fb>65.02</fb>
    <v>23</v>
  </rv>
  <rv s="8">
    <fb>64.44</fb>
    <v>23</v>
  </rv>
  <rv s="8">
    <fb>65.959999999999994</fb>
    <v>23</v>
  </rv>
  <rv s="8">
    <fb>66.209999999999994</fb>
    <v>23</v>
  </rv>
  <rv s="8">
    <fb>65.25</fb>
    <v>23</v>
  </rv>
  <rv s="8">
    <fb>65.94</fb>
    <v>23</v>
  </rv>
  <rv s="8">
    <fb>65.05</fb>
    <v>23</v>
  </rv>
  <rv s="8">
    <fb>65.56</fb>
    <v>23</v>
  </rv>
  <rv s="8">
    <fb>66.19</fb>
    <v>23</v>
  </rv>
  <rv s="8">
    <fb>64.61</fb>
    <v>23</v>
  </rv>
  <rv s="8">
    <fb>63.08</fb>
    <v>23</v>
  </rv>
  <rv s="8">
    <fb>65.03</fb>
    <v>23</v>
  </rv>
  <rv s="8">
    <fb>64.510000000000005</fb>
    <v>23</v>
  </rv>
  <rv s="8">
    <fb>64.739999999999995</fb>
    <v>23</v>
  </rv>
  <rv s="8">
    <fb>64.010000000000005</fb>
    <v>23</v>
  </rv>
  <rv s="8">
    <fb>64.31</fb>
    <v>23</v>
  </rv>
  <rv s="8">
    <fb>65.72</fb>
    <v>23</v>
  </rv>
  <rv s="8">
    <fb>65.78</fb>
    <v>23</v>
  </rv>
  <rv s="8">
    <fb>61.2</fb>
    <v>23</v>
  </rv>
  <rv s="8">
    <fb>60</fb>
    <v>23</v>
  </rv>
  <rv s="8">
    <fb>62.86</fb>
    <v>23</v>
  </rv>
  <rv s="8">
    <fb>64.02</fb>
    <v>23</v>
  </rv>
  <rv s="8">
    <fb>64.069999999999993</fb>
    <v>23</v>
  </rv>
  <rv s="8">
    <fb>64.3</fb>
    <v>23</v>
  </rv>
  <rv s="8">
    <fb>64.680000000000007</fb>
    <v>23</v>
  </rv>
  <rv s="8">
    <fb>63.38</fb>
    <v>23</v>
  </rv>
  <rv s="8">
    <fb>63.07</fb>
    <v>23</v>
  </rv>
  <rv s="8">
    <fb>63.73</fb>
    <v>23</v>
  </rv>
  <rv s="8">
    <fb>62.97</fb>
    <v>23</v>
  </rv>
  <rv s="8">
    <fb>63.25</fb>
    <v>23</v>
  </rv>
  <rv s="8">
    <fb>62.89</fb>
    <v>23</v>
  </rv>
  <rv s="8">
    <fb>61.8</fb>
    <v>23</v>
  </rv>
  <rv s="8">
    <fb>61.41</fb>
    <v>23</v>
  </rv>
  <rv s="8">
    <fb>61.34</fb>
    <v>23</v>
  </rv>
  <rv s="8">
    <fb>59.23</fb>
    <v>23</v>
  </rv>
  <rv s="8">
    <fb>59.67</fb>
    <v>23</v>
  </rv>
  <rv s="8">
    <fb>59.07</fb>
    <v>23</v>
  </rv>
  <rv s="8">
    <fb>59.43</fb>
    <v>23</v>
  </rv>
  <rv s="8">
    <fb>60.7</fb>
    <v>23</v>
  </rv>
  <rv s="8">
    <fb>61.15</fb>
    <v>23</v>
  </rv>
  <rv s="8">
    <fb>61.88</fb>
    <v>23</v>
  </rv>
  <rv s="8">
    <fb>63.04</fb>
    <v>23</v>
  </rv>
  <rv s="8">
    <fb>62.91</fb>
    <v>23</v>
  </rv>
  <rv s="8">
    <fb>62.73</fb>
    <v>23</v>
  </rv>
  <rv s="8">
    <fb>64.38</fb>
    <v>23</v>
  </rv>
  <rv s="8">
    <fb>63.28</fb>
    <v>23</v>
  </rv>
  <rv s="8">
    <fb>63.41</fb>
    <v>23</v>
  </rv>
  <rv s="8">
    <fb>63.14</fb>
    <v>23</v>
  </rv>
  <rv s="8">
    <fb>62.94</fb>
    <v>23</v>
  </rv>
  <rv s="8">
    <fb>62.67</fb>
    <v>23</v>
  </rv>
  <rv s="8">
    <fb>62.38</fb>
    <v>23</v>
  </rv>
  <rv s="8">
    <fb>62.18</fb>
    <v>23</v>
  </rv>
  <rv s="8">
    <fb>62.5</fb>
    <v>23</v>
  </rv>
  <rv s="8">
    <fb>61.65</fb>
    <v>23</v>
  </rv>
  <rv s="8">
    <fb>62.53</fb>
    <v>23</v>
  </rv>
  <rv s="8">
    <fb>61.5</fb>
    <v>23</v>
  </rv>
  <rv s="8">
    <fb>61.36</fb>
    <v>23</v>
  </rv>
  <rv s="8">
    <fb>62.19</fb>
    <v>23</v>
  </rv>
  <rv s="8">
    <fb>63.21</fb>
    <v>23</v>
  </rv>
  <rv s="8">
    <fb>63.01</fb>
    <v>23</v>
  </rv>
  <rv s="8">
    <fb>64.06</fb>
    <v>23</v>
  </rv>
  <rv s="8">
    <fb>64.52</fb>
    <v>23</v>
  </rv>
  <rv s="8">
    <fb>63.64</fb>
    <v>23</v>
  </rv>
  <rv s="8">
    <fb>63.92</fb>
    <v>23</v>
  </rv>
  <rv s="8">
    <fb>63.67</fb>
    <v>23</v>
  </rv>
  <rv s="8">
    <fb>63.05</fb>
    <v>23</v>
  </rv>
  <rv s="8">
    <fb>63.65</fb>
    <v>23</v>
  </rv>
  <rv s="8">
    <fb>63.22</fb>
    <v>23</v>
  </rv>
  <rv s="8">
    <fb>63.7</fb>
    <v>23</v>
  </rv>
  <rv s="8">
    <fb>64.5</fb>
    <v>23</v>
  </rv>
  <rv s="8">
    <fb>64.88</fb>
    <v>23</v>
  </rv>
  <rv s="8">
    <fb>65.22</fb>
    <v>23</v>
  </rv>
  <rv s="8">
    <fb>64.2</fb>
    <v>23</v>
  </rv>
  <rv s="8">
    <fb>64.27</fb>
    <v>23</v>
  </rv>
  <rv s="8">
    <fb>64.36</fb>
    <v>23</v>
  </rv>
  <rv s="8">
    <fb>64.67</fb>
    <v>23</v>
  </rv>
  <rv s="8">
    <fb>63.11</fb>
    <v>23</v>
  </rv>
  <rv s="8">
    <fb>62.15</fb>
    <v>23</v>
  </rv>
  <rv s="8">
    <fb>61.71</fb>
    <v>23</v>
  </rv>
  <rv s="8">
    <fb>61.18</fb>
    <v>23</v>
  </rv>
  <rv s="8">
    <fb>62.31</fb>
    <v>23</v>
  </rv>
  <rv s="8">
    <fb>62.32</fb>
    <v>23</v>
  </rv>
  <rv s="8">
    <fb>60.47</fb>
    <v>23</v>
  </rv>
  <rv s="8">
    <fb>60.79</fb>
    <v>23</v>
  </rv>
  <rv s="8">
    <fb>59.53</fb>
    <v>23</v>
  </rv>
  <rv s="8">
    <fb>59.54</fb>
    <v>23</v>
  </rv>
  <rv s="8">
    <fb>59.99</fb>
    <v>23</v>
  </rv>
  <rv s="8">
    <fb>59.9</fb>
    <v>23</v>
  </rv>
  <rv s="8">
    <fb>59.4</fb>
    <v>23</v>
  </rv>
  <rv s="8">
    <fb>59.26</fb>
    <v>23</v>
  </rv>
  <rv s="8">
    <fb>58.6</fb>
    <v>23</v>
  </rv>
  <rv s="8">
    <fb>57.87</fb>
    <v>23</v>
  </rv>
  <rv s="8">
    <fb>56.38</fb>
    <v>23</v>
  </rv>
  <rv s="8">
    <fb>56.98</fb>
    <v>23</v>
  </rv>
  <rv s="8">
    <fb>56.57</fb>
    <v>23</v>
  </rv>
  <rv s="8">
    <fb>56.02</fb>
    <v>23</v>
  </rv>
  <rv s="8">
    <fb>56.65</fb>
    <v>23</v>
  </rv>
  <rv s="8">
    <fb>56.78</fb>
    <v>23</v>
  </rv>
  <rv s="8">
    <fb>56.24</fb>
    <v>23</v>
  </rv>
  <rv s="8">
    <fb>55.03</fb>
    <v>23</v>
  </rv>
  <rv s="8">
    <fb>54.51</fb>
    <v>23</v>
  </rv>
  <rv s="8">
    <fb>54.39</fb>
    <v>23</v>
  </rv>
  <rv s="8">
    <fb>54.48</fb>
    <v>23</v>
  </rv>
  <rv s="8">
    <fb>55.14</fb>
    <v>23</v>
  </rv>
  <rv s="8">
    <fb>55.87</fb>
    <v>23</v>
  </rv>
  <rv s="8">
    <fb>54.98</fb>
    <v>23</v>
  </rv>
  <rv s="8">
    <fb>55.69</fb>
    <v>23</v>
  </rv>
  <rv s="8">
    <fb>56.44</fb>
    <v>23</v>
  </rv>
  <rv s="8">
    <fb>55.96</fb>
    <v>23</v>
  </rv>
  <rv s="8">
    <fb>55.08</fb>
    <v>23</v>
  </rv>
  <rv s="8">
    <fb>57.57</fb>
    <v>23</v>
  </rv>
  <rv s="8">
    <fb>58.95</fb>
    <v>23</v>
  </rv>
  <rv s="8">
    <fb>59.39</fb>
    <v>23</v>
  </rv>
  <rv s="8">
    <fb>60.76</fb>
    <v>23</v>
  </rv>
  <rv s="8">
    <fb>59.85</fb>
    <v>23</v>
  </rv>
  <rv s="8">
    <fb>59.64</fb>
    <v>23</v>
  </rv>
  <rv s="8">
    <fb>58.81</fb>
    <v>23</v>
  </rv>
  <rv s="8">
    <fb>58.78</fb>
    <v>23</v>
  </rv>
  <rv s="8">
    <fb>59.49</fb>
    <v>23</v>
  </rv>
  <rv s="8">
    <fb>59.6</fb>
    <v>23</v>
  </rv>
  <rv s="8">
    <fb>58.77</fb>
    <v>23</v>
  </rv>
  <rv s="8">
    <fb>60.88</fb>
    <v>23</v>
  </rv>
  <rv s="8">
    <fb>61.32</fb>
    <v>23</v>
  </rv>
  <rv s="8">
    <fb>60.73</fb>
    <v>23</v>
  </rv>
  <rv s="8">
    <fb>60.63</fb>
    <v>23</v>
  </rv>
  <rv s="8">
    <fb>60.52</fb>
    <v>23</v>
  </rv>
  <rv s="8">
    <fb>60.71</fb>
    <v>23</v>
  </rv>
  <rv s="8">
    <fb>61.14</fb>
    <v>23</v>
  </rv>
  <rv s="8">
    <fb>62.08</fb>
    <v>23</v>
  </rv>
  <rv s="8">
    <fb>62.35</fb>
    <v>23</v>
  </rv>
  <rv s="8">
    <fb>62.63</fb>
    <v>23</v>
  </rv>
  <rv s="8">
    <fb>62.69</fb>
    <v>23</v>
  </rv>
  <rv s="8">
    <fb>62.7</fb>
    <v>23</v>
  </rv>
  <rv s="8">
    <fb>62.48</fb>
    <v>23</v>
  </rv>
  <rv s="8">
    <fb>63.61</fb>
    <v>23</v>
  </rv>
  <rv s="8">
    <fb>63.79</fb>
    <v>23</v>
  </rv>
  <rv s="8">
    <fb>64.349999999999994</fb>
    <v>23</v>
  </rv>
  <rv s="8">
    <fb>63.47</fb>
    <v>23</v>
  </rv>
  <rv s="8">
    <fb>63.54</fb>
    <v>23</v>
  </rv>
  <rv s="8">
    <fb>63.97</fb>
    <v>23</v>
  </rv>
  <rv s="8">
    <fb>63.99</fb>
    <v>23</v>
  </rv>
  <rv s="8">
    <fb>62.75</fb>
    <v>23</v>
  </rv>
  <rv s="8">
    <fb>62.84</fb>
    <v>23</v>
  </rv>
  <rv s="8">
    <fb>62.79</fb>
    <v>23</v>
  </rv>
  <rv s="8">
    <fb>63.8</fb>
    <v>23</v>
  </rv>
  <rv s="8">
    <fb>63.34</fb>
    <v>23</v>
  </rv>
  <rv s="8">
    <fb>63.82</fb>
    <v>23</v>
  </rv>
  <rv s="8">
    <fb>64.209999999999994</fb>
    <v>23</v>
  </rv>
  <rv s="8">
    <fb>63.57</fb>
    <v>23</v>
  </rv>
  <rv s="8">
    <fb>63.95</fb>
    <v>23</v>
  </rv>
  <rv s="8">
    <fb>62.95</fb>
    <v>23</v>
  </rv>
  <rv s="8">
    <fb>62.92</fb>
    <v>23</v>
  </rv>
  <rv s="8">
    <fb>62.2</fb>
    <v>23</v>
  </rv>
  <rv s="8">
    <fb>63.4</fb>
    <v>23</v>
  </rv>
  <rv s="8">
    <fb>62.61</fb>
    <v>23</v>
  </rv>
  <rv s="8">
    <fb>62.13</fb>
    <v>23</v>
  </rv>
  <rv s="8">
    <fb>62.01</fb>
    <v>23</v>
  </rv>
  <rv s="8">
    <fb>61.21</fb>
    <v>23</v>
  </rv>
  <rv s="8">
    <fb>61.43</fb>
    <v>23</v>
  </rv>
  <rv s="8">
    <fb>61.68</fb>
    <v>23</v>
  </rv>
  <rv s="8">
    <fb>59.81</fb>
    <v>23</v>
  </rv>
  <rv s="8">
    <fb>59.72</fb>
    <v>23</v>
  </rv>
  <rv s="8">
    <fb>60.08</fb>
    <v>23</v>
  </rv>
  <rv s="8">
    <fb>60.23</fb>
    <v>23</v>
  </rv>
  <rv s="8">
    <fb>60.55</fb>
    <v>23</v>
  </rv>
  <rv s="8">
    <fb>60.93</fb>
    <v>23</v>
  </rv>
  <rv s="8">
    <fb>60.81</fb>
    <v>23</v>
  </rv>
  <rv s="8">
    <fb>60.49</fb>
    <v>23</v>
  </rv>
  <rv s="8">
    <fb>60.64</fb>
    <v>23</v>
  </rv>
  <rv s="8">
    <fb>61.33</fb>
    <v>23</v>
  </rv>
  <rv s="8">
    <fb>60.28</fb>
    <v>23</v>
  </rv>
  <rv s="8">
    <fb>59.83</fb>
    <v>23</v>
  </rv>
  <rv s="8">
    <fb>60.17</fb>
    <v>23</v>
  </rv>
  <rv s="8">
    <fb>60.07</fb>
    <v>23</v>
  </rv>
  <rv s="8">
    <fb>156.51050000000001</fb>
    <v>23</v>
  </rv>
  <rv s="8">
    <fb>158.10050000000001</fb>
    <v>23</v>
  </rv>
  <rv s="8">
    <fb>154.6525</fb>
    <v>23</v>
  </rv>
  <rv s="8">
    <fb>152.60149999999999</fb>
    <v>23</v>
  </rv>
  <rv s="8">
    <fb>150.19749999999999</fb>
    <v>23</v>
  </rv>
  <rv s="8">
    <fb>144.827</fb>
    <v>23</v>
  </rv>
  <rv s="8">
    <fb>151.358</fb>
    <v>23</v>
  </rv>
  <rv s="8">
    <fb>153.7885</fb>
    <v>23</v>
  </rv>
  <rv s="8">
    <fb>153.56299999999999</fb>
    <v>23</v>
  </rv>
  <rv s="8">
    <fb>151.142</fb>
    <v>23</v>
  </rv>
  <rv s="8">
    <fb>152.05250000000001</fb>
    <v>23</v>
  </rv>
  <rv s="8">
    <fb>147.89850000000001</fb>
    <v>23</v>
  </rv>
  <rv s="8">
    <fb>145.64099999999999</fb>
    <v>23</v>
  </rv>
  <rv s="8">
    <fb>137.453</fb>
    <v>23</v>
  </rv>
  <rv s="8">
    <fb>136.0145</fb>
    <v>23</v>
  </rv>
  <rv s="8">
    <fb>139.279</fb>
    <v>23</v>
  </rv>
  <rv s="8">
    <fb>146.8175</fb>
    <v>23</v>
  </rv>
  <rv s="8">
    <fb>145.52449999999999</fb>
    <v>23</v>
  </rv>
  <rv s="8">
    <fb>141.85300000000001</fb>
    <v>23</v>
  </rv>
  <rv s="8">
    <fb>147.3665</fb>
    <v>23</v>
  </rv>
  <rv s="8">
    <fb>153.10400000000001</fb>
    <v>23</v>
  </rv>
  <rv s="8">
    <fb>157.239</fb>
    <v>23</v>
  </rv>
  <rv s="8">
    <fb>161.25049999999999</fb>
    <v>23</v>
  </rv>
  <rv s="8">
    <fb>161.4915</fb>
    <v>23</v>
  </rv>
  <rv s="8">
    <fb>164.88900000000001</fb>
    <v>23</v>
  </rv>
  <rv s="8">
    <fb>163.40799999999999</fb>
    <v>23</v>
  </rv>
  <rv s="8">
    <fb>163.64949999999999</fb>
    <v>23</v>
  </rv>
  <rv s="8">
    <fb>164.77350000000001</fb>
    <v>23</v>
  </rv>
  <rv s="8">
    <fb>168.9905</fb>
    <v>23</v>
  </rv>
  <rv s="8">
    <fb>169.315</fb>
    <v>23</v>
  </rv>
  <rv s="8">
    <fb>166.30099999999999</fb>
    <v>23</v>
  </rv>
  <rv s="8">
    <fb>162.9975</fb>
    <v>23</v>
  </rv>
  <rv s="8">
    <fb>163.56</fb>
    <v>23</v>
  </rv>
  <rv s="8">
    <fb>168.34649999999999</fb>
    <v>23</v>
  </rv>
  <rv s="8">
    <fb>164.05500000000001</fb>
    <v>23</v>
  </rv>
  <rv s="8">
    <fb>158.756</fb>
    <v>23</v>
  </rv>
  <rv s="8">
    <fb>157.78450000000001</fb>
    <v>23</v>
  </rv>
  <rv s="8">
    <fb>154.4605</fb>
    <v>23</v>
  </rv>
  <rv s="8">
    <fb>151.12200000000001</fb>
    <v>23</v>
  </rv>
  <rv s="8">
    <fb>150.78749999999999</fb>
    <v>23</v>
  </rv>
  <rv s="8">
    <fb>155.541</fb>
    <v>23</v>
  </rv>
  <rv s="8">
    <fb>151.70650000000001</fb>
    <v>23</v>
  </rv>
  <rv s="8">
    <fb>152.785</fb>
    <v>23</v>
  </rv>
  <rv s="8">
    <fb>158.1155</fb>
    <v>23</v>
  </rv>
  <rv s="8">
    <fb>153.99799999999999</fb>
    <v>23</v>
  </rv>
  <rv s="8">
    <fb>148.29599999999999</fb>
    <v>23</v>
  </rv>
  <rv s="8">
    <fb>144.35</fb>
    <v>23</v>
  </rv>
  <rv s="8">
    <fb>146.07400000000001</fb>
    <v>23</v>
  </rv>
  <rv s="8">
    <fb>139.39099999999999</fb>
    <v>23</v>
  </rv>
  <rv s="8">
    <fb>138.167</fb>
    <v>23</v>
  </rv>
  <rv s="8">
    <fb>144.59649999999999</fb>
    <v>23</v>
  </rv>
  <rv s="8">
    <fb>124.28149999999999</fb>
    <v>23</v>
  </rv>
  <rv s="8">
    <fb>124.5</fb>
    <v>23</v>
  </rv>
  <rv s="8">
    <fb>124.2535</fb>
    <v>23</v>
  </rv>
  <rv s="8">
    <fb>125.9285</fb>
    <v>23</v>
  </rv>
  <rv s="8">
    <fb>116.407</fb>
    <v>23</v>
  </rv>
  <rv s="8">
    <fb>114.77249999999999</fb>
    <v>23</v>
  </rv>
  <rv s="8">
    <fb>108.789</fb>
    <v>23</v>
  </rv>
  <rv s="8">
    <fb>108.85899999999999</fb>
    <v>23</v>
  </rv>
  <rv s="8">
    <fb>105.372</fb>
    <v>23</v>
  </rv>
  <rv s="8">
    <fb>106.93049999999999</fb>
    <v>23</v>
  </rv>
  <rv s="8">
    <fb>113.05500000000001</fb>
    <v>23</v>
  </rv>
  <rv s="8">
    <fb>110.8105</fb>
    <v>23</v>
  </rv>
  <rv s="8">
    <fb>115.3685</fb>
    <v>23</v>
  </rv>
  <rv s="8">
    <fb>107.1125</fb>
    <v>23</v>
  </rv>
  <rv s="8">
    <fb>107.319</fb>
    <v>23</v>
  </rv>
  <rv s="8">
    <fb>107.59099999999999</fb>
    <v>23</v>
  </rv>
  <rv s="8">
    <fb>107.557</fb>
    <v>23</v>
  </rv>
  <rv s="8">
    <fb>104.1</fb>
    <v>23</v>
  </rv>
  <rv s="8">
    <fb>106.77500000000001</fb>
    <v>23</v>
  </rv>
  <rv s="8">
    <fb>111.0775</fb>
    <v>23</v>
  </rv>
  <rv s="8">
    <fb>115.1465</fb>
    <v>23</v>
  </rv>
  <rv s="8">
    <fb>120.20950000000001</fb>
    <v>23</v>
  </rv>
  <rv s="8">
    <fb>121.684</fb>
    <v>23</v>
  </rv>
  <rv s="8">
    <fb>125.511</fb>
    <v>23</v>
  </rv>
  <rv s="8">
    <fb>122.35</fb>
    <v>23</v>
  </rv>
  <rv s="8">
    <fb>124.79</fb>
    <v>23</v>
  </rv>
  <rv s="8">
    <fb>123</fb>
    <v>23</v>
  </rv>
  <rv s="8">
    <fb>121.18</fb>
    <v>23</v>
  </rv>
  <rv s="8">
    <fb>116.15</fb>
    <v>23</v>
  </rv>
  <rv s="8">
    <fb>109.65</fb>
    <v>23</v>
  </rv>
  <rv s="8">
    <fb>103.67</fb>
    <v>23</v>
  </rv>
  <rv s="8">
    <fb>102.31</fb>
    <v>23</v>
  </rv>
  <rv s="8">
    <fb>107.67</fb>
    <v>23</v>
  </rv>
  <rv s="8">
    <fb>103.66</fb>
    <v>23</v>
  </rv>
  <rv s="8">
    <fb>106.22</fb>
    <v>23</v>
  </rv>
  <rv s="8">
    <fb>108.68</fb>
    <v>23</v>
  </rv>
  <rv s="8">
    <fb>108.95</fb>
    <v>23</v>
  </rv>
  <rv s="8">
    <fb>112.44</fb>
    <v>23</v>
  </rv>
  <rv s="8">
    <fb>116.46</fb>
    <v>23</v>
  </rv>
  <rv s="8">
    <fb>113.22</fb>
    <v>23</v>
  </rv>
  <rv s="8">
    <fb>107.4</fb>
    <v>23</v>
  </rv>
  <rv s="8">
    <fb>108.92</fb>
    <v>23</v>
  </rv>
  <rv s="8">
    <fb>106.21</fb>
    <v>23</v>
  </rv>
  <rv s="8">
    <fb>109.56</fb>
    <v>23</v>
  </rv>
  <rv s="8">
    <fb>113.5</fb>
    <v>23</v>
  </rv>
  <rv s="8">
    <fb>114.33</fb>
    <v>23</v>
  </rv>
  <rv s="8">
    <fb>116.33</fb>
    <v>23</v>
  </rv>
  <rv s="8">
    <fb>115.54</fb>
    <v>23</v>
  </rv>
  <rv s="8">
    <fb>111.75</fb>
    <v>23</v>
  </rv>
  <rv s="8">
    <fb>109.22</fb>
    <v>23</v>
  </rv>
  <rv s="8">
    <fb>110.4</fb>
    <v>23</v>
  </rv>
  <rv s="8">
    <fb>110.63</fb>
    <v>23</v>
  </rv>
  <rv s="8">
    <fb>113.55</fb>
    <v>23</v>
  </rv>
  <rv s="8">
    <fb>113.76</fb>
    <v>23</v>
  </rv>
  <rv s="8">
    <fb>118.21</fb>
    <v>23</v>
  </rv>
  <rv s="8">
    <fb>122.77</fb>
    <v>23</v>
  </rv>
  <rv s="8">
    <fb>124.63</fb>
    <v>23</v>
  </rv>
  <rv s="8">
    <fb>122.42</fb>
    <v>23</v>
  </rv>
  <rv s="8">
    <fb>121.14</fb>
    <v>23</v>
  </rv>
  <rv s="8">
    <fb>114.81</fb>
    <v>23</v>
  </rv>
  <rv s="8">
    <fb>120.97</fb>
    <v>23</v>
  </rv>
  <rv s="8">
    <fb>122.28</fb>
    <v>23</v>
  </rv>
  <rv s="8">
    <fb>134.94999999999999</fb>
    <v>23</v>
  </rv>
  <rv s="8">
    <fb>135.38999999999999</fb>
    <v>23</v>
  </rv>
  <rv s="8">
    <fb>134.16</fb>
    <v>23</v>
  </rv>
  <rv s="8">
    <fb>139.52000000000001</fb>
    <v>23</v>
  </rv>
  <rv s="8">
    <fb>142.57</fb>
    <v>23</v>
  </rv>
  <rv s="8">
    <fb>140.80000000000001</fb>
    <v>23</v>
  </rv>
  <rv s="8">
    <fb>139.41</fb>
    <v>23</v>
  </rv>
  <rv s="8">
    <fb>137.83000000000001</fb>
    <v>23</v>
  </rv>
  <rv s="8">
    <fb>142.69</fb>
    <v>23</v>
  </rv>
  <rv s="8">
    <fb>140.63999999999999</fb>
    <v>23</v>
  </rv>
  <rv s="8">
    <fb>143.55000000000001</fb>
    <v>23</v>
  </rv>
  <rv s="8">
    <fb>143.18</fb>
    <v>23</v>
  </rv>
  <rv s="8">
    <fb>144.78</fb>
    <v>23</v>
  </rv>
  <rv s="8">
    <fb>142.1</fb>
    <v>23</v>
  </rv>
  <rv s="8">
    <fb>142.30000000000001</fb>
    <v>23</v>
  </rv>
  <rv s="8">
    <fb>138.22999999999999</fb>
    <v>23</v>
  </rv>
  <rv s="8">
    <fb>133.22</fb>
    <v>23</v>
  </rv>
  <rv s="8">
    <fb>133.62</fb>
    <v>23</v>
  </rv>
  <rv s="8">
    <fb>133.80000000000001</fb>
    <v>23</v>
  </rv>
  <rv s="8">
    <fb>137.28</fb>
    <v>23</v>
  </rv>
  <rv s="8">
    <fb>130.75</fb>
    <v>23</v>
  </rv>
  <rv s="8">
    <fb>129.79</fb>
    <v>23</v>
  </rv>
  <rv s="8">
    <fb>128.72999999999999</fb>
    <v>23</v>
  </rv>
  <rv s="8">
    <fb>126.77</fb>
    <v>23</v>
  </rv>
  <rv s="8">
    <fb>127.82</fb>
    <v>23</v>
  </rv>
  <rv s="8">
    <fb>127.51</fb>
    <v>23</v>
  </rv>
  <rv s="8">
    <fb>126.11</fb>
    <v>23</v>
  </rv>
  <rv s="8">
    <fb>129.47999999999999</fb>
    <v>23</v>
  </rv>
  <rv s="8">
    <fb>129.82</fb>
    <v>23</v>
  </rv>
  <rv s="8">
    <fb>133.27000000000001</fb>
    <v>23</v>
  </rv>
  <rv s="8">
    <fb>136.44999999999999</fb>
    <v>23</v>
  </rv>
  <rv s="8">
    <fb>126.82</fb>
    <v>23</v>
  </rv>
  <rv s="8">
    <fb>128.55000000000001</fb>
    <v>23</v>
  </rv>
  <rv s="8">
    <fb>126.28</fb>
    <v>23</v>
  </rv>
  <rv s="8">
    <fb>123.53</fb>
    <v>23</v>
  </rv>
  <rv s="8">
    <fb>124.66</fb>
    <v>23</v>
  </rv>
  <rv s="8">
    <fb>122.19</fb>
    <v>23</v>
  </rv>
  <rv s="8">
    <fb>118.54</fb>
    <v>23</v>
  </rv>
  <rv s="8">
    <fb>117.31</fb>
    <v>23</v>
  </rv>
  <rv s="8">
    <fb>113.78</fb>
    <v>23</v>
  </rv>
  <rv s="8">
    <fb>115.15</fb>
    <v>23</v>
  </rv>
  <rv s="8">
    <fb>114.41</fb>
    <v>23</v>
  </rv>
  <rv s="8">
    <fb>118.01</fb>
    <v>23</v>
  </rv>
  <rv s="8">
    <fb>114.8</fb>
    <v>23</v>
  </rv>
  <rv s="8">
    <fb>113</fb>
    <v>23</v>
  </rv>
  <rv s="8">
    <fb>115.88</fb>
    <v>23</v>
  </rv>
  <rv s="8">
    <fb>121.09</fb>
    <v>23</v>
  </rv>
  <rv s="8">
    <fb>120.95</fb>
    <v>23</v>
  </rv>
  <rv s="8">
    <fb>120.3</fb>
    <v>23</v>
  </rv>
  <rv s="8">
    <fb>114.56</fb>
    <v>23</v>
  </rv>
  <rv s="8">
    <fb>113.67</fb>
    <v>23</v>
  </rv>
  <rv s="8">
    <fb>112.21</fb>
    <v>23</v>
  </rv>
  <rv s="8">
    <fb>112.9</fb>
    <v>23</v>
  </rv>
  <rv s="8">
    <fb>112.53</fb>
    <v>23</v>
  </rv>
  <rv s="8">
    <fb>106.9</fb>
    <v>23</v>
  </rv>
  <rv s="8">
    <fb>113.79</fb>
    <v>23</v>
  </rv>
  <rv s="8">
    <fb>116.36</fb>
    <v>23</v>
  </rv>
  <rv s="8">
    <fb>115.07</fb>
    <v>23</v>
  </rv>
  <rv s="8">
    <fb>115.25</fb>
    <v>23</v>
  </rv>
  <rv s="8">
    <fb>119.32</fb>
    <v>23</v>
  </rv>
  <rv s="8">
    <fb>119.82</fb>
    <v>23</v>
  </rv>
  <rv s="8">
    <fb>120.6</fb>
    <v>23</v>
  </rv>
  <rv s="8">
    <fb>115.66</fb>
    <v>23</v>
  </rv>
  <rv s="8">
    <fb>110.96</fb>
    <v>23</v>
  </rv>
  <rv s="8">
    <fb>103.41</fb>
    <v>23</v>
  </rv>
  <rv s="8">
    <fb>102.44</fb>
    <v>23</v>
  </rv>
  <rv s="8">
    <fb>96.79</fb>
    <v>23</v>
  </rv>
  <rv s="8">
    <fb>92.12</fb>
    <v>23</v>
  </rv>
  <rv s="8">
    <fb>89.3</fb>
    <v>23</v>
  </rv>
  <rv s="8">
    <fb>90.98</fb>
    <v>23</v>
  </rv>
  <rv s="8">
    <fb>90.53</fb>
    <v>23</v>
  </rv>
  <rv s="8">
    <fb>89.98</fb>
    <v>23</v>
  </rv>
  <rv s="8">
    <fb>86.14</fb>
    <v>23</v>
  </rv>
  <rv s="8">
    <fb>96.63</fb>
    <v>23</v>
  </rv>
  <rv s="8">
    <fb>100.79</fb>
    <v>23</v>
  </rv>
  <rv s="8">
    <fb>98.49</fb>
    <v>23</v>
  </rv>
  <rv s="8">
    <fb>98.94</fb>
    <v>23</v>
  </rv>
  <rv s="8">
    <fb>97.12</fb>
    <v>23</v>
  </rv>
  <rv s="8">
    <fb>94.85</fb>
    <v>23</v>
  </rv>
  <rv s="8">
    <fb>94.14</fb>
    <v>23</v>
  </rv>
  <rv s="8">
    <fb>92.46</fb>
    <v>23</v>
  </rv>
  <rv s="8">
    <fb>93.2</fb>
    <v>23</v>
  </rv>
  <rv s="8">
    <fb>94.13</fb>
    <v>23</v>
  </rv>
  <rv s="8">
    <fb>93.41</fb>
    <v>23</v>
  </rv>
  <rv s="8">
    <fb>93.95</fb>
    <v>23</v>
  </rv>
  <rv s="8">
    <fb>92.42</fb>
    <v>23</v>
  </rv>
  <rv s="8">
    <fb>96.54</fb>
    <v>23</v>
  </rv>
  <rv s="8">
    <fb>95.5</fb>
    <v>23</v>
  </rv>
  <rv s="8">
    <fb>91.01</fb>
    <v>23</v>
  </rv>
  <rv s="8">
    <fb>88.25</fb>
    <v>23</v>
  </rv>
  <rv s="8">
    <fb>88.46</fb>
    <v>23</v>
  </rv>
  <rv s="8">
    <fb>90.35</fb>
    <v>23</v>
  </rv>
  <rv s="8">
    <fb>89.09</fb>
    <v>23</v>
  </rv>
  <rv s="8">
    <fb>90.55</fb>
    <v>23</v>
  </rv>
  <rv s="8">
    <fb>92.49</fb>
    <v>23</v>
  </rv>
  <rv s="8">
    <fb>91.58</fb>
    <v>23</v>
  </rv>
  <rv s="8">
    <fb>88.45</fb>
    <v>23</v>
  </rv>
  <rv s="8">
    <fb>87.86</fb>
    <v>23</v>
  </rv>
  <rv s="8">
    <fb>84.92</fb>
    <v>23</v>
  </rv>
  <rv s="8">
    <fb>85.19</fb>
    <v>23</v>
  </rv>
  <rv s="8">
    <fb>86.77</fb>
    <v>23</v>
  </rv>
  <rv s="8">
    <fb>83.79</fb>
    <v>23</v>
  </rv>
  <rv s="8">
    <fb>85.25</fb>
    <v>23</v>
  </rv>
  <rv s="8">
    <fb>83.04</fb>
    <v>23</v>
  </rv>
  <rv s="8">
    <fb>81.819999999999993</fb>
    <v>23</v>
  </rv>
  <rv s="8">
    <fb>84.18</fb>
    <v>23</v>
  </rv>
  <rv s="8">
    <fb>85.14</fb>
    <v>23</v>
  </rv>
  <rv s="8">
    <fb>83.12</fb>
    <v>23</v>
  </rv>
  <rv s="8">
    <fb>87.36</fb>
    <v>23</v>
  </rv>
  <rv s="8">
    <fb>89.87</fb>
    <v>23</v>
  </rv>
  <rv s="8">
    <fb>95.09</fb>
    <v>23</v>
  </rv>
  <rv s="8">
    <fb>95.27</fb>
    <v>23</v>
  </rv>
  <rv s="8">
    <fb>98.12</fb>
    <v>23</v>
  </rv>
  <rv s="8">
    <fb>96.05</fb>
    <v>23</v>
  </rv>
  <rv s="8">
    <fb>95.46</fb>
    <v>23</v>
  </rv>
  <rv s="8">
    <fb>93.68</fb>
    <v>23</v>
  </rv>
  <rv s="8">
    <fb>97.25</fb>
    <v>23</v>
  </rv>
  <rv s="8">
    <fb>97.52</fb>
    <v>23</v>
  </rv>
  <rv s="8">
    <fb>96.32</fb>
    <v>23</v>
  </rv>
  <rv s="8">
    <fb>97.18</fb>
    <v>23</v>
  </rv>
  <rv s="8">
    <fb>99.22</fb>
    <v>23</v>
  </rv>
  <rv s="8">
    <fb>102.24</fb>
    <v>23</v>
  </rv>
  <rv s="8">
    <fb>100.55</fb>
    <v>23</v>
  </rv>
  <rv s="8">
    <fb>103.13</fb>
    <v>23</v>
  </rv>
  <rv s="8">
    <fb>105.15</fb>
    <v>23</v>
  </rv>
  <rv s="8">
    <fb>112.91</fb>
    <v>23</v>
  </rv>
  <rv s="8">
    <fb>103.39</fb>
    <v>23</v>
  </rv>
  <rv s="8">
    <fb>102.18</fb>
    <v>23</v>
  </rv>
  <rv s="8">
    <fb>102.11</fb>
    <v>23</v>
  </rv>
  <rv s="8">
    <fb>100.05</fb>
    <v>23</v>
  </rv>
  <rv s="8">
    <fb>98.24</fb>
    <v>23</v>
  </rv>
  <rv s="8">
    <fb>97.61</fb>
    <v>23</v>
  </rv>
  <rv s="8">
    <fb>72755001</fb>
    <v>25</v>
  </rv>
  <rv s="8">
    <fb>98.68</fb>
    <v>23</v>
  </rv>
  <rv s="8">
    <fb>98.89</fb>
    <v>23</v>
  </rv>
  <rv s="8">
    <fb>95.73</fb>
    <v>23</v>
  </rv>
  <rv s="8">
    <fb>79570370</fb>
    <v>25</v>
  </rv>
  <rv s="8">
    <fb>99.32</fb>
    <v>23</v>
  </rv>
  <rv s="8">
    <fb>95.38</fb>
    <v>23</v>
  </rv>
  <rv s="8">
    <fb>69002663</fb>
    <v>25</v>
  </rv>
  <rv s="8">
    <fb>94.74</fb>
    <v>23</v>
  </rv>
  <rv s="8">
    <fb>95.44</fb>
    <v>23</v>
  </rv>
  <rv s="8">
    <fb>92.86</fb>
    <v>23</v>
  </rv>
  <rv s="8">
    <fb>67481539</fb>
    <v>25</v>
  </rv>
  <rv s="8">
    <fb>93.86</fb>
    <v>23</v>
  </rv>
  <rv s="8">
    <fb>97.353999999999999</fb>
    <v>23</v>
  </rv>
  <rv s="8">
    <fb>93.202500000000001</fb>
    <v>23</v>
  </rv>
  <rv s="8">
    <fb>76501103</fb>
    <v>25</v>
  </rv>
  <rv s="8">
    <fb>97.56</fb>
    <v>23</v>
  </rv>
  <rv s="8">
    <fb>97.78</fb>
    <v>23</v>
  </rv>
  <rv s="8">
    <fb>95.86</fb>
    <v>23</v>
  </rv>
  <rv s="8">
    <fb>66929452</fb>
    <v>25</v>
  </rv>
  <rv s="8">
    <fb>96.93</fb>
    <v>23</v>
  </rv>
  <rv s="8">
    <fb>98.09</fb>
    <v>23</v>
  </rv>
  <rv s="8">
    <fb>96</fb>
    <v>23</v>
  </rv>
  <rv s="8">
    <fb>94261570</fb>
    <v>25</v>
  </rv>
  <rv s="8">
    <fb>92.56</fb>
    <v>23</v>
  </rv>
  <rv s="8">
    <fb>97.24</fb>
    <v>23</v>
  </rv>
  <rv s="8">
    <fb>91.52</fb>
    <v>23</v>
  </rv>
  <rv s="8">
    <fb>68523557</fb>
    <v>25</v>
  </rv>
  <rv s="8">
    <fb>98.234999999999999</fb>
    <v>23</v>
  </rv>
  <rv s="8">
    <fb>99.49</fb>
    <v>23</v>
  </rv>
  <rv s="8">
    <fb>96.92</fb>
    <v>23</v>
  </rv>
  <rv s="8">
    <fb>87775614</fb>
    <v>25</v>
  </rv>
  <rv s="8">
    <fb>99.53</fb>
    <v>23</v>
  </rv>
  <rv s="8">
    <fb>103.485</fb>
    <v>23</v>
  </rv>
  <rv s="8">
    <fb>70691860</fb>
    <v>25</v>
  </rv>
  <rv s="8">
    <fb>101.09</fb>
    <v>23</v>
  </rv>
  <rv s="8">
    <fb>99.01</fb>
    <v>23</v>
  </rv>
  <rv s="8">
    <fb>66527253</fb>
    <v>25</v>
  </rv>
  <rv s="8">
    <fb>101.155</fb>
    <v>23</v>
  </rv>
  <rv s="8">
    <fb>103.3484</fb>
    <v>23</v>
  </rv>
  <rv s="8">
    <fb>101.14</fb>
    <v>23</v>
  </rv>
  <rv s="8">
    <fb>80450121</fb>
    <v>25</v>
  </rv>
  <rv s="8">
    <fb>106.24</fb>
    <v>23</v>
  </rv>
  <rv s="8">
    <fb>101.24</fb>
    <v>23</v>
  </rv>
  <rv s="8">
    <fb>158154243</fb>
    <v>25</v>
  </rv>
  <rv s="8">
    <fb>110.245</fb>
    <v>23</v>
  </rv>
  <rv s="8">
    <fb>114</fb>
    <v>23</v>
  </rv>
  <rv s="8">
    <fb>108.88</fb>
    <v>23</v>
  </rv>
  <rv s="8">
    <fb>144374828</fb>
    <v>25</v>
  </rv>
  <rv s="8">
    <fb>105.26</fb>
    <v>23</v>
  </rv>
  <rv s="8">
    <fb>108.78</fb>
    <v>23</v>
  </rv>
  <rv s="8">
    <fb>102.52</fb>
    <v>23</v>
  </rv>
  <rv s="8">
    <fb>81945199</fb>
    <v>25</v>
  </rv>
  <rv s="8">
    <fb>102.925</fb>
    <v>23</v>
  </rv>
  <rv s="8">
    <fb>103.94840000000001</fb>
    <v>23</v>
  </rv>
  <rv s="8">
    <fb>100.65</fb>
    <v>23</v>
  </rv>
  <rv s="8">
    <fb>119501301</fb>
    <v>25</v>
  </rv>
  <rv s="8">
    <fb>101.17</fb>
    <v>23</v>
  </rv>
  <rv s="8">
    <fb>102.41</fb>
    <v>23</v>
  </rv>
  <rv s="8">
    <fb>98.08</fb>
    <v>23</v>
  </rv>
  <rv s="8">
    <fb>75878304</fb>
    <v>25</v>
  </rv>
  <rv s="8">
    <fb>102.04</fb>
    <v>23</v>
  </rv>
  <rv s="8">
    <fb>102.6699</fb>
    <v>23</v>
  </rv>
  <rv s="8">
    <fb>98.775000000000006</fb>
    <v>23</v>
  </rv>
  <rv s="8">
    <fb>64622489</fb>
    <v>25</v>
  </rv>
  <rv s="8">
    <fb>101.32</fb>
    <v>23</v>
  </rv>
  <rv s="8">
    <fb>101.78</fb>
    <v>23</v>
  </rv>
  <rv s="8">
    <fb>97.57</fb>
    <v>23</v>
  </rv>
  <rv s="8">
    <fb>52740133</fb>
    <v>25</v>
  </rv>
  <rv s="8">
    <fb>98.816299999999998</fb>
    <v>23</v>
  </rv>
  <rv s="8">
    <fb>96.23</fb>
    <v>23</v>
  </rv>
  <rv s="8">
    <fb>154.72</fb>
    <v>23</v>
  </rv>
  <rv s="8">
    <fb>156.35</fb>
    <v>23</v>
  </rv>
  <rv s="8">
    <fb>151.36000000000001</fb>
    <v>23</v>
  </rv>
  <rv s="8">
    <fb>148.09</fb>
    <v>23</v>
  </rv>
  <rv s="8">
    <fb>145.87</fb>
    <v>23</v>
  </rv>
  <rv s="8">
    <fb>149.4</fb>
    <v>23</v>
  </rv>
  <rv s="8">
    <fb>149.53</fb>
    <v>23</v>
  </rv>
  <rv s="8">
    <fb>148.46</fb>
    <v>23</v>
  </rv>
  <rv s="8">
    <fb>145.69999999999999</fb>
    <v>23</v>
  </rv>
  <rv s="8">
    <fb>147.34</fb>
    <v>23</v>
  </rv>
  <rv s="8">
    <fb>145.57</fb>
    <v>23</v>
  </rv>
  <rv s="8">
    <fb>140.72</fb>
    <v>23</v>
  </rv>
  <rv s="8">
    <fb>133.5</fb>
    <v>23</v>
  </rv>
  <rv s="8">
    <fb>131.75</fb>
    <v>23</v>
  </rv>
  <rv s="8">
    <fb>133.65</fb>
    <v>23</v>
  </rv>
  <rv s="8">
    <fb>133.63999999999999</fb>
    <v>23</v>
  </rv>
  <rv s="8">
    <fb>129.03</fb>
    <v>23</v>
  </rv>
  <rv s="8">
    <fb>134.19999999999999</fb>
    <v>23</v>
  </rv>
  <rv s="8">
    <fb>138.13999999999999</fb>
    <v>23</v>
  </rv>
  <rv s="8">
    <fb>139.47</fb>
    <v>23</v>
  </rv>
  <rv s="8">
    <fb>140.30000000000001</fb>
    <v>23</v>
  </rv>
  <rv s="8">
    <fb>138.62</fb>
    <v>23</v>
  </rv>
  <rv s="8">
    <fb>140.11000000000001</fb>
    <v>23</v>
  </rv>
  <rv s="8">
    <fb>137.63999999999999</fb>
    <v>23</v>
  </rv>
  <rv s="8">
    <fb>138.96</fb>
    <v>23</v>
  </rv>
  <rv s="8">
    <fb>139.13999999999999</fb>
    <v>23</v>
  </rv>
  <rv s="8">
    <fb>138.72</fb>
    <v>23</v>
  </rv>
  <rv s="8">
    <fb>142.38</fb>
    <v>23</v>
  </rv>
  <rv s="8">
    <fb>140.96</fb>
    <v>23</v>
  </rv>
  <rv s="8">
    <fb>137.16</fb>
    <v>23</v>
  </rv>
  <rv s="8">
    <fb>137</fb>
    <v>23</v>
  </rv>
  <rv s="8">
    <fb>138.58000000000001</fb>
    <v>23</v>
  </rv>
  <rv s="8">
    <fb>135.62</fb>
    <v>23</v>
  </rv>
  <rv s="8">
    <fb>132.57</fb>
    <v>23</v>
  </rv>
  <rv s="8">
    <fb>131.87</fb>
    <v>23</v>
  </rv>
  <rv s="8">
    <fb>130.65</fb>
    <v>23</v>
  </rv>
  <rv s="8">
    <fb>130.84</fb>
    <v>23</v>
  </rv>
  <rv s="8">
    <fb>132.35</fb>
    <v>23</v>
  </rv>
  <rv s="8">
    <fb>130.47</fb>
    <v>23</v>
  </rv>
  <rv s="8">
    <fb>127.77</fb>
    <v>23</v>
  </rv>
  <rv s="8">
    <fb>131.9</fb>
    <v>23</v>
  </rv>
  <rv s="8">
    <fb>124.57</fb>
    <v>23</v>
  </rv>
  <rv s="8">
    <fb>121.66</fb>
    <v>23</v>
  </rv>
  <rv s="8">
    <fb>118.27</fb>
    <v>23</v>
  </rv>
  <rv s="8">
    <fb>119.95</fb>
    <v>23</v>
  </rv>
  <rv s="8">
    <fb>115.77</fb>
    <v>23</v>
  </rv>
  <rv s="8">
    <fb>115.21</fb>
    <v>23</v>
  </rv>
  <rv s="8">
    <fb>115.29</fb>
    <v>23</v>
  </rv>
  <rv s="8">
    <fb>111.63</fb>
    <v>23</v>
  </rv>
  <rv s="8">
    <fb>116.19</fb>
    <v>23</v>
  </rv>
  <rv s="8">
    <fb>112.61</fb>
    <v>23</v>
  </rv>
  <rv s="8">
    <fb>110.29</fb>
    <v>23</v>
  </rv>
  <rv s="8">
    <fb>106.98</fb>
    <v>23</v>
  </rv>
  <rv s="8">
    <fb>107.68</fb>
    <v>23</v>
  </rv>
  <rv s="8">
    <fb>105.21</fb>
    <v>23</v>
  </rv>
  <rv s="8">
    <fb>104.31</fb>
    <v>23</v>
  </rv>
  <rv s="8">
    <fb>107.33</fb>
    <v>23</v>
  </rv>
  <rv s="8">
    <fb>105.18</fb>
    <v>23</v>
  </rv>
  <rv s="8">
    <fb>108.64</fb>
    <v>23</v>
  </rv>
  <rv s="8">
    <fb>104.3</fb>
    <v>23</v>
  </rv>
  <rv s="8">
    <fb>103.14</fb>
    <v>23</v>
  </rv>
  <rv s="8">
    <fb>102.42</fb>
    <v>23</v>
  </rv>
  <rv s="8">
    <fb>105.83</fb>
    <v>23</v>
  </rv>
  <rv s="8">
    <fb>101.59</fb>
    <v>23</v>
  </rv>
  <rv s="8">
    <fb>103.26</fb>
    <v>23</v>
  </rv>
  <rv s="8">
    <fb>105.61</fb>
    <v>23</v>
  </rv>
  <rv s="8">
    <fb>109.32</fb>
    <v>23</v>
  </rv>
  <rv s="8">
    <fb>110.44</fb>
    <v>23</v>
  </rv>
  <rv s="8">
    <fb>109.19</fb>
    <v>23</v>
  </rv>
  <rv s="8">
    <fb>110.87</fb>
    <v>23</v>
  </rv>
  <rv s="8">
    <fb>108.67</fb>
    <v>23</v>
  </rv>
  <rv s="8">
    <fb>107.83</fb>
    <v>23</v>
  </rv>
  <rv s="8">
    <fb>107.79</fb>
    <v>23</v>
  </rv>
  <rv s="8">
    <fb>107.34</fb>
    <v>23</v>
  </rv>
  <rv s="8">
    <fb>103.3</fb>
    <v>23</v>
  </rv>
  <rv s="8">
    <fb>99.4</fb>
    <v>23</v>
  </rv>
  <rv s="8">
    <fb>95.71</fb>
    <v>23</v>
  </rv>
  <rv s="8">
    <fb>94.22</fb>
    <v>23</v>
  </rv>
  <rv s="8">
    <fb>95.88</fb>
    <v>23</v>
  </rv>
  <rv s="8">
    <fb>94.28</fb>
    <v>23</v>
  </rv>
  <rv s="8">
    <fb>94.34</fb>
    <v>23</v>
  </rv>
  <rv s="8">
    <fb>93.29</fb>
    <v>23</v>
  </rv>
  <rv s="8">
    <fb>93.5</fb>
    <v>23</v>
  </rv>
  <rv s="8">
    <fb>94.3</fb>
    <v>23</v>
  </rv>
  <rv s="8">
    <fb>96.61</fb>
    <v>23</v>
  </rv>
  <rv s="8">
    <fb>95.92</fb>
    <v>23</v>
  </rv>
  <rv s="8">
    <fb>95.65</fb>
    <v>23</v>
  </rv>
  <rv s="8">
    <fb>94.4</fb>
    <v>23</v>
  </rv>
  <rv s="8">
    <fb>96.14</fb>
    <v>23</v>
  </rv>
  <rv s="8">
    <fb>96.08</fb>
    <v>23</v>
  </rv>
  <rv s="8">
    <fb>97.43</fb>
    <v>23</v>
  </rv>
  <rv s="8">
    <fb>93.64</fb>
    <v>23</v>
  </rv>
  <rv s="8">
    <fb>93.6</fb>
    <v>23</v>
  </rv>
  <rv s="8">
    <fb>92.94</fb>
    <v>23</v>
  </rv>
  <rv s="8">
    <fb>91.84</fb>
    <v>23</v>
  </rv>
  <rv s="8">
    <fb>95.2</fb>
    <v>23</v>
  </rv>
  <rv s="8">
    <fb>95.7</fb>
    <v>23</v>
  </rv>
  <rv s="8">
    <fb>99.61</fb>
    <v>23</v>
  </rv>
  <rv s="8">
    <fb>103.35</fb>
    <v>23</v>
  </rv>
  <rv s="8">
    <fb>104.18</fb>
    <v>23</v>
  </rv>
  <rv s="8">
    <fb>102.72</fb>
    <v>23</v>
  </rv>
  <rv s="8">
    <fb>102.69</fb>
    <v>23</v>
  </rv>
  <rv s="8">
    <fb>99.78</fb>
    <v>23</v>
  </rv>
  <rv s="8">
    <fb>103.5</fb>
    <v>23</v>
  </rv>
  <rv s="8">
    <fb>104.9</fb>
    <v>23</v>
  </rv>
  <rv s="8">
    <fb>106.1</fb>
    <v>23</v>
  </rv>
  <rv s="8">
    <fb>104.71</fb>
    <v>23</v>
  </rv>
  <rv s="8">
    <fb>109.02</fb>
    <v>23</v>
  </rv>
  <rv s="8">
    <fb>108.12</fb>
    <v>23</v>
  </rv>
  <rv s="8">
    <fb>106.63</fb>
    <v>23</v>
  </rv>
  <rv s="8">
    <fb>109.11</fb>
    <v>23</v>
  </rv>
  <rv s="8">
    <fb>108.13</fb>
    <v>23</v>
  </rv>
  <rv s="8">
    <fb>112.43</fb>
    <v>23</v>
  </rv>
  <rv s="8">
    <fb>117.69</fb>
    <v>23</v>
  </rv>
  <rv s="8">
    <fb>121.57</fb>
    <v>23</v>
  </rv>
  <rv s="8">
    <fb>124.26</fb>
    <v>23</v>
  </rv>
  <rv s="8">
    <fb>124.96</fb>
    <v>23</v>
  </rv>
  <rv s="8">
    <fb>122.81</fb>
    <v>23</v>
  </rv>
  <rv s="8">
    <fb>122.67</fb>
    <v>23</v>
  </rv>
  <rv s="8">
    <fb>120.14</fb>
    <v>23</v>
  </rv>
  <rv s="8">
    <fb>115.94</fb>
    <v>23</v>
  </rv>
  <rv s="8">
    <fb>114.86</fb>
    <v>23</v>
  </rv>
  <rv s="8">
    <fb>116.41</fb>
    <v>23</v>
  </rv>
  <rv s="8">
    <fb>117.46</fb>
    <v>23</v>
  </rv>
  <rv s="8">
    <fb>114.07</fb>
    <v>23</v>
  </rv>
  <rv s="8">
    <fb>113.53</fb>
    <v>23</v>
  </rv>
  <rv s="8">
    <fb>112.08</fb>
    <v>23</v>
  </rv>
  <rv s="8">
    <fb>111.2</fb>
    <v>23</v>
  </rv>
  <rv s="8">
    <fb>110.09</fb>
    <v>23</v>
  </rv>
  <rv s="8">
    <fb>112.69</fb>
    <v>23</v>
  </rv>
  <rv s="8">
    <fb>112.33</fb>
    <v>23</v>
  </rv>
  <rv s="8">
    <fb>115.18</fb>
    <v>23</v>
  </rv>
  <rv s="8">
    <fb>116.39</fb>
    <v>23</v>
  </rv>
  <rv s="8">
    <fb>111.76</fb>
    <v>23</v>
  </rv>
  <rv s="8">
    <fb>112.5</fb>
    <v>23</v>
  </rv>
  <rv s="8">
    <fb>110.77</fb>
    <v>23</v>
  </rv>
  <rv s="8">
    <fb>108.25</fb>
    <v>23</v>
  </rv>
  <rv s="8">
    <fb>109.17</fb>
    <v>23</v>
  </rv>
  <rv s="8">
    <fb>107.57</fb>
    <v>23</v>
  </rv>
  <rv s="8">
    <fb>104.49</fb>
    <v>23</v>
  </rv>
  <rv s="8">
    <fb>102.16</fb>
    <v>23</v>
  </rv>
  <rv s="8">
    <fb>99.5</fb>
    <v>23</v>
  </rv>
  <rv s="8">
    <fb>95.85</fb>
    <v>23</v>
  </rv>
  <rv s="8">
    <fb>97.45</fb>
    <v>23</v>
  </rv>
  <rv s="8">
    <fb>94.33</fb>
    <v>23</v>
  </rv>
  <rv s="8">
    <fb>97.13</fb>
    <v>23</v>
  </rv>
  <rv s="8">
    <fb>101.44</fb>
    <v>23</v>
  </rv>
  <rv s="8">
    <fb>100.8</fb>
    <v>23</v>
  </rv>
  <rv s="8">
    <fb>100.04</fb>
    <v>23</v>
  </rv>
  <rv s="8">
    <fb>97.16</fb>
    <v>23</v>
  </rv>
  <rv s="8">
    <fb>95.16</fb>
    <v>23</v>
  </rv>
  <rv s="8">
    <fb>93.1</fb>
    <v>23</v>
  </rv>
  <rv s="8">
    <fb>96.64</fb>
    <v>23</v>
  </rv>
  <rv s="8">
    <fb>94.45</fb>
    <v>23</v>
  </rv>
  <rv s="8">
    <fb>97.33</fb>
    <v>23</v>
  </rv>
  <rv s="8">
    <fb>98.48</fb>
    <v>23</v>
  </rv>
  <rv s="8">
    <fb>98.99</fb>
    <v>23</v>
  </rv>
  <rv s="8">
    <fb>98.59</fb>
    <v>23</v>
  </rv>
  <rv s="8">
    <fb>101.72</fb>
    <v>23</v>
  </rv>
  <rv s="8">
    <fb>104.36</fb>
    <v>23</v>
  </rv>
  <rv s="8">
    <fb>104.63</fb>
    <v>23</v>
  </rv>
  <rv s="8">
    <fb>104.44</fb>
    <v>23</v>
  </rv>
  <rv s="8">
    <fb>105.95</fb>
    <v>23</v>
  </rv>
  <rv s="8">
    <fb>106.54</fb>
    <v>23</v>
  </rv>
  <rv s="8">
    <fb>106</fb>
    <v>23</v>
  </rv>
  <rv s="8">
    <fb>101.82</fb>
    <v>23</v>
  </rv>
  <rv s="8">
    <fb>99.25</fb>
    <v>23</v>
  </rv>
  <rv s="8">
    <fb>99.58</fb>
    <v>23</v>
  </rv>
  <rv s="8">
    <fb>100.43</fb>
    <v>23</v>
  </rv>
  <rv s="8">
    <fb>99.9</fb>
    <v>23</v>
  </rv>
  <rv s="8">
    <fb>86.75</fb>
    <v>23</v>
  </rv>
  <rv s="8">
    <fb>90.46</fb>
    <v>23</v>
  </rv>
  <rv s="8">
    <fb>95.01</fb>
    <v>23</v>
  </rv>
  <rv s="8">
    <fb>95.51</fb>
    <v>23</v>
  </rv>
  <rv s="8">
    <fb>91.45</fb>
    <v>23</v>
  </rv>
  <rv s="8">
    <fb>91.8</fb>
    <v>23</v>
  </rv>
  <rv s="8">
    <fb>97.58</fb>
    <v>23</v>
  </rv>
  <rv s="8">
    <fb>96.21</fb>
    <v>23</v>
  </rv>
  <rv s="8">
    <fb>98.88</fb>
    <v>23</v>
  </rv>
  <rv s="8">
    <fb>98.87</fb>
    <v>23</v>
  </rv>
  <rv s="8">
    <fb>95.69</fb>
    <v>23</v>
  </rv>
  <rv s="8">
    <fb>94.69</fb>
    <v>23</v>
  </rv>
  <rv s="8">
    <fb>97.87</fb>
    <v>23</v>
  </rv>
  <rv s="8">
    <fb>99.43</fb>
    <v>23</v>
  </rv>
  <rv s="8">
    <fb>95.93</fb>
    <v>23</v>
  </rv>
  <rv s="8">
    <fb>92.29</fb>
    <v>23</v>
  </rv>
  <rv s="8">
    <fb>92.15</fb>
    <v>23</v>
  </rv>
  <rv s="8">
    <fb>92.55</fb>
    <v>23</v>
  </rv>
  <rv s="8">
    <fb>93.38</fb>
    <v>23</v>
  </rv>
  <rv s="8">
    <fb>94.66</fb>
    <v>23</v>
  </rv>
  <rv s="8">
    <fb>94.7</fb>
    <v>23</v>
  </rv>
  <rv s="8">
    <fb>94.15</fb>
    <v>23</v>
  </rv>
  <rv s="8">
    <fb>90.49</fb>
    <v>23</v>
  </rv>
  <rv s="8">
    <fb>90.08</fb>
    <v>23</v>
  </rv>
  <rv s="8">
    <fb>85.78</fb>
    <v>23</v>
  </rv>
  <rv s="8">
    <fb>87.02</fb>
    <v>23</v>
  </rv>
  <rv s="8">
    <fb>86.67</fb>
    <v>23</v>
  </rv>
  <rv s="8">
    <fb>88.01</fb>
    <v>23</v>
  </rv>
  <rv s="8">
    <fb>86.37</fb>
    <v>23</v>
  </rv>
  <rv s="8">
    <fb>84.17</fb>
    <v>23</v>
  </rv>
  <rv s="8">
    <fb>87.18</fb>
    <v>23</v>
  </rv>
  <rv s="8">
    <fb>88.97</fb>
    <v>23</v>
  </rv>
  <rv s="8">
    <fb>91.98</fb>
    <v>23</v>
  </rv>
  <rv s="8">
    <fb>91.92</fb>
    <v>23</v>
  </rv>
  <rv s="8">
    <fb>93.92</fb>
    <v>23</v>
  </rv>
  <rv s="8">
    <fb>94.77</fb>
    <v>23</v>
  </rv>
  <rv s="8">
    <fb>95.56</fb>
    <v>23</v>
  </rv>
  <rv s="8">
    <fb>96.33</fb>
    <v>23</v>
  </rv>
  <rv s="8">
    <fb>99.81</fb>
    <v>23</v>
  </rv>
  <rv s="8">
    <fb>99.91</fb>
    <v>23</v>
  </rv>
  <rv s="8">
    <fb>99.04</fb>
    <v>23</v>
  </rv>
  <rv s="8">
    <fb>99.08</fb>
    <v>23</v>
  </rv>
  <rv s="8">
    <fb>103.48</fb>
    <v>23</v>
  </rv>
  <rv s="8">
    <fb>105.69</fb>
    <v>23</v>
  </rv>
  <rv s="8">
    <fb>109.7</fb>
    <v>23</v>
  </rv>
  <rv s="8">
    <fb>109.54</fb>
    <v>23</v>
  </rv>
  <rv s="8">
    <fb>107.59</fb>
    <v>23</v>
  </rv>
  <rv s="8">
    <fb>108.49</fb>
    <v>23</v>
  </rv>
  <rv s="8">
    <fb>109.39</fb>
    <v>23</v>
  </rv>
  <rv s="8">
    <fb>113.21</fb>
    <v>23</v>
  </rv>
  <rv s="8">
    <fb>110.71</fb>
    <v>23</v>
  </rv>
  <rv s="8">
    <fb>109.87</fb>
    <v>23</v>
  </rv>
  <rv s="8">
    <fb>111.78</fb>
    <v>23</v>
  </rv>
  <rv s="8">
    <fb>110.36</fb>
    <v>23</v>
  </rv>
  <rv s="8">
    <fb>108.06</fb>
    <v>23</v>
  </rv>
  <rv s="8">
    <fb>14914197</fb>
    <v>25</v>
  </rv>
  <rv s="8">
    <fb>100.32</fb>
    <v>23</v>
  </rv>
  <rv s="8">
    <fb>100.99</fb>
    <v>23</v>
  </rv>
  <rv s="8">
    <fb>98.995000000000005</fb>
    <v>23</v>
  </rv>
  <rv s="8">
    <fb>11384536</fb>
    <v>25</v>
  </rv>
  <rv s="8">
    <fb>100.28</fb>
    <v>23</v>
  </rv>
  <rv s="8">
    <fb>101.12990000000001</fb>
    <v>23</v>
  </rv>
  <rv s="8">
    <fb>98.724900000000005</fb>
    <v>23</v>
  </rv>
  <rv s="8">
    <fb>10973553</fb>
    <v>25</v>
  </rv>
  <rv s="8">
    <fb>99.45</fb>
    <v>23</v>
  </rv>
  <rv s="8">
    <fb>14549879</fb>
    <v>25</v>
  </rv>
  <rv s="8">
    <fb>100.34</fb>
    <v>23</v>
  </rv>
  <rv s="8">
    <fb>103.5865</fb>
    <v>23</v>
  </rv>
  <rv s="8">
    <fb>99.301500000000004</fb>
    <v>23</v>
  </rv>
  <rv s="8">
    <fb>11479075</fb>
    <v>25</v>
  </rv>
  <rv s="8">
    <fb>103.29</fb>
    <v>23</v>
  </rv>
  <rv s="8">
    <fb>105.9541</fb>
    <v>23</v>
  </rv>
  <rv s="8">
    <fb>102.9209</fb>
    <v>23</v>
  </rv>
  <rv s="8">
    <fb>8606723</fb>
    <v>25</v>
  </rv>
  <rv s="8">
    <fb>105.39</fb>
    <v>23</v>
  </rv>
  <rv s="8">
    <fb>108.44</fb>
    <v>23</v>
  </rv>
  <rv s="8">
    <fb>102</fb>
    <v>23</v>
  </rv>
  <rv s="8">
    <fb>10008035</fb>
    <v>25</v>
  </rv>
  <rv s="8">
    <fb>104.96</fb>
    <v>23</v>
  </rv>
  <rv s="8">
    <fb>108.16</fb>
    <v>23</v>
  </rv>
  <rv s="8">
    <fb>9204417</fb>
    <v>25</v>
  </rv>
  <rv s="8">
    <fb>108.17</fb>
    <v>23</v>
  </rv>
  <rv s="8">
    <fb>109.76</fb>
    <v>23</v>
  </rv>
  <rv s="8">
    <fb>107.5701</fb>
    <v>23</v>
  </rv>
  <rv s="8">
    <fb>10249678</fb>
    <v>25</v>
  </rv>
  <rv s="8">
    <fb>109.26</fb>
    <v>23</v>
  </rv>
  <rv s="8">
    <fb>110.5823</fb>
    <v>23</v>
  </rv>
  <rv s="8">
    <fb>109.16</fb>
    <v>23</v>
  </rv>
  <rv s="8">
    <fb>8548547</fb>
    <v>25</v>
  </rv>
  <rv s="8">
    <fb>108.26</fb>
    <v>23</v>
  </rv>
  <rv s="8">
    <fb>108.97</fb>
    <v>23</v>
  </rv>
  <rv s="8">
    <fb>107.48</fb>
    <v>23</v>
  </rv>
  <rv s="8">
    <fb>8251663</fb>
    <v>25</v>
  </rv>
  <rv s="8">
    <fb>107.58</fb>
    <v>23</v>
  </rv>
  <rv s="8">
    <fb>108.715</fb>
    <v>23</v>
  </rv>
  <rv s="8">
    <fb>107.45</fb>
    <v>23</v>
  </rv>
  <rv s="8">
    <fb>9975481</fb>
    <v>25</v>
  </rv>
  <rv s="8">
    <fb>108.5</fb>
    <v>23</v>
  </rv>
  <rv s="8">
    <fb>109.94</fb>
    <v>23</v>
  </rv>
  <rv s="8">
    <fb>13093205</fb>
    <v>25</v>
  </rv>
  <rv s="8">
    <fb>110.67</fb>
    <v>23</v>
  </rv>
  <rv s="8">
    <fb>109.6901</fb>
    <v>23</v>
  </rv>
  <rv s="8">
    <fb>12472478</fb>
    <v>25</v>
  </rv>
  <rv s="8">
    <fb>111.47</fb>
    <v>23</v>
  </rv>
  <rv s="8">
    <fb>113.1412</fb>
    <v>23</v>
  </rv>
  <rv s="8">
    <fb>110.37</fb>
    <v>23</v>
  </rv>
  <rv s="8">
    <fb>11956540</fb>
    <v>25</v>
  </rv>
  <rv s="8">
    <fb>110.17</fb>
    <v>23</v>
  </rv>
  <rv s="8">
    <fb>110.43</fb>
    <v>23</v>
  </rv>
  <rv s="8">
    <fb>108.53</fb>
    <v>23</v>
  </rv>
  <rv s="8">
    <fb>10843984</fb>
    <v>25</v>
  </rv>
  <rv s="8">
    <fb>109.295</fb>
    <v>23</v>
  </rv>
  <rv s="8">
    <fb>112.12</fb>
    <v>23</v>
  </rv>
  <rv s="8">
    <fb>108.86</fb>
    <v>23</v>
  </rv>
  <rv s="8">
    <fb>27719920</fb>
    <v>25</v>
  </rv>
  <rv s="8">
    <fb>112.2</fb>
    <v>23</v>
  </rv>
  <rv s="8">
    <fb>113.33</fb>
    <v>23</v>
  </rv>
  <rv s="8">
    <fb>46137152</fb>
    <v>25</v>
  </rv>
  <rv s="8">
    <fb>118.04</fb>
    <v>23</v>
  </rv>
  <rv s="8">
    <fb>118.18</fb>
    <v>23</v>
  </rv>
  <rv s="8">
    <fb>109.80889999999999</fb>
    <v>23</v>
  </rv>
  <rv s="8">
    <fb>15565987</fb>
    <v>25</v>
  </rv>
  <rv s="8">
    <fb>108.96</fb>
    <v>23</v>
  </rv>
  <rv s="8">
    <fb>109.74</fb>
    <v>23</v>
  </rv>
  <rv s="8">
    <fb>107.21</fb>
    <v>23</v>
  </rv>
  <rv s="2">
    <v>https://www.bing.com/financeapi/forcetrigger?t=a1nhlh&amp;q=XNAS%3aAMZN&amp;form=skydnc</v>
    <v>Learn more on Bing</v>
  </rv>
  <rv s="3">
    <v>es-ES</v>
    <v>a1nhlh</v>
    <v>268435456</v>
    <v>1</v>
    <v>Con tecnología de Refinitiv</v>
    <v>6</v>
    <v>7</v>
    <v>AMAZON.COM, INC. (XNAS:AMZN)</v>
    <v>8</v>
    <v>9</v>
    <v>Finance</v>
    <v>10</v>
    <v>XNAS</v>
    <v>10247260000</v>
    <v>1996</v>
    <v>99.09</v>
    <v>1.2412000000000001</v>
    <v>1.46</v>
    <v>-8.8969999999999989E-4</v>
    <v>1.4643999999999999E-2</v>
    <v>-0.09</v>
    <v>1036612821600</v>
    <v>99.7</v>
    <v>Amazon.com, Inc. ofrece una gama de productos y servicios a los clientes. Los productos ofrecidos a través de sus tiendas incluyen mercadería y contenido que compró para reventa y productos ofrecidos por vendedores externos. Fabrica y vende dispositivos electrónicos, incluidos Kindle, tableta Fire, Fire TV, Echo y Ring, y desarrolla y produce contenido multimedia. También ofrece servicios de suscripción como Amazon Prime, un programa de membresía. Sus segmentos incluyen América del Norte, Internacional y Amazon Web Services (AWS). El segmento de AWS consiste en ventas globales de computación, almacenamiento, bases de datos y otros servicios para empresas emergentes, agencias gubernamentales e instituciones académicas. Brinda servicios de publicidad a vendedores, proveedores, editores, autores y otros, a través de programas, como anuncios patrocinados, publicidad en pantalla y video. Los clientes acceden a sus ofertas a través de sitios web, aplicaciones móviles, Alexa, dispositivos, transmisión y visitando físicamente sus tiendas.</v>
    <v>1541000</v>
    <v>XNAS</v>
    <v>44972.997298691407</v>
    <v>Nasdaq Stock Market</v>
    <v>2410</v>
    <v>101.17</v>
    <v>170.83150000000001</v>
    <v>98.45</v>
    <v>81.430000000000007</v>
    <v>USD</v>
    <v>AMAZON.COM, INC.</v>
    <v>AMAZON.COM, INC.</v>
    <v>97.036199999999994</v>
    <v>101.16</v>
    <v>101.07</v>
    <v>Diversified Retail</v>
    <v>410 Terry Ave N, SEATTLE, WA, 98109 US</v>
    <v>AMZN</v>
    <v>Acciones</v>
    <v>AMAZON.COM, INC. (XNAS:AMZN)</v>
    <v>47983464</v>
    <v>81936718</v>
  </rv>
  <rv s="1">
    <v>2411</v>
  </rv>
  <rv s="2">
    <v>http://en.wikipedia.org/wiki/The_Walt_Disney_Company</v>
    <v>Wikipedia</v>
  </rv>
  <rv s="4">
    <v>8</v>
    <v>2413</v>
  </rv>
  <rv s="5">
    <v>16</v>
    <v>https://www.bing.com/th?id=AMMS_0aa288ba528f6f45e3de87d97e250136&amp;qlt=95</v>
    <v>2414</v>
    <v>0</v>
    <v>https://www.bing.com/images/search?form=xlimg&amp;q=the+walt+disney+company</v>
    <v>Image of THE WALT DISNEY COMPANY</v>
  </rv>
  <rv s="2">
    <v>https://www.bing.com/financeapi/forcetrigger?t=a1r2z2&amp;q=XNYS%3aDIS&amp;form=skydnc</v>
    <v>Learn more on Bing</v>
  </rv>
  <rv s="6">
    <v>es-ES</v>
    <v>a1r2z2</v>
    <v>268435456</v>
    <v>1</v>
    <v>Con tecnología de Refinitiv</v>
    <v>11</v>
    <v>12</v>
    <v>THE WALT DISNEY COMPANY (XNYS:DIS)</v>
    <v>14</v>
    <v>15</v>
    <v>Finance</v>
    <v>10</v>
    <v>XNYS</v>
    <v>1826807000</v>
    <v>2018</v>
    <v>107.09</v>
    <v>1.2902</v>
    <v>1.57</v>
    <v>3.6620000000000001E-4</v>
    <v>1.4582999999999999E-2</v>
    <v>0.04</v>
    <v>199542128610</v>
    <v>107.66</v>
    <v>The Walt Disney Company, anteriormente TWDC Holdco 613 Corp, es una compañía de entretenimiento mundial. La Compañía opera en cuatro segmentos de negocio: Media Networks, Parks Experiences y Products, Studio Entertainment, and Direct-To-Consumer y International. El segmento Media Networks incluye redes de incluye redes de televisión por cable y de transmisión, operaciones de producción y distribución de televisión, estaciones de televisión domésticas y redes y estaciones de radio. La unidad Walt Disney Imagineering de la Compañía diseña y desarrolla nuevos conceptos y atracciones de parques temáticos, así como propiedades resort. El segmento de Studio Entertainment produce y adquiere películas de acción en vivo y animadas, contenido directo a video, grabaciones musicales y obras de teatro en vivo. La Compañía también desarrolla y publica juegos, principalmente para plataformas móviles, libros, revistas y cómics.</v>
    <v>220000</v>
    <v>XNYS</v>
    <v>44972.996402314064</v>
    <v>2415</v>
    <v>New York Stock Exchange</v>
    <v>2416</v>
    <v>109.27</v>
    <v>156.72999999999999</v>
    <v>106.7</v>
    <v>84.07</v>
    <v>USD</v>
    <v>THE WALT DISNEY COMPANY</v>
    <v>THE WALT DISNEY COMPANY</v>
    <v>59.222799999999999</v>
    <v>109.23</v>
    <v>109.28</v>
    <v>Media &amp; Publishing</v>
    <v>500 S Buena Vista St, BURBANK, CA, 91521-0001 US</v>
    <v>DIS</v>
    <v>Acciones</v>
    <v>THE WALT DISNEY COMPANY (XNYS:DIS)</v>
    <v>8158970</v>
    <v>13468442</v>
  </rv>
  <rv s="1">
    <v>2417</v>
  </rv>
  <rv s="10">
    <v>26</v>
    <v>a1mou2</v>
    <v>Daily</v>
    <v>44607</v>
    <v>44972</v>
    <v>0</v>
    <v>1</v>
    <v>638115840000000000,638120892054561690,0</v>
    <v>0</v>
    <v>a1mou2</v>
    <v>XNAS:AAPL</v>
    <v>1</v>
  </rv>
  <rv s="10">
    <v>26</v>
    <v>XNYS:DIS</v>
    <v>Daily</v>
    <v>44607</v>
    <v>44972</v>
    <v>0</v>
    <v>1</v>
    <v>638115840000000000,638120977758691022,0</v>
    <v>0</v>
    <v>a1r2z2</v>
    <v>XNYS:DIS</v>
    <v>2</v>
  </rv>
  <rv s="11">
    <v>27</v>
    <v>XNYS:DIS</v>
    <v>Daily</v>
    <v>44942</v>
    <v>44972</v>
    <v>0</v>
    <v>1</v>
    <v>638115840000000000,638120979252685727,0</v>
    <v>3</v>
    <v>a1r2z2</v>
    <v>XNYS:DIS</v>
    <v>4</v>
    <v>5</v>
    <v>6</v>
    <v>7</v>
    <v>8</v>
  </rv>
  <rv s="10">
    <v>26</v>
    <v>a1moa2</v>
    <v>Daily</v>
    <v>44607</v>
    <v>44972</v>
    <v>0</v>
    <v>1</v>
    <v>638115840000000000,638120890891134143,0</v>
    <v>0</v>
    <v>a1moa2</v>
    <v>XNAS:AAL</v>
    <v>9</v>
  </rv>
  <rv s="10">
    <v>28</v>
    <v>aocu52</v>
    <v>Daily</v>
    <v>44607</v>
    <v>44972</v>
    <v>0</v>
    <v>1</v>
    <v>638115840000000000,638120896317723743,0</v>
    <v>10</v>
    <v>aocu52</v>
    <v>XLON:SHEL</v>
    <v>11</v>
  </rv>
  <rv s="10">
    <v>26</v>
    <v>a1sjw7</v>
    <v>Daily</v>
    <v>44607</v>
    <v>44972</v>
    <v>0</v>
    <v>1</v>
    <v>638115840000000000,638120892338628928,0</v>
    <v>0</v>
    <v>a1sjw7</v>
    <v>XNYS:F</v>
    <v>12</v>
  </rv>
  <rv s="10">
    <v>26</v>
    <v>a1wljc</v>
    <v>Daily</v>
    <v>44607</v>
    <v>44972</v>
    <v>0</v>
    <v>1</v>
    <v>638115840000000000,638120893343576904,0</v>
    <v>0</v>
    <v>a1wljc</v>
    <v>XNYS:KO</v>
    <v>13</v>
  </rv>
  <rv s="10">
    <v>26</v>
    <v>a1xzim</v>
    <v>Daily</v>
    <v>44607</v>
    <v>44972</v>
    <v>0</v>
    <v>1</v>
    <v>638115840000000000,638120892455046092,0</v>
    <v>0</v>
    <v>a1xzim</v>
    <v>XNAS:MSFT</v>
    <v>14</v>
  </rv>
  <rv s="10">
    <v>26</v>
    <v>a238cw</v>
    <v>Daily</v>
    <v>44607</v>
    <v>44972</v>
    <v>0</v>
    <v>1</v>
    <v>638115840000000000,638120892998406336,0</v>
    <v>0</v>
    <v>a238cw</v>
    <v>XNYS:SONY</v>
    <v>15</v>
  </rv>
  <rv s="10">
    <v>26</v>
    <v>XNAS:AMZN</v>
    <v>Daily</v>
    <v>44607</v>
    <v>44972</v>
    <v>0</v>
    <v>1</v>
    <v>638115840000000000,638121001662660023,0</v>
    <v>0</v>
    <v>a1nhlh</v>
    <v>XNAS:AMZN</v>
    <v>16</v>
  </rv>
  <rv s="11">
    <v>27</v>
    <v>XNAS:AMZN</v>
    <v>Daily</v>
    <v>44942</v>
    <v>44972</v>
    <v>0</v>
    <v>1</v>
    <v>638115840000000000,638121002301855992,0</v>
    <v>3</v>
    <v>a1nhlh</v>
    <v>XNAS:AMZN</v>
    <v>17</v>
    <v>18</v>
    <v>19</v>
    <v>20</v>
    <v>21</v>
  </rv>
</rvData>
</file>

<file path=xl/richData/rdrichvaluestructure.xml><?xml version="1.0" encoding="utf-8"?>
<rvStructures xmlns="http://schemas.microsoft.com/office/spreadsheetml/2017/richdata" count="12">
  <s t="_linkedentitycore">
    <k n="%EntityCulture" t="s"/>
    <k n="%EntityId" t="s"/>
    <k n="%EntityServiceId"/>
    <k n="%IsRefreshable" t="b"/>
    <k n="%ProviderInfo" t="s"/>
    <k n="_CanonicalPropertyNames" t="spb"/>
    <k n="_Display" t="spb"/>
    <k n="_DisplayString" t="s"/>
    <k n="_Flags" t="spb"/>
    <k n="_Format" t="spb"/>
    <k n="_Icon" t="s"/>
    <k n="_SubLabel" t="spb"/>
    <k n="Apertura"/>
    <k n="Cambio"/>
    <k n="Cambio (%)"/>
    <k n="Cierre anterior"/>
    <k n="De la moneda" t="s"/>
    <k n="Hora de la última operación"/>
    <k n="Máximo"/>
    <k n="Máximo en 52 semanas"/>
    <k n="Mínimo"/>
    <k n="Mínimo en 52 semanas"/>
    <k n="Moneda" t="s"/>
    <k n="Nombre" t="s"/>
    <k n="Precio"/>
    <k n="Símbolo bursátil" t="s"/>
    <k n="Tipo de instrumento" t="s"/>
    <k n="UniqueName" t="s"/>
  </s>
  <s t="_linkedentity">
    <k n="%cvi" t="r"/>
  </s>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horario ampliado)"/>
    <k n="Cambio (%)"/>
    <k n="Cambio (horario ampliado)"/>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Precio (horario ampliado)"/>
    <k n="Sector" t="s"/>
    <k n="Sede central" t="s"/>
    <k n="Símbolo bursátil" t="s"/>
    <k n="Tipo de instrumento" t="s"/>
    <k n="UniqueName" t="s"/>
    <k n="Volumen"/>
    <k n="Volumen promedio"/>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horario ampliado)"/>
    <k n="Cambio (%)"/>
    <k n="Cambio (horario ampliado)"/>
    <k n="Capitalización de mercado"/>
    <k n="Cierre anterior"/>
    <k n="Descripción" t="s"/>
    <k n="Empleados"/>
    <k n="ExchangeID" t="s"/>
    <k n="Hora de la última operación"/>
    <k n="Imagen" t="r"/>
    <k n="Intercambio" t="s"/>
    <k n="LearnMoreOnLink" t="r"/>
    <k n="Máximo"/>
    <k n="Máximo en 52 semanas"/>
    <k n="Mínimo"/>
    <k n="Mínimo en 52 semanas"/>
    <k n="Moneda" t="s"/>
    <k n="Nombre" t="s"/>
    <k n="Nombre oficial" t="s"/>
    <k n="P/I"/>
    <k n="Precio"/>
    <k n="Precio (horario ampliado)"/>
    <k n="Sector" t="s"/>
    <k n="Sede central" t="s"/>
    <k n="Símbolo bursátil" t="s"/>
    <k n="Tipo de instrumento" t="s"/>
    <k n="UniqueName" t="s"/>
    <k n="Volumen"/>
    <k n="Volumen promedio"/>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Sector" t="s"/>
    <k n="Sede central" t="s"/>
    <k n="Símbolo bursátil" t="s"/>
    <k n="Tipo de instrumento" t="s"/>
    <k n="UniqueName" t="s"/>
    <k n="Volumen"/>
    <k n="Volumen promedio"/>
  </s>
  <s t="_formattednumber">
    <k n="_Format" t="spb"/>
  </s>
  <s t="_error">
    <k n="errorType" t="i"/>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4">
    <a count="28">
      <v t="s">%EntityServiceId</v>
      <v t="s">_Format</v>
      <v t="s">%IsRefreshable</v>
      <v t="s">_CanonicalPropertyNames</v>
      <v t="s">%EntityCulture</v>
      <v t="s">%EntityId</v>
      <v t="s">_Icon</v>
      <v t="s">_Display</v>
      <v t="s">Nombre</v>
      <v t="s">Precio</v>
      <v t="s">_SubLabel</v>
      <v t="s">Hora de la última operación</v>
      <v t="s">Símbolo bursátil</v>
      <v t="s">Cambio</v>
      <v t="s">Cambio (%)</v>
      <v t="s">Moneda</v>
      <v t="s">De la moneda</v>
      <v t="s">Cierre anterior</v>
      <v t="s">Apertura</v>
      <v t="s">Máximo</v>
      <v t="s">Mínimo</v>
      <v t="s">Máximo en 52 semanas</v>
      <v t="s">Mínimo en 52 semanas</v>
      <v t="s">Tipo de instrumento</v>
      <v t="s">_Flags</v>
      <v t="s">UniqueName</v>
      <v t="s">_DisplayString</v>
      <v t="s">%ProviderInfo</v>
    </a>
    <a count="46">
      <v t="s">%EntityServiceId</v>
      <v t="s">_Format</v>
      <v t="s">%IsRefreshable</v>
      <v t="s">_CanonicalPropertyNames</v>
      <v t="s">%EntityCulture</v>
      <v t="s">%EntityId</v>
      <v t="s">_Icon</v>
      <v t="s">_Display</v>
      <v t="s">Nombre</v>
      <v t="s">_SubLabel</v>
      <v t="s">Precio</v>
      <v t="s">Precio (horario ampliado)</v>
      <v t="s">Intercambio</v>
      <v t="s">Nombre oficial</v>
      <v t="s">Hora de la última operación</v>
      <v t="s">Símbolo bursátil</v>
      <v t="s">Abreviatura de intercambio</v>
      <v t="s">Cambio</v>
      <v t="s">Cambio (horario ampliado)</v>
      <v t="s">Cambio (%)</v>
      <v t="s">Cambio % (horario ampliado)</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47">
      <v t="s">%EntityServiceId</v>
      <v t="s">_Format</v>
      <v t="s">%IsRefreshable</v>
      <v t="s">_CanonicalPropertyNames</v>
      <v t="s">%EntityCulture</v>
      <v t="s">%EntityId</v>
      <v t="s">_Icon</v>
      <v t="s">_Display</v>
      <v t="s">Nombre</v>
      <v t="s">_SubLabel</v>
      <v t="s">Precio</v>
      <v t="s">Precio (horario ampliado)</v>
      <v t="s">Intercambio</v>
      <v t="s">Nombre oficial</v>
      <v t="s">Hora de la última operación</v>
      <v t="s">Símbolo bursátil</v>
      <v t="s">Abreviatura de intercambio</v>
      <v t="s">Cambio</v>
      <v t="s">Cambio (horario ampliado)</v>
      <v t="s">Cambio (%)</v>
      <v t="s">Cambio % (horario ampliado)</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Imagen</v>
      <v t="s">ExchangeID</v>
      <v t="s">%ProviderInfo</v>
    </a>
    <a count="43">
      <v t="s">%EntityServiceId</v>
      <v t="s">_Format</v>
      <v t="s">%IsRefreshable</v>
      <v t="s">_CanonicalPropertyNames</v>
      <v t="s">%EntityCulture</v>
      <v t="s">%EntityId</v>
      <v t="s">_Icon</v>
      <v t="s">_Display</v>
      <v t="s">Nombre</v>
      <v t="s">_SubLabel</v>
      <v t="s">Precio</v>
      <v t="s">Intercambio</v>
      <v t="s">Nombre oficial</v>
      <v t="s">Hora de la última operación</v>
      <v t="s">Símbolo bursátil</v>
      <v t="s">Abreviatura de intercambio</v>
      <v t="s">Cambio</v>
      <v t="s">Cambio (%)</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spbArrays>
  <spbData count="29">
    <spb s="0">
      <v>Change</v>
      <v>Currency</v>
      <v>High</v>
      <v>Low</v>
      <v>Name</v>
      <v>Price</v>
      <v>Open</v>
      <v>Change (%)</v>
      <v>UniqueName</v>
      <v>From currency</v>
      <v>%ProviderInfo</v>
      <v>Previous close</v>
      <v>Ticker symbol</v>
      <v>Instrument type</v>
      <v>52 week high</v>
      <v>52 week low</v>
      <v>Last trade time</v>
    </spb>
    <spb s="1">
      <v>0</v>
      <v>Name</v>
    </spb>
    <spb s="2">
      <v>0</v>
      <v>0</v>
      <v>0</v>
    </spb>
    <spb s="3">
      <v>2</v>
      <v>2</v>
    </spb>
    <spb s="4">
      <v>1</v>
      <v>1</v>
      <v>1</v>
      <v>2</v>
      <v>1</v>
      <v>1</v>
      <v>3</v>
      <v>1</v>
      <v>4</v>
      <v>1</v>
      <v>1</v>
      <v>5</v>
    </spb>
    <spb s="5">
      <v>GMT</v>
    </spb>
    <spb s="6">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Change (Extended hours)</v>
      <v>Market cap</v>
      <v>Price (Extended hours)</v>
      <v>Exchange abbreviation</v>
      <v>Change % (Extended hours)</v>
      <v>Last trade time</v>
    </spb>
    <spb s="7">
      <v>1</v>
      <v>Name</v>
      <v>LearnMoreOnLink</v>
    </spb>
    <spb s="8">
      <v>2</v>
      <v>2</v>
      <v>2</v>
      <v>2</v>
    </spb>
    <spb s="9">
      <v>6</v>
      <v>6</v>
      <v>7</v>
      <v>7</v>
      <v>7</v>
      <v>2</v>
      <v>7</v>
      <v>8</v>
      <v>7</v>
      <v>8</v>
      <v>3</v>
      <v>7</v>
      <v>8</v>
      <v>4</v>
      <v>9</v>
      <v>7</v>
      <v>7</v>
      <v>8</v>
      <v>7</v>
      <v>10</v>
      <v>7</v>
      <v>3</v>
      <v>5</v>
    </spb>
    <spb s="10">
      <v xml:space="preserve">desde el cierre anterior </v>
      <v xml:space="preserve">al cierre </v>
      <v xml:space="preserve">desde el cierre anterior </v>
      <v>Origen: Nasdaq Última venta</v>
      <v xml:space="preserve">desde el cierre </v>
      <v>Tiempo real Nasdaq Última venta</v>
      <v xml:space="preserve">desde el cierre </v>
      <v>GMT</v>
    </spb>
    <spb s="11">
      <v>P/E</v>
      <v>Beta</v>
      <v>Change</v>
      <v>Image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Change (Extended hours)</v>
      <v>Market cap</v>
      <v>Price (Extended hours)</v>
      <v>Exchange abbreviation</v>
      <v>Change % (Extended hours)</v>
      <v>Last trade time</v>
    </spb>
    <spb s="7">
      <v>2</v>
      <v>Name</v>
      <v>LearnMoreOnLink</v>
    </spb>
    <spb s="12">
      <v>0</v>
      <v>0</v>
    </spb>
    <spb s="13">
      <v>13</v>
      <v>2</v>
      <v>2</v>
      <v>2</v>
      <v>2</v>
    </spb>
    <spb s="14">
      <v>6</v>
      <v>6</v>
      <v>7</v>
      <v>11</v>
      <v>7</v>
      <v>7</v>
      <v>2</v>
      <v>7</v>
      <v>8</v>
      <v>7</v>
      <v>8</v>
      <v>3</v>
      <v>7</v>
      <v>8</v>
      <v>4</v>
      <v>9</v>
      <v>7</v>
      <v>7</v>
      <v>8</v>
      <v>7</v>
      <v>10</v>
      <v>7</v>
      <v>3</v>
      <v>5</v>
    </spb>
    <spb s="15">
      <v>Con tecnología de Refinitiv</v>
    </spb>
    <spb s="16">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Market cap</v>
      <v>Exchange abbreviation</v>
      <v>Last trade time</v>
    </spb>
    <spb s="7">
      <v>3</v>
      <v>Name</v>
      <v>LearnMoreOnLink</v>
    </spb>
    <spb s="17">
      <v>6</v>
      <v>6</v>
      <v>12</v>
      <v>12</v>
      <v>12</v>
      <v>2</v>
      <v>12</v>
      <v>8</v>
      <v>12</v>
      <v>8</v>
      <v>3</v>
      <v>12</v>
      <v>8</v>
      <v>4</v>
      <v>9</v>
      <v>12</v>
      <v>12</v>
      <v>8</v>
      <v>13</v>
      <v>5</v>
    </spb>
    <spb s="18">
      <v xml:space="preserve">desde el cierre anterior </v>
      <v>Retrasado 15 minutos</v>
      <v xml:space="preserve">desde el cierre anterior </v>
      <v>LSE</v>
      <v>GMT</v>
    </spb>
    <spb s="10">
      <v xml:space="preserve">desde el cierre anterior </v>
      <v xml:space="preserve">al cierre </v>
      <v xml:space="preserve">desde el cierre anterior </v>
      <v>Origen: Nasdaq</v>
      <v xml:space="preserve">desde el cierre </v>
      <v>Retrasado 15 minutos</v>
      <v xml:space="preserve">desde el cierre </v>
      <v>GMT</v>
    </spb>
    <spb s="19">
      <v>14</v>
    </spb>
    <spb s="19">
      <v>7</v>
    </spb>
    <spb s="19">
      <v>12</v>
    </spb>
    <spb s="19">
      <v>8</v>
    </spb>
    <spb s="20">
      <v>14</v>
      <v>7</v>
    </spb>
    <spb s="21">
      <v>7</v>
      <v>14</v>
      <v>7</v>
      <v>7</v>
      <v>7</v>
      <v>8</v>
    </spb>
    <spb s="20">
      <v>14</v>
      <v>12</v>
    </spb>
  </spbData>
</supportingPropertyBags>
</file>

<file path=xl/richData/rdsupportingpropertybagstructure.xml><?xml version="1.0" encoding="utf-8"?>
<spbStructures xmlns="http://schemas.microsoft.com/office/spreadsheetml/2017/richdata2" count="22">
  <s>
    <k n="Cambio" t="s"/>
    <k n="Moneda" t="s"/>
    <k n="Máximo" t="s"/>
    <k n="Mínimo" t="s"/>
    <k n="Nombre" t="s"/>
    <k n="Precio" t="s"/>
    <k n="Apertura" t="s"/>
    <k n="Cambio (%)" t="s"/>
    <k n="UniqueName" t="s"/>
    <k n="De la moneda" t="s"/>
    <k n="%ProviderInfo" t="s"/>
    <k n="Cierre anterior" t="s"/>
    <k n="Símbolo bursátil" t="s"/>
    <k n="Tipo de instrumento" t="s"/>
    <k n="Máximo en 52 semanas" t="s"/>
    <k n="Mínimo en 52 semanas" t="s"/>
    <k n="Hora de la última operación" t="s"/>
  </s>
  <s>
    <k n="^Order" t="spba"/>
    <k n="TitleProperty" t="s"/>
  </s>
  <s>
    <k n="ShowInCardView" t="b"/>
    <k n="ShowInDotNotation" t="b"/>
    <k n="ShowInAutoComplete" t="b"/>
  </s>
  <s>
    <k n="UniqueName" t="spb"/>
    <k n="`%ProviderInfo" t="spb"/>
  </s>
  <s>
    <k n="Cambio" t="i"/>
    <k n="Máximo" t="i"/>
    <k n="Mínimo" t="i"/>
    <k n="Nombre" t="i"/>
    <k n="Precio" t="i"/>
    <k n="Apertura" t="i"/>
    <k n="Cambio (%)" t="i"/>
    <k n="Cierre anterior" t="i"/>
    <k n="`%EntityServiceId" t="i"/>
    <k n="Máximo en 52 semanas" t="i"/>
    <k n="Mínimo en 52 semanas" t="i"/>
    <k n="Hora de la última operación" t="i"/>
  </s>
  <s>
    <k n="Hora de la última operación" t="s"/>
  </s>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mbio (horario ampliado)" t="s"/>
    <k n="Capitalización de mercado" t="s"/>
    <k n="Precio (horario ampliado)" t="s"/>
    <k n="Abreviatura de intercambio" t="s"/>
    <k n="Cambio % (horario ampliado)" t="s"/>
    <k n="Hora de la última operación" t="s"/>
  </s>
  <s>
    <k n="^Order" t="spba"/>
    <k n="TitleProperty" t="s"/>
    <k n="SubTitleProperty" t="s"/>
  </s>
  <s>
    <k n="ExchangeID" t="spb"/>
    <k n="UniqueName" t="spb"/>
    <k n="`%ProviderInfo" t="spb"/>
    <k n="LearnMoreOnLink" t="spb"/>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mbio (horario ampliado)" t="i"/>
    <k n="Capitalización de mercado" t="i"/>
    <k n="Precio (horario ampliado)" t="i"/>
    <k n="Cambio % (horario ampliado)" t="i"/>
    <k n="Hora de la última operación" t="i"/>
  </s>
  <s>
    <k n="Cambio" t="s"/>
    <k n="Precio" t="s"/>
    <k n="Cambio (%)" t="s"/>
    <k n="ExchangeID" t="s"/>
    <k n="Cambio (horario ampliado)" t="s"/>
    <k n="Precio (horario ampliado)" t="s"/>
    <k n="Cambio % (horario ampliado)" t="s"/>
    <k n="Hora de la última operación" t="s"/>
  </s>
  <s>
    <k n="P/I" t="s"/>
    <k n="Beta" t="s"/>
    <k n="Cambio" t="s"/>
    <k n="Imagen"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mbio (horario ampliado)" t="s"/>
    <k n="Capitalización de mercado" t="s"/>
    <k n="Precio (horario ampliado)" t="s"/>
    <k n="Abreviatura de intercambio" t="s"/>
    <k n="Cambio % (horario ampliado)" t="s"/>
    <k n="Hora de la última operación" t="s"/>
  </s>
  <s>
    <k n="ShowInDotNotation" t="b"/>
    <k n="ShowInAutoComplete" t="b"/>
  </s>
  <s>
    <k n="Imagen" t="spb"/>
    <k n="ExchangeID" t="spb"/>
    <k n="UniqueName" t="spb"/>
    <k n="`%ProviderInfo" t="spb"/>
    <k n="LearnMoreOnLink" t="spb"/>
  </s>
  <s>
    <k n="P/I" t="i"/>
    <k n="Beta" t="i"/>
    <k n="Cambio" t="i"/>
    <k n="Imagen"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mbio (horario ampliado)" t="i"/>
    <k n="Capitalización de mercado" t="i"/>
    <k n="Precio (horario ampliado)" t="i"/>
    <k n="Cambio % (horario ampliado)" t="i"/>
    <k n="Hora de la última operación" t="i"/>
  </s>
  <s>
    <k n="name" t="s"/>
  </s>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pitalización de mercado" t="s"/>
    <k n="Abreviatura de intercambio" t="s"/>
    <k n="Hora de la última operación" t="s"/>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pitalización de mercado" t="i"/>
    <k n="Hora de la última operación" t="i"/>
  </s>
  <s>
    <k n="Cambio" t="s"/>
    <k n="Precio" t="s"/>
    <k n="Cambio (%)" t="s"/>
    <k n="ExchangeID" t="s"/>
    <k n="Hora de la última operación" t="s"/>
  </s>
  <s>
    <k n="_Self"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x:dxf>
      <x:numFmt numFmtId="19" formatCode="dd/mm/yyyy"/>
    </x:dxf>
    <x:dxf>
      <x:numFmt numFmtId="35" formatCode="_ * #,##0.00_ ;_ * \-#,##0.00_ ;_ * &quot;-&quot;??_ ;_ @_ "/>
    </x:dxf>
  </dxfs>
  <richProperties>
    <rPr n="NumberFormat" t="s"/>
    <rPr n="IsTitleField" t="b"/>
    <rPr n="IsHeroField" t="b"/>
  </richProperties>
  <richStyles>
    <rSty dxfid="1">
      <rpv i="0" xml:space="preserve">_ [$$-es-CL]* #,##0.00_ ;_ [$$-es-CL]* -#,##0.00_ ;_ [$$-es-CL]* "-"??_ ;_ @_ </rpv>
    </rSty>
    <rSty>
      <rpv i="1">1</rpv>
    </rSty>
    <rSty dxfid="3"/>
    <rSty dxfid="0">
      <rpv i="0">0.00</rpv>
    </rSty>
    <rSty dxfid="2"/>
    <rSty dxfid="5">
      <rpv i="0">#,##0.00</rpv>
    </rSty>
    <rSty dxfid="1">
      <rpv i="0">_([$$-en-US]* #,##0.00_);_([$$-en-US]* (#,##0.00);_([$$-en-US]* "-"??_);_(@_)</rpv>
    </rSty>
    <rSty dxfid="4">
      <rpv i="0">#,##0</rpv>
    </rSty>
    <rSty dxfid="6">
      <rpv i="0">0</rpv>
    </rSty>
    <rSty dxfid="1">
      <rpv i="0">_([$$-en-US]* #,##0_);_([$$-en-US]* (#,##0);_([$$-en-US]* "-"_);_(@_)</rpv>
    </rSty>
    <rSty>
      <rpv i="2">1</rpv>
    </rSty>
    <rSty dxfid="8">
      <rpv i="0">_(* #,##0.00_);_(* (#,##0.00);_(* "-"??_);_(@_)</rpv>
    </rSty>
    <rSty dxfid="1">
      <rpv i="0">_-[$£-en-GB]* #,##0_-;-[$£-en-GB]* #,##0_-;_-[$£-en-GB]* "-"_-;_-@_-</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B92C18-3E74-4C68-9134-76C07C27BF93}" name="Ledger" displayName="Ledger" ref="A3:K24" totalsRowShown="0">
  <autoFilter ref="A3:K24" xr:uid="{A6B92C18-3E74-4C68-9134-76C07C27BF93}"/>
  <tableColumns count="11">
    <tableColumn id="1" xr3:uid="{5163851F-9881-43AE-9904-570A78025A36}" name="Date"/>
    <tableColumn id="2" xr3:uid="{1ECE876F-1A5A-4742-8923-BD55B074D288}" name="Stock"/>
    <tableColumn id="3" xr3:uid="{EA6B2B75-910D-4B2D-8D4B-8D1E0C11762F}" name="Ticker">
      <calculatedColumnFormula array="1">_FV(B4,"Símbolo bursátil",TRUE)</calculatedColumnFormula>
    </tableColumn>
    <tableColumn id="4" xr3:uid="{EA3D1EE9-9407-4F3A-B14D-3DCBCE847134}" name="Transaction"/>
    <tableColumn id="5" xr3:uid="{E3BA869F-8644-40C5-9F92-E2DF6DB19EFA}" name="Units"/>
    <tableColumn id="6" xr3:uid="{C35ACD92-B959-4C0E-81BD-ACACA3F7B9C0}" name="Buy Price" dataDxfId="11"/>
    <tableColumn id="7" xr3:uid="{385CACE3-4D70-41BE-8480-5E4B3D64F236}" name="Currency" dataDxfId="10"/>
    <tableColumn id="8" xr3:uid="{73658E2A-73EB-4A44-BEFC-E75486E12CDC}" name="Price" dataDxfId="6">
      <calculatedColumnFormula array="1">_FV(Ledger[[#This Row],[Stock]],"Precio")</calculatedColumnFormula>
    </tableColumn>
    <tableColumn id="9" xr3:uid="{F1398D6A-5131-4275-8878-5A0F11820DE2}" name="52 week high" dataDxfId="9"/>
    <tableColumn id="10" xr3:uid="{0378B952-A802-4D77-BCA4-3CC198662793}" name="52 week low" dataDxfId="8"/>
    <tableColumn id="11" xr3:uid="{11372E11-980F-4906-BBBF-5C12241A578B}" name="Transaction Amount" dataDxfId="7">
      <calculatedColumnFormula>F4*E4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A31AE6-3ABE-4363-8E09-C4D5C5C8E326}" name="Table2" displayName="Table2" ref="A2:H4" totalsRowShown="0">
  <autoFilter ref="A2:H4" xr:uid="{46A31AE6-3ABE-4363-8E09-C4D5C5C8E326}"/>
  <tableColumns count="8">
    <tableColumn id="1" xr3:uid="{C5606DAF-2400-4A9A-B0E4-8E93536FECDD}" name="Stock"/>
    <tableColumn id="2" xr3:uid="{65966F0C-628A-4B9C-9454-EAD5A6CFF133}" name="Exchange">
      <calculatedColumnFormula array="1">_FV(Table2[[#This Row],[Stock]],"Abreviatura de intercambio",TRUE)</calculatedColumnFormula>
    </tableColumn>
    <tableColumn id="4" xr3:uid="{D4B33182-EE93-46DA-9E60-A925EA8C821F}" name="Ticker Symbol">
      <calculatedColumnFormula array="1">_FV(Table2[[#This Row],[Stock]],"Símbolo bursátil",TRUE)</calculatedColumnFormula>
    </tableColumn>
    <tableColumn id="5" xr3:uid="{187197BA-33D6-4CC2-9B7E-9839E06502A7}" name="52 week high" dataDxfId="5">
      <calculatedColumnFormula array="1">_FV(Table2[[#This Row],[Stock]],"Máximo en 52 semanas",TRUE)</calculatedColumnFormula>
    </tableColumn>
    <tableColumn id="6" xr3:uid="{E68F9948-35CC-485B-B6DE-826A8B53C0BF}" name="52 week low" dataDxfId="4">
      <calculatedColumnFormula array="1">_FV(Table2[[#This Row],[Stock]],"Mínimo en 52 semanas",TRUE)</calculatedColumnFormula>
    </tableColumn>
    <tableColumn id="7" xr3:uid="{BAD00AB7-78DB-4B02-8A27-8365885C01D0}" name="Price" dataDxfId="3">
      <calculatedColumnFormula array="1">_FV(Table2[[#This Row],[Stock]],"Precio")</calculatedColumnFormula>
    </tableColumn>
    <tableColumn id="8" xr3:uid="{2C5F7CB7-1562-46E1-9190-88B2E361E035}" name="P/I" dataDxfId="2">
      <calculatedColumnFormula array="1">_FV(Table2[[#This Row],[Stock]],"P/I",TRUE)</calculatedColumnFormula>
    </tableColumn>
    <tableColumn id="9" xr3:uid="{B9B0B0D6-BBA5-44A4-BCC6-32CBEC1DACF9}" name="Change" dataDxfId="1">
      <calculatedColumnFormula array="1">_FV(Table2[[#This Row],[Stock]],"Cambio")</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24"/>
  <sheetViews>
    <sheetView showGridLines="0" tabSelected="1" workbookViewId="0">
      <selection activeCell="C13" sqref="C13"/>
    </sheetView>
  </sheetViews>
  <sheetFormatPr defaultRowHeight="15" x14ac:dyDescent="0.25"/>
  <cols>
    <col min="1" max="1" width="4" customWidth="1"/>
    <col min="2" max="2" width="58.140625" customWidth="1"/>
    <col min="3" max="3" width="45.7109375" customWidth="1"/>
    <col min="5" max="5" width="17.140625" customWidth="1"/>
    <col min="6" max="6" width="16.7109375" customWidth="1"/>
    <col min="7" max="7" width="17.5703125" customWidth="1"/>
    <col min="8" max="8" width="15.5703125" customWidth="1"/>
    <col min="9" max="9" width="16.28515625" customWidth="1"/>
    <col min="10" max="10" width="22.42578125" customWidth="1"/>
  </cols>
  <sheetData>
    <row r="1" spans="2:12" ht="32.25" customHeight="1" x14ac:dyDescent="0.25">
      <c r="B1" s="8"/>
      <c r="C1" s="8"/>
      <c r="D1" s="8"/>
      <c r="E1" s="8"/>
      <c r="F1" s="10" t="s">
        <v>23</v>
      </c>
      <c r="G1" s="9" t="s">
        <v>7</v>
      </c>
      <c r="H1" s="8"/>
      <c r="I1" s="10" t="s">
        <v>24</v>
      </c>
      <c r="J1" s="13" t="e" vm="1">
        <v>#VALUE!</v>
      </c>
    </row>
    <row r="2" spans="2:12" ht="28.5" customHeight="1" x14ac:dyDescent="0.25">
      <c r="B2" s="8"/>
      <c r="C2" s="8"/>
      <c r="D2" s="8"/>
      <c r="E2" s="8"/>
      <c r="F2" s="11">
        <f>SUM(_xlfn.ANCHORARRAY(F6))</f>
        <v>187583.75</v>
      </c>
      <c r="G2" s="11">
        <f>SUM(_xlfn.ANCHORARRAY(G6))</f>
        <v>786.65000000000248</v>
      </c>
      <c r="H2" s="12">
        <f>G2/(F2-G2)</f>
        <v>4.2112538149682325E-3</v>
      </c>
      <c r="I2" s="11">
        <f>SUM(_xlfn.ANCHORARRAY(I6))</f>
        <v>115489.8</v>
      </c>
      <c r="J2" s="14" t="str" cm="1">
        <f t="array" ref="J2">TEXT(_FV(J1,"Precio"),IF(_FV(J1,"Precio")-_FV(J1,"Cierre anterior",TRUE)&gt;0,"$0▲","$0▼"))</f>
        <v>$792▼</v>
      </c>
      <c r="L2" s="6"/>
    </row>
    <row r="4" spans="2:12" x14ac:dyDescent="0.25">
      <c r="B4" s="9" t="s">
        <v>0</v>
      </c>
      <c r="C4" s="8"/>
      <c r="D4" s="8"/>
      <c r="E4" s="8"/>
      <c r="F4" s="8"/>
      <c r="G4" s="8"/>
      <c r="H4" s="8"/>
      <c r="I4" s="8"/>
      <c r="J4" s="8"/>
    </row>
    <row r="5" spans="2:12" x14ac:dyDescent="0.25">
      <c r="B5" s="15" t="s">
        <v>1</v>
      </c>
      <c r="C5" s="15" t="s">
        <v>2</v>
      </c>
      <c r="D5" s="15" t="s">
        <v>3</v>
      </c>
      <c r="E5" s="15" t="s">
        <v>4</v>
      </c>
      <c r="F5" s="15" t="s">
        <v>5</v>
      </c>
      <c r="G5" s="15" t="s">
        <v>7</v>
      </c>
      <c r="H5" s="15"/>
      <c r="I5" s="15" t="s">
        <v>6</v>
      </c>
      <c r="J5" s="15" t="s">
        <v>8</v>
      </c>
    </row>
    <row r="6" spans="2:12" ht="21.75" customHeight="1" x14ac:dyDescent="0.25">
      <c r="B6" t="e" cm="1" vm="2">
        <f t="array" ref="B6:B12">_xlfn._xlws.SORT(_xlfn.UNIQUE(_xlfn._xlws.FILTER(Ledger[Stock],SUMIF(Ledger[Stock],Ledger[Stock],Ledger[Units])&lt;&gt;0)))</f>
        <v>#VALUE!</v>
      </c>
      <c r="C6" t="str" cm="1">
        <f t="array" ref="C6:C12">_FV(_xlfn.ANCHORARRAY(B6),"Sector")</f>
        <v>Passenger Transportation Services</v>
      </c>
      <c r="D6" cm="1">
        <f t="array" ref="D6:D12">SUMIF(Ledger[Stock],_xlfn.ANCHORARRAY(B6),Ledger[Units])</f>
        <v>70</v>
      </c>
      <c r="E6" s="5" cm="1">
        <f t="array" ref="E6:E12">_FV(_xlfn.ANCHORARRAY(B6),"Precio")</f>
        <v>16.8</v>
      </c>
      <c r="F6" s="5" cm="1">
        <f t="array" ref="F6:F12">_xlfn.ANCHORARRAY(D6)*_xlfn.ANCHORARRAY(E6)</f>
        <v>1176</v>
      </c>
      <c r="G6" s="5" cm="1">
        <f t="array" ref="G6:G12">(_xlfn.ANCHORARRAY(E6)-_FV(_xlfn.ANCHORARRAY(B6),"Cierre anterior",TRUE))*_xlfn.ANCHORARRAY(D6)</f>
        <v>0.70000000000010942</v>
      </c>
      <c r="H6" s="4" cm="1">
        <f t="array" ref="H6:H12">_xlfn.ANCHORARRAY(G6)/(_xlfn.ANCHORARRAY(F6)-_xlfn.ANCHORARRAY(G6))</f>
        <v>5.955926146516714E-4</v>
      </c>
      <c r="I6" s="5" cm="1">
        <f t="array" ref="I6:I12">-SUMIF(Ledger[Stock],_xlfn.ANCHORARRAY(B6),Ledger[Transaction Amount])+_xlfn.ANCHORARRAY(F6)</f>
        <v>193.90000000000009</v>
      </c>
    </row>
    <row r="7" spans="2:12" ht="21.75" customHeight="1" x14ac:dyDescent="0.25">
      <c r="B7" t="e" vm="3">
        <v>#VALUE!</v>
      </c>
      <c r="C7" t="str">
        <v>Computers, Phones &amp; Household Electronics</v>
      </c>
      <c r="D7">
        <v>250</v>
      </c>
      <c r="E7" s="5">
        <v>155.33000000000001</v>
      </c>
      <c r="F7" s="5">
        <v>38832.5</v>
      </c>
      <c r="G7" s="5">
        <v>532.50000000000591</v>
      </c>
      <c r="H7" s="4">
        <v>1.3903394255874831E-2</v>
      </c>
      <c r="I7" s="5">
        <v>21571.9</v>
      </c>
    </row>
    <row r="8" spans="2:12" ht="21.75" customHeight="1" x14ac:dyDescent="0.25">
      <c r="B8" t="e" vm="4">
        <v>#VALUE!</v>
      </c>
      <c r="C8" t="str">
        <v>Automobiles &amp; Auto Parts</v>
      </c>
      <c r="D8">
        <v>65</v>
      </c>
      <c r="E8" s="5">
        <v>12.94</v>
      </c>
      <c r="F8" s="5">
        <v>841.1</v>
      </c>
      <c r="G8" s="5">
        <v>-1.9500000000000739</v>
      </c>
      <c r="H8" s="4">
        <v>-2.3130300693909897E-3</v>
      </c>
      <c r="I8" s="5">
        <v>215.94999999999993</v>
      </c>
    </row>
    <row r="9" spans="2:12" ht="21.75" customHeight="1" x14ac:dyDescent="0.25">
      <c r="B9" t="e" vm="5">
        <v>#VALUE!</v>
      </c>
      <c r="C9" t="str">
        <v>Software &amp; IT Services</v>
      </c>
      <c r="D9">
        <v>165</v>
      </c>
      <c r="E9" s="5">
        <v>269.32</v>
      </c>
      <c r="F9" s="5">
        <v>44437.799999999996</v>
      </c>
      <c r="G9" s="5">
        <v>-358.05000000000263</v>
      </c>
      <c r="H9" s="4">
        <v>-7.9929279163137353E-3</v>
      </c>
      <c r="I9" s="5">
        <v>3162.7499999999927</v>
      </c>
    </row>
    <row r="10" spans="2:12" ht="21.75" customHeight="1" x14ac:dyDescent="0.25">
      <c r="B10" t="e" vm="6">
        <v>#VALUE!</v>
      </c>
      <c r="C10" t="str">
        <v>Oil &amp; Gas</v>
      </c>
      <c r="D10">
        <v>35</v>
      </c>
      <c r="E10" s="5">
        <v>2579</v>
      </c>
      <c r="F10" s="5">
        <v>90265</v>
      </c>
      <c r="G10" s="5">
        <v>647.5</v>
      </c>
      <c r="H10" s="4">
        <v>7.2251513376293689E-3</v>
      </c>
      <c r="I10" s="5">
        <v>88594.55</v>
      </c>
    </row>
    <row r="11" spans="2:12" ht="21.75" customHeight="1" x14ac:dyDescent="0.25">
      <c r="B11" t="e" vm="7">
        <v>#VALUE!</v>
      </c>
      <c r="C11" t="str">
        <v>Computers, Phones &amp; Household Electronics</v>
      </c>
      <c r="D11">
        <v>35</v>
      </c>
      <c r="E11" s="5">
        <v>88.41</v>
      </c>
      <c r="F11" s="5">
        <v>3094.35</v>
      </c>
      <c r="G11" s="5">
        <v>-32.550000000000239</v>
      </c>
      <c r="H11" s="4">
        <v>-1.0409670920080667E-2</v>
      </c>
      <c r="I11" s="5">
        <v>-618.65000000000009</v>
      </c>
    </row>
    <row r="12" spans="2:12" ht="21.75" customHeight="1" x14ac:dyDescent="0.25">
      <c r="B12" t="e" vm="8">
        <v>#VALUE!</v>
      </c>
      <c r="C12" t="str">
        <v>Beverages</v>
      </c>
      <c r="D12">
        <v>150</v>
      </c>
      <c r="E12" s="5">
        <v>59.58</v>
      </c>
      <c r="F12" s="5">
        <v>8937</v>
      </c>
      <c r="G12" s="5">
        <v>-1.5000000000007674</v>
      </c>
      <c r="H12" s="4">
        <v>-1.6781339150872824E-4</v>
      </c>
      <c r="I12" s="5">
        <v>2369.3999999999996</v>
      </c>
    </row>
    <row r="17" spans="2:10" x14ac:dyDescent="0.25">
      <c r="B17" s="9" t="s">
        <v>9</v>
      </c>
      <c r="C17" s="8"/>
      <c r="D17" s="8" t="s">
        <v>36</v>
      </c>
      <c r="E17" s="8"/>
      <c r="F17" s="8"/>
      <c r="G17" s="8"/>
      <c r="H17" s="8"/>
      <c r="I17" s="8"/>
      <c r="J17" s="8"/>
    </row>
    <row r="18" spans="2:10" x14ac:dyDescent="0.25">
      <c r="B18" s="15" t="s">
        <v>2</v>
      </c>
      <c r="C18" s="15" t="s">
        <v>5</v>
      </c>
    </row>
    <row r="19" spans="2:10" x14ac:dyDescent="0.25">
      <c r="B19" t="str" cm="1">
        <f t="array" ref="B19:B24">_xlfn.UNIQUE(_xlfn.ANCHORARRAY(C6))</f>
        <v>Passenger Transportation Services</v>
      </c>
      <c r="C19" s="5" cm="1">
        <f t="array" ref="C19:C24">SUMIF(_xlfn.ANCHORARRAY(C6),_xlfn.ANCHORARRAY(B19),_xlfn.ANCHORARRAY(F6))</f>
        <v>1176</v>
      </c>
    </row>
    <row r="20" spans="2:10" x14ac:dyDescent="0.25">
      <c r="B20" t="str">
        <v>Computers, Phones &amp; Household Electronics</v>
      </c>
      <c r="C20" s="5">
        <v>41926.85</v>
      </c>
    </row>
    <row r="21" spans="2:10" x14ac:dyDescent="0.25">
      <c r="B21" t="str">
        <v>Automobiles &amp; Auto Parts</v>
      </c>
      <c r="C21" s="5">
        <v>841.1</v>
      </c>
    </row>
    <row r="22" spans="2:10" x14ac:dyDescent="0.25">
      <c r="B22" t="str">
        <v>Software &amp; IT Services</v>
      </c>
      <c r="C22" s="5">
        <v>44437.799999999996</v>
      </c>
    </row>
    <row r="23" spans="2:10" x14ac:dyDescent="0.25">
      <c r="B23" t="str">
        <v>Oil &amp; Gas</v>
      </c>
      <c r="C23" s="5">
        <v>90265</v>
      </c>
    </row>
    <row r="24" spans="2:10" x14ac:dyDescent="0.25">
      <c r="B24" t="str">
        <v>Beverages</v>
      </c>
      <c r="C24" s="5">
        <v>8937</v>
      </c>
    </row>
  </sheetData>
  <conditionalFormatting sqref="F6:F12">
    <cfRule type="dataBar" priority="5">
      <dataBar>
        <cfvo type="min"/>
        <cfvo type="max"/>
        <color rgb="FF638EC6"/>
      </dataBar>
      <extLst>
        <ext xmlns:x14="http://schemas.microsoft.com/office/spreadsheetml/2009/9/main" uri="{B025F937-C7B1-47D3-B67F-A62EFF666E3E}">
          <x14:id>{28718377-ED94-4E5B-BBBA-784802B1E37D}</x14:id>
        </ext>
      </extLst>
    </cfRule>
  </conditionalFormatting>
  <conditionalFormatting sqref="C19:C24">
    <cfRule type="dataBar" priority="2">
      <dataBar>
        <cfvo type="min"/>
        <cfvo type="max"/>
        <color rgb="FF638EC6"/>
      </dataBar>
      <extLst>
        <ext xmlns:x14="http://schemas.microsoft.com/office/spreadsheetml/2009/9/main" uri="{B025F937-C7B1-47D3-B67F-A62EFF666E3E}">
          <x14:id>{2E7E0979-D75D-4CDA-9FC5-7D8D002DC2F6}</x14:id>
        </ext>
      </extLst>
    </cfRule>
  </conditionalFormatting>
  <conditionalFormatting sqref="G6:G12">
    <cfRule type="cellIs" dxfId="0" priority="1" operator="lessThan">
      <formula>0</formula>
    </cfRule>
  </conditionalFormatting>
  <pageMargins left="0.7" right="0.7" top="0.75" bottom="0.75" header="0.3" footer="0.3"/>
  <pageSetup orientation="portrait" r:id="rId1"/>
  <ignoredErrors>
    <ignoredError sqref="H2" formula="1"/>
  </ignoredErrors>
  <drawing r:id="rId2"/>
  <extLst>
    <ext xmlns:x14="http://schemas.microsoft.com/office/spreadsheetml/2009/9/main" uri="{78C0D931-6437-407d-A8EE-F0AAD7539E65}">
      <x14:conditionalFormattings>
        <x14:conditionalFormatting xmlns:xm="http://schemas.microsoft.com/office/excel/2006/main">
          <x14:cfRule type="iconSet" priority="7" id="{7377CBF3-B4A1-4090-857F-DCBA5F076A49}">
            <x14:iconSet iconSet="3Triangles">
              <x14:cfvo type="percent">
                <xm:f>0</xm:f>
              </x14:cfvo>
              <x14:cfvo type="num">
                <xm:f>0</xm:f>
              </x14:cfvo>
              <x14:cfvo type="num" gte="0">
                <xm:f>0</xm:f>
              </x14:cfvo>
            </x14:iconSet>
          </x14:cfRule>
          <xm:sqref>H2</xm:sqref>
        </x14:conditionalFormatting>
        <x14:conditionalFormatting xmlns:xm="http://schemas.microsoft.com/office/excel/2006/main">
          <x14:cfRule type="iconSet" priority="6" id="{45F1120B-F06E-4B23-895C-4229DD83A36E}">
            <x14:iconSet iconSet="3Triangles">
              <x14:cfvo type="percent">
                <xm:f>0</xm:f>
              </x14:cfvo>
              <x14:cfvo type="num">
                <xm:f>0</xm:f>
              </x14:cfvo>
              <x14:cfvo type="num" gte="0">
                <xm:f>0</xm:f>
              </x14:cfvo>
            </x14:iconSet>
          </x14:cfRule>
          <xm:sqref>H6:H12</xm:sqref>
        </x14:conditionalFormatting>
        <x14:conditionalFormatting xmlns:xm="http://schemas.microsoft.com/office/excel/2006/main">
          <x14:cfRule type="dataBar" id="{28718377-ED94-4E5B-BBBA-784802B1E37D}">
            <x14:dataBar minLength="0" maxLength="100" gradient="0">
              <x14:cfvo type="autoMin"/>
              <x14:cfvo type="autoMax"/>
              <x14:negativeFillColor rgb="FFFF0000"/>
              <x14:axisColor rgb="FF000000"/>
            </x14:dataBar>
          </x14:cfRule>
          <xm:sqref>F6:F12</xm:sqref>
        </x14:conditionalFormatting>
        <x14:conditionalFormatting xmlns:xm="http://schemas.microsoft.com/office/excel/2006/main">
          <x14:cfRule type="dataBar" id="{2E7E0979-D75D-4CDA-9FC5-7D8D002DC2F6}">
            <x14:dataBar minLength="0" maxLength="100" gradient="0">
              <x14:cfvo type="autoMin"/>
              <x14:cfvo type="autoMax"/>
              <x14:negativeFillColor rgb="FFFF0000"/>
              <x14:axisColor rgb="FF000000"/>
            </x14:dataBar>
          </x14:cfRule>
          <xm:sqref>C19:C24</xm:sqref>
        </x14:conditionalFormatting>
      </x14:conditionalFormattings>
    </ext>
    <ext xmlns:x14="http://schemas.microsoft.com/office/spreadsheetml/2009/9/main" uri="{05C60535-1F16-4fd2-B633-F4F36F0B64E0}">
      <x14:sparklineGroups xmlns:xm="http://schemas.microsoft.com/office/excel/2006/main">
        <x14:sparklineGroup lineWeight="1.5" displayEmptyCellsAs="gap" xr2:uid="{86134EBE-4B49-4FB3-A075-902C24D1DC6C}">
          <x14:colorSeries theme="8"/>
          <x14:colorNegative theme="9"/>
          <x14:colorAxis rgb="FF000000"/>
          <x14:colorMarkers theme="8" tint="-0.249977111117893"/>
          <x14:colorFirst theme="8" tint="-0.249977111117893"/>
          <x14:colorLast theme="8" tint="-0.249977111117893"/>
          <x14:colorHigh theme="8" tint="-0.249977111117893"/>
          <x14:colorLow theme="8" tint="-0.249977111117893"/>
          <x14:sparklines>
            <x14:sparkline>
              <xm:f>'Stock History'!B6:IP6</xm:f>
              <xm:sqref>J6</xm:sqref>
            </x14:sparkline>
            <x14:sparkline>
              <xm:f>'Stock History'!B7:IP7</xm:f>
              <xm:sqref>J7</xm:sqref>
            </x14:sparkline>
            <x14:sparkline>
              <xm:f>'Stock History'!B8:IP8</xm:f>
              <xm:sqref>J8</xm:sqref>
            </x14:sparkline>
            <x14:sparkline>
              <xm:f>'Stock History'!B9:IP9</xm:f>
              <xm:sqref>J9</xm:sqref>
            </x14:sparkline>
            <x14:sparkline>
              <xm:f>'Stock History'!B10:IP10</xm:f>
              <xm:sqref>J10</xm:sqref>
            </x14:sparkline>
            <x14:sparkline>
              <xm:f>'Stock History'!B11:IP11</xm:f>
              <xm:sqref>J11</xm:sqref>
            </x14:sparkline>
            <x14:sparkline>
              <xm:f>'Stock History'!B12:IP12</xm:f>
              <xm:sqref>J12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774F-3E50-4D7B-BD48-5C681F205D9F}">
  <dimension ref="A3:K24"/>
  <sheetViews>
    <sheetView workbookViewId="0">
      <selection activeCell="J28" sqref="J28"/>
    </sheetView>
  </sheetViews>
  <sheetFormatPr defaultRowHeight="15" x14ac:dyDescent="0.25"/>
  <cols>
    <col min="1" max="1" width="15.28515625" customWidth="1"/>
    <col min="2" max="2" width="53.28515625" customWidth="1"/>
    <col min="3" max="3" width="10" customWidth="1"/>
    <col min="4" max="4" width="16.28515625" customWidth="1"/>
    <col min="5" max="5" width="14.42578125" customWidth="1"/>
    <col min="6" max="6" width="11.7109375" customWidth="1"/>
    <col min="7" max="7" width="11.28515625" customWidth="1"/>
    <col min="8" max="8" width="17.28515625" customWidth="1"/>
    <col min="9" max="9" width="24.140625" customWidth="1"/>
    <col min="10" max="10" width="19.7109375" customWidth="1"/>
    <col min="11" max="11" width="20.85546875" customWidth="1"/>
  </cols>
  <sheetData>
    <row r="3" spans="1:11" x14ac:dyDescent="0.25">
      <c r="A3" t="s">
        <v>10</v>
      </c>
      <c r="B3" t="s">
        <v>11</v>
      </c>
      <c r="C3" t="s">
        <v>12</v>
      </c>
      <c r="D3" t="s">
        <v>20</v>
      </c>
      <c r="E3" t="s">
        <v>3</v>
      </c>
      <c r="F3" t="s">
        <v>16</v>
      </c>
      <c r="G3" t="s">
        <v>14</v>
      </c>
      <c r="H3" t="s">
        <v>13</v>
      </c>
      <c r="I3" t="s">
        <v>18</v>
      </c>
      <c r="J3" t="s">
        <v>19</v>
      </c>
      <c r="K3" t="s">
        <v>15</v>
      </c>
    </row>
    <row r="4" spans="1:11" x14ac:dyDescent="0.25">
      <c r="A4" s="3">
        <v>43924</v>
      </c>
      <c r="B4" t="e" vm="3">
        <v>#VALUE!</v>
      </c>
      <c r="C4" t="str" cm="1">
        <f t="array" ref="C4">_FV(B4,"Símbolo bursátil",TRUE)</f>
        <v>AAPL</v>
      </c>
      <c r="D4" t="s">
        <v>21</v>
      </c>
      <c r="E4">
        <v>150</v>
      </c>
      <c r="F4" s="1">
        <v>60.35</v>
      </c>
      <c r="G4" s="1" t="s">
        <v>17</v>
      </c>
      <c r="H4" s="1" cm="1">
        <f t="array" ref="H4">_FV(Ledger[[#This Row],[Stock]],"Precio")</f>
        <v>155.33000000000001</v>
      </c>
      <c r="I4" s="1" cm="1">
        <f t="array" ref="I4">_FV(B4,"Máximo en 52 semanas",TRUE)</f>
        <v>179.61</v>
      </c>
      <c r="J4" s="1" cm="1">
        <f t="array" ref="J4">_FV(B4,"Mínimo en 52 semanas",TRUE)</f>
        <v>124.17</v>
      </c>
      <c r="K4" s="2">
        <f>F4*E4</f>
        <v>9052.5</v>
      </c>
    </row>
    <row r="5" spans="1:11" x14ac:dyDescent="0.25">
      <c r="A5" s="3">
        <v>43966</v>
      </c>
      <c r="B5" t="e" vm="3">
        <v>#VALUE!</v>
      </c>
      <c r="C5" t="str" cm="1">
        <f t="array" ref="C5">_FV(B5,"Símbolo bursátil",TRUE)</f>
        <v>AAPL</v>
      </c>
      <c r="D5" t="s">
        <v>21</v>
      </c>
      <c r="E5">
        <v>50</v>
      </c>
      <c r="F5" s="1">
        <v>76.930000000000007</v>
      </c>
      <c r="G5" s="1" t="s">
        <v>17</v>
      </c>
      <c r="H5" s="1" cm="1">
        <f t="array" ref="H5">_FV(Ledger[[#This Row],[Stock]],"Precio")</f>
        <v>155.33000000000001</v>
      </c>
      <c r="I5" s="1" cm="1">
        <f t="array" ref="I5">_FV(B5,"Máximo en 52 semanas",TRUE)</f>
        <v>179.61</v>
      </c>
      <c r="J5" s="1" cm="1">
        <f t="array" ref="J5">_FV(B5,"Mínimo en 52 semanas",TRUE)</f>
        <v>124.17</v>
      </c>
      <c r="K5" s="2">
        <f>F5*E5</f>
        <v>3846.5000000000005</v>
      </c>
    </row>
    <row r="6" spans="1:11" x14ac:dyDescent="0.25">
      <c r="A6" s="3">
        <v>43994</v>
      </c>
      <c r="B6" t="e" vm="3">
        <v>#VALUE!</v>
      </c>
      <c r="C6" t="str" cm="1">
        <f t="array" ref="C6">_FV(B6,"Símbolo bursátil",TRUE)</f>
        <v>AAPL</v>
      </c>
      <c r="D6" t="s">
        <v>21</v>
      </c>
      <c r="E6">
        <v>30</v>
      </c>
      <c r="F6" s="1">
        <v>84.7</v>
      </c>
      <c r="G6" s="1" t="s">
        <v>17</v>
      </c>
      <c r="H6" s="1" cm="1">
        <f t="array" ref="H6">_FV(Ledger[[#This Row],[Stock]],"Precio")</f>
        <v>155.33000000000001</v>
      </c>
      <c r="I6" s="1" cm="1">
        <f t="array" ref="I6">_FV(B6,"Máximo en 52 semanas",TRUE)</f>
        <v>179.61</v>
      </c>
      <c r="J6" s="1" cm="1">
        <f t="array" ref="J6">_FV(B6,"Mínimo en 52 semanas",TRUE)</f>
        <v>124.17</v>
      </c>
      <c r="K6" s="2">
        <f>F6*E6</f>
        <v>2541</v>
      </c>
    </row>
    <row r="7" spans="1:11" x14ac:dyDescent="0.25">
      <c r="A7" s="3">
        <v>44014</v>
      </c>
      <c r="B7" t="e" vm="3">
        <v>#VALUE!</v>
      </c>
      <c r="C7" t="str" cm="1">
        <f t="array" ref="C7">_FV(B7,"Símbolo bursátil",TRUE)</f>
        <v>AAPL</v>
      </c>
      <c r="D7" t="s">
        <v>21</v>
      </c>
      <c r="E7">
        <v>20</v>
      </c>
      <c r="F7" s="1">
        <v>91.03</v>
      </c>
      <c r="G7" s="1" t="s">
        <v>17</v>
      </c>
      <c r="H7" s="1" cm="1">
        <f t="array" ref="H7">_FV(Ledger[[#This Row],[Stock]],"Precio")</f>
        <v>155.33000000000001</v>
      </c>
      <c r="I7" s="1" cm="1">
        <f t="array" ref="I7">_FV(B7,"Máximo en 52 semanas",TRUE)</f>
        <v>179.61</v>
      </c>
      <c r="J7" s="1" cm="1">
        <f t="array" ref="J7">_FV(B7,"Mínimo en 52 semanas",TRUE)</f>
        <v>124.17</v>
      </c>
      <c r="K7" s="2">
        <f>F7*E7</f>
        <v>1820.6</v>
      </c>
    </row>
    <row r="8" spans="1:11" x14ac:dyDescent="0.25">
      <c r="A8" s="3">
        <v>44708</v>
      </c>
      <c r="B8" t="e" vm="9">
        <v>#VALUE!</v>
      </c>
      <c r="C8" t="str" cm="1">
        <f t="array" ref="C8">_FV(B8,"Símbolo bursátil",TRUE)</f>
        <v>CVX</v>
      </c>
      <c r="D8" t="s">
        <v>21</v>
      </c>
      <c r="E8">
        <v>100</v>
      </c>
      <c r="F8" s="1">
        <v>178.28</v>
      </c>
      <c r="G8" s="1" t="s">
        <v>17</v>
      </c>
      <c r="H8" s="1" cm="1">
        <f t="array" ref="H8">_FV(Ledger[[#This Row],[Stock]],"Precio")</f>
        <v>168.97</v>
      </c>
      <c r="I8" s="1" cm="1">
        <f t="array" ref="I8">_FV(B8,"Máximo en 52 semanas",TRUE)</f>
        <v>189.68</v>
      </c>
      <c r="J8" s="1" cm="1">
        <f t="array" ref="J8">_FV(B8,"Mínimo en 52 semanas",TRUE)</f>
        <v>130.52000000000001</v>
      </c>
      <c r="K8" s="2">
        <f>F8*E8</f>
        <v>17828</v>
      </c>
    </row>
    <row r="9" spans="1:11" x14ac:dyDescent="0.25">
      <c r="A9" s="3">
        <v>44834</v>
      </c>
      <c r="B9" t="e" vm="9">
        <v>#VALUE!</v>
      </c>
      <c r="C9" t="str" cm="1">
        <f t="array" ref="C9">_FV(B9,"Símbolo bursátil",TRUE)</f>
        <v>CVX</v>
      </c>
      <c r="D9" t="s">
        <v>22</v>
      </c>
      <c r="E9">
        <v>-100</v>
      </c>
      <c r="F9" s="1">
        <v>143.66999999999999</v>
      </c>
      <c r="G9" s="1" t="s">
        <v>17</v>
      </c>
      <c r="H9" s="1" cm="1">
        <f t="array" ref="H9">_FV(Ledger[[#This Row],[Stock]],"Precio")</f>
        <v>168.97</v>
      </c>
      <c r="I9" s="1" cm="1">
        <f t="array" ref="I9">_FV(B9,"Máximo en 52 semanas",TRUE)</f>
        <v>189.68</v>
      </c>
      <c r="J9" s="1" cm="1">
        <f t="array" ref="J9">_FV(B9,"Mínimo en 52 semanas",TRUE)</f>
        <v>130.52000000000001</v>
      </c>
      <c r="K9" s="2">
        <f>F9*E9</f>
        <v>-14366.999999999998</v>
      </c>
    </row>
    <row r="10" spans="1:11" x14ac:dyDescent="0.25">
      <c r="A10" s="3">
        <v>44246</v>
      </c>
      <c r="B10" t="e" vm="5">
        <v>#VALUE!</v>
      </c>
      <c r="C10" t="str" cm="1">
        <f t="array" ref="C10">_FV(B10,"Símbolo bursátil",TRUE)</f>
        <v>MSFT</v>
      </c>
      <c r="D10" t="s">
        <v>21</v>
      </c>
      <c r="E10">
        <v>100</v>
      </c>
      <c r="F10" s="1">
        <v>240.97</v>
      </c>
      <c r="G10" s="1" t="s">
        <v>17</v>
      </c>
      <c r="H10" s="1" cm="1">
        <f t="array" ref="H10">_FV(Ledger[[#This Row],[Stock]],"Precio")</f>
        <v>269.32</v>
      </c>
      <c r="I10" s="1" cm="1">
        <f t="array" ref="I10">_FV(B10,"Máximo en 52 semanas",TRUE)</f>
        <v>315.95</v>
      </c>
      <c r="J10" s="1" cm="1">
        <f t="array" ref="J10">_FV(B10,"Mínimo en 52 semanas",TRUE)</f>
        <v>213.43100000000001</v>
      </c>
      <c r="K10" s="2">
        <f>F10*E10</f>
        <v>24097</v>
      </c>
    </row>
    <row r="11" spans="1:11" x14ac:dyDescent="0.25">
      <c r="A11" s="3">
        <v>44337</v>
      </c>
      <c r="B11" t="e" vm="5">
        <v>#VALUE!</v>
      </c>
      <c r="C11" t="str" cm="1">
        <f t="array" ref="C11">_FV(B11,"Símbolo bursátil",TRUE)</f>
        <v>MSFT</v>
      </c>
      <c r="D11" t="s">
        <v>21</v>
      </c>
      <c r="E11">
        <v>40</v>
      </c>
      <c r="F11" s="1">
        <v>245.17</v>
      </c>
      <c r="G11" s="1" t="s">
        <v>17</v>
      </c>
      <c r="H11" s="1" cm="1">
        <f t="array" ref="H11">_FV(Ledger[[#This Row],[Stock]],"Precio")</f>
        <v>269.32</v>
      </c>
      <c r="I11" s="1" cm="1">
        <f t="array" ref="I11">_FV(B11,"Máximo en 52 semanas",TRUE)</f>
        <v>315.95</v>
      </c>
      <c r="J11" s="1" cm="1">
        <f t="array" ref="J11">_FV(B11,"Mínimo en 52 semanas",TRUE)</f>
        <v>213.43100000000001</v>
      </c>
      <c r="K11" s="2">
        <f>F11*E11</f>
        <v>9806.7999999999993</v>
      </c>
    </row>
    <row r="12" spans="1:11" x14ac:dyDescent="0.25">
      <c r="A12" s="3">
        <v>44477</v>
      </c>
      <c r="B12" t="e" vm="5">
        <v>#VALUE!</v>
      </c>
      <c r="C12" t="str" cm="1">
        <f t="array" ref="C12">_FV(B12,"Símbolo bursátil",TRUE)</f>
        <v>MSFT</v>
      </c>
      <c r="D12" t="s">
        <v>21</v>
      </c>
      <c r="E12">
        <v>25</v>
      </c>
      <c r="F12" s="1">
        <v>294.85000000000002</v>
      </c>
      <c r="G12" s="1" t="s">
        <v>17</v>
      </c>
      <c r="H12" s="1" cm="1">
        <f t="array" ref="H12">_FV(Ledger[[#This Row],[Stock]],"Precio")</f>
        <v>269.32</v>
      </c>
      <c r="I12" s="1" cm="1">
        <f t="array" ref="I12">_FV(B12,"Máximo en 52 semanas",TRUE)</f>
        <v>315.95</v>
      </c>
      <c r="J12" s="1" cm="1">
        <f t="array" ref="J12">_FV(B12,"Mínimo en 52 semanas",TRUE)</f>
        <v>213.43100000000001</v>
      </c>
      <c r="K12" s="2">
        <f>F12*E12</f>
        <v>7371.2500000000009</v>
      </c>
    </row>
    <row r="13" spans="1:11" x14ac:dyDescent="0.25">
      <c r="A13" s="3">
        <v>44512</v>
      </c>
      <c r="B13" t="e" vm="7">
        <v>#VALUE!</v>
      </c>
      <c r="C13" t="str" cm="1">
        <f t="array" ref="C13">_FV(B13,"Símbolo bursátil",TRUE)</f>
        <v>SONY</v>
      </c>
      <c r="D13" t="s">
        <v>21</v>
      </c>
      <c r="E13">
        <v>25</v>
      </c>
      <c r="F13" s="1">
        <v>122.9</v>
      </c>
      <c r="G13" s="1" t="s">
        <v>17</v>
      </c>
      <c r="H13" s="1" cm="1">
        <f t="array" ref="H13">_FV(Ledger[[#This Row],[Stock]],"Precio")</f>
        <v>88.41</v>
      </c>
      <c r="I13" s="1" cm="1">
        <f t="array" ref="I13">_FV(B13,"Máximo en 52 semanas",TRUE)</f>
        <v>108.68</v>
      </c>
      <c r="J13" s="1" cm="1">
        <f t="array" ref="J13">_FV(B13,"Mínimo en 52 semanas",TRUE)</f>
        <v>61.718899999999998</v>
      </c>
      <c r="K13" s="2">
        <f>F13*E13</f>
        <v>3072.5</v>
      </c>
    </row>
    <row r="14" spans="1:11" x14ac:dyDescent="0.25">
      <c r="A14" s="3">
        <v>44834</v>
      </c>
      <c r="B14" t="e" vm="7">
        <v>#VALUE!</v>
      </c>
      <c r="C14" t="str" cm="1">
        <f t="array" ref="C14">_FV(B14,"Símbolo bursátil",TRUE)</f>
        <v>SONY</v>
      </c>
      <c r="D14" t="s">
        <v>21</v>
      </c>
      <c r="E14">
        <v>10</v>
      </c>
      <c r="F14" s="1">
        <v>64.05</v>
      </c>
      <c r="G14" s="1" t="s">
        <v>17</v>
      </c>
      <c r="H14" s="1" cm="1">
        <f t="array" ref="H14">_FV(Ledger[[#This Row],[Stock]],"Precio")</f>
        <v>88.41</v>
      </c>
      <c r="I14" s="1" cm="1">
        <f t="array" ref="I14">_FV(B14,"Máximo en 52 semanas",TRUE)</f>
        <v>108.68</v>
      </c>
      <c r="J14" s="1" cm="1">
        <f t="array" ref="J14">_FV(B14,"Mínimo en 52 semanas",TRUE)</f>
        <v>61.718899999999998</v>
      </c>
      <c r="K14" s="2">
        <f>F14*E14</f>
        <v>640.5</v>
      </c>
    </row>
    <row r="15" spans="1:11" x14ac:dyDescent="0.25">
      <c r="A15" s="3">
        <v>43910</v>
      </c>
      <c r="B15" t="e" vm="8">
        <v>#VALUE!</v>
      </c>
      <c r="C15" t="str" cm="1">
        <f t="array" ref="C15">_FV(B15,"Símbolo bursátil",TRUE)</f>
        <v>KO</v>
      </c>
      <c r="D15" t="s">
        <v>21</v>
      </c>
      <c r="E15">
        <v>120</v>
      </c>
      <c r="F15" s="1">
        <v>38.299999999999997</v>
      </c>
      <c r="G15" s="1" t="s">
        <v>17</v>
      </c>
      <c r="H15" s="1" cm="1">
        <f t="array" ref="H15">_FV(Ledger[[#This Row],[Stock]],"Precio")</f>
        <v>59.58</v>
      </c>
      <c r="I15" s="1" cm="1">
        <f t="array" ref="I15">_FV(B15,"Máximo en 52 semanas",TRUE)</f>
        <v>67.2</v>
      </c>
      <c r="J15" s="1" cm="1">
        <f t="array" ref="J15">_FV(B15,"Mínimo en 52 semanas",TRUE)</f>
        <v>54.015000000000001</v>
      </c>
      <c r="K15" s="2">
        <f>F15*E15</f>
        <v>4596</v>
      </c>
    </row>
    <row r="16" spans="1:11" x14ac:dyDescent="0.25">
      <c r="A16" s="3">
        <v>44694</v>
      </c>
      <c r="B16" t="e" vm="8">
        <v>#VALUE!</v>
      </c>
      <c r="C16" t="str" cm="1">
        <f t="array" ref="C16">_FV(B16,"Símbolo bursátil",TRUE)</f>
        <v>KO</v>
      </c>
      <c r="D16" t="s">
        <v>21</v>
      </c>
      <c r="E16">
        <v>30</v>
      </c>
      <c r="F16" s="1">
        <v>65.72</v>
      </c>
      <c r="G16" s="1" t="s">
        <v>17</v>
      </c>
      <c r="H16" s="1" cm="1">
        <f t="array" ref="H16">_FV(Ledger[[#This Row],[Stock]],"Precio")</f>
        <v>59.58</v>
      </c>
      <c r="I16" s="1" cm="1">
        <f t="array" ref="I16">_FV(B16,"Máximo en 52 semanas",TRUE)</f>
        <v>67.2</v>
      </c>
      <c r="J16" s="1" cm="1">
        <f t="array" ref="J16">_FV(B16,"Mínimo en 52 semanas",TRUE)</f>
        <v>54.015000000000001</v>
      </c>
      <c r="K16" s="2">
        <f>F16*E16</f>
        <v>1971.6</v>
      </c>
    </row>
    <row r="17" spans="1:11" x14ac:dyDescent="0.25">
      <c r="A17" s="3">
        <v>44134</v>
      </c>
      <c r="B17" t="e" vm="4">
        <v>#VALUE!</v>
      </c>
      <c r="C17" t="str" cm="1">
        <f t="array" ref="C17">_FV(B17,"Símbolo bursátil",TRUE)</f>
        <v>F</v>
      </c>
      <c r="D17" t="s">
        <v>21</v>
      </c>
      <c r="E17">
        <v>35</v>
      </c>
      <c r="F17" s="1">
        <v>7.73</v>
      </c>
      <c r="G17" s="1" t="s">
        <v>17</v>
      </c>
      <c r="H17" s="1" cm="1">
        <f t="array" ref="H17">_FV(Ledger[[#This Row],[Stock]],"Precio")</f>
        <v>12.94</v>
      </c>
      <c r="I17" s="1" cm="1">
        <f t="array" ref="I17">_FV(B17,"Máximo en 52 semanas",TRUE)</f>
        <v>17.589600000000001</v>
      </c>
      <c r="J17" s="1" cm="1">
        <f t="array" ref="J17">_FV(B17,"Mínimo en 52 semanas",TRUE)</f>
        <v>10.098800000000001</v>
      </c>
      <c r="K17" s="2">
        <f>F17*E17</f>
        <v>270.55</v>
      </c>
    </row>
    <row r="18" spans="1:11" x14ac:dyDescent="0.25">
      <c r="A18" s="3">
        <v>44323</v>
      </c>
      <c r="B18" t="e" vm="4">
        <v>#VALUE!</v>
      </c>
      <c r="C18" t="str" cm="1">
        <f t="array" ref="C18">_FV(B18,"Símbolo bursátil",TRUE)</f>
        <v>F</v>
      </c>
      <c r="D18" t="s">
        <v>21</v>
      </c>
      <c r="E18">
        <v>30</v>
      </c>
      <c r="F18" s="1">
        <v>11.82</v>
      </c>
      <c r="G18" s="1" t="s">
        <v>17</v>
      </c>
      <c r="H18" s="1" cm="1">
        <f t="array" ref="H18">_FV(Ledger[[#This Row],[Stock]],"Precio")</f>
        <v>12.94</v>
      </c>
      <c r="I18" s="1" cm="1">
        <f t="array" ref="I18">_FV(B18,"Máximo en 52 semanas",TRUE)</f>
        <v>17.589600000000001</v>
      </c>
      <c r="J18" s="1" cm="1">
        <f t="array" ref="J18">_FV(B18,"Mínimo en 52 semanas",TRUE)</f>
        <v>10.098800000000001</v>
      </c>
      <c r="K18" s="2">
        <f>F18*E18</f>
        <v>354.6</v>
      </c>
    </row>
    <row r="19" spans="1:11" x14ac:dyDescent="0.25">
      <c r="A19" s="3">
        <v>44260</v>
      </c>
      <c r="B19" t="e" vm="10">
        <v>#VALUE!</v>
      </c>
      <c r="C19" t="str" cm="1">
        <f t="array" ref="C19">_FV(B19,"Símbolo bursátil",TRUE)</f>
        <v>MCD</v>
      </c>
      <c r="D19" t="s">
        <v>21</v>
      </c>
      <c r="E19">
        <v>50</v>
      </c>
      <c r="F19" s="1">
        <v>207.37</v>
      </c>
      <c r="G19" s="1" t="s">
        <v>17</v>
      </c>
      <c r="H19" s="1" cm="1">
        <f t="array" ref="H19">_FV(Ledger[[#This Row],[Stock]],"Precio")</f>
        <v>266.56</v>
      </c>
      <c r="I19" s="1" cm="1">
        <f t="array" ref="I19">_FV(B19,"Máximo en 52 semanas",TRUE)</f>
        <v>281.67</v>
      </c>
      <c r="J19" s="1" cm="1">
        <f t="array" ref="J19">_FV(B19,"Mínimo en 52 semanas",TRUE)</f>
        <v>217.67500000000001</v>
      </c>
      <c r="K19" s="2">
        <f t="shared" ref="K19:K20" si="0">F19*E19</f>
        <v>10368.5</v>
      </c>
    </row>
    <row r="20" spans="1:11" x14ac:dyDescent="0.25">
      <c r="A20" s="3">
        <v>44631</v>
      </c>
      <c r="B20" t="e" vm="10">
        <v>#VALUE!</v>
      </c>
      <c r="C20" t="str" cm="1">
        <f t="array" ref="C20">_FV(B20,"Símbolo bursátil",TRUE)</f>
        <v>MCD</v>
      </c>
      <c r="D20" t="s">
        <v>22</v>
      </c>
      <c r="E20">
        <v>-50</v>
      </c>
      <c r="F20" s="1">
        <v>226.87</v>
      </c>
      <c r="G20" s="1" t="s">
        <v>17</v>
      </c>
      <c r="H20" s="1" cm="1">
        <f t="array" ref="H20">_FV(Ledger[[#This Row],[Stock]],"Precio")</f>
        <v>266.56</v>
      </c>
      <c r="I20" s="1" cm="1">
        <f t="array" ref="I20">_FV(B20,"Máximo en 52 semanas",TRUE)</f>
        <v>281.67</v>
      </c>
      <c r="J20" s="1" cm="1">
        <f t="array" ref="J20">_FV(B20,"Mínimo en 52 semanas",TRUE)</f>
        <v>217.67500000000001</v>
      </c>
      <c r="K20" s="2">
        <f t="shared" si="0"/>
        <v>-11343.5</v>
      </c>
    </row>
    <row r="21" spans="1:11" x14ac:dyDescent="0.25">
      <c r="A21" s="3">
        <v>44078</v>
      </c>
      <c r="B21" t="e" vm="2">
        <v>#VALUE!</v>
      </c>
      <c r="C21" t="str" cm="1">
        <f t="array" ref="C21">_FV(B21,"Símbolo bursátil",TRUE)</f>
        <v>AAL</v>
      </c>
      <c r="D21" t="s">
        <v>21</v>
      </c>
      <c r="E21">
        <v>40</v>
      </c>
      <c r="F21" s="1">
        <v>13.61</v>
      </c>
      <c r="G21" s="1" t="s">
        <v>17</v>
      </c>
      <c r="H21" s="1" cm="1">
        <f t="array" ref="H21">_FV(Ledger[[#This Row],[Stock]],"Precio")</f>
        <v>16.8</v>
      </c>
      <c r="I21" s="1" cm="1">
        <f t="array" ref="I21">_FV(B21,"Máximo en 52 semanas",TRUE)</f>
        <v>21.42</v>
      </c>
      <c r="J21" s="1" cm="1">
        <f t="array" ref="J21">_FV(B21,"Mínimo en 52 semanas",TRUE)</f>
        <v>11.651400000000001</v>
      </c>
      <c r="K21" s="2">
        <f>F21*E21</f>
        <v>544.4</v>
      </c>
    </row>
    <row r="22" spans="1:11" x14ac:dyDescent="0.25">
      <c r="A22" s="3">
        <v>44624</v>
      </c>
      <c r="B22" t="e" vm="2">
        <v>#VALUE!</v>
      </c>
      <c r="C22" t="str" cm="1">
        <f t="array" ref="C22">_FV(B22,"Símbolo bursátil",TRUE)</f>
        <v>AAL</v>
      </c>
      <c r="D22" t="s">
        <v>21</v>
      </c>
      <c r="E22">
        <v>30</v>
      </c>
      <c r="F22" s="1">
        <v>14.59</v>
      </c>
      <c r="G22" s="1" t="s">
        <v>17</v>
      </c>
      <c r="H22" s="1" cm="1">
        <f t="array" ref="H22">_FV(Ledger[[#This Row],[Stock]],"Precio")</f>
        <v>16.8</v>
      </c>
      <c r="I22" s="1" cm="1">
        <f t="array" ref="I22">_FV(B22,"Máximo en 52 semanas",TRUE)</f>
        <v>21.42</v>
      </c>
      <c r="J22" s="1" cm="1">
        <f t="array" ref="J22">_FV(B22,"Mínimo en 52 semanas",TRUE)</f>
        <v>11.651400000000001</v>
      </c>
      <c r="K22" s="2">
        <f>F22*E22</f>
        <v>437.7</v>
      </c>
    </row>
    <row r="23" spans="1:11" x14ac:dyDescent="0.25">
      <c r="A23" s="3">
        <v>44757</v>
      </c>
      <c r="B23" t="e" vm="6">
        <v>#VALUE!</v>
      </c>
      <c r="C23" t="str" cm="1">
        <f t="array" ref="C23">_FV(B23,"Símbolo bursátil",TRUE)</f>
        <v>SHEL</v>
      </c>
      <c r="D23" t="s">
        <v>21</v>
      </c>
      <c r="E23">
        <v>20</v>
      </c>
      <c r="F23" s="1">
        <v>47.47</v>
      </c>
      <c r="G23" s="1" t="s">
        <v>17</v>
      </c>
      <c r="H23" s="1" cm="1">
        <f t="array" ref="H23">_FV(Ledger[[#This Row],[Stock]],"Precio")</f>
        <v>2579</v>
      </c>
      <c r="I23" s="1" cm="1">
        <f t="array" ref="I23">_FV(B23,"Máximo en 52 semanas",TRUE)</f>
        <v>2586.5</v>
      </c>
      <c r="J23" s="1" cm="1">
        <f t="array" ref="J23">_FV(B23,"Mínimo en 52 semanas",TRUE)</f>
        <v>1833.4</v>
      </c>
      <c r="K23" s="2">
        <f>F23*E23</f>
        <v>949.4</v>
      </c>
    </row>
    <row r="24" spans="1:11" x14ac:dyDescent="0.25">
      <c r="A24" s="3">
        <v>44831</v>
      </c>
      <c r="B24" t="e" vm="6">
        <v>#VALUE!</v>
      </c>
      <c r="C24" t="str" cm="1">
        <f t="array" ref="C24">_FV(B24,"Símbolo bursátil",TRUE)</f>
        <v>SHEL</v>
      </c>
      <c r="D24" t="s">
        <v>21</v>
      </c>
      <c r="E24">
        <v>15</v>
      </c>
      <c r="F24" s="1">
        <v>48.07</v>
      </c>
      <c r="G24" s="1" t="s">
        <v>17</v>
      </c>
      <c r="H24" s="1" cm="1">
        <f t="array" ref="H24">_FV(Ledger[[#This Row],[Stock]],"Precio")</f>
        <v>2579</v>
      </c>
      <c r="I24" s="1" cm="1">
        <f t="array" ref="I24">_FV(B24,"Máximo en 52 semanas",TRUE)</f>
        <v>2586.5</v>
      </c>
      <c r="J24" s="1" cm="1">
        <f t="array" ref="J24">_FV(B24,"Mínimo en 52 semanas",TRUE)</f>
        <v>1833.4</v>
      </c>
      <c r="K24" s="2">
        <f>F24*E24</f>
        <v>721.05</v>
      </c>
    </row>
  </sheetData>
  <sortState xmlns:xlrd2="http://schemas.microsoft.com/office/spreadsheetml/2017/richdata2" ref="A4:I15">
    <sortCondition ref="B4:B1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B091F-9501-41C3-A369-8B2F2212C7A8}">
  <dimension ref="B5:IW12"/>
  <sheetViews>
    <sheetView topLeftCell="ID2" workbookViewId="0">
      <selection activeCell="B10" sqref="B10"/>
    </sheetView>
  </sheetViews>
  <sheetFormatPr defaultRowHeight="15" x14ac:dyDescent="0.25"/>
  <cols>
    <col min="2" max="250" width="13" customWidth="1"/>
    <col min="251" max="257" width="10" bestFit="1" customWidth="1"/>
  </cols>
  <sheetData>
    <row r="5" spans="2:257" x14ac:dyDescent="0.25">
      <c r="B5" cm="1" vm="11">
        <f t="array" aca="1" ref="B5:IP6" ca="1">TRANSPOSE(_xlfn.STOCKHISTORY(Dashboard!B6,TODAY()-365,TODAY(),0,0,0,1))</f>
        <v>44607</v>
      </c>
      <c r="C5" vm="12">
        <f ca="1"/>
        <v>44608</v>
      </c>
      <c r="D5" vm="13">
        <f ca="1"/>
        <v>44609</v>
      </c>
      <c r="E5" vm="14">
        <f ca="1"/>
        <v>44610</v>
      </c>
      <c r="F5" vm="15">
        <f ca="1"/>
        <v>44614</v>
      </c>
      <c r="G5" vm="16">
        <f ca="1"/>
        <v>44615</v>
      </c>
      <c r="H5" vm="17">
        <f ca="1"/>
        <v>44616</v>
      </c>
      <c r="I5" vm="18">
        <f ca="1"/>
        <v>44617</v>
      </c>
      <c r="J5" vm="19">
        <f ca="1"/>
        <v>44620</v>
      </c>
      <c r="K5" vm="20">
        <f ca="1"/>
        <v>44621</v>
      </c>
      <c r="L5" vm="21">
        <f ca="1"/>
        <v>44622</v>
      </c>
      <c r="M5" vm="22">
        <f ca="1"/>
        <v>44623</v>
      </c>
      <c r="N5" vm="23">
        <f ca="1"/>
        <v>44624</v>
      </c>
      <c r="O5" vm="24">
        <f ca="1"/>
        <v>44627</v>
      </c>
      <c r="P5" vm="25">
        <f ca="1"/>
        <v>44628</v>
      </c>
      <c r="Q5" vm="26">
        <f ca="1"/>
        <v>44629</v>
      </c>
      <c r="R5" vm="27">
        <f ca="1"/>
        <v>44630</v>
      </c>
      <c r="S5" vm="28">
        <f ca="1"/>
        <v>44631</v>
      </c>
      <c r="T5" vm="29">
        <f ca="1"/>
        <v>44634</v>
      </c>
      <c r="U5" vm="30">
        <f ca="1"/>
        <v>44635</v>
      </c>
      <c r="V5" vm="31">
        <f ca="1"/>
        <v>44636</v>
      </c>
      <c r="W5" vm="32">
        <f ca="1"/>
        <v>44637</v>
      </c>
      <c r="X5" vm="33">
        <f ca="1"/>
        <v>44638</v>
      </c>
      <c r="Y5" vm="34">
        <f ca="1"/>
        <v>44641</v>
      </c>
      <c r="Z5" vm="35">
        <f ca="1"/>
        <v>44642</v>
      </c>
      <c r="AA5" vm="36">
        <f ca="1"/>
        <v>44643</v>
      </c>
      <c r="AB5" vm="37">
        <f ca="1"/>
        <v>44644</v>
      </c>
      <c r="AC5" vm="38">
        <f ca="1"/>
        <v>44645</v>
      </c>
      <c r="AD5" vm="39">
        <f ca="1"/>
        <v>44648</v>
      </c>
      <c r="AE5" vm="40">
        <f ca="1"/>
        <v>44649</v>
      </c>
      <c r="AF5" vm="41">
        <f ca="1"/>
        <v>44650</v>
      </c>
      <c r="AG5" vm="42">
        <f ca="1"/>
        <v>44651</v>
      </c>
      <c r="AH5" vm="43">
        <f ca="1"/>
        <v>44652</v>
      </c>
      <c r="AI5" vm="44">
        <f ca="1"/>
        <v>44655</v>
      </c>
      <c r="AJ5" vm="45">
        <f ca="1"/>
        <v>44656</v>
      </c>
      <c r="AK5" vm="46">
        <f ca="1"/>
        <v>44657</v>
      </c>
      <c r="AL5" vm="47">
        <f ca="1"/>
        <v>44658</v>
      </c>
      <c r="AM5" vm="48">
        <f ca="1"/>
        <v>44659</v>
      </c>
      <c r="AN5" vm="49">
        <f ca="1"/>
        <v>44662</v>
      </c>
      <c r="AO5" vm="50">
        <f ca="1"/>
        <v>44663</v>
      </c>
      <c r="AP5" vm="51">
        <f ca="1"/>
        <v>44664</v>
      </c>
      <c r="AQ5" vm="52">
        <f ca="1"/>
        <v>44665</v>
      </c>
      <c r="AR5" vm="53">
        <f ca="1"/>
        <v>44669</v>
      </c>
      <c r="AS5" vm="54">
        <f ca="1"/>
        <v>44670</v>
      </c>
      <c r="AT5" vm="55">
        <f ca="1"/>
        <v>44671</v>
      </c>
      <c r="AU5" vm="56">
        <f ca="1"/>
        <v>44672</v>
      </c>
      <c r="AV5" vm="57">
        <f ca="1"/>
        <v>44673</v>
      </c>
      <c r="AW5" vm="58">
        <f ca="1"/>
        <v>44676</v>
      </c>
      <c r="AX5" vm="59">
        <f ca="1"/>
        <v>44677</v>
      </c>
      <c r="AY5" vm="60">
        <f ca="1"/>
        <v>44678</v>
      </c>
      <c r="AZ5" vm="61">
        <f ca="1"/>
        <v>44679</v>
      </c>
      <c r="BA5" vm="62">
        <f ca="1"/>
        <v>44680</v>
      </c>
      <c r="BB5" vm="63">
        <f ca="1"/>
        <v>44683</v>
      </c>
      <c r="BC5" vm="64">
        <f ca="1"/>
        <v>44684</v>
      </c>
      <c r="BD5" vm="65">
        <f ca="1"/>
        <v>44685</v>
      </c>
      <c r="BE5" vm="66">
        <f ca="1"/>
        <v>44686</v>
      </c>
      <c r="BF5" vm="67">
        <f ca="1"/>
        <v>44687</v>
      </c>
      <c r="BG5" vm="68">
        <f ca="1"/>
        <v>44690</v>
      </c>
      <c r="BH5" vm="69">
        <f ca="1"/>
        <v>44691</v>
      </c>
      <c r="BI5" vm="70">
        <f ca="1"/>
        <v>44692</v>
      </c>
      <c r="BJ5" vm="71">
        <f ca="1"/>
        <v>44693</v>
      </c>
      <c r="BK5" vm="72">
        <f ca="1"/>
        <v>44694</v>
      </c>
      <c r="BL5" vm="73">
        <f ca="1"/>
        <v>44697</v>
      </c>
      <c r="BM5" vm="74">
        <f ca="1"/>
        <v>44698</v>
      </c>
      <c r="BN5" vm="75">
        <f ca="1"/>
        <v>44699</v>
      </c>
      <c r="BO5" vm="76">
        <f ca="1"/>
        <v>44700</v>
      </c>
      <c r="BP5" vm="77">
        <f ca="1"/>
        <v>44701</v>
      </c>
      <c r="BQ5" vm="78">
        <f ca="1"/>
        <v>44704</v>
      </c>
      <c r="BR5" vm="79">
        <f ca="1"/>
        <v>44705</v>
      </c>
      <c r="BS5" vm="80">
        <f ca="1"/>
        <v>44706</v>
      </c>
      <c r="BT5" vm="81">
        <f ca="1"/>
        <v>44707</v>
      </c>
      <c r="BU5" vm="82">
        <f ca="1"/>
        <v>44708</v>
      </c>
      <c r="BV5" vm="83">
        <f ca="1"/>
        <v>44712</v>
      </c>
      <c r="BW5" vm="84">
        <f ca="1"/>
        <v>44713</v>
      </c>
      <c r="BX5" vm="85">
        <f ca="1"/>
        <v>44714</v>
      </c>
      <c r="BY5" vm="86">
        <f ca="1"/>
        <v>44715</v>
      </c>
      <c r="BZ5" vm="87">
        <f ca="1"/>
        <v>44718</v>
      </c>
      <c r="CA5" vm="88">
        <f ca="1"/>
        <v>44719</v>
      </c>
      <c r="CB5" vm="89">
        <f ca="1"/>
        <v>44720</v>
      </c>
      <c r="CC5" vm="90">
        <f ca="1"/>
        <v>44721</v>
      </c>
      <c r="CD5" vm="91">
        <f ca="1"/>
        <v>44722</v>
      </c>
      <c r="CE5" vm="92">
        <f ca="1"/>
        <v>44725</v>
      </c>
      <c r="CF5" vm="93">
        <f ca="1"/>
        <v>44726</v>
      </c>
      <c r="CG5" vm="94">
        <f ca="1"/>
        <v>44727</v>
      </c>
      <c r="CH5" vm="95">
        <f ca="1"/>
        <v>44728</v>
      </c>
      <c r="CI5" vm="96">
        <f ca="1"/>
        <v>44729</v>
      </c>
      <c r="CJ5" vm="97">
        <f ca="1"/>
        <v>44733</v>
      </c>
      <c r="CK5" vm="98">
        <f ca="1"/>
        <v>44734</v>
      </c>
      <c r="CL5" vm="99">
        <f ca="1"/>
        <v>44735</v>
      </c>
      <c r="CM5" vm="100">
        <f ca="1"/>
        <v>44736</v>
      </c>
      <c r="CN5" vm="101">
        <f ca="1"/>
        <v>44739</v>
      </c>
      <c r="CO5" vm="102">
        <f ca="1"/>
        <v>44740</v>
      </c>
      <c r="CP5" vm="103">
        <f ca="1"/>
        <v>44741</v>
      </c>
      <c r="CQ5" vm="104">
        <f ca="1"/>
        <v>44742</v>
      </c>
      <c r="CR5" vm="105">
        <f ca="1"/>
        <v>44743</v>
      </c>
      <c r="CS5" vm="106">
        <f ca="1"/>
        <v>44747</v>
      </c>
      <c r="CT5" vm="107">
        <f ca="1"/>
        <v>44748</v>
      </c>
      <c r="CU5" vm="108">
        <f ca="1"/>
        <v>44749</v>
      </c>
      <c r="CV5" vm="109">
        <f ca="1"/>
        <v>44750</v>
      </c>
      <c r="CW5" vm="110">
        <f ca="1"/>
        <v>44753</v>
      </c>
      <c r="CX5" vm="111">
        <f ca="1"/>
        <v>44754</v>
      </c>
      <c r="CY5" vm="112">
        <f ca="1"/>
        <v>44755</v>
      </c>
      <c r="CZ5" vm="113">
        <f ca="1"/>
        <v>44756</v>
      </c>
      <c r="DA5" vm="114">
        <f ca="1"/>
        <v>44757</v>
      </c>
      <c r="DB5" vm="115">
        <f ca="1"/>
        <v>44760</v>
      </c>
      <c r="DC5" vm="116">
        <f ca="1"/>
        <v>44761</v>
      </c>
      <c r="DD5" vm="117">
        <f ca="1"/>
        <v>44762</v>
      </c>
      <c r="DE5" vm="118">
        <f ca="1"/>
        <v>44763</v>
      </c>
      <c r="DF5" vm="119">
        <f ca="1"/>
        <v>44764</v>
      </c>
      <c r="DG5" vm="120">
        <f ca="1"/>
        <v>44767</v>
      </c>
      <c r="DH5" vm="121">
        <f ca="1"/>
        <v>44768</v>
      </c>
      <c r="DI5" vm="122">
        <f ca="1"/>
        <v>44769</v>
      </c>
      <c r="DJ5" vm="123">
        <f ca="1"/>
        <v>44770</v>
      </c>
      <c r="DK5" vm="124">
        <f ca="1"/>
        <v>44771</v>
      </c>
      <c r="DL5" vm="125">
        <f ca="1"/>
        <v>44774</v>
      </c>
      <c r="DM5" vm="126">
        <f ca="1"/>
        <v>44775</v>
      </c>
      <c r="DN5" vm="127">
        <f ca="1"/>
        <v>44776</v>
      </c>
      <c r="DO5" vm="128">
        <f ca="1"/>
        <v>44777</v>
      </c>
      <c r="DP5" vm="129">
        <f ca="1"/>
        <v>44778</v>
      </c>
      <c r="DQ5" vm="130">
        <f ca="1"/>
        <v>44781</v>
      </c>
      <c r="DR5" vm="131">
        <f ca="1"/>
        <v>44782</v>
      </c>
      <c r="DS5" vm="132">
        <f ca="1"/>
        <v>44783</v>
      </c>
      <c r="DT5" vm="133">
        <f ca="1"/>
        <v>44784</v>
      </c>
      <c r="DU5" vm="134">
        <f ca="1"/>
        <v>44785</v>
      </c>
      <c r="DV5" vm="135">
        <f ca="1"/>
        <v>44788</v>
      </c>
      <c r="DW5" vm="136">
        <f ca="1"/>
        <v>44789</v>
      </c>
      <c r="DX5" vm="137">
        <f ca="1"/>
        <v>44790</v>
      </c>
      <c r="DY5" vm="138">
        <f ca="1"/>
        <v>44791</v>
      </c>
      <c r="DZ5" vm="139">
        <f ca="1"/>
        <v>44792</v>
      </c>
      <c r="EA5" vm="140">
        <f ca="1"/>
        <v>44795</v>
      </c>
      <c r="EB5" vm="141">
        <f ca="1"/>
        <v>44796</v>
      </c>
      <c r="EC5" vm="142">
        <f ca="1"/>
        <v>44797</v>
      </c>
      <c r="ED5" vm="143">
        <f ca="1"/>
        <v>44798</v>
      </c>
      <c r="EE5" vm="144">
        <f ca="1"/>
        <v>44799</v>
      </c>
      <c r="EF5" vm="145">
        <f ca="1"/>
        <v>44802</v>
      </c>
      <c r="EG5" vm="146">
        <f ca="1"/>
        <v>44803</v>
      </c>
      <c r="EH5" vm="147">
        <f ca="1"/>
        <v>44804</v>
      </c>
      <c r="EI5" vm="148">
        <f ca="1"/>
        <v>44805</v>
      </c>
      <c r="EJ5" vm="149">
        <f ca="1"/>
        <v>44806</v>
      </c>
      <c r="EK5" vm="150">
        <f ca="1"/>
        <v>44810</v>
      </c>
      <c r="EL5" vm="151">
        <f ca="1"/>
        <v>44811</v>
      </c>
      <c r="EM5" vm="152">
        <f ca="1"/>
        <v>44812</v>
      </c>
      <c r="EN5" vm="153">
        <f ca="1"/>
        <v>44813</v>
      </c>
      <c r="EO5" vm="154">
        <f ca="1"/>
        <v>44816</v>
      </c>
      <c r="EP5" vm="155">
        <f ca="1"/>
        <v>44817</v>
      </c>
      <c r="EQ5" vm="156">
        <f ca="1"/>
        <v>44818</v>
      </c>
      <c r="ER5" vm="157">
        <f ca="1"/>
        <v>44819</v>
      </c>
      <c r="ES5" vm="158">
        <f ca="1"/>
        <v>44820</v>
      </c>
      <c r="ET5" vm="159">
        <f ca="1"/>
        <v>44823</v>
      </c>
      <c r="EU5" vm="160">
        <f ca="1"/>
        <v>44824</v>
      </c>
      <c r="EV5" vm="161">
        <f ca="1"/>
        <v>44825</v>
      </c>
      <c r="EW5" vm="162">
        <f ca="1"/>
        <v>44826</v>
      </c>
      <c r="EX5" vm="163">
        <f ca="1"/>
        <v>44827</v>
      </c>
      <c r="EY5" vm="164">
        <f ca="1"/>
        <v>44830</v>
      </c>
      <c r="EZ5" vm="165">
        <f ca="1"/>
        <v>44831</v>
      </c>
      <c r="FA5" vm="166">
        <f ca="1"/>
        <v>44832</v>
      </c>
      <c r="FB5" vm="167">
        <f ca="1"/>
        <v>44833</v>
      </c>
      <c r="FC5" vm="168">
        <f ca="1"/>
        <v>44834</v>
      </c>
      <c r="FD5" vm="169">
        <f ca="1"/>
        <v>44837</v>
      </c>
      <c r="FE5" vm="170">
        <f ca="1"/>
        <v>44838</v>
      </c>
      <c r="FF5" vm="171">
        <f ca="1"/>
        <v>44839</v>
      </c>
      <c r="FG5" vm="172">
        <f ca="1"/>
        <v>44840</v>
      </c>
      <c r="FH5" vm="173">
        <f ca="1"/>
        <v>44841</v>
      </c>
      <c r="FI5" vm="174">
        <f ca="1"/>
        <v>44844</v>
      </c>
      <c r="FJ5" vm="175">
        <f ca="1"/>
        <v>44845</v>
      </c>
      <c r="FK5" vm="176">
        <f ca="1"/>
        <v>44846</v>
      </c>
      <c r="FL5" vm="177">
        <f ca="1"/>
        <v>44847</v>
      </c>
      <c r="FM5" vm="178">
        <f ca="1"/>
        <v>44848</v>
      </c>
      <c r="FN5" vm="179">
        <f ca="1"/>
        <v>44851</v>
      </c>
      <c r="FO5" vm="180">
        <f ca="1"/>
        <v>44852</v>
      </c>
      <c r="FP5" vm="181">
        <f ca="1"/>
        <v>44853</v>
      </c>
      <c r="FQ5" vm="182">
        <f ca="1"/>
        <v>44854</v>
      </c>
      <c r="FR5" vm="183">
        <f ca="1"/>
        <v>44855</v>
      </c>
      <c r="FS5" vm="184">
        <f ca="1"/>
        <v>44858</v>
      </c>
      <c r="FT5" vm="185">
        <f ca="1"/>
        <v>44859</v>
      </c>
      <c r="FU5" vm="186">
        <f ca="1"/>
        <v>44860</v>
      </c>
      <c r="FV5" vm="187">
        <f ca="1"/>
        <v>44861</v>
      </c>
      <c r="FW5" vm="188">
        <f ca="1"/>
        <v>44862</v>
      </c>
      <c r="FX5" vm="189">
        <f ca="1"/>
        <v>44865</v>
      </c>
      <c r="FY5" vm="190">
        <f ca="1"/>
        <v>44866</v>
      </c>
      <c r="FZ5" vm="191">
        <f ca="1"/>
        <v>44867</v>
      </c>
      <c r="GA5" vm="192">
        <f ca="1"/>
        <v>44868</v>
      </c>
      <c r="GB5" vm="193">
        <f ca="1"/>
        <v>44869</v>
      </c>
      <c r="GC5" vm="194">
        <f ca="1"/>
        <v>44872</v>
      </c>
      <c r="GD5" vm="195">
        <f ca="1"/>
        <v>44873</v>
      </c>
      <c r="GE5" vm="196">
        <f ca="1"/>
        <v>44874</v>
      </c>
      <c r="GF5" vm="197">
        <f ca="1"/>
        <v>44875</v>
      </c>
      <c r="GG5" vm="198">
        <f ca="1"/>
        <v>44876</v>
      </c>
      <c r="GH5" vm="199">
        <f ca="1"/>
        <v>44879</v>
      </c>
      <c r="GI5" vm="200">
        <f ca="1"/>
        <v>44880</v>
      </c>
      <c r="GJ5" vm="201">
        <f ca="1"/>
        <v>44881</v>
      </c>
      <c r="GK5" vm="202">
        <f ca="1"/>
        <v>44882</v>
      </c>
      <c r="GL5" vm="203">
        <f ca="1"/>
        <v>44883</v>
      </c>
      <c r="GM5" vm="204">
        <f ca="1"/>
        <v>44886</v>
      </c>
      <c r="GN5" vm="205">
        <f ca="1"/>
        <v>44887</v>
      </c>
      <c r="GO5" vm="206">
        <f ca="1"/>
        <v>44888</v>
      </c>
      <c r="GP5" vm="207">
        <f ca="1"/>
        <v>44890</v>
      </c>
      <c r="GQ5" vm="208">
        <f ca="1"/>
        <v>44893</v>
      </c>
      <c r="GR5" vm="209">
        <f ca="1"/>
        <v>44894</v>
      </c>
      <c r="GS5" vm="210">
        <f ca="1"/>
        <v>44895</v>
      </c>
      <c r="GT5" vm="211">
        <f ca="1"/>
        <v>44896</v>
      </c>
      <c r="GU5" vm="212">
        <f ca="1"/>
        <v>44897</v>
      </c>
      <c r="GV5" vm="213">
        <f ca="1"/>
        <v>44900</v>
      </c>
      <c r="GW5" vm="214">
        <f ca="1"/>
        <v>44901</v>
      </c>
      <c r="GX5" vm="215">
        <f ca="1"/>
        <v>44902</v>
      </c>
      <c r="GY5" vm="216">
        <f ca="1"/>
        <v>44903</v>
      </c>
      <c r="GZ5" vm="217">
        <f ca="1"/>
        <v>44904</v>
      </c>
      <c r="HA5" vm="218">
        <f ca="1"/>
        <v>44907</v>
      </c>
      <c r="HB5" vm="219">
        <f ca="1"/>
        <v>44908</v>
      </c>
      <c r="HC5" vm="220">
        <f ca="1"/>
        <v>44909</v>
      </c>
      <c r="HD5" vm="221">
        <f ca="1"/>
        <v>44910</v>
      </c>
      <c r="HE5" vm="222">
        <f ca="1"/>
        <v>44911</v>
      </c>
      <c r="HF5" vm="223">
        <f ca="1"/>
        <v>44914</v>
      </c>
      <c r="HG5" vm="224">
        <f ca="1"/>
        <v>44915</v>
      </c>
      <c r="HH5" vm="225">
        <f ca="1"/>
        <v>44916</v>
      </c>
      <c r="HI5" vm="226">
        <f ca="1"/>
        <v>44917</v>
      </c>
      <c r="HJ5" vm="227">
        <f ca="1"/>
        <v>44918</v>
      </c>
      <c r="HK5" vm="228">
        <f ca="1"/>
        <v>44922</v>
      </c>
      <c r="HL5" vm="229">
        <f ca="1"/>
        <v>44923</v>
      </c>
      <c r="HM5" vm="230">
        <f ca="1"/>
        <v>44924</v>
      </c>
      <c r="HN5" vm="231">
        <f ca="1"/>
        <v>44925</v>
      </c>
      <c r="HO5" vm="232">
        <f ca="1"/>
        <v>44929</v>
      </c>
      <c r="HP5" vm="233">
        <f ca="1"/>
        <v>44930</v>
      </c>
      <c r="HQ5" vm="234">
        <f ca="1"/>
        <v>44931</v>
      </c>
      <c r="HR5" vm="235">
        <f ca="1"/>
        <v>44932</v>
      </c>
      <c r="HS5" vm="236">
        <f ca="1"/>
        <v>44935</v>
      </c>
      <c r="HT5" vm="237">
        <f ca="1"/>
        <v>44936</v>
      </c>
      <c r="HU5" vm="238">
        <f ca="1"/>
        <v>44937</v>
      </c>
      <c r="HV5" vm="239">
        <f ca="1"/>
        <v>44938</v>
      </c>
      <c r="HW5" vm="240">
        <f ca="1"/>
        <v>44939</v>
      </c>
      <c r="HX5" vm="241">
        <f ca="1"/>
        <v>44943</v>
      </c>
      <c r="HY5" vm="242">
        <f ca="1"/>
        <v>44944</v>
      </c>
      <c r="HZ5" vm="243">
        <f ca="1"/>
        <v>44945</v>
      </c>
      <c r="IA5" vm="244">
        <f ca="1"/>
        <v>44946</v>
      </c>
      <c r="IB5" vm="245">
        <f ca="1"/>
        <v>44949</v>
      </c>
      <c r="IC5" vm="246">
        <f ca="1"/>
        <v>44950</v>
      </c>
      <c r="ID5" vm="247">
        <f ca="1"/>
        <v>44951</v>
      </c>
      <c r="IE5" vm="248">
        <f ca="1"/>
        <v>44952</v>
      </c>
      <c r="IF5" vm="249">
        <f ca="1"/>
        <v>44953</v>
      </c>
      <c r="IG5" vm="250">
        <f ca="1"/>
        <v>44956</v>
      </c>
      <c r="IH5" vm="251">
        <f ca="1"/>
        <v>44957</v>
      </c>
      <c r="II5" vm="252">
        <f ca="1"/>
        <v>44958</v>
      </c>
      <c r="IJ5" vm="253">
        <f ca="1"/>
        <v>44959</v>
      </c>
      <c r="IK5" vm="254">
        <f ca="1"/>
        <v>44960</v>
      </c>
      <c r="IL5" vm="255">
        <f ca="1"/>
        <v>44963</v>
      </c>
      <c r="IM5" vm="256">
        <f ca="1"/>
        <v>44964</v>
      </c>
      <c r="IN5" vm="257">
        <f ca="1"/>
        <v>44965</v>
      </c>
      <c r="IO5" vm="258">
        <f ca="1"/>
        <v>44966</v>
      </c>
      <c r="IP5" vm="259">
        <f ca="1"/>
        <v>44967</v>
      </c>
    </row>
    <row r="6" spans="2:257" x14ac:dyDescent="0.25">
      <c r="B6" vm="260">
        <f ca="1"/>
        <v>18.84</v>
      </c>
      <c r="C6" vm="261">
        <f ca="1"/>
        <v>18.82</v>
      </c>
      <c r="D6" vm="262">
        <f ca="1"/>
        <v>18.22</v>
      </c>
      <c r="E6" vm="263">
        <f ca="1"/>
        <v>17.87</v>
      </c>
      <c r="F6" vm="264">
        <f ca="1"/>
        <v>17.43</v>
      </c>
      <c r="G6" vm="265">
        <f ca="1"/>
        <v>16.64</v>
      </c>
      <c r="H6" vm="266">
        <f ca="1"/>
        <v>16.96</v>
      </c>
      <c r="I6" vm="267">
        <f ca="1"/>
        <v>17.46</v>
      </c>
      <c r="J6" vm="268">
        <f ca="1"/>
        <v>17.25</v>
      </c>
      <c r="K6" vm="269">
        <f ca="1"/>
        <v>16.29</v>
      </c>
      <c r="L6" vm="270">
        <f ca="1"/>
        <v>16.37</v>
      </c>
      <c r="M6" vm="271">
        <f ca="1"/>
        <v>15.71</v>
      </c>
      <c r="N6" vm="272">
        <f ca="1"/>
        <v>14.59</v>
      </c>
      <c r="O6" vm="273">
        <f ca="1"/>
        <v>12.84</v>
      </c>
      <c r="P6" vm="274">
        <f ca="1"/>
        <v>13.51</v>
      </c>
      <c r="Q6" vm="275">
        <f ca="1"/>
        <v>14.3</v>
      </c>
      <c r="R6" vm="276">
        <f ca="1"/>
        <v>14.2</v>
      </c>
      <c r="S6" vm="277">
        <f ca="1"/>
        <v>14.02</v>
      </c>
      <c r="T6" vm="278">
        <f ca="1"/>
        <v>14.25</v>
      </c>
      <c r="U6" vm="279">
        <f ca="1"/>
        <v>15.57</v>
      </c>
      <c r="V6" vm="280">
        <f ca="1"/>
        <v>16.47</v>
      </c>
      <c r="W6" vm="281">
        <f ca="1"/>
        <v>16.55</v>
      </c>
      <c r="X6" vm="282">
        <f ca="1"/>
        <v>16.75</v>
      </c>
      <c r="Y6" vm="283">
        <f ca="1"/>
        <v>16.09</v>
      </c>
      <c r="Z6" vm="284">
        <f ca="1"/>
        <v>16.559999999999999</v>
      </c>
      <c r="AA6" vm="285">
        <f ca="1"/>
        <v>16.21</v>
      </c>
      <c r="AB6" vm="286">
        <f ca="1"/>
        <v>16.72</v>
      </c>
      <c r="AC6" vm="287">
        <f ca="1"/>
        <v>17.010000000000002</v>
      </c>
      <c r="AD6" vm="288">
        <f ca="1"/>
        <v>17.3</v>
      </c>
      <c r="AE6" vm="289">
        <f ca="1"/>
        <v>18.16</v>
      </c>
      <c r="AF6" vm="290">
        <f ca="1"/>
        <v>18.05</v>
      </c>
      <c r="AG6" vm="291">
        <f ca="1"/>
        <v>18.25</v>
      </c>
      <c r="AH6" vm="292">
        <f ca="1"/>
        <v>18.239999999999998</v>
      </c>
      <c r="AI6" vm="293">
        <f ca="1"/>
        <v>18.23</v>
      </c>
      <c r="AJ6" vm="294">
        <f ca="1"/>
        <v>17.84</v>
      </c>
      <c r="AK6" vm="295">
        <f ca="1"/>
        <v>17.38</v>
      </c>
      <c r="AL6" vm="296">
        <f ca="1"/>
        <v>16.95</v>
      </c>
      <c r="AM6" vm="297">
        <f ca="1"/>
        <v>16.59</v>
      </c>
      <c r="AN6" vm="298">
        <f ca="1"/>
        <v>16.97</v>
      </c>
      <c r="AO6" vm="299">
        <f ca="1"/>
        <v>17.13</v>
      </c>
      <c r="AP6" vm="300">
        <f ca="1"/>
        <v>18.95</v>
      </c>
      <c r="AQ6" vm="301">
        <f ca="1"/>
        <v>19</v>
      </c>
      <c r="AR6" vm="302">
        <f ca="1"/>
        <v>18.54</v>
      </c>
      <c r="AS6" vm="303">
        <f ca="1"/>
        <v>19.59</v>
      </c>
      <c r="AT6" vm="304">
        <f ca="1"/>
        <v>19.48</v>
      </c>
      <c r="AU6" vm="305">
        <f ca="1"/>
        <v>20.22</v>
      </c>
      <c r="AV6" vm="306">
        <f ca="1"/>
        <v>20.18</v>
      </c>
      <c r="AW6" vm="307">
        <f ca="1"/>
        <v>19.98</v>
      </c>
      <c r="AX6" vm="308">
        <f ca="1"/>
        <v>18.77</v>
      </c>
      <c r="AY6" vm="309">
        <f ca="1"/>
        <v>18.97</v>
      </c>
      <c r="AZ6" vm="310">
        <f ca="1"/>
        <v>19.43</v>
      </c>
      <c r="BA6" vm="308">
        <f ca="1"/>
        <v>18.77</v>
      </c>
      <c r="BB6" vm="311">
        <f ca="1"/>
        <v>18.559999999999999</v>
      </c>
      <c r="BC6" vm="312">
        <f ca="1"/>
        <v>19.13</v>
      </c>
      <c r="BD6" vm="313">
        <f ca="1"/>
        <v>19.62</v>
      </c>
      <c r="BE6" vm="302">
        <f ca="1"/>
        <v>18.54</v>
      </c>
      <c r="BF6" vm="294">
        <f ca="1"/>
        <v>17.84</v>
      </c>
      <c r="BG6" vm="314">
        <f ca="1"/>
        <v>16.32</v>
      </c>
      <c r="BH6" vm="315">
        <f ca="1"/>
        <v>16.57</v>
      </c>
      <c r="BI6" vm="316">
        <f ca="1"/>
        <v>15.97</v>
      </c>
      <c r="BJ6" vm="317">
        <f ca="1"/>
        <v>15.49</v>
      </c>
      <c r="BK6" vm="318">
        <f ca="1"/>
        <v>16.579999999999998</v>
      </c>
      <c r="BL6" vm="281">
        <f ca="1"/>
        <v>16.55</v>
      </c>
      <c r="BM6" vm="319">
        <f ca="1"/>
        <v>17.82</v>
      </c>
      <c r="BN6" vm="320">
        <f ca="1"/>
        <v>16.89</v>
      </c>
      <c r="BO6" vm="282">
        <f ca="1"/>
        <v>16.75</v>
      </c>
      <c r="BP6" vm="321">
        <f ca="1"/>
        <v>16.260000000000002</v>
      </c>
      <c r="BQ6" vm="282">
        <f ca="1"/>
        <v>16.75</v>
      </c>
      <c r="BR6" vm="322">
        <f ca="1"/>
        <v>15.5</v>
      </c>
      <c r="BS6" vm="323">
        <f ca="1"/>
        <v>16.13</v>
      </c>
      <c r="BT6" vm="324">
        <f ca="1"/>
        <v>17.239999999999998</v>
      </c>
      <c r="BU6" vm="325">
        <f ca="1"/>
        <v>18.13</v>
      </c>
      <c r="BV6" vm="263">
        <f ca="1"/>
        <v>17.87</v>
      </c>
      <c r="BW6" vm="326">
        <f ca="1"/>
        <v>17.29</v>
      </c>
      <c r="BX6" vm="267">
        <f ca="1"/>
        <v>17.46</v>
      </c>
      <c r="BY6" vm="327">
        <f ca="1"/>
        <v>16.22</v>
      </c>
      <c r="BZ6" vm="328">
        <f ca="1"/>
        <v>16.3</v>
      </c>
      <c r="CA6" vm="329">
        <f ca="1"/>
        <v>16.690000000000001</v>
      </c>
      <c r="CB6" vm="330">
        <f ca="1"/>
        <v>16.149999999999999</v>
      </c>
      <c r="CC6" vm="331">
        <f ca="1"/>
        <v>15.47</v>
      </c>
      <c r="CD6" vm="332">
        <f ca="1"/>
        <v>14.71</v>
      </c>
      <c r="CE6" vm="333">
        <f ca="1"/>
        <v>13.32</v>
      </c>
      <c r="CF6" vm="334">
        <f ca="1"/>
        <v>12.95</v>
      </c>
      <c r="CG6" vm="335">
        <f ca="1"/>
        <v>13.31</v>
      </c>
      <c r="CH6" vm="336">
        <f ca="1"/>
        <v>12.16</v>
      </c>
      <c r="CI6" vm="337">
        <f ca="1"/>
        <v>12.94</v>
      </c>
      <c r="CJ6" vm="338">
        <f ca="1"/>
        <v>13.04</v>
      </c>
      <c r="CK6" vm="339">
        <f ca="1"/>
        <v>13.1</v>
      </c>
      <c r="CL6" vm="340">
        <f ca="1"/>
        <v>12.98</v>
      </c>
      <c r="CM6" vm="341">
        <f ca="1"/>
        <v>13.9</v>
      </c>
      <c r="CN6" vm="342">
        <f ca="1"/>
        <v>13.56</v>
      </c>
      <c r="CO6" vm="343">
        <f ca="1"/>
        <v>13.5</v>
      </c>
      <c r="CP6" vm="344">
        <f ca="1"/>
        <v>13.03</v>
      </c>
      <c r="CQ6" vm="345">
        <f ca="1"/>
        <v>12.68</v>
      </c>
      <c r="CR6" vm="346">
        <f ca="1"/>
        <v>13.13</v>
      </c>
      <c r="CS6" vm="347">
        <f ca="1"/>
        <v>13.88</v>
      </c>
      <c r="CT6" vm="348">
        <f ca="1"/>
        <v>13.89</v>
      </c>
      <c r="CU6" vm="349">
        <f ca="1"/>
        <v>14.1</v>
      </c>
      <c r="CV6" vm="350">
        <f ca="1"/>
        <v>13.97</v>
      </c>
      <c r="CW6" vm="351">
        <f ca="1"/>
        <v>13.43</v>
      </c>
      <c r="CX6" vm="352">
        <f ca="1"/>
        <v>14.77</v>
      </c>
      <c r="CY6" vm="353">
        <f ca="1"/>
        <v>14.31</v>
      </c>
      <c r="CZ6" vm="278">
        <f ca="1"/>
        <v>14.25</v>
      </c>
      <c r="DA6" vm="354">
        <f ca="1"/>
        <v>14.47</v>
      </c>
      <c r="DB6" vm="355">
        <f ca="1"/>
        <v>14.54</v>
      </c>
      <c r="DC6" vm="356">
        <f ca="1"/>
        <v>15.16</v>
      </c>
      <c r="DD6" vm="357">
        <f ca="1"/>
        <v>15.21</v>
      </c>
      <c r="DE6" vm="358">
        <f ca="1"/>
        <v>14.08</v>
      </c>
      <c r="DF6" vm="359">
        <f ca="1"/>
        <v>13.68</v>
      </c>
      <c r="DG6" vm="360">
        <f ca="1"/>
        <v>13.75</v>
      </c>
      <c r="DH6" vm="351">
        <f ca="1"/>
        <v>13.43</v>
      </c>
      <c r="DI6" vm="350">
        <f ca="1"/>
        <v>13.97</v>
      </c>
      <c r="DJ6" vm="361">
        <f ca="1"/>
        <v>13.76</v>
      </c>
      <c r="DK6" vm="362">
        <f ca="1"/>
        <v>13.71</v>
      </c>
      <c r="DL6" vm="363">
        <f ca="1"/>
        <v>14.28</v>
      </c>
      <c r="DM6" vm="364">
        <f ca="1"/>
        <v>14.06</v>
      </c>
      <c r="DN6" vm="365">
        <f ca="1"/>
        <v>14.63</v>
      </c>
      <c r="DO6" vm="366">
        <f ca="1"/>
        <v>14.86</v>
      </c>
      <c r="DP6" vm="367">
        <f ca="1"/>
        <v>14.74</v>
      </c>
      <c r="DQ6" vm="368">
        <f ca="1"/>
        <v>15.02</v>
      </c>
      <c r="DR6" vm="369">
        <f ca="1"/>
        <v>14.62</v>
      </c>
      <c r="DS6" vm="370">
        <f ca="1"/>
        <v>15.07</v>
      </c>
      <c r="DT6" vm="371">
        <f ca="1"/>
        <v>14.99</v>
      </c>
      <c r="DU6" vm="372">
        <f ca="1"/>
        <v>15.25</v>
      </c>
      <c r="DV6" vm="373">
        <f ca="1"/>
        <v>15.33</v>
      </c>
      <c r="DW6" vm="322">
        <f ca="1"/>
        <v>15.5</v>
      </c>
      <c r="DX6" vm="374">
        <f ca="1"/>
        <v>14.96</v>
      </c>
      <c r="DY6" vm="375">
        <f ca="1"/>
        <v>14.84</v>
      </c>
      <c r="DZ6" vm="376">
        <f ca="1"/>
        <v>14.17</v>
      </c>
      <c r="EA6" vm="362">
        <f ca="1"/>
        <v>13.71</v>
      </c>
      <c r="EB6" vm="377">
        <f ca="1"/>
        <v>13.82</v>
      </c>
      <c r="EC6" vm="378">
        <f ca="1"/>
        <v>13.99</v>
      </c>
      <c r="ED6" vm="379">
        <f ca="1"/>
        <v>14.42</v>
      </c>
      <c r="EE6" vm="380">
        <f ca="1"/>
        <v>13.74</v>
      </c>
      <c r="EF6" vm="274">
        <f ca="1"/>
        <v>13.51</v>
      </c>
      <c r="EG6" vm="381">
        <f ca="1"/>
        <v>13.33</v>
      </c>
      <c r="EH6" vm="382">
        <f ca="1"/>
        <v>12.99</v>
      </c>
      <c r="EI6" vm="383">
        <f ca="1"/>
        <v>12.93</v>
      </c>
      <c r="EJ6" vm="382">
        <f ca="1"/>
        <v>12.99</v>
      </c>
      <c r="EK6" vm="384">
        <f ca="1"/>
        <v>13.22</v>
      </c>
      <c r="EL6" vm="348">
        <f ca="1"/>
        <v>13.89</v>
      </c>
      <c r="EM6" vm="385">
        <f ca="1"/>
        <v>13.96</v>
      </c>
      <c r="EN6" vm="386">
        <f ca="1"/>
        <v>14.19</v>
      </c>
      <c r="EO6" vm="354">
        <f ca="1"/>
        <v>14.47</v>
      </c>
      <c r="EP6" vm="359">
        <f ca="1"/>
        <v>13.68</v>
      </c>
      <c r="EQ6" vm="387">
        <f ca="1"/>
        <v>14.03</v>
      </c>
      <c r="ER6" vm="388">
        <f ca="1"/>
        <v>14.27</v>
      </c>
      <c r="ES6" vm="360">
        <f ca="1"/>
        <v>13.75</v>
      </c>
      <c r="ET6" vm="389">
        <f ca="1"/>
        <v>14.21</v>
      </c>
      <c r="EU6" vm="350">
        <f ca="1"/>
        <v>13.97</v>
      </c>
      <c r="EV6" vm="390">
        <f ca="1"/>
        <v>13.23</v>
      </c>
      <c r="EW6" vm="391">
        <f ca="1"/>
        <v>12.71</v>
      </c>
      <c r="EX6" vm="392">
        <f ca="1"/>
        <v>12.21</v>
      </c>
      <c r="EY6" vm="393">
        <f ca="1"/>
        <v>11.86</v>
      </c>
      <c r="EZ6" vm="394">
        <f ca="1"/>
        <v>12.27</v>
      </c>
      <c r="FA6" vm="395">
        <f ca="1"/>
        <v>12.75</v>
      </c>
      <c r="FB6" vm="396">
        <f ca="1"/>
        <v>12.25</v>
      </c>
      <c r="FC6" vm="397">
        <f ca="1"/>
        <v>12.04</v>
      </c>
      <c r="FD6" vm="398">
        <f ca="1"/>
        <v>11.92</v>
      </c>
      <c r="FE6" vm="334">
        <f ca="1"/>
        <v>12.95</v>
      </c>
      <c r="FF6" vm="399">
        <f ca="1"/>
        <v>12.87</v>
      </c>
      <c r="FG6" vm="400">
        <f ca="1"/>
        <v>12.73</v>
      </c>
      <c r="FH6" vm="401">
        <f ca="1"/>
        <v>12.18</v>
      </c>
      <c r="FI6" vm="402">
        <f ca="1"/>
        <v>12.05</v>
      </c>
      <c r="FJ6" vm="403">
        <f ca="1"/>
        <v>12.26</v>
      </c>
      <c r="FK6" vm="404">
        <f ca="1"/>
        <v>12.7</v>
      </c>
      <c r="FL6" vm="405">
        <f ca="1"/>
        <v>13.05</v>
      </c>
      <c r="FM6" vm="406">
        <f ca="1"/>
        <v>13.11</v>
      </c>
      <c r="FN6" vm="407">
        <f ca="1"/>
        <v>13.2</v>
      </c>
      <c r="FO6" vm="408">
        <f ca="1"/>
        <v>13.7</v>
      </c>
      <c r="FP6" vm="378">
        <f ca="1"/>
        <v>13.99</v>
      </c>
      <c r="FQ6" vm="409">
        <f ca="1"/>
        <v>13.46</v>
      </c>
      <c r="FR6" vm="362">
        <f ca="1"/>
        <v>13.71</v>
      </c>
      <c r="FS6" vm="349">
        <f ca="1"/>
        <v>14.1</v>
      </c>
      <c r="FT6" vm="410">
        <f ca="1"/>
        <v>14.29</v>
      </c>
      <c r="FU6" vm="411">
        <f ca="1"/>
        <v>14</v>
      </c>
      <c r="FV6" vm="350">
        <f ca="1"/>
        <v>13.97</v>
      </c>
      <c r="FW6" vm="411">
        <f ca="1"/>
        <v>14</v>
      </c>
      <c r="FX6" vm="412">
        <f ca="1"/>
        <v>14.18</v>
      </c>
      <c r="FY6" vm="413">
        <f ca="1"/>
        <v>14.11</v>
      </c>
      <c r="FZ6" vm="414">
        <f ca="1"/>
        <v>13.58</v>
      </c>
      <c r="GA6" vm="415">
        <f ca="1"/>
        <v>13.73</v>
      </c>
      <c r="GB6" vm="413">
        <f ca="1"/>
        <v>14.11</v>
      </c>
      <c r="GC6" vm="416">
        <f ca="1"/>
        <v>14.32</v>
      </c>
      <c r="GD6" vm="278">
        <f ca="1"/>
        <v>14.25</v>
      </c>
      <c r="GE6" vm="417">
        <f ca="1"/>
        <v>13.98</v>
      </c>
      <c r="GF6" vm="418">
        <f ca="1"/>
        <v>14.93</v>
      </c>
      <c r="GG6" vm="419">
        <f ca="1"/>
        <v>14.88</v>
      </c>
      <c r="GH6" vm="420">
        <f ca="1"/>
        <v>14.68</v>
      </c>
      <c r="GI6" vm="421">
        <f ca="1"/>
        <v>14.61</v>
      </c>
      <c r="GJ6" vm="422">
        <f ca="1"/>
        <v>14.09</v>
      </c>
      <c r="GK6" vm="423">
        <f ca="1"/>
        <v>13.95</v>
      </c>
      <c r="GL6" vm="424">
        <f ca="1"/>
        <v>14.05</v>
      </c>
      <c r="GM6" vm="425">
        <f ca="1"/>
        <v>13.85</v>
      </c>
      <c r="GN6" vm="417">
        <f ca="1"/>
        <v>13.98</v>
      </c>
      <c r="GO6" vm="379">
        <f ca="1"/>
        <v>14.42</v>
      </c>
      <c r="GP6" vm="426">
        <f ca="1"/>
        <v>14.5</v>
      </c>
      <c r="GQ6" vm="427">
        <f ca="1"/>
        <v>13.83</v>
      </c>
      <c r="GR6" vm="428">
        <f ca="1"/>
        <v>14.14</v>
      </c>
      <c r="GS6" vm="429">
        <f ca="1"/>
        <v>14.43</v>
      </c>
      <c r="GT6" vm="417">
        <f ca="1"/>
        <v>13.98</v>
      </c>
      <c r="GU6" vm="350">
        <f ca="1"/>
        <v>13.97</v>
      </c>
      <c r="GV6" vm="413">
        <f ca="1"/>
        <v>14.11</v>
      </c>
      <c r="GW6" vm="430">
        <f ca="1"/>
        <v>14.33</v>
      </c>
      <c r="GX6" vm="431">
        <f ca="1"/>
        <v>13.55</v>
      </c>
      <c r="GY6" vm="432">
        <f ca="1"/>
        <v>13.6</v>
      </c>
      <c r="GZ6" vm="433">
        <f ca="1"/>
        <v>13.53</v>
      </c>
      <c r="HA6" vm="276">
        <f ca="1"/>
        <v>14.2</v>
      </c>
      <c r="HB6" vm="409">
        <f ca="1"/>
        <v>13.46</v>
      </c>
      <c r="HC6" vm="434">
        <f ca="1"/>
        <v>13.35</v>
      </c>
      <c r="HD6" vm="383">
        <f ca="1"/>
        <v>12.93</v>
      </c>
      <c r="HE6" vm="435">
        <f ca="1"/>
        <v>12.81</v>
      </c>
      <c r="HF6" vm="436">
        <f ca="1"/>
        <v>12.48</v>
      </c>
      <c r="HG6" vm="437">
        <f ca="1"/>
        <v>12.53</v>
      </c>
      <c r="HH6" vm="344">
        <f ca="1"/>
        <v>13.03</v>
      </c>
      <c r="HI6" vm="438">
        <f ca="1"/>
        <v>12.56</v>
      </c>
      <c r="HJ6" vm="391">
        <f ca="1"/>
        <v>12.71</v>
      </c>
      <c r="HK6" vm="437">
        <f ca="1"/>
        <v>12.53</v>
      </c>
      <c r="HL6" vm="439">
        <f ca="1"/>
        <v>12.32</v>
      </c>
      <c r="HM6" vm="404">
        <f ca="1"/>
        <v>12.7</v>
      </c>
      <c r="HN6" vm="440">
        <f ca="1"/>
        <v>12.72</v>
      </c>
      <c r="HO6" vm="441">
        <f ca="1"/>
        <v>12.74</v>
      </c>
      <c r="HP6" vm="442">
        <f ca="1"/>
        <v>13.59</v>
      </c>
      <c r="HQ6" vm="378">
        <f ca="1"/>
        <v>13.99</v>
      </c>
      <c r="HR6" vm="412">
        <f ca="1"/>
        <v>14.18</v>
      </c>
      <c r="HS6" vm="421">
        <f ca="1"/>
        <v>14.61</v>
      </c>
      <c r="HT6" vm="443">
        <f ca="1"/>
        <v>15.19</v>
      </c>
      <c r="HU6" vm="444">
        <f ca="1"/>
        <v>15.34</v>
      </c>
      <c r="HV6" vm="445">
        <f ca="1"/>
        <v>16.829999999999998</v>
      </c>
      <c r="HW6" vm="446">
        <f ca="1"/>
        <v>17.02</v>
      </c>
      <c r="HX6" vm="447">
        <f ca="1"/>
        <v>17.079999999999998</v>
      </c>
      <c r="HY6" vm="265">
        <f ca="1"/>
        <v>16.64</v>
      </c>
      <c r="HZ6" vm="448">
        <f ca="1"/>
        <v>16.28</v>
      </c>
      <c r="IA6" vm="449">
        <f ca="1"/>
        <v>16.34</v>
      </c>
      <c r="IB6" vm="450">
        <f ca="1"/>
        <v>16.170000000000002</v>
      </c>
      <c r="IC6" vm="451">
        <f ca="1"/>
        <v>16.02</v>
      </c>
      <c r="ID6" vm="321">
        <f ca="1"/>
        <v>16.260000000000002</v>
      </c>
      <c r="IE6" vm="452">
        <f ca="1"/>
        <v>16.61</v>
      </c>
      <c r="IF6" vm="453">
        <f ca="1"/>
        <v>16.43</v>
      </c>
      <c r="IG6" vm="454">
        <f ca="1"/>
        <v>15.96</v>
      </c>
      <c r="IH6" vm="455">
        <f ca="1"/>
        <v>16.14</v>
      </c>
      <c r="II6" vm="329">
        <f ca="1"/>
        <v>16.690000000000001</v>
      </c>
      <c r="IJ6" vm="456">
        <f ca="1"/>
        <v>17.059999999999999</v>
      </c>
      <c r="IK6" vm="446">
        <f ca="1"/>
        <v>17.02</v>
      </c>
      <c r="IL6" vm="457">
        <f ca="1"/>
        <v>16.920000000000002</v>
      </c>
      <c r="IM6" vm="266">
        <f ca="1"/>
        <v>16.96</v>
      </c>
      <c r="IN6" vm="298">
        <f ca="1"/>
        <v>16.97</v>
      </c>
      <c r="IO6" vm="458">
        <f ca="1"/>
        <v>16.66</v>
      </c>
      <c r="IP6" vm="448">
        <f ca="1"/>
        <v>16.28</v>
      </c>
    </row>
    <row r="7" spans="2:257" x14ac:dyDescent="0.25">
      <c r="B7" cm="1" vm="459">
        <f t="array" aca="1" ref="B7:IP7" ca="1">TRANSPOSE(_xlfn.STOCKHISTORY(Dashboard!B7,TODAY()-365,TODAY(),0,0,1))</f>
        <v>172.79</v>
      </c>
      <c r="C7" vm="460">
        <f ca="1"/>
        <v>172.55</v>
      </c>
      <c r="D7" vm="461">
        <f ca="1"/>
        <v>168.88</v>
      </c>
      <c r="E7" vm="462">
        <f ca="1"/>
        <v>167.3</v>
      </c>
      <c r="F7" vm="463">
        <f ca="1"/>
        <v>164.32</v>
      </c>
      <c r="G7" vm="464">
        <f ca="1"/>
        <v>160.07</v>
      </c>
      <c r="H7" vm="465">
        <f ca="1"/>
        <v>162.74</v>
      </c>
      <c r="I7" vm="466">
        <f ca="1"/>
        <v>164.85</v>
      </c>
      <c r="J7" vm="467">
        <f ca="1"/>
        <v>165.12</v>
      </c>
      <c r="K7" vm="468">
        <f ca="1"/>
        <v>163.19999999999999</v>
      </c>
      <c r="L7" vm="469">
        <f ca="1"/>
        <v>166.56</v>
      </c>
      <c r="M7" vm="470">
        <f ca="1"/>
        <v>166.23</v>
      </c>
      <c r="N7" vm="471">
        <f ca="1"/>
        <v>163.16999999999999</v>
      </c>
      <c r="O7" vm="472">
        <f ca="1"/>
        <v>159.30000000000001</v>
      </c>
      <c r="P7" vm="473">
        <f ca="1"/>
        <v>157.44</v>
      </c>
      <c r="Q7" vm="474">
        <f ca="1"/>
        <v>162.94999999999999</v>
      </c>
      <c r="R7" vm="475">
        <f ca="1"/>
        <v>158.52000000000001</v>
      </c>
      <c r="S7" vm="476">
        <f ca="1"/>
        <v>154.72999999999999</v>
      </c>
      <c r="T7" vm="477">
        <f ca="1"/>
        <v>150.62</v>
      </c>
      <c r="U7" vm="478">
        <f ca="1"/>
        <v>155.09</v>
      </c>
      <c r="V7" vm="479">
        <f ca="1"/>
        <v>159.59</v>
      </c>
      <c r="W7" vm="480">
        <f ca="1"/>
        <v>160.62</v>
      </c>
      <c r="X7" vm="481">
        <f ca="1"/>
        <v>163.98</v>
      </c>
      <c r="Y7" vm="482">
        <f ca="1"/>
        <v>165.38</v>
      </c>
      <c r="Z7" vm="483">
        <f ca="1"/>
        <v>168.82</v>
      </c>
      <c r="AA7" vm="484">
        <f ca="1"/>
        <v>170.21</v>
      </c>
      <c r="AB7" vm="485">
        <f ca="1"/>
        <v>174.07</v>
      </c>
      <c r="AC7" vm="486">
        <f ca="1"/>
        <v>174.72</v>
      </c>
      <c r="AD7" vm="487">
        <f ca="1"/>
        <v>175.6</v>
      </c>
      <c r="AE7" vm="488">
        <f ca="1"/>
        <v>178.96</v>
      </c>
      <c r="AF7" vm="489">
        <f ca="1"/>
        <v>177.77</v>
      </c>
      <c r="AG7" vm="490">
        <f ca="1"/>
        <v>174.61</v>
      </c>
      <c r="AH7" vm="491">
        <f ca="1"/>
        <v>174.31</v>
      </c>
      <c r="AI7" vm="492">
        <f ca="1"/>
        <v>178.44</v>
      </c>
      <c r="AJ7" vm="493">
        <f ca="1"/>
        <v>175.06</v>
      </c>
      <c r="AK7" vm="494">
        <f ca="1"/>
        <v>171.83</v>
      </c>
      <c r="AL7" vm="495">
        <f ca="1"/>
        <v>172.14</v>
      </c>
      <c r="AM7" vm="496">
        <f ca="1"/>
        <v>170.09</v>
      </c>
      <c r="AN7" vm="497">
        <f ca="1"/>
        <v>165.75</v>
      </c>
      <c r="AO7" vm="498">
        <f ca="1"/>
        <v>167.66</v>
      </c>
      <c r="AP7" vm="499">
        <f ca="1"/>
        <v>170.4</v>
      </c>
      <c r="AQ7" vm="500">
        <f ca="1"/>
        <v>165.29</v>
      </c>
      <c r="AR7" vm="501">
        <f ca="1"/>
        <v>165.07</v>
      </c>
      <c r="AS7" vm="502">
        <f ca="1"/>
        <v>167.4</v>
      </c>
      <c r="AT7" vm="503">
        <f ca="1"/>
        <v>167.23</v>
      </c>
      <c r="AU7" vm="504">
        <f ca="1"/>
        <v>166.42</v>
      </c>
      <c r="AV7" vm="505">
        <f ca="1"/>
        <v>161.79</v>
      </c>
      <c r="AW7" vm="506">
        <f ca="1"/>
        <v>162.88</v>
      </c>
      <c r="AX7" vm="507">
        <f ca="1"/>
        <v>156.80000000000001</v>
      </c>
      <c r="AY7" vm="508">
        <f ca="1"/>
        <v>156.57</v>
      </c>
      <c r="AZ7" vm="509">
        <f ca="1"/>
        <v>163.63999999999999</v>
      </c>
      <c r="BA7" vm="510">
        <f ca="1"/>
        <v>157.65</v>
      </c>
      <c r="BB7" vm="511">
        <f ca="1"/>
        <v>157.96</v>
      </c>
      <c r="BC7" vm="512">
        <f ca="1"/>
        <v>159.47999999999999</v>
      </c>
      <c r="BD7" vm="513">
        <f ca="1"/>
        <v>166.02</v>
      </c>
      <c r="BE7" vm="514">
        <f ca="1"/>
        <v>156.77000000000001</v>
      </c>
      <c r="BF7" vm="515">
        <f ca="1"/>
        <v>157.28</v>
      </c>
      <c r="BG7" vm="516">
        <f ca="1"/>
        <v>152.06</v>
      </c>
      <c r="BH7" vm="517">
        <f ca="1"/>
        <v>154.51</v>
      </c>
      <c r="BI7" vm="518">
        <f ca="1"/>
        <v>146.5</v>
      </c>
      <c r="BJ7" vm="519">
        <f ca="1"/>
        <v>142.56</v>
      </c>
      <c r="BK7" vm="520">
        <f ca="1"/>
        <v>147.11000000000001</v>
      </c>
      <c r="BL7" vm="521">
        <f ca="1"/>
        <v>145.54</v>
      </c>
      <c r="BM7" vm="522">
        <f ca="1"/>
        <v>149.24</v>
      </c>
      <c r="BN7" vm="523">
        <f ca="1"/>
        <v>140.82</v>
      </c>
      <c r="BO7" vm="524">
        <f ca="1"/>
        <v>137.35</v>
      </c>
      <c r="BP7" vm="525">
        <f ca="1"/>
        <v>137.59</v>
      </c>
      <c r="BQ7" vm="526">
        <f ca="1"/>
        <v>143.11000000000001</v>
      </c>
      <c r="BR7" vm="527">
        <f ca="1"/>
        <v>140.36000000000001</v>
      </c>
      <c r="BS7" vm="528">
        <f ca="1"/>
        <v>140.52000000000001</v>
      </c>
      <c r="BT7" vm="529">
        <f ca="1"/>
        <v>143.78</v>
      </c>
      <c r="BU7" vm="530">
        <f ca="1"/>
        <v>149.63999999999999</v>
      </c>
      <c r="BV7" vm="531">
        <f ca="1"/>
        <v>148.84</v>
      </c>
      <c r="BW7" vm="532">
        <f ca="1"/>
        <v>148.71</v>
      </c>
      <c r="BX7" vm="533">
        <f ca="1"/>
        <v>151.21</v>
      </c>
      <c r="BY7" vm="534">
        <f ca="1"/>
        <v>145.38</v>
      </c>
      <c r="BZ7" vm="535">
        <f ca="1"/>
        <v>146.13999999999999</v>
      </c>
      <c r="CA7" vm="532">
        <f ca="1"/>
        <v>148.71</v>
      </c>
      <c r="CB7" vm="536">
        <f ca="1"/>
        <v>147.96</v>
      </c>
      <c r="CC7" vm="537">
        <f ca="1"/>
        <v>142.63999999999999</v>
      </c>
      <c r="CD7" vm="538">
        <f ca="1"/>
        <v>137.13</v>
      </c>
      <c r="CE7" vm="539">
        <f ca="1"/>
        <v>131.88</v>
      </c>
      <c r="CF7" vm="540">
        <f ca="1"/>
        <v>132.76</v>
      </c>
      <c r="CG7" vm="541">
        <f ca="1"/>
        <v>135.43</v>
      </c>
      <c r="CH7" vm="542">
        <f ca="1"/>
        <v>130.06</v>
      </c>
      <c r="CI7" vm="543">
        <f ca="1"/>
        <v>131.56</v>
      </c>
      <c r="CJ7" vm="544">
        <f ca="1"/>
        <v>135.87</v>
      </c>
      <c r="CK7" vm="545">
        <f ca="1"/>
        <v>135.35</v>
      </c>
      <c r="CL7" vm="546">
        <f ca="1"/>
        <v>138.27000000000001</v>
      </c>
      <c r="CM7" vm="547">
        <f ca="1"/>
        <v>141.66</v>
      </c>
      <c r="CN7" vm="547">
        <f ca="1"/>
        <v>141.66</v>
      </c>
      <c r="CO7" vm="548">
        <f ca="1"/>
        <v>137.44</v>
      </c>
      <c r="CP7" vm="549">
        <f ca="1"/>
        <v>139.22999999999999</v>
      </c>
      <c r="CQ7" vm="550">
        <f ca="1"/>
        <v>136.72</v>
      </c>
      <c r="CR7" vm="551">
        <f ca="1"/>
        <v>138.93</v>
      </c>
      <c r="CS7" vm="552">
        <f ca="1"/>
        <v>141.56</v>
      </c>
      <c r="CT7" vm="553">
        <f ca="1"/>
        <v>142.91999999999999</v>
      </c>
      <c r="CU7" vm="554">
        <f ca="1"/>
        <v>146.35</v>
      </c>
      <c r="CV7" vm="555">
        <f ca="1"/>
        <v>147.04</v>
      </c>
      <c r="CW7" vm="556">
        <f ca="1"/>
        <v>144.87</v>
      </c>
      <c r="CX7" vm="557">
        <f ca="1"/>
        <v>145.86000000000001</v>
      </c>
      <c r="CY7" vm="558">
        <f ca="1"/>
        <v>145.49</v>
      </c>
      <c r="CZ7" vm="559">
        <f ca="1"/>
        <v>148.47</v>
      </c>
      <c r="DA7" vm="560">
        <f ca="1"/>
        <v>150.16999999999999</v>
      </c>
      <c r="DB7" vm="561">
        <f ca="1"/>
        <v>147.07</v>
      </c>
      <c r="DC7" vm="562">
        <f ca="1"/>
        <v>151</v>
      </c>
      <c r="DD7" vm="563">
        <f ca="1"/>
        <v>153.04</v>
      </c>
      <c r="DE7" vm="564">
        <f ca="1"/>
        <v>155.35</v>
      </c>
      <c r="DF7" vm="565">
        <f ca="1"/>
        <v>154.09</v>
      </c>
      <c r="DG7" vm="566">
        <f ca="1"/>
        <v>152.94999999999999</v>
      </c>
      <c r="DH7" vm="567">
        <f ca="1"/>
        <v>151.6</v>
      </c>
      <c r="DI7" vm="568">
        <f ca="1"/>
        <v>156.79</v>
      </c>
      <c r="DJ7" vm="569">
        <f ca="1"/>
        <v>157.35</v>
      </c>
      <c r="DK7" vm="570">
        <f ca="1"/>
        <v>162.51</v>
      </c>
      <c r="DL7" vm="571">
        <f ca="1"/>
        <v>161.51</v>
      </c>
      <c r="DM7" vm="572">
        <f ca="1"/>
        <v>160.01</v>
      </c>
      <c r="DN7" vm="573">
        <f ca="1"/>
        <v>166.13</v>
      </c>
      <c r="DO7" vm="574">
        <f ca="1"/>
        <v>165.81</v>
      </c>
      <c r="DP7" vm="575">
        <f ca="1"/>
        <v>165.35</v>
      </c>
      <c r="DQ7" vm="576">
        <f ca="1"/>
        <v>164.87</v>
      </c>
      <c r="DR7" vm="577">
        <f ca="1"/>
        <v>164.92</v>
      </c>
      <c r="DS7" vm="578">
        <f ca="1"/>
        <v>169.24</v>
      </c>
      <c r="DT7" vm="579">
        <f ca="1"/>
        <v>168.49</v>
      </c>
      <c r="DU7" vm="580">
        <f ca="1"/>
        <v>172.1</v>
      </c>
      <c r="DV7" vm="581">
        <f ca="1"/>
        <v>173.19</v>
      </c>
      <c r="DW7" vm="582">
        <f ca="1"/>
        <v>173.03</v>
      </c>
      <c r="DX7" vm="583">
        <f ca="1"/>
        <v>174.55</v>
      </c>
      <c r="DY7" vm="584">
        <f ca="1"/>
        <v>174.15</v>
      </c>
      <c r="DZ7" vm="585">
        <f ca="1"/>
        <v>171.52</v>
      </c>
      <c r="EA7" vm="586">
        <f ca="1"/>
        <v>167.57</v>
      </c>
      <c r="EB7" vm="503">
        <f ca="1"/>
        <v>167.23</v>
      </c>
      <c r="EC7" vm="587">
        <f ca="1"/>
        <v>167.53</v>
      </c>
      <c r="ED7" vm="588">
        <f ca="1"/>
        <v>170.03</v>
      </c>
      <c r="EE7" vm="589">
        <f ca="1"/>
        <v>163.62</v>
      </c>
      <c r="EF7" vm="590">
        <f ca="1"/>
        <v>161.38</v>
      </c>
      <c r="EG7" vm="591">
        <f ca="1"/>
        <v>158.91</v>
      </c>
      <c r="EH7" vm="592">
        <f ca="1"/>
        <v>157.22</v>
      </c>
      <c r="EI7" vm="511">
        <f ca="1"/>
        <v>157.96</v>
      </c>
      <c r="EJ7" vm="593">
        <f ca="1"/>
        <v>155.81</v>
      </c>
      <c r="EK7" vm="594">
        <f ca="1"/>
        <v>154.53</v>
      </c>
      <c r="EL7" vm="595">
        <f ca="1"/>
        <v>155.96</v>
      </c>
      <c r="EM7" vm="596">
        <f ca="1"/>
        <v>154.46</v>
      </c>
      <c r="EN7" vm="597">
        <f ca="1"/>
        <v>157.37</v>
      </c>
      <c r="EO7" vm="598">
        <f ca="1"/>
        <v>163.43</v>
      </c>
      <c r="EP7" vm="599">
        <f ca="1"/>
        <v>153.84</v>
      </c>
      <c r="EQ7" vm="600">
        <f ca="1"/>
        <v>155.31</v>
      </c>
      <c r="ER7" vm="601">
        <f ca="1"/>
        <v>152.37</v>
      </c>
      <c r="ES7" vm="602">
        <f ca="1"/>
        <v>150.69999999999999</v>
      </c>
      <c r="ET7" vm="603">
        <f ca="1"/>
        <v>154.47999999999999</v>
      </c>
      <c r="EU7" vm="604">
        <f ca="1"/>
        <v>156.9</v>
      </c>
      <c r="EV7" vm="605">
        <f ca="1"/>
        <v>153.72</v>
      </c>
      <c r="EW7" vm="606">
        <f ca="1"/>
        <v>152.74</v>
      </c>
      <c r="EX7" vm="607">
        <f ca="1"/>
        <v>150.43</v>
      </c>
      <c r="EY7" vm="608">
        <f ca="1"/>
        <v>150.77000000000001</v>
      </c>
      <c r="EZ7" vm="609">
        <f ca="1"/>
        <v>151.76</v>
      </c>
      <c r="FA7" vm="610">
        <f ca="1"/>
        <v>149.84</v>
      </c>
      <c r="FB7" vm="611">
        <f ca="1"/>
        <v>142.47999999999999</v>
      </c>
      <c r="FC7" vm="612">
        <f ca="1"/>
        <v>138.19999999999999</v>
      </c>
      <c r="FD7" vm="613">
        <f ca="1"/>
        <v>142.44999999999999</v>
      </c>
      <c r="FE7" vm="614">
        <f ca="1"/>
        <v>146.1</v>
      </c>
      <c r="FF7" vm="615">
        <f ca="1"/>
        <v>146.4</v>
      </c>
      <c r="FG7" vm="616">
        <f ca="1"/>
        <v>145.43</v>
      </c>
      <c r="FH7" vm="617">
        <f ca="1"/>
        <v>140.09</v>
      </c>
      <c r="FI7" vm="618">
        <f ca="1"/>
        <v>140.41999999999999</v>
      </c>
      <c r="FJ7" vm="619">
        <f ca="1"/>
        <v>138.97999999999999</v>
      </c>
      <c r="FK7" vm="620">
        <f ca="1"/>
        <v>138.34</v>
      </c>
      <c r="FL7" vm="621">
        <f ca="1"/>
        <v>142.99</v>
      </c>
      <c r="FM7" vm="622">
        <f ca="1"/>
        <v>138.38</v>
      </c>
      <c r="FN7" vm="623">
        <f ca="1"/>
        <v>142.41</v>
      </c>
      <c r="FO7" vm="624">
        <f ca="1"/>
        <v>143.75</v>
      </c>
      <c r="FP7" vm="625">
        <f ca="1"/>
        <v>143.86000000000001</v>
      </c>
      <c r="FQ7" vm="626">
        <f ca="1"/>
        <v>143.38999999999999</v>
      </c>
      <c r="FR7" vm="627">
        <f ca="1"/>
        <v>147.27000000000001</v>
      </c>
      <c r="FS7" vm="628">
        <f ca="1"/>
        <v>149.44999999999999</v>
      </c>
      <c r="FT7" vm="629">
        <f ca="1"/>
        <v>152.34</v>
      </c>
      <c r="FU7" vm="630">
        <f ca="1"/>
        <v>149.35</v>
      </c>
      <c r="FV7" vm="631">
        <f ca="1"/>
        <v>144.80000000000001</v>
      </c>
      <c r="FW7" vm="632">
        <f ca="1"/>
        <v>155.74</v>
      </c>
      <c r="FX7" vm="633">
        <f ca="1"/>
        <v>153.34</v>
      </c>
      <c r="FY7" vm="634">
        <f ca="1"/>
        <v>150.65</v>
      </c>
      <c r="FZ7" vm="635">
        <f ca="1"/>
        <v>145.03</v>
      </c>
      <c r="GA7" vm="636">
        <f ca="1"/>
        <v>138.88</v>
      </c>
      <c r="GB7" vm="622">
        <f ca="1"/>
        <v>138.38</v>
      </c>
      <c r="GC7" vm="637">
        <f ca="1"/>
        <v>138.91999999999999</v>
      </c>
      <c r="GD7" vm="638">
        <f ca="1"/>
        <v>139.5</v>
      </c>
      <c r="GE7" vm="639">
        <f ca="1"/>
        <v>134.87</v>
      </c>
      <c r="GF7" vm="640">
        <f ca="1"/>
        <v>146.87</v>
      </c>
      <c r="GG7" vm="641">
        <f ca="1"/>
        <v>149.69999999999999</v>
      </c>
      <c r="GH7" vm="642">
        <f ca="1"/>
        <v>148.28</v>
      </c>
      <c r="GI7" vm="643">
        <f ca="1"/>
        <v>150.04</v>
      </c>
      <c r="GJ7" vm="644">
        <f ca="1"/>
        <v>148.79</v>
      </c>
      <c r="GK7" vm="645">
        <f ca="1"/>
        <v>150.72</v>
      </c>
      <c r="GL7" vm="646">
        <f ca="1"/>
        <v>151.29</v>
      </c>
      <c r="GM7" vm="647">
        <f ca="1"/>
        <v>148.01</v>
      </c>
      <c r="GN7" vm="648">
        <f ca="1"/>
        <v>150.18</v>
      </c>
      <c r="GO7" vm="649">
        <f ca="1"/>
        <v>151.07</v>
      </c>
      <c r="GP7" vm="650">
        <f ca="1"/>
        <v>148.11000000000001</v>
      </c>
      <c r="GQ7" vm="651">
        <f ca="1"/>
        <v>144.22</v>
      </c>
      <c r="GR7" vm="652">
        <f ca="1"/>
        <v>141.16999999999999</v>
      </c>
      <c r="GS7" vm="653">
        <f ca="1"/>
        <v>148.03</v>
      </c>
      <c r="GT7" vm="654">
        <f ca="1"/>
        <v>148.31</v>
      </c>
      <c r="GU7" vm="655">
        <f ca="1"/>
        <v>147.81</v>
      </c>
      <c r="GV7" vm="656">
        <f ca="1"/>
        <v>146.63</v>
      </c>
      <c r="GW7" vm="657">
        <f ca="1"/>
        <v>142.91</v>
      </c>
      <c r="GX7" vm="658">
        <f ca="1"/>
        <v>140.94</v>
      </c>
      <c r="GY7" vm="659">
        <f ca="1"/>
        <v>142.65</v>
      </c>
      <c r="GZ7" vm="660">
        <f ca="1"/>
        <v>142.16</v>
      </c>
      <c r="HA7" vm="661">
        <f ca="1"/>
        <v>144.49</v>
      </c>
      <c r="HB7" vm="662">
        <f ca="1"/>
        <v>145.47</v>
      </c>
      <c r="HC7" vm="663">
        <f ca="1"/>
        <v>143.21</v>
      </c>
      <c r="HD7" vm="664">
        <f ca="1"/>
        <v>136.5</v>
      </c>
      <c r="HE7" vm="665">
        <f ca="1"/>
        <v>134.51</v>
      </c>
      <c r="HF7" vm="666">
        <f ca="1"/>
        <v>132.37</v>
      </c>
      <c r="HG7" vm="667">
        <f ca="1"/>
        <v>132.30000000000001</v>
      </c>
      <c r="HH7" vm="668">
        <f ca="1"/>
        <v>135.44999999999999</v>
      </c>
      <c r="HI7" vm="669">
        <f ca="1"/>
        <v>132.22999999999999</v>
      </c>
      <c r="HJ7" vm="670">
        <f ca="1"/>
        <v>131.86000000000001</v>
      </c>
      <c r="HK7" vm="671">
        <f ca="1"/>
        <v>130.03</v>
      </c>
      <c r="HL7" vm="672">
        <f ca="1"/>
        <v>126.04</v>
      </c>
      <c r="HM7" vm="673">
        <f ca="1"/>
        <v>129.61000000000001</v>
      </c>
      <c r="HN7" vm="674">
        <f ca="1"/>
        <v>129.93</v>
      </c>
      <c r="HO7" vm="675">
        <f ca="1"/>
        <v>125.07</v>
      </c>
      <c r="HP7" vm="676">
        <f ca="1"/>
        <v>126.36</v>
      </c>
      <c r="HQ7" vm="677">
        <f ca="1"/>
        <v>125.02</v>
      </c>
      <c r="HR7" vm="678">
        <f ca="1"/>
        <v>129.62</v>
      </c>
      <c r="HS7" vm="679">
        <f ca="1"/>
        <v>130.15</v>
      </c>
      <c r="HT7" vm="680">
        <f ca="1"/>
        <v>130.72999999999999</v>
      </c>
      <c r="HU7" vm="681">
        <f ca="1"/>
        <v>133.49</v>
      </c>
      <c r="HV7" vm="682">
        <f ca="1"/>
        <v>133.41</v>
      </c>
      <c r="HW7" vm="683">
        <f ca="1"/>
        <v>134.76</v>
      </c>
      <c r="HX7" vm="684">
        <f ca="1"/>
        <v>135.94</v>
      </c>
      <c r="HY7" vm="685">
        <f ca="1"/>
        <v>135.21</v>
      </c>
      <c r="HZ7" vm="686">
        <f ca="1"/>
        <v>135.27000000000001</v>
      </c>
      <c r="IA7" vm="687">
        <f ca="1"/>
        <v>137.87</v>
      </c>
      <c r="IB7" vm="688">
        <f ca="1"/>
        <v>141.11000000000001</v>
      </c>
      <c r="IC7" vm="689">
        <f ca="1"/>
        <v>142.53</v>
      </c>
      <c r="ID7" vm="690">
        <f ca="1"/>
        <v>141.86000000000001</v>
      </c>
      <c r="IE7" vm="691">
        <f ca="1"/>
        <v>143.96</v>
      </c>
      <c r="IF7" vm="692">
        <f ca="1"/>
        <v>145.93</v>
      </c>
      <c r="IG7" vm="693">
        <f ca="1"/>
        <v>143</v>
      </c>
      <c r="IH7" vm="694">
        <f ca="1"/>
        <v>144.29</v>
      </c>
      <c r="II7" vm="616">
        <f ca="1"/>
        <v>145.43</v>
      </c>
      <c r="IJ7" vm="695">
        <f ca="1"/>
        <v>150.82</v>
      </c>
      <c r="IK7" vm="696">
        <f ca="1"/>
        <v>154.5</v>
      </c>
      <c r="IL7" vm="697">
        <f ca="1"/>
        <v>151.72999999999999</v>
      </c>
      <c r="IM7" vm="698">
        <f ca="1"/>
        <v>154.65</v>
      </c>
      <c r="IN7" vm="699">
        <f ca="1"/>
        <v>151.91999999999999</v>
      </c>
      <c r="IO7" vm="700">
        <f ca="1"/>
        <v>150.87</v>
      </c>
      <c r="IP7" vm="701">
        <f ca="1"/>
        <v>151.01</v>
      </c>
    </row>
    <row r="8" spans="2:257" x14ac:dyDescent="0.25">
      <c r="B8" cm="1" vm="702">
        <f t="array" aca="1" ref="B8:IP8" ca="1">TRANSPOSE(_xlfn.STOCKHISTORY(Dashboard!B8,TODAY()-365,TODAY(),0,0,1))</f>
        <v>18.079999999999998</v>
      </c>
      <c r="C8" vm="703">
        <f ca="1"/>
        <v>18.010000000000002</v>
      </c>
      <c r="D8" vm="704">
        <f ca="1"/>
        <v>17.54</v>
      </c>
      <c r="E8" vm="705">
        <f ca="1"/>
        <v>18.04</v>
      </c>
      <c r="F8" vm="326">
        <f ca="1"/>
        <v>17.29</v>
      </c>
      <c r="G8" vm="296">
        <f ca="1"/>
        <v>16.95</v>
      </c>
      <c r="H8" vm="706">
        <f ca="1"/>
        <v>17.149999999999999</v>
      </c>
      <c r="I8" vm="707">
        <f ca="1"/>
        <v>17.829999999999998</v>
      </c>
      <c r="J8" vm="708">
        <f ca="1"/>
        <v>17.559999999999999</v>
      </c>
      <c r="K8" vm="709">
        <f ca="1"/>
        <v>16.7</v>
      </c>
      <c r="L8" vm="710">
        <f ca="1"/>
        <v>18.100000000000001</v>
      </c>
      <c r="M8" vm="711">
        <f ca="1"/>
        <v>17.600000000000001</v>
      </c>
      <c r="N8" vm="712">
        <f ca="1"/>
        <v>16.850000000000001</v>
      </c>
      <c r="O8" vm="316">
        <f ca="1"/>
        <v>15.97</v>
      </c>
      <c r="P8" vm="713">
        <f ca="1"/>
        <v>16.03</v>
      </c>
      <c r="Q8" vm="270">
        <f ca="1"/>
        <v>16.37</v>
      </c>
      <c r="R8" vm="714">
        <f ca="1"/>
        <v>16.329999999999998</v>
      </c>
      <c r="S8" vm="715">
        <f ca="1"/>
        <v>16.04</v>
      </c>
      <c r="T8" vm="716">
        <f ca="1"/>
        <v>15.74</v>
      </c>
      <c r="U8" vm="717">
        <f ca="1"/>
        <v>16.059999999999999</v>
      </c>
      <c r="V8" vm="318">
        <f ca="1"/>
        <v>16.579999999999998</v>
      </c>
      <c r="W8" vm="318">
        <f ca="1"/>
        <v>16.579999999999998</v>
      </c>
      <c r="X8" vm="718">
        <f ca="1"/>
        <v>16.86</v>
      </c>
      <c r="Y8" vm="719">
        <f ca="1"/>
        <v>16.48</v>
      </c>
      <c r="Z8" vm="720">
        <f ca="1"/>
        <v>17.09</v>
      </c>
      <c r="AA8" vm="721">
        <f ca="1"/>
        <v>16.68</v>
      </c>
      <c r="AB8" vm="445">
        <f ca="1"/>
        <v>16.829999999999998</v>
      </c>
      <c r="AC8" vm="280">
        <f ca="1"/>
        <v>16.47</v>
      </c>
      <c r="AD8" vm="722">
        <f ca="1"/>
        <v>16.670000000000002</v>
      </c>
      <c r="AE8" vm="723">
        <f ca="1"/>
        <v>17.75</v>
      </c>
      <c r="AF8" vm="724">
        <f ca="1"/>
        <v>17.27</v>
      </c>
      <c r="AG8" vm="725">
        <f ca="1"/>
        <v>16.91</v>
      </c>
      <c r="AH8" vm="726">
        <f ca="1"/>
        <v>16.649999999999999</v>
      </c>
      <c r="AI8" vm="458">
        <f ca="1"/>
        <v>16.66</v>
      </c>
      <c r="AJ8" vm="727">
        <f ca="1"/>
        <v>15.82</v>
      </c>
      <c r="AK8" vm="728">
        <f ca="1"/>
        <v>15.39</v>
      </c>
      <c r="AL8" vm="374">
        <f ca="1"/>
        <v>14.96</v>
      </c>
      <c r="AM8" vm="729">
        <f ca="1"/>
        <v>15.05</v>
      </c>
      <c r="AN8" vm="730">
        <f ca="1"/>
        <v>15.28</v>
      </c>
      <c r="AO8" vm="731">
        <f ca="1"/>
        <v>15.36</v>
      </c>
      <c r="AP8" vm="732">
        <f ca="1"/>
        <v>15.51</v>
      </c>
      <c r="AQ8" vm="733">
        <f ca="1"/>
        <v>15.48</v>
      </c>
      <c r="AR8" vm="734">
        <f ca="1"/>
        <v>15.67</v>
      </c>
      <c r="AS8" vm="330">
        <f ca="1"/>
        <v>16.149999999999999</v>
      </c>
      <c r="AT8" vm="735">
        <f ca="1"/>
        <v>16.05</v>
      </c>
      <c r="AU8" vm="736">
        <f ca="1"/>
        <v>15.7</v>
      </c>
      <c r="AV8" vm="737">
        <f ca="1"/>
        <v>15.13</v>
      </c>
      <c r="AW8" vm="443">
        <f ca="1"/>
        <v>15.19</v>
      </c>
      <c r="AX8" vm="332">
        <f ca="1"/>
        <v>14.71</v>
      </c>
      <c r="AY8" vm="738">
        <f ca="1"/>
        <v>14.85</v>
      </c>
      <c r="AZ8" vm="369">
        <f ca="1"/>
        <v>14.62</v>
      </c>
      <c r="BA8" vm="739">
        <f ca="1"/>
        <v>14.16</v>
      </c>
      <c r="BB8" vm="388">
        <f ca="1"/>
        <v>14.27</v>
      </c>
      <c r="BC8" vm="740">
        <f ca="1"/>
        <v>14.56</v>
      </c>
      <c r="BD8" vm="741">
        <f ca="1"/>
        <v>14.98</v>
      </c>
      <c r="BE8" vm="742">
        <f ca="1"/>
        <v>14.53</v>
      </c>
      <c r="BF8" vm="389">
        <f ca="1"/>
        <v>14.21</v>
      </c>
      <c r="BG8" vm="743">
        <f ca="1"/>
        <v>13.37</v>
      </c>
      <c r="BH8" vm="434">
        <f ca="1"/>
        <v>13.35</v>
      </c>
      <c r="BI8" vm="744">
        <f ca="1"/>
        <v>12.83</v>
      </c>
      <c r="BJ8" vm="745">
        <f ca="1"/>
        <v>12.44</v>
      </c>
      <c r="BK8" vm="343">
        <f ca="1"/>
        <v>13.5</v>
      </c>
      <c r="BL8" vm="405">
        <f ca="1"/>
        <v>13.05</v>
      </c>
      <c r="BM8" vm="433">
        <f ca="1"/>
        <v>13.53</v>
      </c>
      <c r="BN8" vm="746">
        <f ca="1"/>
        <v>12.78</v>
      </c>
      <c r="BO8" vm="747">
        <f ca="1"/>
        <v>12.85</v>
      </c>
      <c r="BP8" vm="748">
        <f ca="1"/>
        <v>12.5</v>
      </c>
      <c r="BQ8" vm="744">
        <f ca="1"/>
        <v>12.83</v>
      </c>
      <c r="BR8" vm="749">
        <f ca="1"/>
        <v>12.42</v>
      </c>
      <c r="BS8" vm="391">
        <f ca="1"/>
        <v>12.71</v>
      </c>
      <c r="BT8" vm="750">
        <f ca="1"/>
        <v>13.12</v>
      </c>
      <c r="BU8" vm="751">
        <f ca="1"/>
        <v>13.63</v>
      </c>
      <c r="BV8" vm="359">
        <f ca="1"/>
        <v>13.68</v>
      </c>
      <c r="BW8" vm="431">
        <f ca="1"/>
        <v>13.55</v>
      </c>
      <c r="BX8" vm="348">
        <f ca="1"/>
        <v>13.89</v>
      </c>
      <c r="BY8" vm="343">
        <f ca="1"/>
        <v>13.5</v>
      </c>
      <c r="BZ8" vm="409">
        <f ca="1"/>
        <v>13.46</v>
      </c>
      <c r="CA8" vm="380">
        <f ca="1"/>
        <v>13.74</v>
      </c>
      <c r="CB8" vm="433">
        <f ca="1"/>
        <v>13.53</v>
      </c>
      <c r="CC8" vm="752">
        <f ca="1"/>
        <v>13.28</v>
      </c>
      <c r="CD8" vm="395">
        <f ca="1"/>
        <v>12.75</v>
      </c>
      <c r="CE8" vm="753">
        <f ca="1"/>
        <v>11.81</v>
      </c>
      <c r="CF8" vm="754">
        <f ca="1"/>
        <v>12.2</v>
      </c>
      <c r="CG8" vm="394">
        <f ca="1"/>
        <v>12.27</v>
      </c>
      <c r="CH8" vm="755">
        <f ca="1"/>
        <v>11.25</v>
      </c>
      <c r="CI8" vm="756">
        <f ca="1"/>
        <v>11.23</v>
      </c>
      <c r="CJ8" vm="757">
        <f ca="1"/>
        <v>11.46</v>
      </c>
      <c r="CK8" vm="758">
        <f ca="1"/>
        <v>11.48</v>
      </c>
      <c r="CL8" vm="759">
        <f ca="1"/>
        <v>11.56</v>
      </c>
      <c r="CM8" vm="760">
        <f ca="1"/>
        <v>12.01</v>
      </c>
      <c r="CN8" vm="397">
        <f ca="1"/>
        <v>12.04</v>
      </c>
      <c r="CO8" vm="753">
        <f ca="1"/>
        <v>11.81</v>
      </c>
      <c r="CP8" vm="761">
        <f ca="1"/>
        <v>11.52</v>
      </c>
      <c r="CQ8" vm="762">
        <f ca="1"/>
        <v>11.13</v>
      </c>
      <c r="CR8" vm="763">
        <f ca="1"/>
        <v>11.32</v>
      </c>
      <c r="CS8" vm="764">
        <f ca="1"/>
        <v>11.2</v>
      </c>
      <c r="CT8" vm="765">
        <f ca="1"/>
        <v>11.06</v>
      </c>
      <c r="CU8" vm="766">
        <f ca="1"/>
        <v>11.65</v>
      </c>
      <c r="CV8" vm="767">
        <f ca="1"/>
        <v>11.62</v>
      </c>
      <c r="CW8" vm="768">
        <f ca="1"/>
        <v>11.29</v>
      </c>
      <c r="CX8" vm="759">
        <f ca="1"/>
        <v>11.56</v>
      </c>
      <c r="CY8" vm="769">
        <f ca="1"/>
        <v>11.51</v>
      </c>
      <c r="CZ8" vm="770">
        <f ca="1"/>
        <v>11.39</v>
      </c>
      <c r="DA8" vm="771">
        <f ca="1"/>
        <v>11.88</v>
      </c>
      <c r="DB8" vm="772">
        <f ca="1"/>
        <v>11.96</v>
      </c>
      <c r="DC8" vm="773">
        <f ca="1"/>
        <v>12.59</v>
      </c>
      <c r="DD8" vm="400">
        <f ca="1"/>
        <v>12.73</v>
      </c>
      <c r="DE8" vm="774">
        <f ca="1"/>
        <v>13</v>
      </c>
      <c r="DF8" vm="775">
        <f ca="1"/>
        <v>12.82</v>
      </c>
      <c r="DG8" vm="273">
        <f ca="1"/>
        <v>12.84</v>
      </c>
      <c r="DH8" vm="776">
        <f ca="1"/>
        <v>12.54</v>
      </c>
      <c r="DI8" vm="777">
        <f ca="1"/>
        <v>13.19</v>
      </c>
      <c r="DJ8" vm="411">
        <f ca="1"/>
        <v>14</v>
      </c>
      <c r="DK8" vm="778">
        <f ca="1"/>
        <v>14.69</v>
      </c>
      <c r="DL8" vm="444">
        <f ca="1"/>
        <v>15.34</v>
      </c>
      <c r="DM8" vm="356">
        <f ca="1"/>
        <v>15.16</v>
      </c>
      <c r="DN8" vm="779">
        <f ca="1"/>
        <v>15.69</v>
      </c>
      <c r="DO8" vm="780">
        <f ca="1"/>
        <v>15.37</v>
      </c>
      <c r="DP8" vm="781">
        <f ca="1"/>
        <v>15.3</v>
      </c>
      <c r="DQ8" vm="782">
        <f ca="1"/>
        <v>15.78</v>
      </c>
      <c r="DR8" vm="443">
        <f ca="1"/>
        <v>15.19</v>
      </c>
      <c r="DS8" vm="322">
        <f ca="1"/>
        <v>15.5</v>
      </c>
      <c r="DT8" vm="783">
        <f ca="1"/>
        <v>15.83</v>
      </c>
      <c r="DU8" vm="784">
        <f ca="1"/>
        <v>16.18</v>
      </c>
      <c r="DV8" vm="314">
        <f ca="1"/>
        <v>16.32</v>
      </c>
      <c r="DW8" vm="453">
        <f ca="1"/>
        <v>16.43</v>
      </c>
      <c r="DX8" vm="713">
        <f ca="1"/>
        <v>16.03</v>
      </c>
      <c r="DY8" vm="330">
        <f ca="1"/>
        <v>16.149999999999999</v>
      </c>
      <c r="DZ8" vm="785">
        <f ca="1"/>
        <v>15.88</v>
      </c>
      <c r="EA8" vm="786">
        <f ca="1"/>
        <v>15.08</v>
      </c>
      <c r="EB8" vm="787">
        <f ca="1"/>
        <v>15.32</v>
      </c>
      <c r="EC8" vm="788">
        <f ca="1"/>
        <v>15.52</v>
      </c>
      <c r="ED8" vm="789">
        <f ca="1"/>
        <v>15.93</v>
      </c>
      <c r="EE8" vm="790">
        <f ca="1"/>
        <v>15.41</v>
      </c>
      <c r="EF8" vm="279">
        <f ca="1"/>
        <v>15.57</v>
      </c>
      <c r="EG8" vm="791">
        <f ca="1"/>
        <v>15.45</v>
      </c>
      <c r="EH8" vm="792">
        <f ca="1"/>
        <v>15.24</v>
      </c>
      <c r="EI8" vm="443">
        <f ca="1"/>
        <v>15.19</v>
      </c>
      <c r="EJ8" vm="356">
        <f ca="1"/>
        <v>15.16</v>
      </c>
      <c r="EK8" vm="793">
        <f ca="1"/>
        <v>15.03</v>
      </c>
      <c r="EL8" vm="794">
        <f ca="1"/>
        <v>15.43</v>
      </c>
      <c r="EM8" vm="331">
        <f ca="1"/>
        <v>15.47</v>
      </c>
      <c r="EN8" vm="795">
        <f ca="1"/>
        <v>15.42</v>
      </c>
      <c r="EO8" vm="796">
        <f ca="1"/>
        <v>15.54</v>
      </c>
      <c r="EP8" vm="367">
        <f ca="1"/>
        <v>14.74</v>
      </c>
      <c r="EQ8" vm="797">
        <f ca="1"/>
        <v>14.66</v>
      </c>
      <c r="ER8" vm="798">
        <f ca="1"/>
        <v>14.89</v>
      </c>
      <c r="ES8" vm="799">
        <f ca="1"/>
        <v>14.72</v>
      </c>
      <c r="ET8" vm="418">
        <f ca="1"/>
        <v>14.93</v>
      </c>
      <c r="EU8" vm="800">
        <f ca="1"/>
        <v>13.09</v>
      </c>
      <c r="EV8" vm="405">
        <f ca="1"/>
        <v>13.05</v>
      </c>
      <c r="EW8" vm="801">
        <f ca="1"/>
        <v>12.77</v>
      </c>
      <c r="EX8" vm="802">
        <f ca="1"/>
        <v>12.31</v>
      </c>
      <c r="EY8" vm="803">
        <f ca="1"/>
        <v>11.99</v>
      </c>
      <c r="EZ8" vm="804">
        <f ca="1"/>
        <v>11.91</v>
      </c>
      <c r="FA8" vm="401">
        <f ca="1"/>
        <v>12.18</v>
      </c>
      <c r="FB8" vm="805">
        <f ca="1"/>
        <v>11.47</v>
      </c>
      <c r="FC8" vm="764">
        <f ca="1"/>
        <v>11.2</v>
      </c>
      <c r="FD8" vm="805">
        <f ca="1"/>
        <v>11.47</v>
      </c>
      <c r="FE8" vm="806">
        <f ca="1"/>
        <v>12.36</v>
      </c>
      <c r="FF8" vm="807">
        <f ca="1"/>
        <v>12.51</v>
      </c>
      <c r="FG8" vm="806">
        <f ca="1"/>
        <v>12.36</v>
      </c>
      <c r="FH8" vm="754">
        <f ca="1"/>
        <v>12.2</v>
      </c>
      <c r="FI8" vm="808">
        <f ca="1"/>
        <v>11.36</v>
      </c>
      <c r="FJ8" vm="759">
        <f ca="1"/>
        <v>11.56</v>
      </c>
      <c r="FK8" vm="809">
        <f ca="1"/>
        <v>11.54</v>
      </c>
      <c r="FL8" vm="810">
        <f ca="1"/>
        <v>11.77</v>
      </c>
      <c r="FM8" vm="811">
        <f ca="1"/>
        <v>11.67</v>
      </c>
      <c r="FN8" vm="812">
        <f ca="1"/>
        <v>11.83</v>
      </c>
      <c r="FO8" vm="813">
        <f ca="1"/>
        <v>12.03</v>
      </c>
      <c r="FP8" vm="814">
        <f ca="1"/>
        <v>12.13</v>
      </c>
      <c r="FQ8" vm="810">
        <f ca="1"/>
        <v>11.77</v>
      </c>
      <c r="FR8" vm="815">
        <f ca="1"/>
        <v>12.19</v>
      </c>
      <c r="FS8" vm="436">
        <f ca="1"/>
        <v>12.48</v>
      </c>
      <c r="FT8" vm="744">
        <f ca="1"/>
        <v>12.83</v>
      </c>
      <c r="FU8" vm="775">
        <f ca="1"/>
        <v>12.82</v>
      </c>
      <c r="FV8" vm="774">
        <f ca="1"/>
        <v>13</v>
      </c>
      <c r="FW8" vm="816">
        <f ca="1"/>
        <v>13.26</v>
      </c>
      <c r="FX8" vm="743">
        <f ca="1"/>
        <v>13.37</v>
      </c>
      <c r="FY8" vm="817">
        <f ca="1"/>
        <v>13.4</v>
      </c>
      <c r="FZ8" vm="818">
        <f ca="1"/>
        <v>13.06</v>
      </c>
      <c r="GA8" vm="816">
        <f ca="1"/>
        <v>13.26</v>
      </c>
      <c r="GB8" vm="274">
        <f ca="1"/>
        <v>13.51</v>
      </c>
      <c r="GC8" vm="408">
        <f ca="1"/>
        <v>13.7</v>
      </c>
      <c r="GD8" vm="819">
        <f ca="1"/>
        <v>13.72</v>
      </c>
      <c r="GE8" vm="335">
        <f ca="1"/>
        <v>13.31</v>
      </c>
      <c r="GF8" vm="412">
        <f ca="1"/>
        <v>14.18</v>
      </c>
      <c r="GG8" vm="426">
        <f ca="1"/>
        <v>14.5</v>
      </c>
      <c r="GH8" vm="364">
        <f ca="1"/>
        <v>14.06</v>
      </c>
      <c r="GI8" vm="275">
        <f ca="1"/>
        <v>14.3</v>
      </c>
      <c r="GJ8" vm="341">
        <f ca="1"/>
        <v>13.9</v>
      </c>
      <c r="GK8" vm="820">
        <f ca="1"/>
        <v>13.91</v>
      </c>
      <c r="GL8" vm="378">
        <f ca="1"/>
        <v>13.99</v>
      </c>
      <c r="GM8" vm="423">
        <f ca="1"/>
        <v>13.95</v>
      </c>
      <c r="GN8" vm="821">
        <f ca="1"/>
        <v>14.07</v>
      </c>
      <c r="GO8" vm="387">
        <f ca="1"/>
        <v>14.03</v>
      </c>
      <c r="GP8" vm="358">
        <f ca="1"/>
        <v>14.08</v>
      </c>
      <c r="GQ8" vm="415">
        <f ca="1"/>
        <v>13.73</v>
      </c>
      <c r="GR8" vm="360">
        <f ca="1"/>
        <v>13.75</v>
      </c>
      <c r="GS8" vm="341">
        <f ca="1"/>
        <v>13.9</v>
      </c>
      <c r="GT8" vm="358">
        <f ca="1"/>
        <v>14.08</v>
      </c>
      <c r="GU8" vm="822">
        <f ca="1"/>
        <v>13.86</v>
      </c>
      <c r="GV8" vm="823">
        <f ca="1"/>
        <v>13.38</v>
      </c>
      <c r="GW8" vm="752">
        <f ca="1"/>
        <v>13.28</v>
      </c>
      <c r="GX8" vm="339">
        <f ca="1"/>
        <v>13.1</v>
      </c>
      <c r="GY8" vm="750">
        <f ca="1"/>
        <v>13.12</v>
      </c>
      <c r="GZ8" vm="824">
        <f ca="1"/>
        <v>13.18</v>
      </c>
      <c r="HA8" vm="409">
        <f ca="1"/>
        <v>13.46</v>
      </c>
      <c r="HB8" vm="825">
        <f ca="1"/>
        <v>13.57</v>
      </c>
      <c r="HC8" vm="826">
        <f ca="1"/>
        <v>13.48</v>
      </c>
      <c r="HD8" vm="344">
        <f ca="1"/>
        <v>13.03</v>
      </c>
      <c r="HE8" vm="827">
        <f ca="1"/>
        <v>12.12</v>
      </c>
      <c r="HF8" vm="828">
        <f ca="1"/>
        <v>11.69</v>
      </c>
      <c r="HG8" vm="805">
        <f ca="1"/>
        <v>11.47</v>
      </c>
      <c r="HH8" vm="829">
        <f ca="1"/>
        <v>11.78</v>
      </c>
      <c r="HI8" vm="830">
        <f ca="1"/>
        <v>11.31</v>
      </c>
      <c r="HJ8" vm="808">
        <f ca="1"/>
        <v>11.36</v>
      </c>
      <c r="HK8" vm="764">
        <f ca="1"/>
        <v>11.2</v>
      </c>
      <c r="HL8" vm="831">
        <f ca="1"/>
        <v>10.95</v>
      </c>
      <c r="HM8" vm="809">
        <f ca="1"/>
        <v>11.54</v>
      </c>
      <c r="HN8" vm="832">
        <f ca="1"/>
        <v>11.63</v>
      </c>
      <c r="HO8" vm="833">
        <f ca="1"/>
        <v>11.68</v>
      </c>
      <c r="HP8" vm="760">
        <f ca="1"/>
        <v>12.01</v>
      </c>
      <c r="HQ8" vm="396">
        <f ca="1"/>
        <v>12.25</v>
      </c>
      <c r="HR8" vm="834">
        <f ca="1"/>
        <v>12.58</v>
      </c>
      <c r="HS8" vm="835">
        <f ca="1"/>
        <v>12.69</v>
      </c>
      <c r="HT8" vm="273">
        <f ca="1"/>
        <v>12.84</v>
      </c>
      <c r="HU8" vm="384">
        <f ca="1"/>
        <v>13.22</v>
      </c>
      <c r="HV8" vm="351">
        <f ca="1"/>
        <v>13.43</v>
      </c>
      <c r="HW8" vm="440">
        <f ca="1"/>
        <v>12.72</v>
      </c>
      <c r="HX8" vm="836">
        <f ca="1"/>
        <v>12.67</v>
      </c>
      <c r="HY8" vm="837">
        <f ca="1"/>
        <v>12.41</v>
      </c>
      <c r="HZ8" vm="401">
        <f ca="1"/>
        <v>12.18</v>
      </c>
      <c r="IA8" vm="838">
        <f ca="1"/>
        <v>12.4</v>
      </c>
      <c r="IB8" vm="839">
        <f ca="1"/>
        <v>12.8</v>
      </c>
      <c r="IC8" vm="441">
        <f ca="1"/>
        <v>12.74</v>
      </c>
      <c r="ID8" vm="840">
        <f ca="1"/>
        <v>12.79</v>
      </c>
      <c r="IE8" vm="841">
        <f ca="1"/>
        <v>12.92</v>
      </c>
      <c r="IF8" vm="842">
        <f ca="1"/>
        <v>13.27</v>
      </c>
      <c r="IG8" vm="843">
        <f ca="1"/>
        <v>12.89</v>
      </c>
      <c r="IH8" vm="274">
        <f ca="1"/>
        <v>13.51</v>
      </c>
      <c r="II8" vm="844">
        <f ca="1"/>
        <v>13.79</v>
      </c>
      <c r="IJ8" vm="416">
        <f ca="1"/>
        <v>14.32</v>
      </c>
      <c r="IK8" vm="390">
        <f ca="1"/>
        <v>13.23</v>
      </c>
      <c r="IL8" vm="845">
        <f ca="1"/>
        <v>13.14</v>
      </c>
      <c r="IM8" vm="846">
        <f ca="1"/>
        <v>13.45</v>
      </c>
      <c r="IN8" vm="847">
        <f ca="1"/>
        <v>13.42</v>
      </c>
      <c r="IO8" vm="848">
        <f ca="1"/>
        <v>13.49</v>
      </c>
      <c r="IP8" vm="400">
        <f ca="1"/>
        <v>12.73</v>
      </c>
    </row>
    <row r="9" spans="2:257" x14ac:dyDescent="0.25">
      <c r="B9" cm="1" vm="849">
        <f t="array" aca="1" ref="B9:IP9" ca="1">TRANSPOSE(_xlfn.STOCKHISTORY(Dashboard!B9,TODAY()-365,TODAY(),0,0,1))</f>
        <v>300.47000000000003</v>
      </c>
      <c r="C9" vm="850">
        <f ca="1"/>
        <v>299.5</v>
      </c>
      <c r="D9" vm="851">
        <f ca="1"/>
        <v>290.73</v>
      </c>
      <c r="E9" vm="852">
        <f ca="1"/>
        <v>287.93</v>
      </c>
      <c r="F9" vm="853">
        <f ca="1"/>
        <v>287.72000000000003</v>
      </c>
      <c r="G9" vm="854">
        <f ca="1"/>
        <v>280.27</v>
      </c>
      <c r="H9" vm="855">
        <f ca="1"/>
        <v>294.58999999999997</v>
      </c>
      <c r="I9" vm="856">
        <f ca="1"/>
        <v>297.31</v>
      </c>
      <c r="J9" vm="857">
        <f ca="1"/>
        <v>298.79000000000002</v>
      </c>
      <c r="K9" vm="858">
        <f ca="1"/>
        <v>294.95</v>
      </c>
      <c r="L9" vm="859">
        <f ca="1"/>
        <v>300.19</v>
      </c>
      <c r="M9" vm="860">
        <f ca="1"/>
        <v>295.92</v>
      </c>
      <c r="N9" vm="861">
        <f ca="1"/>
        <v>289.86</v>
      </c>
      <c r="O9" vm="862">
        <f ca="1"/>
        <v>278.91000000000003</v>
      </c>
      <c r="P9" vm="863">
        <f ca="1"/>
        <v>275.85000000000002</v>
      </c>
      <c r="Q9" vm="864">
        <f ca="1"/>
        <v>288.5</v>
      </c>
      <c r="R9" vm="865">
        <f ca="1"/>
        <v>285.58999999999997</v>
      </c>
      <c r="S9" vm="866">
        <f ca="1"/>
        <v>280.07</v>
      </c>
      <c r="T9" vm="867">
        <f ca="1"/>
        <v>276.44</v>
      </c>
      <c r="U9" vm="868">
        <f ca="1"/>
        <v>287.14999999999998</v>
      </c>
      <c r="V9" vm="869">
        <f ca="1"/>
        <v>294.39</v>
      </c>
      <c r="W9" vm="870">
        <f ca="1"/>
        <v>295.22000000000003</v>
      </c>
      <c r="X9" vm="871">
        <f ca="1"/>
        <v>300.43</v>
      </c>
      <c r="Y9" vm="872">
        <f ca="1"/>
        <v>299.16000000000003</v>
      </c>
      <c r="Z9" vm="873">
        <f ca="1"/>
        <v>304.06</v>
      </c>
      <c r="AA9" vm="874">
        <f ca="1"/>
        <v>299.49</v>
      </c>
      <c r="AB9" vm="875">
        <f ca="1"/>
        <v>304.10000000000002</v>
      </c>
      <c r="AC9" vm="876">
        <f ca="1"/>
        <v>303.68</v>
      </c>
      <c r="AD9" vm="877">
        <f ca="1"/>
        <v>310.7</v>
      </c>
      <c r="AE9" vm="878">
        <f ca="1"/>
        <v>315.41000000000003</v>
      </c>
      <c r="AF9" vm="879">
        <f ca="1"/>
        <v>313.86</v>
      </c>
      <c r="AG9" vm="880">
        <f ca="1"/>
        <v>308.31</v>
      </c>
      <c r="AH9" vm="881">
        <f ca="1"/>
        <v>309.42</v>
      </c>
      <c r="AI9" vm="882">
        <f ca="1"/>
        <v>314.97000000000003</v>
      </c>
      <c r="AJ9" vm="883">
        <f ca="1"/>
        <v>310.88</v>
      </c>
      <c r="AK9" vm="850">
        <f ca="1"/>
        <v>299.5</v>
      </c>
      <c r="AL9" vm="884">
        <f ca="1"/>
        <v>301.37</v>
      </c>
      <c r="AM9" vm="885">
        <f ca="1"/>
        <v>296.97000000000003</v>
      </c>
      <c r="AN9" vm="886">
        <f ca="1"/>
        <v>285.26</v>
      </c>
      <c r="AO9" vm="887">
        <f ca="1"/>
        <v>282.06</v>
      </c>
      <c r="AP9" vm="888">
        <f ca="1"/>
        <v>287.62</v>
      </c>
      <c r="AQ9" vm="889">
        <f ca="1"/>
        <v>279.83</v>
      </c>
      <c r="AR9" vm="890">
        <f ca="1"/>
        <v>280.52</v>
      </c>
      <c r="AS9" vm="891">
        <f ca="1"/>
        <v>285.3</v>
      </c>
      <c r="AT9" vm="892">
        <f ca="1"/>
        <v>286.36</v>
      </c>
      <c r="AU9" vm="893">
        <f ca="1"/>
        <v>280.81</v>
      </c>
      <c r="AV9" vm="894">
        <f ca="1"/>
        <v>274.02999999999997</v>
      </c>
      <c r="AW9" vm="895">
        <f ca="1"/>
        <v>280.72000000000003</v>
      </c>
      <c r="AX9" vm="896">
        <f ca="1"/>
        <v>270.22000000000003</v>
      </c>
      <c r="AY9" vm="897">
        <f ca="1"/>
        <v>283.22000000000003</v>
      </c>
      <c r="AZ9" vm="898">
        <f ca="1"/>
        <v>289.63</v>
      </c>
      <c r="BA9" vm="899">
        <f ca="1"/>
        <v>277.52</v>
      </c>
      <c r="BB9" vm="900">
        <f ca="1"/>
        <v>284.47000000000003</v>
      </c>
      <c r="BC9" vm="901">
        <f ca="1"/>
        <v>281.77999999999997</v>
      </c>
      <c r="BD9" vm="902">
        <f ca="1"/>
        <v>289.98</v>
      </c>
      <c r="BE9" vm="903">
        <f ca="1"/>
        <v>277.35000000000002</v>
      </c>
      <c r="BF9" vm="904">
        <f ca="1"/>
        <v>274.73</v>
      </c>
      <c r="BG9" vm="905">
        <f ca="1"/>
        <v>264.58</v>
      </c>
      <c r="BH9" vm="906">
        <f ca="1"/>
        <v>269.5</v>
      </c>
      <c r="BI9" vm="907">
        <f ca="1"/>
        <v>260.55</v>
      </c>
      <c r="BJ9" vm="908">
        <f ca="1"/>
        <v>255.35</v>
      </c>
      <c r="BK9" vm="909">
        <f ca="1"/>
        <v>261.12</v>
      </c>
      <c r="BL9" vm="910">
        <f ca="1"/>
        <v>261.5</v>
      </c>
      <c r="BM9" vm="911">
        <f ca="1"/>
        <v>266.82</v>
      </c>
      <c r="BN9" vm="912">
        <f ca="1"/>
        <v>254.08</v>
      </c>
      <c r="BO9" vm="913">
        <f ca="1"/>
        <v>253.14</v>
      </c>
      <c r="BP9" vm="914">
        <f ca="1"/>
        <v>252.56</v>
      </c>
      <c r="BQ9" vm="915">
        <f ca="1"/>
        <v>260.64999999999998</v>
      </c>
      <c r="BR9" vm="916">
        <f ca="1"/>
        <v>259.62</v>
      </c>
      <c r="BS9" vm="917">
        <f ca="1"/>
        <v>262.52</v>
      </c>
      <c r="BT9" vm="918">
        <f ca="1"/>
        <v>265.89999999999998</v>
      </c>
      <c r="BU9" vm="919">
        <f ca="1"/>
        <v>273.24</v>
      </c>
      <c r="BV9" vm="920">
        <f ca="1"/>
        <v>271.87</v>
      </c>
      <c r="BW9" vm="921">
        <f ca="1"/>
        <v>272.42</v>
      </c>
      <c r="BX9" vm="922">
        <f ca="1"/>
        <v>274.58</v>
      </c>
      <c r="BY9" vm="923">
        <f ca="1"/>
        <v>270.02</v>
      </c>
      <c r="BZ9" vm="924">
        <f ca="1"/>
        <v>268.75</v>
      </c>
      <c r="CA9" vm="925">
        <f ca="1"/>
        <v>272.5</v>
      </c>
      <c r="CB9" vm="926">
        <f ca="1"/>
        <v>270.41000000000003</v>
      </c>
      <c r="CC9" vm="927">
        <f ca="1"/>
        <v>264.79000000000002</v>
      </c>
      <c r="CD9" vm="928">
        <f ca="1"/>
        <v>252.99</v>
      </c>
      <c r="CE9" vm="929">
        <f ca="1"/>
        <v>242.26</v>
      </c>
      <c r="CF9" vm="930">
        <f ca="1"/>
        <v>244.49</v>
      </c>
      <c r="CG9" vm="931">
        <f ca="1"/>
        <v>251.76</v>
      </c>
      <c r="CH9" vm="932">
        <f ca="1"/>
        <v>244.97</v>
      </c>
      <c r="CI9" vm="933">
        <f ca="1"/>
        <v>247.65</v>
      </c>
      <c r="CJ9" vm="934">
        <f ca="1"/>
        <v>253.74</v>
      </c>
      <c r="CK9" vm="935">
        <f ca="1"/>
        <v>253.13</v>
      </c>
      <c r="CL9" vm="936">
        <f ca="1"/>
        <v>258.86</v>
      </c>
      <c r="CM9" vm="937">
        <f ca="1"/>
        <v>267.7</v>
      </c>
      <c r="CN9" vm="938">
        <f ca="1"/>
        <v>264.89</v>
      </c>
      <c r="CO9" vm="939">
        <f ca="1"/>
        <v>256.48</v>
      </c>
      <c r="CP9" vm="940">
        <f ca="1"/>
        <v>260.26</v>
      </c>
      <c r="CQ9" vm="941">
        <f ca="1"/>
        <v>256.83</v>
      </c>
      <c r="CR9" vm="942">
        <f ca="1"/>
        <v>259.58</v>
      </c>
      <c r="CS9" vm="943">
        <f ca="1"/>
        <v>262.85000000000002</v>
      </c>
      <c r="CT9" vm="944">
        <f ca="1"/>
        <v>266.20999999999998</v>
      </c>
      <c r="CU9" vm="945">
        <f ca="1"/>
        <v>268.39999999999998</v>
      </c>
      <c r="CV9" vm="946">
        <f ca="1"/>
        <v>267.66000000000003</v>
      </c>
      <c r="CW9" vm="947">
        <f ca="1"/>
        <v>264.51</v>
      </c>
      <c r="CX9" vm="948">
        <f ca="1"/>
        <v>253.67</v>
      </c>
      <c r="CY9" vm="949">
        <f ca="1"/>
        <v>252.72</v>
      </c>
      <c r="CZ9" vm="912">
        <f ca="1"/>
        <v>254.08</v>
      </c>
      <c r="DA9" vm="950">
        <f ca="1"/>
        <v>256.72000000000003</v>
      </c>
      <c r="DB9" vm="951">
        <f ca="1"/>
        <v>254.25</v>
      </c>
      <c r="DC9" vm="952">
        <f ca="1"/>
        <v>259.52999999999997</v>
      </c>
      <c r="DD9" vm="953">
        <f ca="1"/>
        <v>262.27</v>
      </c>
      <c r="DE9" vm="954">
        <f ca="1"/>
        <v>264.83999999999997</v>
      </c>
      <c r="DF9" vm="955">
        <f ca="1"/>
        <v>260.36</v>
      </c>
      <c r="DG9" vm="956">
        <f ca="1"/>
        <v>258.83</v>
      </c>
      <c r="DH9" vm="957">
        <f ca="1"/>
        <v>251.9</v>
      </c>
      <c r="DI9" vm="958">
        <f ca="1"/>
        <v>268.74</v>
      </c>
      <c r="DJ9" vm="959">
        <f ca="1"/>
        <v>276.41000000000003</v>
      </c>
      <c r="DK9" vm="960">
        <f ca="1"/>
        <v>280.74</v>
      </c>
      <c r="DL9" vm="961">
        <f ca="1"/>
        <v>278.01</v>
      </c>
      <c r="DM9" vm="962">
        <f ca="1"/>
        <v>274.82</v>
      </c>
      <c r="DN9" vm="963">
        <f ca="1"/>
        <v>282.47000000000003</v>
      </c>
      <c r="DO9" vm="964">
        <f ca="1"/>
        <v>283.64999999999998</v>
      </c>
      <c r="DP9" vm="965">
        <f ca="1"/>
        <v>282.91000000000003</v>
      </c>
      <c r="DQ9" vm="966">
        <f ca="1"/>
        <v>280.32</v>
      </c>
      <c r="DR9" vm="967">
        <f ca="1"/>
        <v>282.3</v>
      </c>
      <c r="DS9" vm="968">
        <f ca="1"/>
        <v>289.16000000000003</v>
      </c>
      <c r="DT9" vm="969">
        <f ca="1"/>
        <v>287.02</v>
      </c>
      <c r="DU9" vm="970">
        <f ca="1"/>
        <v>291.91000000000003</v>
      </c>
      <c r="DV9" vm="971">
        <f ca="1"/>
        <v>293.47000000000003</v>
      </c>
      <c r="DW9" vm="972">
        <f ca="1"/>
        <v>292.70999999999998</v>
      </c>
      <c r="DX9" vm="973">
        <f ca="1"/>
        <v>291.32</v>
      </c>
      <c r="DY9" vm="974">
        <f ca="1"/>
        <v>290.17</v>
      </c>
      <c r="DZ9" vm="975">
        <f ca="1"/>
        <v>286.14999999999998</v>
      </c>
      <c r="EA9" vm="976">
        <f ca="1"/>
        <v>277.75</v>
      </c>
      <c r="EB9" vm="867">
        <f ca="1"/>
        <v>276.44</v>
      </c>
      <c r="EC9" vm="977">
        <f ca="1"/>
        <v>275.79000000000002</v>
      </c>
      <c r="ED9" vm="978">
        <f ca="1"/>
        <v>278.85000000000002</v>
      </c>
      <c r="EE9" vm="979">
        <f ca="1"/>
        <v>268.08999999999997</v>
      </c>
      <c r="EF9" vm="980">
        <f ca="1"/>
        <v>265.23</v>
      </c>
      <c r="EG9" vm="981">
        <f ca="1"/>
        <v>262.97000000000003</v>
      </c>
      <c r="EH9" vm="982">
        <f ca="1"/>
        <v>261.47000000000003</v>
      </c>
      <c r="EI9" vm="983">
        <f ca="1"/>
        <v>260.39999999999998</v>
      </c>
      <c r="EJ9" vm="984">
        <f ca="1"/>
        <v>256.06</v>
      </c>
      <c r="EK9" vm="985">
        <f ca="1"/>
        <v>253.25</v>
      </c>
      <c r="EL9" vm="986">
        <f ca="1"/>
        <v>258.08999999999997</v>
      </c>
      <c r="EM9" vm="987">
        <f ca="1"/>
        <v>258.52</v>
      </c>
      <c r="EN9" vm="988">
        <f ca="1"/>
        <v>264.45999999999998</v>
      </c>
      <c r="EO9" vm="989">
        <f ca="1"/>
        <v>266.64999999999998</v>
      </c>
      <c r="EP9" vm="990">
        <f ca="1"/>
        <v>251.99</v>
      </c>
      <c r="EQ9" vm="991">
        <f ca="1"/>
        <v>252.22</v>
      </c>
      <c r="ER9" vm="992">
        <f ca="1"/>
        <v>245.38</v>
      </c>
      <c r="ES9" vm="993">
        <f ca="1"/>
        <v>244.74</v>
      </c>
      <c r="ET9" vm="994">
        <f ca="1"/>
        <v>244.52</v>
      </c>
      <c r="EU9" vm="995">
        <f ca="1"/>
        <v>242.45</v>
      </c>
      <c r="EV9" vm="996">
        <f ca="1"/>
        <v>238.95</v>
      </c>
      <c r="EW9" vm="997">
        <f ca="1"/>
        <v>240.98</v>
      </c>
      <c r="EX9" vm="998">
        <f ca="1"/>
        <v>237.92</v>
      </c>
      <c r="EY9" vm="999">
        <f ca="1"/>
        <v>237.45</v>
      </c>
      <c r="EZ9" vm="1000">
        <f ca="1"/>
        <v>236.41</v>
      </c>
      <c r="FA9" vm="1001">
        <f ca="1"/>
        <v>241.07</v>
      </c>
      <c r="FB9" vm="1002">
        <f ca="1"/>
        <v>237.5</v>
      </c>
      <c r="FC9" vm="1003">
        <f ca="1"/>
        <v>232.9</v>
      </c>
      <c r="FD9" vm="1004">
        <f ca="1"/>
        <v>240.74</v>
      </c>
      <c r="FE9" vm="1005">
        <f ca="1"/>
        <v>248.88</v>
      </c>
      <c r="FF9" vm="1006">
        <f ca="1"/>
        <v>249.2</v>
      </c>
      <c r="FG9" vm="1007">
        <f ca="1"/>
        <v>246.79</v>
      </c>
      <c r="FH9" vm="1008">
        <f ca="1"/>
        <v>234.24</v>
      </c>
      <c r="FI9" vm="1009">
        <f ca="1"/>
        <v>229.25</v>
      </c>
      <c r="FJ9" vm="1010">
        <f ca="1"/>
        <v>225.41</v>
      </c>
      <c r="FK9" vm="1011">
        <f ca="1"/>
        <v>225.75</v>
      </c>
      <c r="FL9" vm="1008">
        <f ca="1"/>
        <v>234.24</v>
      </c>
      <c r="FM9" vm="1012">
        <f ca="1"/>
        <v>228.56</v>
      </c>
      <c r="FN9" vm="1013">
        <f ca="1"/>
        <v>237.53</v>
      </c>
      <c r="FO9" vm="1014">
        <f ca="1"/>
        <v>238.5</v>
      </c>
      <c r="FP9" vm="1015">
        <f ca="1"/>
        <v>236.48</v>
      </c>
      <c r="FQ9" vm="1016">
        <f ca="1"/>
        <v>236.15</v>
      </c>
      <c r="FR9" vm="1017">
        <f ca="1"/>
        <v>242.12</v>
      </c>
      <c r="FS9" vm="1018">
        <f ca="1"/>
        <v>247.25</v>
      </c>
      <c r="FT9" vm="1019">
        <f ca="1"/>
        <v>250.66</v>
      </c>
      <c r="FU9" vm="1020">
        <f ca="1"/>
        <v>231.32</v>
      </c>
      <c r="FV9" vm="1021">
        <f ca="1"/>
        <v>226.75</v>
      </c>
      <c r="FW9" vm="1022">
        <f ca="1"/>
        <v>235.87</v>
      </c>
      <c r="FX9" vm="1023">
        <f ca="1"/>
        <v>232.13</v>
      </c>
      <c r="FY9" vm="1024">
        <f ca="1"/>
        <v>228.17</v>
      </c>
      <c r="FZ9" vm="1025">
        <f ca="1"/>
        <v>220.1</v>
      </c>
      <c r="GA9" vm="1026">
        <f ca="1"/>
        <v>214.25</v>
      </c>
      <c r="GB9" vm="1027">
        <f ca="1"/>
        <v>221.39</v>
      </c>
      <c r="GC9" vm="1028">
        <f ca="1"/>
        <v>227.87</v>
      </c>
      <c r="GD9" vm="1029">
        <f ca="1"/>
        <v>228.87</v>
      </c>
      <c r="GE9" vm="1030">
        <f ca="1"/>
        <v>224.51</v>
      </c>
      <c r="GF9" vm="1031">
        <f ca="1"/>
        <v>242.98</v>
      </c>
      <c r="GG9" vm="1032">
        <f ca="1"/>
        <v>247.11</v>
      </c>
      <c r="GH9" vm="1033">
        <f ca="1"/>
        <v>241.55</v>
      </c>
      <c r="GI9" vm="1034">
        <f ca="1"/>
        <v>241.97</v>
      </c>
      <c r="GJ9" vm="1035">
        <f ca="1"/>
        <v>241.73</v>
      </c>
      <c r="GK9" vm="1036">
        <f ca="1"/>
        <v>241.68</v>
      </c>
      <c r="GL9" vm="1037">
        <f ca="1"/>
        <v>241.22</v>
      </c>
      <c r="GM9" vm="1038">
        <f ca="1"/>
        <v>242.05</v>
      </c>
      <c r="GN9" vm="1039">
        <f ca="1"/>
        <v>245.03</v>
      </c>
      <c r="GO9" vm="1040">
        <f ca="1"/>
        <v>247.58</v>
      </c>
      <c r="GP9" vm="1041">
        <f ca="1"/>
        <v>247.49</v>
      </c>
      <c r="GQ9" vm="1042">
        <f ca="1"/>
        <v>241.76</v>
      </c>
      <c r="GR9" vm="1043">
        <f ca="1"/>
        <v>240.33</v>
      </c>
      <c r="GS9" vm="1044">
        <f ca="1"/>
        <v>255.14</v>
      </c>
      <c r="GT9" vm="1045">
        <f ca="1"/>
        <v>254.69</v>
      </c>
      <c r="GU9" vm="1046">
        <f ca="1"/>
        <v>255.02</v>
      </c>
      <c r="GV9" vm="1047">
        <f ca="1"/>
        <v>250.2</v>
      </c>
      <c r="GW9" vm="1048">
        <f ca="1"/>
        <v>245.12</v>
      </c>
      <c r="GX9" vm="1049">
        <f ca="1"/>
        <v>244.37</v>
      </c>
      <c r="GY9" vm="1050">
        <f ca="1"/>
        <v>247.4</v>
      </c>
      <c r="GZ9" vm="1051">
        <f ca="1"/>
        <v>245.42</v>
      </c>
      <c r="HA9" vm="1052">
        <f ca="1"/>
        <v>252.51</v>
      </c>
      <c r="HB9" vm="1053">
        <f ca="1"/>
        <v>256.92</v>
      </c>
      <c r="HC9" vm="1054">
        <f ca="1"/>
        <v>257.22000000000003</v>
      </c>
      <c r="HD9" vm="1055">
        <f ca="1"/>
        <v>249.01</v>
      </c>
      <c r="HE9" vm="1056">
        <f ca="1"/>
        <v>244.69</v>
      </c>
      <c r="HF9" vm="1057">
        <f ca="1"/>
        <v>240.45</v>
      </c>
      <c r="HG9" vm="1058">
        <f ca="1"/>
        <v>241.8</v>
      </c>
      <c r="HH9" vm="1059">
        <f ca="1"/>
        <v>244.43</v>
      </c>
      <c r="HI9" vm="1060">
        <f ca="1"/>
        <v>238.19</v>
      </c>
      <c r="HJ9" vm="1061">
        <f ca="1"/>
        <v>238.73</v>
      </c>
      <c r="HK9" vm="1062">
        <f ca="1"/>
        <v>236.96</v>
      </c>
      <c r="HL9" vm="1063">
        <f ca="1"/>
        <v>234.53</v>
      </c>
      <c r="HM9" vm="1064">
        <f ca="1"/>
        <v>241.01</v>
      </c>
      <c r="HN9" vm="1065">
        <f ca="1"/>
        <v>239.82</v>
      </c>
      <c r="HO9" vm="1066">
        <f ca="1"/>
        <v>239.58</v>
      </c>
      <c r="HP9" vm="1067">
        <f ca="1"/>
        <v>229.1</v>
      </c>
      <c r="HQ9" vm="1068">
        <f ca="1"/>
        <v>222.31</v>
      </c>
      <c r="HR9" vm="1069">
        <f ca="1"/>
        <v>224.93</v>
      </c>
      <c r="HS9" vm="1070">
        <f ca="1"/>
        <v>227.12</v>
      </c>
      <c r="HT9" vm="1071">
        <f ca="1"/>
        <v>228.85</v>
      </c>
      <c r="HU9" vm="1072">
        <f ca="1"/>
        <v>235.77</v>
      </c>
      <c r="HV9" vm="1073">
        <f ca="1"/>
        <v>238.51</v>
      </c>
      <c r="HW9" vm="1074">
        <f ca="1"/>
        <v>239.23</v>
      </c>
      <c r="HX9" vm="1075">
        <f ca="1"/>
        <v>240.35</v>
      </c>
      <c r="HY9" vm="1076">
        <f ca="1"/>
        <v>235.81</v>
      </c>
      <c r="HZ9" vm="1077">
        <f ca="1"/>
        <v>231.93</v>
      </c>
      <c r="IA9" vm="1078">
        <f ca="1"/>
        <v>240.22</v>
      </c>
      <c r="IB9" vm="1079">
        <f ca="1"/>
        <v>242.58</v>
      </c>
      <c r="IC9" vm="1080">
        <f ca="1"/>
        <v>242.04</v>
      </c>
      <c r="ID9" vm="1081">
        <f ca="1"/>
        <v>240.61</v>
      </c>
      <c r="IE9" vm="1082">
        <f ca="1"/>
        <v>248</v>
      </c>
      <c r="IF9" vm="1083">
        <f ca="1"/>
        <v>248.16</v>
      </c>
      <c r="IG9" vm="1084">
        <f ca="1"/>
        <v>242.71</v>
      </c>
      <c r="IH9" vm="1085">
        <f ca="1"/>
        <v>247.81</v>
      </c>
      <c r="II9" vm="1086">
        <f ca="1"/>
        <v>252.75</v>
      </c>
      <c r="IJ9" vm="1087">
        <f ca="1"/>
        <v>264.60000000000002</v>
      </c>
      <c r="IK9" vm="1088">
        <f ca="1"/>
        <v>258.35000000000002</v>
      </c>
      <c r="IL9" vm="1089">
        <f ca="1"/>
        <v>256.77</v>
      </c>
      <c r="IM9" vm="1090">
        <f ca="1"/>
        <v>267.56</v>
      </c>
      <c r="IN9" vm="1091">
        <f ca="1"/>
        <v>266.73</v>
      </c>
      <c r="IO9" vm="1092">
        <f ca="1"/>
        <v>263.62</v>
      </c>
      <c r="IP9" vm="1093">
        <f ca="1"/>
        <v>263.10000000000002</v>
      </c>
    </row>
    <row r="10" spans="2:257" s="5" customFormat="1" x14ac:dyDescent="0.25">
      <c r="B10" s="5" cm="1" vm="1094">
        <f t="array" aca="1" ref="B10:IW10" ca="1">TRANSPOSE(_xlfn.STOCKHISTORY(Dashboard!B10,TODAY()-365,TODAY(),0,0,1))</f>
        <v>1984</v>
      </c>
      <c r="C10" s="5" vm="1095">
        <f ca="1"/>
        <v>2023.5</v>
      </c>
      <c r="D10" s="5" vm="1096">
        <f ca="1"/>
        <v>1969.4</v>
      </c>
      <c r="E10" s="5" vm="1097">
        <f ca="1"/>
        <v>1957</v>
      </c>
      <c r="F10" s="5" vm="1098">
        <f ca="1"/>
        <v>1944.2</v>
      </c>
      <c r="G10" s="5" vm="1099">
        <f ca="1"/>
        <v>1954.6</v>
      </c>
      <c r="H10" s="5" vm="1100">
        <f ca="1"/>
        <v>1943.2</v>
      </c>
      <c r="I10" s="5" vm="1101">
        <f ca="1"/>
        <v>1952.8</v>
      </c>
      <c r="J10" s="5" vm="1102">
        <f ca="1"/>
        <v>2000.5</v>
      </c>
      <c r="K10" s="5" vm="1103">
        <f ca="1"/>
        <v>1972</v>
      </c>
      <c r="L10" s="5" vm="1104">
        <f ca="1"/>
        <v>1951</v>
      </c>
      <c r="M10" s="5" vm="1105">
        <f ca="1"/>
        <v>2047.5</v>
      </c>
      <c r="N10" s="5" vm="1106">
        <f ca="1"/>
        <v>1930.2</v>
      </c>
      <c r="O10" s="5" vm="1107">
        <f ca="1"/>
        <v>1833.4</v>
      </c>
      <c r="P10" s="5" vm="1108">
        <f ca="1"/>
        <v>1981</v>
      </c>
      <c r="Q10" s="5" vm="1109">
        <f ca="1"/>
        <v>2039.5</v>
      </c>
      <c r="R10" s="5" vm="1110">
        <f ca="1"/>
        <v>2004.5</v>
      </c>
      <c r="S10" s="5" vm="1111">
        <f ca="1"/>
        <v>1955.8</v>
      </c>
      <c r="T10" s="5" vm="1112">
        <f ca="1"/>
        <v>1963.6</v>
      </c>
      <c r="U10" s="5" vm="1113">
        <f ca="1"/>
        <v>1926.8</v>
      </c>
      <c r="V10" s="5" vm="1114">
        <f ca="1"/>
        <v>1940</v>
      </c>
      <c r="W10" s="5" vm="1115">
        <f ca="1"/>
        <v>1903.6</v>
      </c>
      <c r="X10" s="5" vm="1116">
        <f ca="1"/>
        <v>1965.4</v>
      </c>
      <c r="Y10" s="5" vm="1117">
        <f ca="1"/>
        <v>1941.8</v>
      </c>
      <c r="Z10" s="5" vm="1118">
        <f ca="1"/>
        <v>2020.5</v>
      </c>
      <c r="AA10" s="5" vm="1119">
        <f ca="1"/>
        <v>2007.5</v>
      </c>
      <c r="AB10" s="5" vm="1120">
        <f ca="1"/>
        <v>2085</v>
      </c>
      <c r="AC10" s="5" vm="1121">
        <f ca="1"/>
        <v>2081</v>
      </c>
      <c r="AD10" s="5" vm="1122">
        <f ca="1"/>
        <v>2110.5</v>
      </c>
      <c r="AE10" s="5" vm="1123">
        <f ca="1"/>
        <v>2061.5</v>
      </c>
      <c r="AF10" s="5" vm="1124">
        <f ca="1"/>
        <v>2022</v>
      </c>
      <c r="AG10" s="5" vm="1125">
        <f ca="1"/>
        <v>2111.5</v>
      </c>
      <c r="AH10" s="5" vm="1126">
        <f ca="1"/>
        <v>2108.5</v>
      </c>
      <c r="AI10" s="5" vm="1127">
        <f ca="1"/>
        <v>2119.5</v>
      </c>
      <c r="AJ10" s="5" vm="1128">
        <f ca="1"/>
        <v>2116</v>
      </c>
      <c r="AK10" s="5" vm="1129">
        <f ca="1"/>
        <v>2121</v>
      </c>
      <c r="AL10" s="5" vm="1130">
        <f ca="1"/>
        <v>2131.5</v>
      </c>
      <c r="AM10" s="5" vm="1131">
        <f ca="1"/>
        <v>2086</v>
      </c>
      <c r="AN10" s="5" vm="1132">
        <f ca="1"/>
        <v>2168</v>
      </c>
      <c r="AO10" s="5" vm="1133">
        <f ca="1"/>
        <v>2135</v>
      </c>
      <c r="AP10" s="5" vm="1134">
        <f ca="1"/>
        <v>2165.5</v>
      </c>
      <c r="AQ10" s="5" vm="1135">
        <f ca="1"/>
        <v>2182</v>
      </c>
      <c r="AR10" s="5" vm="1136">
        <f ca="1"/>
        <v>2192</v>
      </c>
      <c r="AS10" s="5" vm="1137">
        <f ca="1"/>
        <v>2228</v>
      </c>
      <c r="AT10" s="5" vm="1138">
        <f ca="1"/>
        <v>2208</v>
      </c>
      <c r="AU10" s="5" vm="1139">
        <f ca="1"/>
        <v>2222</v>
      </c>
      <c r="AV10" s="5" vm="1140">
        <f ca="1"/>
        <v>2188</v>
      </c>
      <c r="AW10" s="5" vm="1141">
        <f ca="1"/>
        <v>2074.5</v>
      </c>
      <c r="AX10" s="5" vm="1142">
        <f ca="1"/>
        <v>2124</v>
      </c>
      <c r="AY10" s="5" vm="1143">
        <f ca="1"/>
        <v>2130.5</v>
      </c>
      <c r="AZ10" s="5" vm="1144">
        <f ca="1"/>
        <v>2185</v>
      </c>
      <c r="BA10" s="5" vm="1145">
        <f ca="1"/>
        <v>2173</v>
      </c>
      <c r="BB10" s="5" t="e" vm="1146">
        <f ca="1"/>
        <v>#N/A</v>
      </c>
      <c r="BC10" s="5" vm="1147">
        <f ca="1"/>
        <v>2216</v>
      </c>
      <c r="BD10" s="5" vm="1148">
        <f ca="1"/>
        <v>2225</v>
      </c>
      <c r="BE10" s="5" vm="1149">
        <f ca="1"/>
        <v>2293</v>
      </c>
      <c r="BF10" s="5" vm="1150">
        <f ca="1"/>
        <v>2299.5</v>
      </c>
      <c r="BG10" s="5" vm="1148">
        <f ca="1"/>
        <v>2225</v>
      </c>
      <c r="BH10" s="5" vm="1151">
        <f ca="1"/>
        <v>2233.5</v>
      </c>
      <c r="BI10" s="5" vm="1152">
        <f ca="1"/>
        <v>2316.5</v>
      </c>
      <c r="BJ10" s="5" vm="1153">
        <f ca="1"/>
        <v>2240.5</v>
      </c>
      <c r="BK10" s="5" vm="1154">
        <f ca="1"/>
        <v>2303.5</v>
      </c>
      <c r="BL10" s="5" vm="1155">
        <f ca="1"/>
        <v>2337.5</v>
      </c>
      <c r="BM10" s="5" vm="1156">
        <f ca="1"/>
        <v>2350.5</v>
      </c>
      <c r="BN10" s="5" vm="1157">
        <f ca="1"/>
        <v>2370.5</v>
      </c>
      <c r="BO10" s="5" vm="1158">
        <f ca="1"/>
        <v>2328.5</v>
      </c>
      <c r="BP10" s="5" vm="1159">
        <f ca="1"/>
        <v>2336.5</v>
      </c>
      <c r="BQ10" s="5" vm="1160">
        <f ca="1"/>
        <v>2387.5</v>
      </c>
      <c r="BR10" s="5" vm="1161">
        <f ca="1"/>
        <v>2366</v>
      </c>
      <c r="BS10" s="5" vm="1162">
        <f ca="1"/>
        <v>2378.5</v>
      </c>
      <c r="BT10" s="5" vm="1163">
        <f ca="1"/>
        <v>2404</v>
      </c>
      <c r="BU10" s="5" vm="1164">
        <f ca="1"/>
        <v>2380</v>
      </c>
      <c r="BV10" s="5" vm="1165">
        <f ca="1"/>
        <v>2374</v>
      </c>
      <c r="BW10" s="5" vm="1166">
        <f ca="1"/>
        <v>2376.5</v>
      </c>
      <c r="BX10" s="5" vm="1167">
        <f ca="1"/>
        <v>2361</v>
      </c>
      <c r="BY10" s="5" t="e" vm="1146">
        <f ca="1"/>
        <v>#N/A</v>
      </c>
      <c r="BZ10" s="5" t="e" vm="1146">
        <f ca="1"/>
        <v>#N/A</v>
      </c>
      <c r="CA10" s="5" vm="1168">
        <f ca="1"/>
        <v>2394.5</v>
      </c>
      <c r="CB10" s="5" vm="1169">
        <f ca="1"/>
        <v>2416</v>
      </c>
      <c r="CC10" s="5" vm="1170">
        <f ca="1"/>
        <v>2440</v>
      </c>
      <c r="CD10" s="5" vm="1171">
        <f ca="1"/>
        <v>2395.5</v>
      </c>
      <c r="CE10" s="5" vm="1172">
        <f ca="1"/>
        <v>2338</v>
      </c>
      <c r="CF10" s="5" vm="1173">
        <f ca="1"/>
        <v>2287.5</v>
      </c>
      <c r="CG10" s="5" vm="1174">
        <f ca="1"/>
        <v>2308</v>
      </c>
      <c r="CH10" s="5" vm="1175">
        <f ca="1"/>
        <v>2271</v>
      </c>
      <c r="CI10" s="5" vm="1176">
        <f ca="1"/>
        <v>2144</v>
      </c>
      <c r="CJ10" s="5" vm="1177">
        <f ca="1"/>
        <v>2044</v>
      </c>
      <c r="CK10" s="5" vm="1122">
        <f ca="1"/>
        <v>2110.5</v>
      </c>
      <c r="CL10" s="5" vm="1178">
        <f ca="1"/>
        <v>2151</v>
      </c>
      <c r="CM10" s="5" vm="1179">
        <f ca="1"/>
        <v>2076</v>
      </c>
      <c r="CN10" s="5" vm="1180">
        <f ca="1"/>
        <v>2029</v>
      </c>
      <c r="CO10" s="5" vm="1181">
        <f ca="1"/>
        <v>2087.5</v>
      </c>
      <c r="CP10" s="5" vm="1182">
        <f ca="1"/>
        <v>2112.5</v>
      </c>
      <c r="CQ10" s="5" vm="1183">
        <f ca="1"/>
        <v>2177</v>
      </c>
      <c r="CR10" s="5" vm="1144">
        <f ca="1"/>
        <v>2185</v>
      </c>
      <c r="CS10" s="5" vm="1184">
        <f ca="1"/>
        <v>2134</v>
      </c>
      <c r="CT10" s="5" vm="1129">
        <f ca="1"/>
        <v>2121</v>
      </c>
      <c r="CU10" s="5" vm="1185">
        <f ca="1"/>
        <v>2203</v>
      </c>
      <c r="CV10" s="5" vm="1186">
        <f ca="1"/>
        <v>2016</v>
      </c>
      <c r="CW10" s="5" vm="1187">
        <f ca="1"/>
        <v>1974.2</v>
      </c>
      <c r="CX10" s="5" vm="1188">
        <f ca="1"/>
        <v>2033.5</v>
      </c>
      <c r="CY10" s="5" vm="1189">
        <f ca="1"/>
        <v>2043.5</v>
      </c>
      <c r="CZ10" s="5" vm="1190">
        <f ca="1"/>
        <v>2030.5</v>
      </c>
      <c r="DA10" s="5" vm="1191">
        <f ca="1"/>
        <v>1998</v>
      </c>
      <c r="DB10" s="5" vm="1192">
        <f ca="1"/>
        <v>2002</v>
      </c>
      <c r="DC10" s="5" vm="1193">
        <f ca="1"/>
        <v>1936.4</v>
      </c>
      <c r="DD10" s="5" vm="1194">
        <f ca="1"/>
        <v>1989.6</v>
      </c>
      <c r="DE10" s="5" vm="1195">
        <f ca="1"/>
        <v>2037</v>
      </c>
      <c r="DF10" s="5" vm="1196">
        <f ca="1"/>
        <v>2034</v>
      </c>
      <c r="DG10" s="5" vm="1197">
        <f ca="1"/>
        <v>2050.5</v>
      </c>
      <c r="DH10" s="5" vm="1198">
        <f ca="1"/>
        <v>2028.5</v>
      </c>
      <c r="DI10" s="5" vm="1109">
        <f ca="1"/>
        <v>2039.5</v>
      </c>
      <c r="DJ10" s="5" vm="1199">
        <f ca="1"/>
        <v>2069</v>
      </c>
      <c r="DK10" s="5" vm="1200">
        <f ca="1"/>
        <v>2086.5</v>
      </c>
      <c r="DL10" s="5" vm="1201">
        <f ca="1"/>
        <v>2117.5</v>
      </c>
      <c r="DM10" s="5" vm="1142">
        <f ca="1"/>
        <v>2124</v>
      </c>
      <c r="DN10" s="5" vm="1202">
        <f ca="1"/>
        <v>2179</v>
      </c>
      <c r="DO10" s="5" vm="1203">
        <f ca="1"/>
        <v>2136</v>
      </c>
      <c r="DP10" s="5" vm="1204">
        <f ca="1"/>
        <v>2166</v>
      </c>
      <c r="DQ10" s="5" vm="1205">
        <f ca="1"/>
        <v>2170.5</v>
      </c>
      <c r="DR10" s="5" vm="1206">
        <f ca="1"/>
        <v>2132.5</v>
      </c>
      <c r="DS10" s="5" vm="1207">
        <f ca="1"/>
        <v>2150</v>
      </c>
      <c r="DT10" s="5" vm="1208">
        <f ca="1"/>
        <v>2161.5</v>
      </c>
      <c r="DU10" s="5" vm="1209">
        <f ca="1"/>
        <v>2184.5</v>
      </c>
      <c r="DV10" s="5" vm="1210">
        <f ca="1"/>
        <v>2169.5</v>
      </c>
      <c r="DW10" s="5" vm="1211">
        <f ca="1"/>
        <v>2213.5</v>
      </c>
      <c r="DX10" s="5" vm="1212">
        <f ca="1"/>
        <v>2215</v>
      </c>
      <c r="DY10" s="5" vm="1135">
        <f ca="1"/>
        <v>2182</v>
      </c>
      <c r="DZ10" s="5" vm="1213">
        <f ca="1"/>
        <v>2168.5</v>
      </c>
      <c r="EA10" s="5" vm="1135">
        <f ca="1"/>
        <v>2182</v>
      </c>
      <c r="EB10" s="5" vm="1214">
        <f ca="1"/>
        <v>2217.5</v>
      </c>
      <c r="EC10" s="5" vm="1215">
        <f ca="1"/>
        <v>2248.5</v>
      </c>
      <c r="ED10" s="5" vm="1216">
        <f ca="1"/>
        <v>2244</v>
      </c>
      <c r="EE10" s="5" vm="1217">
        <f ca="1"/>
        <v>2317.5</v>
      </c>
      <c r="EF10" s="5" vm="1218">
        <f ca="1"/>
        <v>2292.5</v>
      </c>
      <c r="EG10" s="5" vm="1219">
        <f ca="1"/>
        <v>2320.5</v>
      </c>
      <c r="EH10" s="5" vm="1220">
        <f ca="1"/>
        <v>2334</v>
      </c>
      <c r="EI10" s="5" t="e" vm="1146">
        <f ca="1"/>
        <v>#N/A</v>
      </c>
      <c r="EJ10" s="5" vm="1221">
        <f ca="1"/>
        <v>2339.5</v>
      </c>
      <c r="EK10" s="5" vm="1222">
        <f ca="1"/>
        <v>2290</v>
      </c>
      <c r="EL10" s="5" vm="1223">
        <f ca="1"/>
        <v>2273</v>
      </c>
      <c r="EM10" s="5" vm="1224">
        <f ca="1"/>
        <v>2324</v>
      </c>
      <c r="EN10" s="5" vm="1225">
        <f ca="1"/>
        <v>2348</v>
      </c>
      <c r="EO10" s="5" vm="1226">
        <f ca="1"/>
        <v>2308.5</v>
      </c>
      <c r="EP10" s="5" vm="1227">
        <f ca="1"/>
        <v>2263</v>
      </c>
      <c r="EQ10" s="5" vm="1228">
        <f ca="1"/>
        <v>2270</v>
      </c>
      <c r="ER10" s="5" vm="1229">
        <f ca="1"/>
        <v>2300</v>
      </c>
      <c r="ES10" s="5" vm="1230">
        <f ca="1"/>
        <v>2321.5</v>
      </c>
      <c r="ET10" s="5" vm="1231">
        <f ca="1"/>
        <v>2327.5</v>
      </c>
      <c r="EU10" s="5" vm="1232">
        <f ca="1"/>
        <v>2341</v>
      </c>
      <c r="EV10" s="5" vm="1233">
        <f ca="1"/>
        <v>2314.5</v>
      </c>
      <c r="EW10" s="5" vm="1234">
        <f ca="1"/>
        <v>2296.5</v>
      </c>
      <c r="EX10" s="5" t="e" vm="1146">
        <f ca="1"/>
        <v>#N/A</v>
      </c>
      <c r="EY10" s="5" vm="1235">
        <f ca="1"/>
        <v>2302.5</v>
      </c>
      <c r="EZ10" s="5" vm="1236">
        <f ca="1"/>
        <v>2335</v>
      </c>
      <c r="FA10" s="5" vm="1237">
        <f ca="1"/>
        <v>2338.5</v>
      </c>
      <c r="FB10" s="5" vm="1238">
        <f ca="1"/>
        <v>2214.5</v>
      </c>
      <c r="FC10" s="5" vm="1239">
        <f ca="1"/>
        <v>2211.5</v>
      </c>
      <c r="FD10" s="5" vm="1240">
        <f ca="1"/>
        <v>2243.5</v>
      </c>
      <c r="FE10" s="5" vm="1241">
        <f ca="1"/>
        <v>2261</v>
      </c>
      <c r="FF10" s="5" vm="1242">
        <f ca="1"/>
        <v>2241.5</v>
      </c>
      <c r="FG10" s="5" vm="1243">
        <f ca="1"/>
        <v>2246.5</v>
      </c>
      <c r="FH10" s="5" vm="1150">
        <f ca="1"/>
        <v>2299.5</v>
      </c>
      <c r="FI10" s="5" vm="1172">
        <f ca="1"/>
        <v>2338</v>
      </c>
      <c r="FJ10" s="5" vm="1162">
        <f ca="1"/>
        <v>2378.5</v>
      </c>
      <c r="FK10" s="5" vm="1244">
        <f ca="1"/>
        <v>2312</v>
      </c>
      <c r="FL10" s="5" vm="1245">
        <f ca="1"/>
        <v>2345.5</v>
      </c>
      <c r="FM10" s="5" vm="1231">
        <f ca="1"/>
        <v>2327.5</v>
      </c>
      <c r="FN10" s="5" vm="1246">
        <f ca="1"/>
        <v>2286</v>
      </c>
      <c r="FO10" s="5" vm="1247">
        <f ca="1"/>
        <v>2269</v>
      </c>
      <c r="FP10" s="5" vm="1235">
        <f ca="1"/>
        <v>2302.5</v>
      </c>
      <c r="FQ10" s="5" vm="1228">
        <f ca="1"/>
        <v>2270</v>
      </c>
      <c r="FR10" s="5" vm="1248">
        <f ca="1"/>
        <v>2266.5</v>
      </c>
      <c r="FS10" s="5" vm="1249">
        <f ca="1"/>
        <v>2253</v>
      </c>
      <c r="FT10" s="5" vm="1223">
        <f ca="1"/>
        <v>2273</v>
      </c>
      <c r="FU10" s="5" vm="1250">
        <f ca="1"/>
        <v>2320</v>
      </c>
      <c r="FV10" s="5" vm="1251">
        <f ca="1"/>
        <v>2344</v>
      </c>
      <c r="FW10" s="5" vm="1252">
        <f ca="1"/>
        <v>2345</v>
      </c>
      <c r="FX10" s="5" vm="1253">
        <f ca="1"/>
        <v>2289.5</v>
      </c>
      <c r="FY10" s="5" vm="1150">
        <f ca="1"/>
        <v>2299.5</v>
      </c>
      <c r="FZ10" s="5" vm="1254">
        <f ca="1"/>
        <v>2425</v>
      </c>
      <c r="GA10" s="5" vm="1255">
        <f ca="1"/>
        <v>2418.5</v>
      </c>
      <c r="GB10" s="5" vm="1163">
        <f ca="1"/>
        <v>2404</v>
      </c>
      <c r="GC10" s="5" vm="1256">
        <f ca="1"/>
        <v>2454</v>
      </c>
      <c r="GD10" s="5" vm="1257">
        <f ca="1"/>
        <v>2428</v>
      </c>
      <c r="GE10" s="5" vm="1258">
        <f ca="1"/>
        <v>2491.5</v>
      </c>
      <c r="GF10" s="5" vm="1259">
        <f ca="1"/>
        <v>2526.5</v>
      </c>
      <c r="GG10" s="5" vm="1260">
        <f ca="1"/>
        <v>2501</v>
      </c>
      <c r="GH10" s="5" vm="1261">
        <f ca="1"/>
        <v>2438</v>
      </c>
      <c r="GI10" s="5" vm="1262">
        <f ca="1"/>
        <v>2383.5</v>
      </c>
      <c r="GJ10" s="5" vm="1263">
        <f ca="1"/>
        <v>2315</v>
      </c>
      <c r="GK10" s="5" vm="1264">
        <f ca="1"/>
        <v>2360</v>
      </c>
      <c r="GL10" s="5" vm="1265">
        <f ca="1"/>
        <v>2358</v>
      </c>
      <c r="GM10" s="5" vm="1266">
        <f ca="1"/>
        <v>2375</v>
      </c>
      <c r="GN10" s="5" vm="1157">
        <f ca="1"/>
        <v>2370.5</v>
      </c>
      <c r="GO10" s="5" vm="1267">
        <f ca="1"/>
        <v>2364.5</v>
      </c>
      <c r="GP10" s="5" vm="1268">
        <f ca="1"/>
        <v>2344.5</v>
      </c>
      <c r="GQ10" s="5" vm="1269">
        <f ca="1"/>
        <v>2272.5</v>
      </c>
      <c r="GR10" s="5" vm="1270">
        <f ca="1"/>
        <v>2382.5</v>
      </c>
      <c r="GS10" s="5" vm="1271">
        <f ca="1"/>
        <v>2356.5</v>
      </c>
      <c r="GT10" s="5" vm="1272">
        <f ca="1"/>
        <v>2342.5</v>
      </c>
      <c r="GU10" s="5" vm="1273">
        <f ca="1"/>
        <v>2367</v>
      </c>
      <c r="GV10" s="5" vm="1274">
        <f ca="1"/>
        <v>2360.5</v>
      </c>
      <c r="GW10" s="5" vm="1275">
        <f ca="1"/>
        <v>2400.5</v>
      </c>
      <c r="GX10" s="5" vm="1276">
        <f ca="1"/>
        <v>2444</v>
      </c>
      <c r="GY10" s="5" vm="1277">
        <f ca="1"/>
        <v>2382</v>
      </c>
      <c r="GZ10" s="5" vm="1278">
        <f ca="1"/>
        <v>2365.5</v>
      </c>
      <c r="HA10" s="5" vm="1279">
        <f ca="1"/>
        <v>2375.5</v>
      </c>
      <c r="HB10" s="5" vm="1280">
        <f ca="1"/>
        <v>2358.5</v>
      </c>
      <c r="HC10" s="5" vm="1281">
        <f ca="1"/>
        <v>2315.5</v>
      </c>
      <c r="HD10" s="5" vm="1282">
        <f ca="1"/>
        <v>2309.5</v>
      </c>
      <c r="HE10" s="5" vm="1246">
        <f ca="1"/>
        <v>2286</v>
      </c>
      <c r="HF10" s="5" vm="1283">
        <f ca="1"/>
        <v>2295.5</v>
      </c>
      <c r="HG10" s="5" vm="1284">
        <f ca="1"/>
        <v>2318</v>
      </c>
      <c r="HH10" s="5" vm="1285">
        <f ca="1"/>
        <v>2296</v>
      </c>
      <c r="HI10" s="5" vm="1253">
        <f ca="1"/>
        <v>2289.5</v>
      </c>
      <c r="HJ10" s="5" vm="1286">
        <f ca="1"/>
        <v>2243</v>
      </c>
      <c r="HK10" s="5" vm="1287">
        <f ca="1"/>
        <v>2287</v>
      </c>
      <c r="HL10" s="5" vm="1288">
        <f ca="1"/>
        <v>2307.5</v>
      </c>
      <c r="HM10" s="5" vm="1289">
        <f ca="1"/>
        <v>2354.5</v>
      </c>
      <c r="HN10" s="5" vm="1290">
        <f ca="1"/>
        <v>2352.5</v>
      </c>
      <c r="HO10" s="5" vm="1291">
        <f ca="1"/>
        <v>2366.5</v>
      </c>
      <c r="HP10" s="5" t="e" vm="1146">
        <f ca="1"/>
        <v>#N/A</v>
      </c>
      <c r="HQ10" s="5" vm="1292">
        <f ca="1"/>
        <v>2350</v>
      </c>
      <c r="HR10" s="5" vm="1293">
        <f ca="1"/>
        <v>2349.5</v>
      </c>
      <c r="HS10" s="5" vm="1294">
        <f ca="1"/>
        <v>2326</v>
      </c>
      <c r="HT10" s="5" t="e" vm="1146">
        <f ca="1"/>
        <v>#N/A</v>
      </c>
      <c r="HU10" s="5" vm="1273">
        <f ca="1"/>
        <v>2367</v>
      </c>
      <c r="HV10" s="5" vm="1295">
        <f ca="1"/>
        <v>2285</v>
      </c>
      <c r="HW10" s="5" vm="1296">
        <f ca="1"/>
        <v>2311.5</v>
      </c>
      <c r="HX10" s="5" vm="1292">
        <f ca="1"/>
        <v>2350</v>
      </c>
      <c r="HY10" s="5" vm="1297">
        <f ca="1"/>
        <v>2379</v>
      </c>
      <c r="HZ10" s="5" vm="1166">
        <f ca="1"/>
        <v>2376.5</v>
      </c>
      <c r="IA10" s="5" vm="1298">
        <f ca="1"/>
        <v>2406</v>
      </c>
      <c r="IB10" s="5" vm="1299">
        <f ca="1"/>
        <v>2432.5</v>
      </c>
      <c r="IC10" s="5" vm="1300">
        <f ca="1"/>
        <v>2440.5</v>
      </c>
      <c r="ID10" s="5" vm="1301">
        <f ca="1"/>
        <v>2425.5</v>
      </c>
      <c r="IE10" s="5" vm="1302">
        <f ca="1"/>
        <v>2419</v>
      </c>
      <c r="IF10" s="5" vm="1303">
        <f ca="1"/>
        <v>2403.5</v>
      </c>
      <c r="IG10" s="5" vm="1274">
        <f ca="1"/>
        <v>2360.5</v>
      </c>
      <c r="IH10" s="5" vm="1304">
        <f ca="1"/>
        <v>2363</v>
      </c>
      <c r="II10" s="5" vm="1278">
        <f ca="1"/>
        <v>2365.5</v>
      </c>
      <c r="IJ10" s="5" vm="1305">
        <f ca="1"/>
        <v>2347.5</v>
      </c>
      <c r="IK10" s="5" vm="1306">
        <f ca="1"/>
        <v>2332</v>
      </c>
      <c r="IL10" s="5" vm="1307">
        <f ca="1"/>
        <v>2341.5</v>
      </c>
      <c r="IM10" s="5" vm="1157">
        <f ca="1"/>
        <v>2370.5</v>
      </c>
      <c r="IN10" s="5" vm="1266">
        <f ca="1"/>
        <v>2375</v>
      </c>
      <c r="IO10" s="5" vm="1165">
        <f ca="1"/>
        <v>2374</v>
      </c>
      <c r="IP10" s="5" vm="1291">
        <f ca="1"/>
        <v>2366.5</v>
      </c>
      <c r="IQ10" s="5" vm="1155">
        <f ca="1"/>
        <v>2337.5</v>
      </c>
      <c r="IR10" s="5" vm="1308">
        <f ca="1"/>
        <v>2414</v>
      </c>
      <c r="IS10" s="5" vm="1309">
        <f ca="1"/>
        <v>2398.5</v>
      </c>
      <c r="IT10" s="5" vm="1310">
        <f ca="1"/>
        <v>2455</v>
      </c>
      <c r="IU10" s="5" vm="1311">
        <f ca="1"/>
        <v>2443</v>
      </c>
      <c r="IV10" s="5" vm="1312">
        <f ca="1"/>
        <v>2466</v>
      </c>
      <c r="IW10" s="5" vm="1313">
        <f ca="1"/>
        <v>2539</v>
      </c>
    </row>
    <row r="11" spans="2:257" x14ac:dyDescent="0.25">
      <c r="B11" cm="1" vm="1314">
        <f t="array" aca="1" ref="B11:IP11" ca="1">TRANSPOSE(_xlfn.STOCKHISTORY(Dashboard!B11,TODAY()-365,TODAY(),0,0,1))</f>
        <v>108.46</v>
      </c>
      <c r="C11" vm="1315">
        <f ca="1"/>
        <v>106.52</v>
      </c>
      <c r="D11" vm="1316">
        <f ca="1"/>
        <v>104.81</v>
      </c>
      <c r="E11" vm="1317">
        <f ca="1"/>
        <v>104.23</v>
      </c>
      <c r="F11" vm="1318">
        <f ca="1"/>
        <v>102.68</v>
      </c>
      <c r="G11" vm="1319">
        <f ca="1"/>
        <v>101.31</v>
      </c>
      <c r="H11" vm="1320">
        <f ca="1"/>
        <v>101.99</v>
      </c>
      <c r="I11" vm="1321">
        <f ca="1"/>
        <v>104.09</v>
      </c>
      <c r="J11" vm="1322">
        <f ca="1"/>
        <v>102.53</v>
      </c>
      <c r="K11" vm="1323">
        <f ca="1"/>
        <v>100.86</v>
      </c>
      <c r="L11" vm="1324">
        <f ca="1"/>
        <v>101.74</v>
      </c>
      <c r="M11" vm="1325">
        <f ca="1"/>
        <v>100.23</v>
      </c>
      <c r="N11" vm="1326">
        <f ca="1"/>
        <v>98.47</v>
      </c>
      <c r="O11" vm="1327">
        <f ca="1"/>
        <v>95.82</v>
      </c>
      <c r="P11" vm="1328">
        <f ca="1"/>
        <v>97.42</v>
      </c>
      <c r="Q11" vm="1329">
        <f ca="1"/>
        <v>98.34</v>
      </c>
      <c r="R11" vm="1330">
        <f ca="1"/>
        <v>100.18</v>
      </c>
      <c r="S11" vm="1331">
        <f ca="1"/>
        <v>97.31</v>
      </c>
      <c r="T11" vm="1332">
        <f ca="1"/>
        <v>94.79</v>
      </c>
      <c r="U11" vm="1333">
        <f ca="1"/>
        <v>98.1</v>
      </c>
      <c r="V11" vm="1334">
        <f ca="1"/>
        <v>102.75</v>
      </c>
      <c r="W11" vm="1335">
        <f ca="1"/>
        <v>104.62</v>
      </c>
      <c r="X11" vm="1336">
        <f ca="1"/>
        <v>106.12</v>
      </c>
      <c r="Y11" vm="1337">
        <f ca="1"/>
        <v>104.45</v>
      </c>
      <c r="Z11" vm="1338">
        <f ca="1"/>
        <v>105.73</v>
      </c>
      <c r="AA11" vm="1339">
        <f ca="1"/>
        <v>104.15</v>
      </c>
      <c r="AB11" vm="1340">
        <f ca="1"/>
        <v>107.37</v>
      </c>
      <c r="AC11" vm="1341">
        <f ca="1"/>
        <v>106.29</v>
      </c>
      <c r="AD11" vm="1342">
        <f ca="1"/>
        <v>105.03</v>
      </c>
      <c r="AE11" vm="1343">
        <f ca="1"/>
        <v>105.8</v>
      </c>
      <c r="AF11" vm="1344">
        <f ca="1"/>
        <v>105.19</v>
      </c>
      <c r="AG11" vm="1345">
        <f ca="1"/>
        <v>102.71</v>
      </c>
      <c r="AH11" vm="1346">
        <f ca="1"/>
        <v>102.92</v>
      </c>
      <c r="AI11" vm="1347">
        <f ca="1"/>
        <v>105.04</v>
      </c>
      <c r="AJ11" vm="1348">
        <f ca="1"/>
        <v>101.1</v>
      </c>
      <c r="AK11" vm="1349">
        <f ca="1"/>
        <v>99.37</v>
      </c>
      <c r="AL11" vm="1350">
        <f ca="1"/>
        <v>98.2</v>
      </c>
      <c r="AM11" vm="1351">
        <f ca="1"/>
        <v>98.27</v>
      </c>
      <c r="AN11" vm="1352">
        <f ca="1"/>
        <v>92.83</v>
      </c>
      <c r="AO11" vm="1353">
        <f ca="1"/>
        <v>90.83</v>
      </c>
      <c r="AP11" vm="1354">
        <f ca="1"/>
        <v>91.79</v>
      </c>
      <c r="AQ11" vm="1355">
        <f ca="1"/>
        <v>89.14</v>
      </c>
      <c r="AR11" vm="1356">
        <f ca="1"/>
        <v>88.48</v>
      </c>
      <c r="AS11" vm="1357">
        <f ca="1"/>
        <v>89.32</v>
      </c>
      <c r="AT11" vm="1358">
        <f ca="1"/>
        <v>89.07</v>
      </c>
      <c r="AU11" vm="1359">
        <f ca="1"/>
        <v>88.15</v>
      </c>
      <c r="AV11" vm="1360">
        <f ca="1"/>
        <v>85.6</v>
      </c>
      <c r="AW11" vm="1361">
        <f ca="1"/>
        <v>87.58</v>
      </c>
      <c r="AX11" vm="1362">
        <f ca="1"/>
        <v>84.24</v>
      </c>
      <c r="AY11" vm="1363">
        <f ca="1"/>
        <v>85.45</v>
      </c>
      <c r="AZ11" vm="1364">
        <f ca="1"/>
        <v>87.3</v>
      </c>
      <c r="BA11" vm="1365">
        <f ca="1"/>
        <v>86.05</v>
      </c>
      <c r="BB11" vm="1366">
        <f ca="1"/>
        <v>86.1</v>
      </c>
      <c r="BC11" vm="1367">
        <f ca="1"/>
        <v>86.33</v>
      </c>
      <c r="BD11" vm="1368">
        <f ca="1"/>
        <v>88.52</v>
      </c>
      <c r="BE11" vm="1369">
        <f ca="1"/>
        <v>84.93</v>
      </c>
      <c r="BF11" vm="1370">
        <f ca="1"/>
        <v>83.66</v>
      </c>
      <c r="BG11" vm="1371">
        <f ca="1"/>
        <v>80.84</v>
      </c>
      <c r="BH11" vm="1372">
        <f ca="1"/>
        <v>82</v>
      </c>
      <c r="BI11" vm="1373">
        <f ca="1"/>
        <v>80.06</v>
      </c>
      <c r="BJ11" vm="1374">
        <f ca="1"/>
        <v>83.9</v>
      </c>
      <c r="BK11" vm="1375">
        <f ca="1"/>
        <v>87.01</v>
      </c>
      <c r="BL11" vm="1376">
        <f ca="1"/>
        <v>86.36</v>
      </c>
      <c r="BM11" vm="1377">
        <f ca="1"/>
        <v>87.69</v>
      </c>
      <c r="BN11" vm="1378">
        <f ca="1"/>
        <v>87.07</v>
      </c>
      <c r="BO11" vm="1379">
        <f ca="1"/>
        <v>88.71</v>
      </c>
      <c r="BP11" vm="1380">
        <f ca="1"/>
        <v>89.94</v>
      </c>
      <c r="BQ11" vm="1381">
        <f ca="1"/>
        <v>89.77</v>
      </c>
      <c r="BR11" vm="1382">
        <f ca="1"/>
        <v>89.03</v>
      </c>
      <c r="BS11" vm="1383">
        <f ca="1"/>
        <v>88.29</v>
      </c>
      <c r="BT11" vm="1384">
        <f ca="1"/>
        <v>90.54</v>
      </c>
      <c r="BU11" vm="1385">
        <f ca="1"/>
        <v>92.26</v>
      </c>
      <c r="BV11" vm="1386">
        <f ca="1"/>
        <v>94.07</v>
      </c>
      <c r="BW11" vm="1387">
        <f ca="1"/>
        <v>94.06</v>
      </c>
      <c r="BX11" vm="1388">
        <f ca="1"/>
        <v>93.84</v>
      </c>
      <c r="BY11" vm="1389">
        <f ca="1"/>
        <v>92.64</v>
      </c>
      <c r="BZ11" vm="1390">
        <f ca="1"/>
        <v>92.3</v>
      </c>
      <c r="CA11" vm="1389">
        <f ca="1"/>
        <v>92.64</v>
      </c>
      <c r="CB11" vm="1385">
        <f ca="1"/>
        <v>92.26</v>
      </c>
      <c r="CC11" vm="1391">
        <f ca="1"/>
        <v>89.53</v>
      </c>
      <c r="CD11" vm="1392">
        <f ca="1"/>
        <v>88.06</v>
      </c>
      <c r="CE11" vm="1393">
        <f ca="1"/>
        <v>83.93</v>
      </c>
      <c r="CF11" vm="1394">
        <f ca="1"/>
        <v>83</v>
      </c>
      <c r="CG11" vm="1395">
        <f ca="1"/>
        <v>84.34</v>
      </c>
      <c r="CH11" vm="1396">
        <f ca="1"/>
        <v>81.66</v>
      </c>
      <c r="CI11" vm="1397">
        <f ca="1"/>
        <v>84</v>
      </c>
      <c r="CJ11" vm="1398">
        <f ca="1"/>
        <v>84.85</v>
      </c>
      <c r="CK11" vm="1399">
        <f ca="1"/>
        <v>83.75</v>
      </c>
      <c r="CL11" vm="1399">
        <f ca="1"/>
        <v>83.75</v>
      </c>
      <c r="CM11" vm="1400">
        <f ca="1"/>
        <v>85.64</v>
      </c>
      <c r="CN11" vm="1401">
        <f ca="1"/>
        <v>84.45</v>
      </c>
      <c r="CO11" vm="1402">
        <f ca="1"/>
        <v>83.19</v>
      </c>
      <c r="CP11" vm="1403">
        <f ca="1"/>
        <v>83.41</v>
      </c>
      <c r="CQ11" vm="1404">
        <f ca="1"/>
        <v>81.77</v>
      </c>
      <c r="CR11" vm="1405">
        <f ca="1"/>
        <v>81.680000000000007</v>
      </c>
      <c r="CS11" vm="1406">
        <f ca="1"/>
        <v>80.95</v>
      </c>
      <c r="CT11" vm="1407">
        <f ca="1"/>
        <v>80.33</v>
      </c>
      <c r="CU11" vm="1408">
        <f ca="1"/>
        <v>83.51</v>
      </c>
      <c r="CV11" vm="1409">
        <f ca="1"/>
        <v>82.58</v>
      </c>
      <c r="CW11" vm="1410">
        <f ca="1"/>
        <v>81.99</v>
      </c>
      <c r="CX11" vm="1411">
        <f ca="1"/>
        <v>82.05</v>
      </c>
      <c r="CY11" vm="1412">
        <f ca="1"/>
        <v>81.52</v>
      </c>
      <c r="CZ11" vm="1413">
        <f ca="1"/>
        <v>81.099999999999994</v>
      </c>
      <c r="DA11" vm="1414">
        <f ca="1"/>
        <v>82.15</v>
      </c>
      <c r="DB11" vm="1415">
        <f ca="1"/>
        <v>82.21</v>
      </c>
      <c r="DC11" vm="1416">
        <f ca="1"/>
        <v>85.02</v>
      </c>
      <c r="DD11" vm="1417">
        <f ca="1"/>
        <v>86.04</v>
      </c>
      <c r="DE11" vm="1418">
        <f ca="1"/>
        <v>87.26</v>
      </c>
      <c r="DF11" vm="1419">
        <f ca="1"/>
        <v>86.96</v>
      </c>
      <c r="DG11" vm="1420">
        <f ca="1"/>
        <v>85.49</v>
      </c>
      <c r="DH11" vm="1421">
        <f ca="1"/>
        <v>85.27</v>
      </c>
      <c r="DI11" vm="1422">
        <f ca="1"/>
        <v>86.66</v>
      </c>
      <c r="DJ11" vm="1423">
        <f ca="1"/>
        <v>87.56</v>
      </c>
      <c r="DK11" vm="1424">
        <f ca="1"/>
        <v>85.39</v>
      </c>
      <c r="DL11" vm="1425">
        <f ca="1"/>
        <v>86.08</v>
      </c>
      <c r="DM11" vm="1426">
        <f ca="1"/>
        <v>85.29</v>
      </c>
      <c r="DN11" vm="1427">
        <f ca="1"/>
        <v>87.14</v>
      </c>
      <c r="DO11" vm="1428">
        <f ca="1"/>
        <v>85.95</v>
      </c>
      <c r="DP11" vm="1429">
        <f ca="1"/>
        <v>86.32</v>
      </c>
      <c r="DQ11" vm="1430">
        <f ca="1"/>
        <v>84.83</v>
      </c>
      <c r="DR11" vm="1431">
        <f ca="1"/>
        <v>83.52</v>
      </c>
      <c r="DS11" vm="1432">
        <f ca="1"/>
        <v>85.33</v>
      </c>
      <c r="DT11" vm="1433">
        <f ca="1"/>
        <v>85.82</v>
      </c>
      <c r="DU11" vm="1434">
        <f ca="1"/>
        <v>86.8</v>
      </c>
      <c r="DV11" vm="1435">
        <f ca="1"/>
        <v>86.92</v>
      </c>
      <c r="DW11" vm="1436">
        <f ca="1"/>
        <v>86.11</v>
      </c>
      <c r="DX11" vm="1437">
        <f ca="1"/>
        <v>87.16</v>
      </c>
      <c r="DY11" vm="1438">
        <f ca="1"/>
        <v>86.88</v>
      </c>
      <c r="DZ11" vm="1439">
        <f ca="1"/>
        <v>86.73</v>
      </c>
      <c r="EA11" vm="1440">
        <f ca="1"/>
        <v>85.23</v>
      </c>
      <c r="EB11" vm="1441">
        <f ca="1"/>
        <v>84.02</v>
      </c>
      <c r="EC11" vm="1442">
        <f ca="1"/>
        <v>84.16</v>
      </c>
      <c r="ED11" vm="1443">
        <f ca="1"/>
        <v>85.26</v>
      </c>
      <c r="EE11" vm="1444">
        <f ca="1"/>
        <v>81.709999999999994</v>
      </c>
      <c r="EF11" vm="1445">
        <f ca="1"/>
        <v>81.34</v>
      </c>
      <c r="EG11" vm="1446">
        <f ca="1"/>
        <v>80.739999999999995</v>
      </c>
      <c r="EH11" vm="1447">
        <f ca="1"/>
        <v>79.349999999999994</v>
      </c>
      <c r="EI11" vm="1448">
        <f ca="1"/>
        <v>78.88</v>
      </c>
      <c r="EJ11" vm="1449">
        <f ca="1"/>
        <v>77.23</v>
      </c>
      <c r="EK11" vm="1450">
        <f ca="1"/>
        <v>75.37</v>
      </c>
      <c r="EL11" vm="1451">
        <f ca="1"/>
        <v>74.5</v>
      </c>
      <c r="EM11" vm="1452">
        <f ca="1"/>
        <v>74.19</v>
      </c>
      <c r="EN11" vm="1453">
        <f ca="1"/>
        <v>75.38</v>
      </c>
      <c r="EO11" vm="1454">
        <f ca="1"/>
        <v>75.62</v>
      </c>
      <c r="EP11" vm="1455">
        <f ca="1"/>
        <v>72.010000000000005</v>
      </c>
      <c r="EQ11" vm="1456">
        <f ca="1"/>
        <v>72.040000000000006</v>
      </c>
      <c r="ER11" vm="1457">
        <f ca="1"/>
        <v>71.86</v>
      </c>
      <c r="ES11" vm="1458">
        <f ca="1"/>
        <v>71.88</v>
      </c>
      <c r="ET11" vm="1459">
        <f ca="1"/>
        <v>72.48</v>
      </c>
      <c r="EU11" vm="1460">
        <f ca="1"/>
        <v>71.17</v>
      </c>
      <c r="EV11" vm="1461">
        <f ca="1"/>
        <v>69.91</v>
      </c>
      <c r="EW11" vm="1462">
        <f ca="1"/>
        <v>69.38</v>
      </c>
      <c r="EX11" vm="1463">
        <f ca="1"/>
        <v>68.430000000000007</v>
      </c>
      <c r="EY11" vm="1464">
        <f ca="1"/>
        <v>66.7</v>
      </c>
      <c r="EZ11" vm="1465">
        <f ca="1"/>
        <v>65.89</v>
      </c>
      <c r="FA11" vm="1466">
        <f ca="1"/>
        <v>66.989999999999995</v>
      </c>
      <c r="FB11" vm="1467">
        <f ca="1"/>
        <v>65.069999999999993</v>
      </c>
      <c r="FC11" vm="1468">
        <f ca="1"/>
        <v>64.05</v>
      </c>
      <c r="FD11" vm="1469">
        <f ca="1"/>
        <v>66.16</v>
      </c>
      <c r="FE11" vm="1470">
        <f ca="1"/>
        <v>68.239999999999995</v>
      </c>
      <c r="FF11" vm="1471">
        <f ca="1"/>
        <v>67.61</v>
      </c>
      <c r="FG11" vm="1472">
        <f ca="1"/>
        <v>67.41</v>
      </c>
      <c r="FH11" vm="1473">
        <f ca="1"/>
        <v>66.41</v>
      </c>
      <c r="FI11" vm="1474">
        <f ca="1"/>
        <v>65.62</v>
      </c>
      <c r="FJ11" vm="1475">
        <f ca="1"/>
        <v>64.17</v>
      </c>
      <c r="FK11" vm="1476">
        <f ca="1"/>
        <v>63.17</v>
      </c>
      <c r="FL11" vm="1477">
        <f ca="1"/>
        <v>65.17</v>
      </c>
      <c r="FM11" vm="1478">
        <f ca="1"/>
        <v>64.23</v>
      </c>
      <c r="FN11" vm="1479">
        <f ca="1"/>
        <v>66.09</v>
      </c>
      <c r="FO11" vm="1480">
        <f ca="1"/>
        <v>65.27</v>
      </c>
      <c r="FP11" vm="1481">
        <f ca="1"/>
        <v>64.63</v>
      </c>
      <c r="FQ11" vm="1482">
        <f ca="1"/>
        <v>64.73</v>
      </c>
      <c r="FR11" vm="1483">
        <f ca="1"/>
        <v>65.040000000000006</v>
      </c>
      <c r="FS11" vm="1484">
        <f ca="1"/>
        <v>65.14</v>
      </c>
      <c r="FT11" vm="1485">
        <f ca="1"/>
        <v>67.239999999999995</v>
      </c>
      <c r="FU11" vm="1486">
        <f ca="1"/>
        <v>67.319999999999993</v>
      </c>
      <c r="FV11" vm="1487">
        <f ca="1"/>
        <v>66.86</v>
      </c>
      <c r="FW11" vm="1488">
        <f ca="1"/>
        <v>67.849999999999994</v>
      </c>
      <c r="FX11" vm="1489">
        <f ca="1"/>
        <v>67.47</v>
      </c>
      <c r="FY11" vm="1490">
        <f ca="1"/>
        <v>74.010000000000005</v>
      </c>
      <c r="FZ11" vm="1491">
        <f ca="1"/>
        <v>71.37</v>
      </c>
      <c r="GA11" vm="1492">
        <f ca="1"/>
        <v>72.13</v>
      </c>
      <c r="GB11" vm="1493">
        <f ca="1"/>
        <v>74.59</v>
      </c>
      <c r="GC11" vm="1494">
        <f ca="1"/>
        <v>75.5</v>
      </c>
      <c r="GD11" vm="1495">
        <f ca="1"/>
        <v>76.81</v>
      </c>
      <c r="GE11" vm="1496">
        <f ca="1"/>
        <v>75.48</v>
      </c>
      <c r="GF11" vm="1497">
        <f ca="1"/>
        <v>80.5</v>
      </c>
      <c r="GG11" vm="1498">
        <f ca="1"/>
        <v>83.09</v>
      </c>
      <c r="GH11" vm="1499">
        <f ca="1"/>
        <v>82.42</v>
      </c>
      <c r="GI11" vm="1500">
        <f ca="1"/>
        <v>82.68</v>
      </c>
      <c r="GJ11" vm="1501">
        <f ca="1"/>
        <v>81.14</v>
      </c>
      <c r="GK11" vm="1502">
        <f ca="1"/>
        <v>80.83</v>
      </c>
      <c r="GL11" vm="1503">
        <f ca="1"/>
        <v>80.39</v>
      </c>
      <c r="GM11" vm="1504">
        <f ca="1"/>
        <v>79.09</v>
      </c>
      <c r="GN11" vm="1505">
        <f ca="1"/>
        <v>81.239999999999995</v>
      </c>
      <c r="GO11" vm="1506">
        <f ca="1"/>
        <v>82.2</v>
      </c>
      <c r="GP11" vm="1507">
        <f ca="1"/>
        <v>82.89</v>
      </c>
      <c r="GQ11" vm="1508">
        <f ca="1"/>
        <v>82.17</v>
      </c>
      <c r="GR11" vm="1509">
        <f ca="1"/>
        <v>82.23</v>
      </c>
      <c r="GS11" vm="1510">
        <f ca="1"/>
        <v>83.07</v>
      </c>
      <c r="GT11" vm="1511">
        <f ca="1"/>
        <v>83.94</v>
      </c>
      <c r="GU11" vm="1512">
        <f ca="1"/>
        <v>82.79</v>
      </c>
      <c r="GV11" vm="1513">
        <f ca="1"/>
        <v>81.61</v>
      </c>
      <c r="GW11" vm="1514">
        <f ca="1"/>
        <v>79.47</v>
      </c>
      <c r="GX11" vm="1515">
        <f ca="1"/>
        <v>79.040000000000006</v>
      </c>
      <c r="GY11" vm="1516">
        <f ca="1"/>
        <v>79.19</v>
      </c>
      <c r="GZ11" vm="1517">
        <f ca="1"/>
        <v>80.38</v>
      </c>
      <c r="HA11" vm="1518">
        <f ca="1"/>
        <v>80.180000000000007</v>
      </c>
      <c r="HB11" vm="1519">
        <f ca="1"/>
        <v>80.989999999999995</v>
      </c>
      <c r="HC11" vm="1520">
        <f ca="1"/>
        <v>81.23</v>
      </c>
      <c r="HD11" vm="1521">
        <f ca="1"/>
        <v>78.67</v>
      </c>
      <c r="HE11" vm="1522">
        <f ca="1"/>
        <v>78.37</v>
      </c>
      <c r="HF11" vm="1523">
        <f ca="1"/>
        <v>77.69</v>
      </c>
      <c r="HG11" vm="1524">
        <f ca="1"/>
        <v>77.5</v>
      </c>
      <c r="HH11" vm="1525">
        <f ca="1"/>
        <v>77.42</v>
      </c>
      <c r="HI11" vm="1526">
        <f ca="1"/>
        <v>76.77</v>
      </c>
      <c r="HJ11" vm="1527">
        <f ca="1"/>
        <v>76.94</v>
      </c>
      <c r="HK11" vm="1528">
        <f ca="1"/>
        <v>75.540000000000006</v>
      </c>
      <c r="HL11" vm="1529">
        <f ca="1"/>
        <v>74.849999999999994</v>
      </c>
      <c r="HM11" vm="1530">
        <f ca="1"/>
        <v>76.69</v>
      </c>
      <c r="HN11" vm="1531">
        <f ca="1"/>
        <v>76.28</v>
      </c>
      <c r="HO11" vm="1532">
        <f ca="1"/>
        <v>76.650000000000006</v>
      </c>
      <c r="HP11" vm="1533">
        <f ca="1"/>
        <v>77.8</v>
      </c>
      <c r="HQ11" vm="1524">
        <f ca="1"/>
        <v>77.5</v>
      </c>
      <c r="HR11" vm="1534">
        <f ca="1"/>
        <v>81.39</v>
      </c>
      <c r="HS11" vm="1535">
        <f ca="1"/>
        <v>82.62</v>
      </c>
      <c r="HT11" vm="1536">
        <f ca="1"/>
        <v>82.08</v>
      </c>
      <c r="HU11" vm="1537">
        <f ca="1"/>
        <v>84.29</v>
      </c>
      <c r="HV11" vm="1538">
        <f ca="1"/>
        <v>86.07</v>
      </c>
      <c r="HW11" vm="1539">
        <f ca="1"/>
        <v>85.75</v>
      </c>
      <c r="HX11" vm="1540">
        <f ca="1"/>
        <v>86.76</v>
      </c>
      <c r="HY11" vm="1541">
        <f ca="1"/>
        <v>86.68</v>
      </c>
      <c r="HZ11" vm="1542">
        <f ca="1"/>
        <v>87.97</v>
      </c>
      <c r="IA11" vm="1543">
        <f ca="1"/>
        <v>89.29</v>
      </c>
      <c r="IB11" vm="1544">
        <f ca="1"/>
        <v>88.91</v>
      </c>
      <c r="IC11" vm="1545">
        <f ca="1"/>
        <v>89.31</v>
      </c>
      <c r="ID11" vm="1546">
        <f ca="1"/>
        <v>89.55</v>
      </c>
      <c r="IE11" vm="1547">
        <f ca="1"/>
        <v>89.13</v>
      </c>
      <c r="IF11" vm="1548">
        <f ca="1"/>
        <v>90.61</v>
      </c>
      <c r="IG11" vm="1549">
        <f ca="1"/>
        <v>89.33</v>
      </c>
      <c r="IH11" vm="1550">
        <f ca="1"/>
        <v>89.46</v>
      </c>
      <c r="II11" vm="1546">
        <f ca="1"/>
        <v>89.55</v>
      </c>
      <c r="IJ11" vm="1551">
        <f ca="1"/>
        <v>93.8</v>
      </c>
      <c r="IK11" vm="1552">
        <f ca="1"/>
        <v>93.13</v>
      </c>
      <c r="IL11" vm="1553">
        <f ca="1"/>
        <v>90.12</v>
      </c>
      <c r="IM11" vm="1554">
        <f ca="1"/>
        <v>91.37</v>
      </c>
      <c r="IN11" vm="1555">
        <f ca="1"/>
        <v>90.42</v>
      </c>
      <c r="IO11" vm="1553">
        <f ca="1"/>
        <v>90.12</v>
      </c>
      <c r="IP11" vm="1553">
        <f ca="1"/>
        <v>90.12</v>
      </c>
    </row>
    <row r="12" spans="2:257" x14ac:dyDescent="0.25">
      <c r="B12" cm="1" vm="1556">
        <f t="array" aca="1" ref="B12:IP12" ca="1">TRANSPOSE(_xlfn.STOCKHISTORY(Dashboard!B12,TODAY()-365,TODAY(),0,0,1))</f>
        <v>60.91</v>
      </c>
      <c r="C12" vm="1557">
        <f ca="1"/>
        <v>60.9</v>
      </c>
      <c r="D12" vm="1558">
        <f ca="1"/>
        <v>62.12</v>
      </c>
      <c r="E12" vm="1559">
        <f ca="1"/>
        <v>62.54</v>
      </c>
      <c r="F12" vm="1560">
        <f ca="1"/>
        <v>62.28</v>
      </c>
      <c r="G12" vm="1561">
        <f ca="1"/>
        <v>61.59</v>
      </c>
      <c r="H12" vm="1562">
        <f ca="1"/>
        <v>60.51</v>
      </c>
      <c r="I12" vm="1563">
        <f ca="1"/>
        <v>62.85</v>
      </c>
      <c r="J12" vm="1564">
        <f ca="1"/>
        <v>62.24</v>
      </c>
      <c r="K12" vm="1565">
        <f ca="1"/>
        <v>61.97</v>
      </c>
      <c r="L12" vm="1566">
        <f ca="1"/>
        <v>62.43</v>
      </c>
      <c r="M12" vm="1567">
        <f ca="1"/>
        <v>62.47</v>
      </c>
      <c r="N12" vm="1568">
        <f ca="1"/>
        <v>62.57</v>
      </c>
      <c r="O12" vm="1569">
        <f ca="1"/>
        <v>61.08</v>
      </c>
      <c r="P12" vm="1570">
        <f ca="1"/>
        <v>58.66</v>
      </c>
      <c r="Q12" vm="1571">
        <f ca="1"/>
        <v>58.96</v>
      </c>
      <c r="R12" vm="1572">
        <f ca="1"/>
        <v>57.88</v>
      </c>
      <c r="S12" vm="1573">
        <f ca="1"/>
        <v>57.92</v>
      </c>
      <c r="T12" vm="1574">
        <f ca="1"/>
        <v>58.54</v>
      </c>
      <c r="U12" vm="1575">
        <f ca="1"/>
        <v>59.62</v>
      </c>
      <c r="V12" vm="1576">
        <f ca="1"/>
        <v>59.46</v>
      </c>
      <c r="W12" vm="1577">
        <f ca="1"/>
        <v>60.09</v>
      </c>
      <c r="X12" vm="1578">
        <f ca="1"/>
        <v>60.1</v>
      </c>
      <c r="Y12" vm="1579">
        <f ca="1"/>
        <v>60.58</v>
      </c>
      <c r="Z12" vm="1580">
        <f ca="1"/>
        <v>60.8</v>
      </c>
      <c r="AA12" vm="1581">
        <f ca="1"/>
        <v>60.4</v>
      </c>
      <c r="AB12" vm="1582">
        <f ca="1"/>
        <v>60.98</v>
      </c>
      <c r="AC12" vm="1583">
        <f ca="1"/>
        <v>61.53</v>
      </c>
      <c r="AD12" vm="1584">
        <f ca="1"/>
        <v>61.92</v>
      </c>
      <c r="AE12" vm="1585">
        <f ca="1"/>
        <v>62.16</v>
      </c>
      <c r="AF12" vm="1586">
        <f ca="1"/>
        <v>62.21</v>
      </c>
      <c r="AG12" vm="1587">
        <f ca="1"/>
        <v>62</v>
      </c>
      <c r="AH12" vm="1588">
        <f ca="1"/>
        <v>62.87</v>
      </c>
      <c r="AI12" vm="1559">
        <f ca="1"/>
        <v>62.54</v>
      </c>
      <c r="AJ12" vm="1567">
        <f ca="1"/>
        <v>62.47</v>
      </c>
      <c r="AK12" vm="1589">
        <f ca="1"/>
        <v>63.1</v>
      </c>
      <c r="AL12" vm="1590">
        <f ca="1"/>
        <v>63.44</v>
      </c>
      <c r="AM12" vm="1591">
        <f ca="1"/>
        <v>63.83</v>
      </c>
      <c r="AN12" vm="1592">
        <f ca="1"/>
        <v>63.81</v>
      </c>
      <c r="AO12" vm="1593">
        <f ca="1"/>
        <v>64.56</v>
      </c>
      <c r="AP12" vm="1482">
        <f ca="1"/>
        <v>64.73</v>
      </c>
      <c r="AQ12" vm="1594">
        <f ca="1"/>
        <v>65.02</v>
      </c>
      <c r="AR12" vm="1595">
        <f ca="1"/>
        <v>64.44</v>
      </c>
      <c r="AS12" vm="1467">
        <f ca="1"/>
        <v>65.069999999999993</v>
      </c>
      <c r="AT12" vm="1596">
        <f ca="1"/>
        <v>65.959999999999994</v>
      </c>
      <c r="AU12" vm="1597">
        <f ca="1"/>
        <v>66.209999999999994</v>
      </c>
      <c r="AV12" vm="1598">
        <f ca="1"/>
        <v>65.25</v>
      </c>
      <c r="AW12" vm="1599">
        <f ca="1"/>
        <v>65.94</v>
      </c>
      <c r="AX12" vm="1600">
        <f ca="1"/>
        <v>65.05</v>
      </c>
      <c r="AY12" vm="1601">
        <f ca="1"/>
        <v>65.56</v>
      </c>
      <c r="AZ12" vm="1602">
        <f ca="1"/>
        <v>66.19</v>
      </c>
      <c r="BA12" vm="1603">
        <f ca="1"/>
        <v>64.61</v>
      </c>
      <c r="BB12" vm="1590">
        <f ca="1"/>
        <v>63.44</v>
      </c>
      <c r="BC12" vm="1604">
        <f ca="1"/>
        <v>63.08</v>
      </c>
      <c r="BD12" vm="1605">
        <f ca="1"/>
        <v>65.03</v>
      </c>
      <c r="BE12" vm="1606">
        <f ca="1"/>
        <v>64.510000000000005</v>
      </c>
      <c r="BF12" vm="1607">
        <f ca="1"/>
        <v>64.739999999999995</v>
      </c>
      <c r="BG12" vm="1603">
        <f ca="1"/>
        <v>64.61</v>
      </c>
      <c r="BH12" vm="1608">
        <f ca="1"/>
        <v>64.010000000000005</v>
      </c>
      <c r="BI12" vm="1609">
        <f ca="1"/>
        <v>64.31</v>
      </c>
      <c r="BJ12" vm="1606">
        <f ca="1"/>
        <v>64.510000000000005</v>
      </c>
      <c r="BK12" vm="1610">
        <f ca="1"/>
        <v>65.72</v>
      </c>
      <c r="BL12" vm="1596">
        <f ca="1"/>
        <v>65.959999999999994</v>
      </c>
      <c r="BM12" vm="1611">
        <f ca="1"/>
        <v>65.78</v>
      </c>
      <c r="BN12" vm="1612">
        <f ca="1"/>
        <v>61.2</v>
      </c>
      <c r="BO12" vm="1613">
        <f ca="1"/>
        <v>60</v>
      </c>
      <c r="BP12" vm="1582">
        <f ca="1"/>
        <v>60.98</v>
      </c>
      <c r="BQ12" vm="1614">
        <f ca="1"/>
        <v>62.86</v>
      </c>
      <c r="BR12" vm="1615">
        <f ca="1"/>
        <v>64.02</v>
      </c>
      <c r="BS12" vm="1616">
        <f ca="1"/>
        <v>64.069999999999993</v>
      </c>
      <c r="BT12" vm="1617">
        <f ca="1"/>
        <v>64.3</v>
      </c>
      <c r="BU12" vm="1618">
        <f ca="1"/>
        <v>64.680000000000007</v>
      </c>
      <c r="BV12" vm="1619">
        <f ca="1"/>
        <v>63.38</v>
      </c>
      <c r="BW12" vm="1620">
        <f ca="1"/>
        <v>63.07</v>
      </c>
      <c r="BX12" vm="1621">
        <f ca="1"/>
        <v>63.73</v>
      </c>
      <c r="BY12" vm="1622">
        <f ca="1"/>
        <v>62.97</v>
      </c>
      <c r="BZ12" vm="1588">
        <f ca="1"/>
        <v>62.87</v>
      </c>
      <c r="CA12" vm="1623">
        <f ca="1"/>
        <v>63.25</v>
      </c>
      <c r="CB12" vm="1624">
        <f ca="1"/>
        <v>62.89</v>
      </c>
      <c r="CC12" vm="1625">
        <f ca="1"/>
        <v>61.8</v>
      </c>
      <c r="CD12" vm="1626">
        <f ca="1"/>
        <v>61.41</v>
      </c>
      <c r="CE12" vm="1627">
        <f ca="1"/>
        <v>61.34</v>
      </c>
      <c r="CF12" vm="1628">
        <f ca="1"/>
        <v>59.23</v>
      </c>
      <c r="CG12" vm="1629">
        <f ca="1"/>
        <v>59.67</v>
      </c>
      <c r="CH12" vm="1630">
        <f ca="1"/>
        <v>59.07</v>
      </c>
      <c r="CI12" vm="1631">
        <f ca="1"/>
        <v>59.43</v>
      </c>
      <c r="CJ12" vm="1632">
        <f ca="1"/>
        <v>60.7</v>
      </c>
      <c r="CK12" vm="1633">
        <f ca="1"/>
        <v>61.15</v>
      </c>
      <c r="CL12" vm="1634">
        <f ca="1"/>
        <v>61.88</v>
      </c>
      <c r="CM12" vm="1635">
        <f ca="1"/>
        <v>63.04</v>
      </c>
      <c r="CN12" vm="1636">
        <f ca="1"/>
        <v>62.91</v>
      </c>
      <c r="CO12" vm="1560">
        <f ca="1"/>
        <v>62.28</v>
      </c>
      <c r="CP12" vm="1637">
        <f ca="1"/>
        <v>62.73</v>
      </c>
      <c r="CQ12" vm="1636">
        <f ca="1"/>
        <v>62.91</v>
      </c>
      <c r="CR12" vm="1638">
        <f ca="1"/>
        <v>64.38</v>
      </c>
      <c r="CS12" vm="1639">
        <f ca="1"/>
        <v>63.28</v>
      </c>
      <c r="CT12" vm="1640">
        <f ca="1"/>
        <v>63.41</v>
      </c>
      <c r="CU12" vm="1636">
        <f ca="1"/>
        <v>62.91</v>
      </c>
      <c r="CV12" vm="1641">
        <f ca="1"/>
        <v>63.14</v>
      </c>
      <c r="CW12" vm="1642">
        <f ca="1"/>
        <v>62.94</v>
      </c>
      <c r="CX12" vm="1643">
        <f ca="1"/>
        <v>62.67</v>
      </c>
      <c r="CY12" vm="1644">
        <f ca="1"/>
        <v>62.38</v>
      </c>
      <c r="CZ12" vm="1645">
        <f ca="1"/>
        <v>62.18</v>
      </c>
      <c r="DA12" vm="1646">
        <f ca="1"/>
        <v>62.5</v>
      </c>
      <c r="DB12" vm="1647">
        <f ca="1"/>
        <v>61.65</v>
      </c>
      <c r="DC12" vm="1648">
        <f ca="1"/>
        <v>62.53</v>
      </c>
      <c r="DD12" vm="1649">
        <f ca="1"/>
        <v>61.5</v>
      </c>
      <c r="DE12" vm="1650">
        <f ca="1"/>
        <v>61.36</v>
      </c>
      <c r="DF12" vm="1561">
        <f ca="1"/>
        <v>61.59</v>
      </c>
      <c r="DG12" vm="1651">
        <f ca="1"/>
        <v>62.19</v>
      </c>
      <c r="DH12" vm="1652">
        <f ca="1"/>
        <v>63.21</v>
      </c>
      <c r="DI12" vm="1653">
        <f ca="1"/>
        <v>63.01</v>
      </c>
      <c r="DJ12" vm="1654">
        <f ca="1"/>
        <v>64.06</v>
      </c>
      <c r="DK12" vm="1475">
        <f ca="1"/>
        <v>64.17</v>
      </c>
      <c r="DL12" vm="1655">
        <f ca="1"/>
        <v>64.52</v>
      </c>
      <c r="DM12" vm="1656">
        <f ca="1"/>
        <v>63.64</v>
      </c>
      <c r="DN12" vm="1657">
        <f ca="1"/>
        <v>63.92</v>
      </c>
      <c r="DO12" vm="1658">
        <f ca="1"/>
        <v>63.67</v>
      </c>
      <c r="DP12" vm="1619">
        <f ca="1"/>
        <v>63.38</v>
      </c>
      <c r="DQ12" vm="1622">
        <f ca="1"/>
        <v>62.97</v>
      </c>
      <c r="DR12" vm="1659">
        <f ca="1"/>
        <v>63.05</v>
      </c>
      <c r="DS12" vm="1660">
        <f ca="1"/>
        <v>63.65</v>
      </c>
      <c r="DT12" vm="1661">
        <f ca="1"/>
        <v>63.22</v>
      </c>
      <c r="DU12" vm="1662">
        <f ca="1"/>
        <v>63.7</v>
      </c>
      <c r="DV12" vm="1663">
        <f ca="1"/>
        <v>64.5</v>
      </c>
      <c r="DW12" vm="1605">
        <f ca="1"/>
        <v>65.03</v>
      </c>
      <c r="DX12" vm="1664">
        <f ca="1"/>
        <v>64.88</v>
      </c>
      <c r="DY12" vm="1665">
        <f ca="1"/>
        <v>65.22</v>
      </c>
      <c r="DZ12" vm="1477">
        <f ca="1"/>
        <v>65.17</v>
      </c>
      <c r="EA12" vm="1666">
        <f ca="1"/>
        <v>64.2</v>
      </c>
      <c r="EB12" vm="1667">
        <f ca="1"/>
        <v>64.27</v>
      </c>
      <c r="EC12" vm="1668">
        <f ca="1"/>
        <v>64.36</v>
      </c>
      <c r="ED12" vm="1669">
        <f ca="1"/>
        <v>64.67</v>
      </c>
      <c r="EE12" vm="1670">
        <f ca="1"/>
        <v>63.11</v>
      </c>
      <c r="EF12" vm="1637">
        <f ca="1"/>
        <v>62.73</v>
      </c>
      <c r="EG12" vm="1671">
        <f ca="1"/>
        <v>62.15</v>
      </c>
      <c r="EH12" vm="1672">
        <f ca="1"/>
        <v>61.71</v>
      </c>
      <c r="EI12" vm="1587">
        <f ca="1"/>
        <v>62</v>
      </c>
      <c r="EJ12" vm="1633">
        <f ca="1"/>
        <v>61.15</v>
      </c>
      <c r="EK12" vm="1673">
        <f ca="1"/>
        <v>61.18</v>
      </c>
      <c r="EL12" vm="1674">
        <f ca="1"/>
        <v>62.31</v>
      </c>
      <c r="EM12" vm="1558">
        <f ca="1"/>
        <v>62.12</v>
      </c>
      <c r="EN12" vm="1675">
        <f ca="1"/>
        <v>62.32</v>
      </c>
      <c r="EO12" vm="1646">
        <f ca="1"/>
        <v>62.5</v>
      </c>
      <c r="EP12" vm="1676">
        <f ca="1"/>
        <v>60.47</v>
      </c>
      <c r="EQ12" vm="1677">
        <f ca="1"/>
        <v>60.79</v>
      </c>
      <c r="ER12" vm="1678">
        <f ca="1"/>
        <v>59.53</v>
      </c>
      <c r="ES12" vm="1679">
        <f ca="1"/>
        <v>59.54</v>
      </c>
      <c r="ET12" vm="1680">
        <f ca="1"/>
        <v>59.99</v>
      </c>
      <c r="EU12" vm="1681">
        <f ca="1"/>
        <v>59.9</v>
      </c>
      <c r="EV12" vm="1682">
        <f ca="1"/>
        <v>59.4</v>
      </c>
      <c r="EW12" vm="1683">
        <f ca="1"/>
        <v>59.26</v>
      </c>
      <c r="EX12" vm="1684">
        <f ca="1"/>
        <v>58.6</v>
      </c>
      <c r="EY12" vm="1685">
        <f ca="1"/>
        <v>57.87</v>
      </c>
      <c r="EZ12" vm="1686">
        <f ca="1"/>
        <v>56.38</v>
      </c>
      <c r="FA12" vm="1687">
        <f ca="1"/>
        <v>56.98</v>
      </c>
      <c r="FB12" vm="1688">
        <f ca="1"/>
        <v>56.57</v>
      </c>
      <c r="FC12" vm="1689">
        <f ca="1"/>
        <v>56.02</v>
      </c>
      <c r="FD12" vm="1690">
        <f ca="1"/>
        <v>56.65</v>
      </c>
      <c r="FE12" vm="1691">
        <f ca="1"/>
        <v>56.78</v>
      </c>
      <c r="FF12" vm="1692">
        <f ca="1"/>
        <v>56.24</v>
      </c>
      <c r="FG12" vm="1693">
        <f ca="1"/>
        <v>55.03</v>
      </c>
      <c r="FH12" vm="1694">
        <f ca="1"/>
        <v>54.51</v>
      </c>
      <c r="FI12" vm="1695">
        <f ca="1"/>
        <v>54.39</v>
      </c>
      <c r="FJ12" vm="1696">
        <f ca="1"/>
        <v>54.48</v>
      </c>
      <c r="FK12" vm="1697">
        <f ca="1"/>
        <v>55.14</v>
      </c>
      <c r="FL12" vm="1698">
        <f ca="1"/>
        <v>55.87</v>
      </c>
      <c r="FM12" vm="1699">
        <f ca="1"/>
        <v>54.98</v>
      </c>
      <c r="FN12" vm="1700">
        <f ca="1"/>
        <v>55.69</v>
      </c>
      <c r="FO12" vm="1701">
        <f ca="1"/>
        <v>56.44</v>
      </c>
      <c r="FP12" vm="1702">
        <f ca="1"/>
        <v>55.96</v>
      </c>
      <c r="FQ12" vm="1703">
        <f ca="1"/>
        <v>55.08</v>
      </c>
      <c r="FR12" vm="1702">
        <f ca="1"/>
        <v>55.96</v>
      </c>
      <c r="FS12" vm="1704">
        <f ca="1"/>
        <v>57.57</v>
      </c>
      <c r="FT12" vm="1705">
        <f ca="1"/>
        <v>58.95</v>
      </c>
      <c r="FU12" vm="1706">
        <f ca="1"/>
        <v>59.39</v>
      </c>
      <c r="FV12" vm="1678">
        <f ca="1"/>
        <v>59.53</v>
      </c>
      <c r="FW12" vm="1707">
        <f ca="1"/>
        <v>60.76</v>
      </c>
      <c r="FX12" vm="1708">
        <f ca="1"/>
        <v>59.85</v>
      </c>
      <c r="FY12" vm="1709">
        <f ca="1"/>
        <v>59.64</v>
      </c>
      <c r="FZ12" vm="1710">
        <f ca="1"/>
        <v>58.81</v>
      </c>
      <c r="GA12" vm="1711">
        <f ca="1"/>
        <v>58.78</v>
      </c>
      <c r="GB12" vm="1683">
        <f ca="1"/>
        <v>59.26</v>
      </c>
      <c r="GC12" vm="1712">
        <f ca="1"/>
        <v>59.49</v>
      </c>
      <c r="GD12" vm="1713">
        <f ca="1"/>
        <v>59.6</v>
      </c>
      <c r="GE12" vm="1714">
        <f ca="1"/>
        <v>58.77</v>
      </c>
      <c r="GF12" vm="1715">
        <f ca="1"/>
        <v>60.88</v>
      </c>
      <c r="GG12" vm="1716">
        <f ca="1"/>
        <v>61.32</v>
      </c>
      <c r="GH12" vm="1717">
        <f ca="1"/>
        <v>60.73</v>
      </c>
      <c r="GI12" vm="1718">
        <f ca="1"/>
        <v>60.63</v>
      </c>
      <c r="GJ12" vm="1719">
        <f ca="1"/>
        <v>60.52</v>
      </c>
      <c r="GK12" vm="1720">
        <f ca="1"/>
        <v>60.71</v>
      </c>
      <c r="GL12" vm="1721">
        <f ca="1"/>
        <v>61.14</v>
      </c>
      <c r="GM12" vm="1722">
        <f ca="1"/>
        <v>62.08</v>
      </c>
      <c r="GN12" vm="1723">
        <f ca="1"/>
        <v>62.35</v>
      </c>
      <c r="GO12" vm="1724">
        <f ca="1"/>
        <v>62.63</v>
      </c>
      <c r="GP12" vm="1725">
        <f ca="1"/>
        <v>62.69</v>
      </c>
      <c r="GQ12" vm="1726">
        <f ca="1"/>
        <v>62.7</v>
      </c>
      <c r="GR12" vm="1727">
        <f ca="1"/>
        <v>62.48</v>
      </c>
      <c r="GS12" vm="1728">
        <f ca="1"/>
        <v>63.61</v>
      </c>
      <c r="GT12" vm="1729">
        <f ca="1"/>
        <v>63.79</v>
      </c>
      <c r="GU12" vm="1730">
        <f ca="1"/>
        <v>64.349999999999994</v>
      </c>
      <c r="GV12" vm="1731">
        <f ca="1"/>
        <v>63.47</v>
      </c>
      <c r="GW12" vm="1590">
        <f ca="1"/>
        <v>63.44</v>
      </c>
      <c r="GX12" vm="1732">
        <f ca="1"/>
        <v>63.54</v>
      </c>
      <c r="GY12" vm="1592">
        <f ca="1"/>
        <v>63.81</v>
      </c>
      <c r="GZ12" vm="1641">
        <f ca="1"/>
        <v>63.14</v>
      </c>
      <c r="HA12" vm="1733">
        <f ca="1"/>
        <v>63.97</v>
      </c>
      <c r="HB12" vm="1734">
        <f ca="1"/>
        <v>63.99</v>
      </c>
      <c r="HC12" vm="1734">
        <f ca="1"/>
        <v>63.99</v>
      </c>
      <c r="HD12" vm="1670">
        <f ca="1"/>
        <v>63.11</v>
      </c>
      <c r="HE12" vm="1735">
        <f ca="1"/>
        <v>62.75</v>
      </c>
      <c r="HF12" vm="1736">
        <f ca="1"/>
        <v>62.84</v>
      </c>
      <c r="HG12" vm="1737">
        <f ca="1"/>
        <v>62.79</v>
      </c>
      <c r="HH12" vm="1738">
        <f ca="1"/>
        <v>63.8</v>
      </c>
      <c r="HI12" vm="1739">
        <f ca="1"/>
        <v>63.34</v>
      </c>
      <c r="HJ12" vm="1740">
        <f ca="1"/>
        <v>63.82</v>
      </c>
      <c r="HK12" vm="1741">
        <f ca="1"/>
        <v>64.209999999999994</v>
      </c>
      <c r="HL12" vm="1742">
        <f ca="1"/>
        <v>63.57</v>
      </c>
      <c r="HM12" vm="1743">
        <f ca="1"/>
        <v>63.95</v>
      </c>
      <c r="HN12" vm="1728">
        <f ca="1"/>
        <v>63.61</v>
      </c>
      <c r="HO12" vm="1744">
        <f ca="1"/>
        <v>62.95</v>
      </c>
      <c r="HP12" vm="1745">
        <f ca="1"/>
        <v>62.92</v>
      </c>
      <c r="HQ12" vm="1746">
        <f ca="1"/>
        <v>62.2</v>
      </c>
      <c r="HR12" vm="1747">
        <f ca="1"/>
        <v>63.4</v>
      </c>
      <c r="HS12" vm="1748">
        <f ca="1"/>
        <v>62.61</v>
      </c>
      <c r="HT12" vm="1749">
        <f ca="1"/>
        <v>62.13</v>
      </c>
      <c r="HU12" vm="1750">
        <f ca="1"/>
        <v>62.01</v>
      </c>
      <c r="HV12" vm="1751">
        <f ca="1"/>
        <v>61.21</v>
      </c>
      <c r="HW12" vm="1752">
        <f ca="1"/>
        <v>61.43</v>
      </c>
      <c r="HX12" vm="1753">
        <f ca="1"/>
        <v>61.68</v>
      </c>
      <c r="HY12" vm="1754">
        <f ca="1"/>
        <v>59.81</v>
      </c>
      <c r="HZ12" vm="1755">
        <f ca="1"/>
        <v>59.72</v>
      </c>
      <c r="IA12" vm="1756">
        <f ca="1"/>
        <v>60.08</v>
      </c>
      <c r="IB12" vm="1757">
        <f ca="1"/>
        <v>60.23</v>
      </c>
      <c r="IC12" vm="1758">
        <f ca="1"/>
        <v>60.55</v>
      </c>
      <c r="ID12" vm="1759">
        <f ca="1"/>
        <v>60.93</v>
      </c>
      <c r="IE12" vm="1760">
        <f ca="1"/>
        <v>60.81</v>
      </c>
      <c r="IF12" vm="1761">
        <f ca="1"/>
        <v>60.49</v>
      </c>
      <c r="IG12" vm="1762">
        <f ca="1"/>
        <v>60.64</v>
      </c>
      <c r="IH12" vm="1716">
        <f ca="1"/>
        <v>61.32</v>
      </c>
      <c r="II12" vm="1763">
        <f ca="1"/>
        <v>61.33</v>
      </c>
      <c r="IJ12" vm="1764">
        <f ca="1"/>
        <v>60.28</v>
      </c>
      <c r="IK12" vm="1765">
        <f ca="1"/>
        <v>59.83</v>
      </c>
      <c r="IL12" vm="1766">
        <f ca="1"/>
        <v>60.17</v>
      </c>
      <c r="IM12" vm="1767">
        <f ca="1"/>
        <v>60.07</v>
      </c>
      <c r="IN12" vm="1755">
        <f ca="1"/>
        <v>59.72</v>
      </c>
      <c r="IO12" vm="1575">
        <f ca="1"/>
        <v>59.62</v>
      </c>
      <c r="IP12" vm="1575">
        <f ca="1"/>
        <v>59.62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FAD1-0F03-429E-8B91-73705FB3B0D3}">
  <dimension ref="A1:IQ25"/>
  <sheetViews>
    <sheetView workbookViewId="0">
      <selection activeCell="I26" sqref="I26"/>
    </sheetView>
  </sheetViews>
  <sheetFormatPr defaultRowHeight="15" x14ac:dyDescent="0.25"/>
  <cols>
    <col min="1" max="1" width="11.5703125" customWidth="1"/>
    <col min="2" max="2" width="34.42578125" bestFit="1" customWidth="1"/>
    <col min="3" max="251" width="11.42578125" customWidth="1"/>
  </cols>
  <sheetData>
    <row r="1" spans="1:251" x14ac:dyDescent="0.25">
      <c r="A1" s="7" t="s">
        <v>11</v>
      </c>
      <c r="B1" t="s">
        <v>35</v>
      </c>
    </row>
    <row r="3" spans="1:251" x14ac:dyDescent="0.25">
      <c r="A3" s="7" t="s">
        <v>26</v>
      </c>
      <c r="B3" s="7" t="s">
        <v>27</v>
      </c>
      <c r="C3" cm="1" vm="11">
        <f t="array" aca="1" ref="C3:IQ4" ca="1">TRANSPOSE(_xlfn.STOCKHISTORY(A4&amp;":"&amp;B4,TODAY()-365,TODAY(),0,0,0,1))</f>
        <v>44607</v>
      </c>
      <c r="D3" vm="12">
        <f ca="1"/>
        <v>44608</v>
      </c>
      <c r="E3" vm="13">
        <f ca="1"/>
        <v>44609</v>
      </c>
      <c r="F3" vm="14">
        <f ca="1"/>
        <v>44610</v>
      </c>
      <c r="G3" vm="15">
        <f ca="1"/>
        <v>44614</v>
      </c>
      <c r="H3" vm="16">
        <f ca="1"/>
        <v>44615</v>
      </c>
      <c r="I3" vm="17">
        <f ca="1"/>
        <v>44616</v>
      </c>
      <c r="J3" vm="18">
        <f ca="1"/>
        <v>44617</v>
      </c>
      <c r="K3" vm="19">
        <f ca="1"/>
        <v>44620</v>
      </c>
      <c r="L3" vm="20">
        <f ca="1"/>
        <v>44621</v>
      </c>
      <c r="M3" vm="21">
        <f ca="1"/>
        <v>44622</v>
      </c>
      <c r="N3" vm="22">
        <f ca="1"/>
        <v>44623</v>
      </c>
      <c r="O3" vm="23">
        <f ca="1"/>
        <v>44624</v>
      </c>
      <c r="P3" vm="24">
        <f ca="1"/>
        <v>44627</v>
      </c>
      <c r="Q3" vm="25">
        <f ca="1"/>
        <v>44628</v>
      </c>
      <c r="R3" vm="26">
        <f ca="1"/>
        <v>44629</v>
      </c>
      <c r="S3" vm="27">
        <f ca="1"/>
        <v>44630</v>
      </c>
      <c r="T3" vm="28">
        <f ca="1"/>
        <v>44631</v>
      </c>
      <c r="U3" vm="29">
        <f ca="1"/>
        <v>44634</v>
      </c>
      <c r="V3" vm="30">
        <f ca="1"/>
        <v>44635</v>
      </c>
      <c r="W3" vm="31">
        <f ca="1"/>
        <v>44636</v>
      </c>
      <c r="X3" vm="32">
        <f ca="1"/>
        <v>44637</v>
      </c>
      <c r="Y3" vm="33">
        <f ca="1"/>
        <v>44638</v>
      </c>
      <c r="Z3" vm="34">
        <f ca="1"/>
        <v>44641</v>
      </c>
      <c r="AA3" vm="35">
        <f ca="1"/>
        <v>44642</v>
      </c>
      <c r="AB3" vm="36">
        <f ca="1"/>
        <v>44643</v>
      </c>
      <c r="AC3" vm="37">
        <f ca="1"/>
        <v>44644</v>
      </c>
      <c r="AD3" vm="38">
        <f ca="1"/>
        <v>44645</v>
      </c>
      <c r="AE3" vm="39">
        <f ca="1"/>
        <v>44648</v>
      </c>
      <c r="AF3" vm="40">
        <f ca="1"/>
        <v>44649</v>
      </c>
      <c r="AG3" vm="41">
        <f ca="1"/>
        <v>44650</v>
      </c>
      <c r="AH3" vm="42">
        <f ca="1"/>
        <v>44651</v>
      </c>
      <c r="AI3" vm="43">
        <f ca="1"/>
        <v>44652</v>
      </c>
      <c r="AJ3" vm="44">
        <f ca="1"/>
        <v>44655</v>
      </c>
      <c r="AK3" vm="45">
        <f ca="1"/>
        <v>44656</v>
      </c>
      <c r="AL3" vm="46">
        <f ca="1"/>
        <v>44657</v>
      </c>
      <c r="AM3" vm="47">
        <f ca="1"/>
        <v>44658</v>
      </c>
      <c r="AN3" vm="48">
        <f ca="1"/>
        <v>44659</v>
      </c>
      <c r="AO3" vm="49">
        <f ca="1"/>
        <v>44662</v>
      </c>
      <c r="AP3" vm="50">
        <f ca="1"/>
        <v>44663</v>
      </c>
      <c r="AQ3" vm="51">
        <f ca="1"/>
        <v>44664</v>
      </c>
      <c r="AR3" vm="52">
        <f ca="1"/>
        <v>44665</v>
      </c>
      <c r="AS3" vm="53">
        <f ca="1"/>
        <v>44669</v>
      </c>
      <c r="AT3" vm="54">
        <f ca="1"/>
        <v>44670</v>
      </c>
      <c r="AU3" vm="55">
        <f ca="1"/>
        <v>44671</v>
      </c>
      <c r="AV3" vm="56">
        <f ca="1"/>
        <v>44672</v>
      </c>
      <c r="AW3" vm="57">
        <f ca="1"/>
        <v>44673</v>
      </c>
      <c r="AX3" vm="58">
        <f ca="1"/>
        <v>44676</v>
      </c>
      <c r="AY3" vm="59">
        <f ca="1"/>
        <v>44677</v>
      </c>
      <c r="AZ3" vm="60">
        <f ca="1"/>
        <v>44678</v>
      </c>
      <c r="BA3" vm="61">
        <f ca="1"/>
        <v>44679</v>
      </c>
      <c r="BB3" vm="62">
        <f ca="1"/>
        <v>44680</v>
      </c>
      <c r="BC3" vm="63">
        <f ca="1"/>
        <v>44683</v>
      </c>
      <c r="BD3" vm="64">
        <f ca="1"/>
        <v>44684</v>
      </c>
      <c r="BE3" vm="65">
        <f ca="1"/>
        <v>44685</v>
      </c>
      <c r="BF3" vm="66">
        <f ca="1"/>
        <v>44686</v>
      </c>
      <c r="BG3" vm="67">
        <f ca="1"/>
        <v>44687</v>
      </c>
      <c r="BH3" vm="68">
        <f ca="1"/>
        <v>44690</v>
      </c>
      <c r="BI3" vm="69">
        <f ca="1"/>
        <v>44691</v>
      </c>
      <c r="BJ3" vm="70">
        <f ca="1"/>
        <v>44692</v>
      </c>
      <c r="BK3" vm="71">
        <f ca="1"/>
        <v>44693</v>
      </c>
      <c r="BL3" vm="72">
        <f ca="1"/>
        <v>44694</v>
      </c>
      <c r="BM3" vm="73">
        <f ca="1"/>
        <v>44697</v>
      </c>
      <c r="BN3" vm="74">
        <f ca="1"/>
        <v>44698</v>
      </c>
      <c r="BO3" vm="75">
        <f ca="1"/>
        <v>44699</v>
      </c>
      <c r="BP3" vm="76">
        <f ca="1"/>
        <v>44700</v>
      </c>
      <c r="BQ3" vm="77">
        <f ca="1"/>
        <v>44701</v>
      </c>
      <c r="BR3" vm="78">
        <f ca="1"/>
        <v>44704</v>
      </c>
      <c r="BS3" vm="79">
        <f ca="1"/>
        <v>44705</v>
      </c>
      <c r="BT3" vm="80">
        <f ca="1"/>
        <v>44706</v>
      </c>
      <c r="BU3" vm="81">
        <f ca="1"/>
        <v>44707</v>
      </c>
      <c r="BV3" vm="82">
        <f ca="1"/>
        <v>44708</v>
      </c>
      <c r="BW3" vm="83">
        <f ca="1"/>
        <v>44712</v>
      </c>
      <c r="BX3" vm="84">
        <f ca="1"/>
        <v>44713</v>
      </c>
      <c r="BY3" vm="85">
        <f ca="1"/>
        <v>44714</v>
      </c>
      <c r="BZ3" vm="86">
        <f ca="1"/>
        <v>44715</v>
      </c>
      <c r="CA3" vm="87">
        <f ca="1"/>
        <v>44718</v>
      </c>
      <c r="CB3" vm="88">
        <f ca="1"/>
        <v>44719</v>
      </c>
      <c r="CC3" vm="89">
        <f ca="1"/>
        <v>44720</v>
      </c>
      <c r="CD3" vm="90">
        <f ca="1"/>
        <v>44721</v>
      </c>
      <c r="CE3" vm="91">
        <f ca="1"/>
        <v>44722</v>
      </c>
      <c r="CF3" vm="92">
        <f ca="1"/>
        <v>44725</v>
      </c>
      <c r="CG3" vm="93">
        <f ca="1"/>
        <v>44726</v>
      </c>
      <c r="CH3" vm="94">
        <f ca="1"/>
        <v>44727</v>
      </c>
      <c r="CI3" vm="95">
        <f ca="1"/>
        <v>44728</v>
      </c>
      <c r="CJ3" vm="96">
        <f ca="1"/>
        <v>44729</v>
      </c>
      <c r="CK3" vm="97">
        <f ca="1"/>
        <v>44733</v>
      </c>
      <c r="CL3" vm="98">
        <f ca="1"/>
        <v>44734</v>
      </c>
      <c r="CM3" vm="99">
        <f ca="1"/>
        <v>44735</v>
      </c>
      <c r="CN3" vm="100">
        <f ca="1"/>
        <v>44736</v>
      </c>
      <c r="CO3" vm="101">
        <f ca="1"/>
        <v>44739</v>
      </c>
      <c r="CP3" vm="102">
        <f ca="1"/>
        <v>44740</v>
      </c>
      <c r="CQ3" vm="103">
        <f ca="1"/>
        <v>44741</v>
      </c>
      <c r="CR3" vm="104">
        <f ca="1"/>
        <v>44742</v>
      </c>
      <c r="CS3" vm="105">
        <f ca="1"/>
        <v>44743</v>
      </c>
      <c r="CT3" vm="106">
        <f ca="1"/>
        <v>44747</v>
      </c>
      <c r="CU3" vm="107">
        <f ca="1"/>
        <v>44748</v>
      </c>
      <c r="CV3" vm="108">
        <f ca="1"/>
        <v>44749</v>
      </c>
      <c r="CW3" vm="109">
        <f ca="1"/>
        <v>44750</v>
      </c>
      <c r="CX3" vm="110">
        <f ca="1"/>
        <v>44753</v>
      </c>
      <c r="CY3" vm="111">
        <f ca="1"/>
        <v>44754</v>
      </c>
      <c r="CZ3" vm="112">
        <f ca="1"/>
        <v>44755</v>
      </c>
      <c r="DA3" vm="113">
        <f ca="1"/>
        <v>44756</v>
      </c>
      <c r="DB3" vm="114">
        <f ca="1"/>
        <v>44757</v>
      </c>
      <c r="DC3" vm="115">
        <f ca="1"/>
        <v>44760</v>
      </c>
      <c r="DD3" vm="116">
        <f ca="1"/>
        <v>44761</v>
      </c>
      <c r="DE3" vm="117">
        <f ca="1"/>
        <v>44762</v>
      </c>
      <c r="DF3" vm="118">
        <f ca="1"/>
        <v>44763</v>
      </c>
      <c r="DG3" vm="119">
        <f ca="1"/>
        <v>44764</v>
      </c>
      <c r="DH3" vm="120">
        <f ca="1"/>
        <v>44767</v>
      </c>
      <c r="DI3" vm="121">
        <f ca="1"/>
        <v>44768</v>
      </c>
      <c r="DJ3" vm="122">
        <f ca="1"/>
        <v>44769</v>
      </c>
      <c r="DK3" vm="123">
        <f ca="1"/>
        <v>44770</v>
      </c>
      <c r="DL3" vm="124">
        <f ca="1"/>
        <v>44771</v>
      </c>
      <c r="DM3" vm="125">
        <f ca="1"/>
        <v>44774</v>
      </c>
      <c r="DN3" vm="126">
        <f ca="1"/>
        <v>44775</v>
      </c>
      <c r="DO3" vm="127">
        <f ca="1"/>
        <v>44776</v>
      </c>
      <c r="DP3" vm="128">
        <f ca="1"/>
        <v>44777</v>
      </c>
      <c r="DQ3" vm="129">
        <f ca="1"/>
        <v>44778</v>
      </c>
      <c r="DR3" vm="130">
        <f ca="1"/>
        <v>44781</v>
      </c>
      <c r="DS3" vm="131">
        <f ca="1"/>
        <v>44782</v>
      </c>
      <c r="DT3" vm="132">
        <f ca="1"/>
        <v>44783</v>
      </c>
      <c r="DU3" vm="133">
        <f ca="1"/>
        <v>44784</v>
      </c>
      <c r="DV3" vm="134">
        <f ca="1"/>
        <v>44785</v>
      </c>
      <c r="DW3" vm="135">
        <f ca="1"/>
        <v>44788</v>
      </c>
      <c r="DX3" vm="136">
        <f ca="1"/>
        <v>44789</v>
      </c>
      <c r="DY3" vm="137">
        <f ca="1"/>
        <v>44790</v>
      </c>
      <c r="DZ3" vm="138">
        <f ca="1"/>
        <v>44791</v>
      </c>
      <c r="EA3" vm="139">
        <f ca="1"/>
        <v>44792</v>
      </c>
      <c r="EB3" vm="140">
        <f ca="1"/>
        <v>44795</v>
      </c>
      <c r="EC3" vm="141">
        <f ca="1"/>
        <v>44796</v>
      </c>
      <c r="ED3" vm="142">
        <f ca="1"/>
        <v>44797</v>
      </c>
      <c r="EE3" vm="143">
        <f ca="1"/>
        <v>44798</v>
      </c>
      <c r="EF3" vm="144">
        <f ca="1"/>
        <v>44799</v>
      </c>
      <c r="EG3" vm="145">
        <f ca="1"/>
        <v>44802</v>
      </c>
      <c r="EH3" vm="146">
        <f ca="1"/>
        <v>44803</v>
      </c>
      <c r="EI3" vm="147">
        <f ca="1"/>
        <v>44804</v>
      </c>
      <c r="EJ3" vm="148">
        <f ca="1"/>
        <v>44805</v>
      </c>
      <c r="EK3" vm="149">
        <f ca="1"/>
        <v>44806</v>
      </c>
      <c r="EL3" vm="150">
        <f ca="1"/>
        <v>44810</v>
      </c>
      <c r="EM3" vm="151">
        <f ca="1"/>
        <v>44811</v>
      </c>
      <c r="EN3" vm="152">
        <f ca="1"/>
        <v>44812</v>
      </c>
      <c r="EO3" vm="153">
        <f ca="1"/>
        <v>44813</v>
      </c>
      <c r="EP3" vm="154">
        <f ca="1"/>
        <v>44816</v>
      </c>
      <c r="EQ3" vm="155">
        <f ca="1"/>
        <v>44817</v>
      </c>
      <c r="ER3" vm="156">
        <f ca="1"/>
        <v>44818</v>
      </c>
      <c r="ES3" vm="157">
        <f ca="1"/>
        <v>44819</v>
      </c>
      <c r="ET3" vm="158">
        <f ca="1"/>
        <v>44820</v>
      </c>
      <c r="EU3" vm="159">
        <f ca="1"/>
        <v>44823</v>
      </c>
      <c r="EV3" vm="160">
        <f ca="1"/>
        <v>44824</v>
      </c>
      <c r="EW3" vm="161">
        <f ca="1"/>
        <v>44825</v>
      </c>
      <c r="EX3" vm="162">
        <f ca="1"/>
        <v>44826</v>
      </c>
      <c r="EY3" vm="163">
        <f ca="1"/>
        <v>44827</v>
      </c>
      <c r="EZ3" vm="164">
        <f ca="1"/>
        <v>44830</v>
      </c>
      <c r="FA3" vm="165">
        <f ca="1"/>
        <v>44831</v>
      </c>
      <c r="FB3" vm="166">
        <f ca="1"/>
        <v>44832</v>
      </c>
      <c r="FC3" vm="167">
        <f ca="1"/>
        <v>44833</v>
      </c>
      <c r="FD3" vm="168">
        <f ca="1"/>
        <v>44834</v>
      </c>
      <c r="FE3" vm="169">
        <f ca="1"/>
        <v>44837</v>
      </c>
      <c r="FF3" vm="170">
        <f ca="1"/>
        <v>44838</v>
      </c>
      <c r="FG3" vm="171">
        <f ca="1"/>
        <v>44839</v>
      </c>
      <c r="FH3" vm="172">
        <f ca="1"/>
        <v>44840</v>
      </c>
      <c r="FI3" vm="173">
        <f ca="1"/>
        <v>44841</v>
      </c>
      <c r="FJ3" vm="174">
        <f ca="1"/>
        <v>44844</v>
      </c>
      <c r="FK3" vm="175">
        <f ca="1"/>
        <v>44845</v>
      </c>
      <c r="FL3" vm="176">
        <f ca="1"/>
        <v>44846</v>
      </c>
      <c r="FM3" vm="177">
        <f ca="1"/>
        <v>44847</v>
      </c>
      <c r="FN3" vm="178">
        <f ca="1"/>
        <v>44848</v>
      </c>
      <c r="FO3" vm="179">
        <f ca="1"/>
        <v>44851</v>
      </c>
      <c r="FP3" vm="180">
        <f ca="1"/>
        <v>44852</v>
      </c>
      <c r="FQ3" vm="181">
        <f ca="1"/>
        <v>44853</v>
      </c>
      <c r="FR3" vm="182">
        <f ca="1"/>
        <v>44854</v>
      </c>
      <c r="FS3" vm="183">
        <f ca="1"/>
        <v>44855</v>
      </c>
      <c r="FT3" vm="184">
        <f ca="1"/>
        <v>44858</v>
      </c>
      <c r="FU3" vm="185">
        <f ca="1"/>
        <v>44859</v>
      </c>
      <c r="FV3" vm="186">
        <f ca="1"/>
        <v>44860</v>
      </c>
      <c r="FW3" vm="187">
        <f ca="1"/>
        <v>44861</v>
      </c>
      <c r="FX3" vm="188">
        <f ca="1"/>
        <v>44862</v>
      </c>
      <c r="FY3" vm="189">
        <f ca="1"/>
        <v>44865</v>
      </c>
      <c r="FZ3" vm="190">
        <f ca="1"/>
        <v>44866</v>
      </c>
      <c r="GA3" vm="191">
        <f ca="1"/>
        <v>44867</v>
      </c>
      <c r="GB3" vm="192">
        <f ca="1"/>
        <v>44868</v>
      </c>
      <c r="GC3" vm="193">
        <f ca="1"/>
        <v>44869</v>
      </c>
      <c r="GD3" vm="194">
        <f ca="1"/>
        <v>44872</v>
      </c>
      <c r="GE3" vm="195">
        <f ca="1"/>
        <v>44873</v>
      </c>
      <c r="GF3" vm="196">
        <f ca="1"/>
        <v>44874</v>
      </c>
      <c r="GG3" vm="197">
        <f ca="1"/>
        <v>44875</v>
      </c>
      <c r="GH3" vm="198">
        <f ca="1"/>
        <v>44876</v>
      </c>
      <c r="GI3" vm="199">
        <f ca="1"/>
        <v>44879</v>
      </c>
      <c r="GJ3" vm="200">
        <f ca="1"/>
        <v>44880</v>
      </c>
      <c r="GK3" vm="201">
        <f ca="1"/>
        <v>44881</v>
      </c>
      <c r="GL3" vm="202">
        <f ca="1"/>
        <v>44882</v>
      </c>
      <c r="GM3" vm="203">
        <f ca="1"/>
        <v>44883</v>
      </c>
      <c r="GN3" vm="204">
        <f ca="1"/>
        <v>44886</v>
      </c>
      <c r="GO3" vm="205">
        <f ca="1"/>
        <v>44887</v>
      </c>
      <c r="GP3" vm="206">
        <f ca="1"/>
        <v>44888</v>
      </c>
      <c r="GQ3" vm="207">
        <f ca="1"/>
        <v>44890</v>
      </c>
      <c r="GR3" vm="208">
        <f ca="1"/>
        <v>44893</v>
      </c>
      <c r="GS3" vm="209">
        <f ca="1"/>
        <v>44894</v>
      </c>
      <c r="GT3" vm="210">
        <f ca="1"/>
        <v>44895</v>
      </c>
      <c r="GU3" vm="211">
        <f ca="1"/>
        <v>44896</v>
      </c>
      <c r="GV3" vm="212">
        <f ca="1"/>
        <v>44897</v>
      </c>
      <c r="GW3" vm="213">
        <f ca="1"/>
        <v>44900</v>
      </c>
      <c r="GX3" vm="214">
        <f ca="1"/>
        <v>44901</v>
      </c>
      <c r="GY3" vm="215">
        <f ca="1"/>
        <v>44902</v>
      </c>
      <c r="GZ3" vm="216">
        <f ca="1"/>
        <v>44903</v>
      </c>
      <c r="HA3" vm="217">
        <f ca="1"/>
        <v>44904</v>
      </c>
      <c r="HB3" vm="218">
        <f ca="1"/>
        <v>44907</v>
      </c>
      <c r="HC3" vm="219">
        <f ca="1"/>
        <v>44908</v>
      </c>
      <c r="HD3" vm="220">
        <f ca="1"/>
        <v>44909</v>
      </c>
      <c r="HE3" vm="221">
        <f ca="1"/>
        <v>44910</v>
      </c>
      <c r="HF3" vm="222">
        <f ca="1"/>
        <v>44911</v>
      </c>
      <c r="HG3" vm="223">
        <f ca="1"/>
        <v>44914</v>
      </c>
      <c r="HH3" vm="224">
        <f ca="1"/>
        <v>44915</v>
      </c>
      <c r="HI3" vm="225">
        <f ca="1"/>
        <v>44916</v>
      </c>
      <c r="HJ3" vm="226">
        <f ca="1"/>
        <v>44917</v>
      </c>
      <c r="HK3" vm="227">
        <f ca="1"/>
        <v>44918</v>
      </c>
      <c r="HL3" vm="228">
        <f ca="1"/>
        <v>44922</v>
      </c>
      <c r="HM3" vm="229">
        <f ca="1"/>
        <v>44923</v>
      </c>
      <c r="HN3" vm="230">
        <f ca="1"/>
        <v>44924</v>
      </c>
      <c r="HO3" vm="231">
        <f ca="1"/>
        <v>44925</v>
      </c>
      <c r="HP3" vm="232">
        <f ca="1"/>
        <v>44929</v>
      </c>
      <c r="HQ3" vm="233">
        <f ca="1"/>
        <v>44930</v>
      </c>
      <c r="HR3" vm="234">
        <f ca="1"/>
        <v>44931</v>
      </c>
      <c r="HS3" vm="235">
        <f ca="1"/>
        <v>44932</v>
      </c>
      <c r="HT3" vm="236">
        <f ca="1"/>
        <v>44935</v>
      </c>
      <c r="HU3" vm="237">
        <f ca="1"/>
        <v>44936</v>
      </c>
      <c r="HV3" vm="238">
        <f ca="1"/>
        <v>44937</v>
      </c>
      <c r="HW3" vm="239">
        <f ca="1"/>
        <v>44938</v>
      </c>
      <c r="HX3" vm="240">
        <f ca="1"/>
        <v>44939</v>
      </c>
      <c r="HY3" vm="241">
        <f ca="1"/>
        <v>44943</v>
      </c>
      <c r="HZ3" vm="242">
        <f ca="1"/>
        <v>44944</v>
      </c>
      <c r="IA3" vm="243">
        <f ca="1"/>
        <v>44945</v>
      </c>
      <c r="IB3" vm="244">
        <f ca="1"/>
        <v>44946</v>
      </c>
      <c r="IC3" vm="245">
        <f ca="1"/>
        <v>44949</v>
      </c>
      <c r="ID3" vm="246">
        <f ca="1"/>
        <v>44950</v>
      </c>
      <c r="IE3" vm="247">
        <f ca="1"/>
        <v>44951</v>
      </c>
      <c r="IF3" vm="248">
        <f ca="1"/>
        <v>44952</v>
      </c>
      <c r="IG3" vm="249">
        <f ca="1"/>
        <v>44953</v>
      </c>
      <c r="IH3" vm="250">
        <f ca="1"/>
        <v>44956</v>
      </c>
      <c r="II3" vm="251">
        <f ca="1"/>
        <v>44957</v>
      </c>
      <c r="IJ3" vm="252">
        <f ca="1"/>
        <v>44958</v>
      </c>
      <c r="IK3" vm="253">
        <f ca="1"/>
        <v>44959</v>
      </c>
      <c r="IL3" vm="254">
        <f ca="1"/>
        <v>44960</v>
      </c>
      <c r="IM3" vm="255">
        <f ca="1"/>
        <v>44963</v>
      </c>
      <c r="IN3" vm="256">
        <f ca="1"/>
        <v>44964</v>
      </c>
      <c r="IO3" vm="257">
        <f ca="1"/>
        <v>44965</v>
      </c>
      <c r="IP3" vm="258">
        <f ca="1"/>
        <v>44966</v>
      </c>
      <c r="IQ3" vm="259">
        <f ca="1"/>
        <v>44967</v>
      </c>
    </row>
    <row r="4" spans="1:251" x14ac:dyDescent="0.25">
      <c r="A4" t="s">
        <v>30</v>
      </c>
      <c r="B4" t="s">
        <v>32</v>
      </c>
      <c r="C4" vm="1768">
        <f ca="1"/>
        <v>156.51050000000001</v>
      </c>
      <c r="D4" vm="1769">
        <f ca="1"/>
        <v>158.10050000000001</v>
      </c>
      <c r="E4" vm="1770">
        <f ca="1"/>
        <v>154.6525</v>
      </c>
      <c r="F4" vm="1771">
        <f ca="1"/>
        <v>152.60149999999999</v>
      </c>
      <c r="G4" vm="1772">
        <f ca="1"/>
        <v>150.19749999999999</v>
      </c>
      <c r="H4" vm="1773">
        <f ca="1"/>
        <v>144.827</v>
      </c>
      <c r="I4" vm="1774">
        <f ca="1"/>
        <v>151.358</v>
      </c>
      <c r="J4" vm="1775">
        <f ca="1"/>
        <v>153.7885</v>
      </c>
      <c r="K4" vm="1776">
        <f ca="1"/>
        <v>153.56299999999999</v>
      </c>
      <c r="L4" vm="1777">
        <f ca="1"/>
        <v>151.142</v>
      </c>
      <c r="M4" vm="1778">
        <f ca="1"/>
        <v>152.05250000000001</v>
      </c>
      <c r="N4" vm="1779">
        <f ca="1"/>
        <v>147.89850000000001</v>
      </c>
      <c r="O4" vm="1780">
        <f ca="1"/>
        <v>145.64099999999999</v>
      </c>
      <c r="P4" vm="1781">
        <f ca="1"/>
        <v>137.453</v>
      </c>
      <c r="Q4" vm="1782">
        <f ca="1"/>
        <v>136.0145</v>
      </c>
      <c r="R4" vm="1783">
        <f ca="1"/>
        <v>139.279</v>
      </c>
      <c r="S4" vm="1784">
        <f ca="1"/>
        <v>146.8175</v>
      </c>
      <c r="T4" vm="1785">
        <f ca="1"/>
        <v>145.52449999999999</v>
      </c>
      <c r="U4" vm="1786">
        <f ca="1"/>
        <v>141.85300000000001</v>
      </c>
      <c r="V4" vm="1787">
        <f ca="1"/>
        <v>147.3665</v>
      </c>
      <c r="W4" vm="1788">
        <f ca="1"/>
        <v>153.10400000000001</v>
      </c>
      <c r="X4" vm="1789">
        <f ca="1"/>
        <v>157.239</v>
      </c>
      <c r="Y4" vm="1790">
        <f ca="1"/>
        <v>161.25049999999999</v>
      </c>
      <c r="Z4" vm="1791">
        <f ca="1"/>
        <v>161.4915</v>
      </c>
      <c r="AA4" vm="1792">
        <f ca="1"/>
        <v>164.88900000000001</v>
      </c>
      <c r="AB4" vm="1793">
        <f ca="1"/>
        <v>163.40799999999999</v>
      </c>
      <c r="AC4" vm="1794">
        <f ca="1"/>
        <v>163.64949999999999</v>
      </c>
      <c r="AD4" vm="1795">
        <f ca="1"/>
        <v>164.77350000000001</v>
      </c>
      <c r="AE4" vm="1796">
        <f ca="1"/>
        <v>168.9905</v>
      </c>
      <c r="AF4" vm="1797">
        <f ca="1"/>
        <v>169.315</v>
      </c>
      <c r="AG4" vm="1798">
        <f ca="1"/>
        <v>166.30099999999999</v>
      </c>
      <c r="AH4" vm="1799">
        <f ca="1"/>
        <v>162.9975</v>
      </c>
      <c r="AI4" vm="1800">
        <f ca="1"/>
        <v>163.56</v>
      </c>
      <c r="AJ4" vm="1801">
        <f ca="1"/>
        <v>168.34649999999999</v>
      </c>
      <c r="AK4" vm="1802">
        <f ca="1"/>
        <v>164.05500000000001</v>
      </c>
      <c r="AL4" vm="1803">
        <f ca="1"/>
        <v>158.756</v>
      </c>
      <c r="AM4" vm="1804">
        <f ca="1"/>
        <v>157.78450000000001</v>
      </c>
      <c r="AN4" vm="1805">
        <f ca="1"/>
        <v>154.4605</v>
      </c>
      <c r="AO4" vm="1806">
        <f ca="1"/>
        <v>151.12200000000001</v>
      </c>
      <c r="AP4" vm="1807">
        <f ca="1"/>
        <v>150.78749999999999</v>
      </c>
      <c r="AQ4" vm="1808">
        <f ca="1"/>
        <v>155.541</v>
      </c>
      <c r="AR4" vm="1809">
        <f ca="1"/>
        <v>151.70650000000001</v>
      </c>
      <c r="AS4" vm="1810">
        <f ca="1"/>
        <v>152.785</v>
      </c>
      <c r="AT4" vm="1811">
        <f ca="1"/>
        <v>158.1155</v>
      </c>
      <c r="AU4" vm="1812">
        <f ca="1"/>
        <v>153.99799999999999</v>
      </c>
      <c r="AV4" vm="1813">
        <f ca="1"/>
        <v>148.29599999999999</v>
      </c>
      <c r="AW4" vm="1814">
        <f ca="1"/>
        <v>144.35</v>
      </c>
      <c r="AX4" vm="1815">
        <f ca="1"/>
        <v>146.07400000000001</v>
      </c>
      <c r="AY4" vm="1816">
        <f ca="1"/>
        <v>139.39099999999999</v>
      </c>
      <c r="AZ4" vm="1817">
        <f ca="1"/>
        <v>138.167</v>
      </c>
      <c r="BA4" vm="1818">
        <f ca="1"/>
        <v>144.59649999999999</v>
      </c>
      <c r="BB4" vm="1819">
        <f ca="1"/>
        <v>124.28149999999999</v>
      </c>
      <c r="BC4" vm="1820">
        <f ca="1"/>
        <v>124.5</v>
      </c>
      <c r="BD4" vm="1821">
        <f ca="1"/>
        <v>124.2535</v>
      </c>
      <c r="BE4" vm="1822">
        <f ca="1"/>
        <v>125.9285</v>
      </c>
      <c r="BF4" vm="1823">
        <f ca="1"/>
        <v>116.407</v>
      </c>
      <c r="BG4" vm="1824">
        <f ca="1"/>
        <v>114.77249999999999</v>
      </c>
      <c r="BH4" vm="1825">
        <f ca="1"/>
        <v>108.789</v>
      </c>
      <c r="BI4" vm="1826">
        <f ca="1"/>
        <v>108.85899999999999</v>
      </c>
      <c r="BJ4" vm="1827">
        <f ca="1"/>
        <v>105.372</v>
      </c>
      <c r="BK4" vm="1828">
        <f ca="1"/>
        <v>106.93049999999999</v>
      </c>
      <c r="BL4" vm="1829">
        <f ca="1"/>
        <v>113.05500000000001</v>
      </c>
      <c r="BM4" vm="1830">
        <f ca="1"/>
        <v>110.8105</v>
      </c>
      <c r="BN4" vm="1831">
        <f ca="1"/>
        <v>115.3685</v>
      </c>
      <c r="BO4" vm="1832">
        <f ca="1"/>
        <v>107.1125</v>
      </c>
      <c r="BP4" vm="1833">
        <f ca="1"/>
        <v>107.319</v>
      </c>
      <c r="BQ4" vm="1834">
        <f ca="1"/>
        <v>107.59099999999999</v>
      </c>
      <c r="BR4" vm="1835">
        <f ca="1"/>
        <v>107.557</v>
      </c>
      <c r="BS4" vm="1836">
        <f ca="1"/>
        <v>104.1</v>
      </c>
      <c r="BT4" vm="1837">
        <f ca="1"/>
        <v>106.77500000000001</v>
      </c>
      <c r="BU4" vm="1838">
        <f ca="1"/>
        <v>111.0775</v>
      </c>
      <c r="BV4" vm="1839">
        <f ca="1"/>
        <v>115.1465</v>
      </c>
      <c r="BW4" vm="1840">
        <f ca="1"/>
        <v>120.20950000000001</v>
      </c>
      <c r="BX4" vm="1841">
        <f ca="1"/>
        <v>121.684</v>
      </c>
      <c r="BY4" vm="1842">
        <f ca="1"/>
        <v>125.511</v>
      </c>
      <c r="BZ4" vm="1843">
        <f ca="1"/>
        <v>122.35</v>
      </c>
      <c r="CA4" vm="1844">
        <f ca="1"/>
        <v>124.79</v>
      </c>
      <c r="CB4" vm="1845">
        <f ca="1"/>
        <v>123</v>
      </c>
      <c r="CC4" vm="1846">
        <f ca="1"/>
        <v>121.18</v>
      </c>
      <c r="CD4" vm="1847">
        <f ca="1"/>
        <v>116.15</v>
      </c>
      <c r="CE4" vm="1848">
        <f ca="1"/>
        <v>109.65</v>
      </c>
      <c r="CF4" vm="1849">
        <f ca="1"/>
        <v>103.67</v>
      </c>
      <c r="CG4" vm="1850">
        <f ca="1"/>
        <v>102.31</v>
      </c>
      <c r="CH4" vm="1851">
        <f ca="1"/>
        <v>107.67</v>
      </c>
      <c r="CI4" vm="1852">
        <f ca="1"/>
        <v>103.66</v>
      </c>
      <c r="CJ4" vm="1853">
        <f ca="1"/>
        <v>106.22</v>
      </c>
      <c r="CK4" vm="1854">
        <f ca="1"/>
        <v>108.68</v>
      </c>
      <c r="CL4" vm="1855">
        <f ca="1"/>
        <v>108.95</v>
      </c>
      <c r="CM4" vm="1856">
        <f ca="1"/>
        <v>112.44</v>
      </c>
      <c r="CN4" vm="1857">
        <f ca="1"/>
        <v>116.46</v>
      </c>
      <c r="CO4" vm="1858">
        <f ca="1"/>
        <v>113.22</v>
      </c>
      <c r="CP4" vm="1859">
        <f ca="1"/>
        <v>107.4</v>
      </c>
      <c r="CQ4" vm="1860">
        <f ca="1"/>
        <v>108.92</v>
      </c>
      <c r="CR4" vm="1861">
        <f ca="1"/>
        <v>106.21</v>
      </c>
      <c r="CS4" vm="1862">
        <f ca="1"/>
        <v>109.56</v>
      </c>
      <c r="CT4" vm="1863">
        <f ca="1"/>
        <v>113.5</v>
      </c>
      <c r="CU4" vm="1864">
        <f ca="1"/>
        <v>114.33</v>
      </c>
      <c r="CV4" vm="1865">
        <f ca="1"/>
        <v>116.33</v>
      </c>
      <c r="CW4" vm="1866">
        <f ca="1"/>
        <v>115.54</v>
      </c>
      <c r="CX4" vm="1867">
        <f ca="1"/>
        <v>111.75</v>
      </c>
      <c r="CY4" vm="1868">
        <f ca="1"/>
        <v>109.22</v>
      </c>
      <c r="CZ4" vm="1869">
        <f ca="1"/>
        <v>110.4</v>
      </c>
      <c r="DA4" vm="1870">
        <f ca="1"/>
        <v>110.63</v>
      </c>
      <c r="DB4" vm="1871">
        <f ca="1"/>
        <v>113.55</v>
      </c>
      <c r="DC4" vm="1872">
        <f ca="1"/>
        <v>113.76</v>
      </c>
      <c r="DD4" vm="1873">
        <f ca="1"/>
        <v>118.21</v>
      </c>
      <c r="DE4" vm="1874">
        <f ca="1"/>
        <v>122.77</v>
      </c>
      <c r="DF4" vm="1875">
        <f ca="1"/>
        <v>124.63</v>
      </c>
      <c r="DG4" vm="1876">
        <f ca="1"/>
        <v>122.42</v>
      </c>
      <c r="DH4" vm="1877">
        <f ca="1"/>
        <v>121.14</v>
      </c>
      <c r="DI4" vm="1878">
        <f ca="1"/>
        <v>114.81</v>
      </c>
      <c r="DJ4" vm="1879">
        <f ca="1"/>
        <v>120.97</v>
      </c>
      <c r="DK4" vm="1880">
        <f ca="1"/>
        <v>122.28</v>
      </c>
      <c r="DL4" vm="1881">
        <f ca="1"/>
        <v>134.94999999999999</v>
      </c>
      <c r="DM4" vm="1882">
        <f ca="1"/>
        <v>135.38999999999999</v>
      </c>
      <c r="DN4" vm="1883">
        <f ca="1"/>
        <v>134.16</v>
      </c>
      <c r="DO4" vm="1884">
        <f ca="1"/>
        <v>139.52000000000001</v>
      </c>
      <c r="DP4" vm="1885">
        <f ca="1"/>
        <v>142.57</v>
      </c>
      <c r="DQ4" vm="1886">
        <f ca="1"/>
        <v>140.80000000000001</v>
      </c>
      <c r="DR4" vm="1887">
        <f ca="1"/>
        <v>139.41</v>
      </c>
      <c r="DS4" vm="1888">
        <f ca="1"/>
        <v>137.83000000000001</v>
      </c>
      <c r="DT4" vm="1889">
        <f ca="1"/>
        <v>142.69</v>
      </c>
      <c r="DU4" vm="1890">
        <f ca="1"/>
        <v>140.63999999999999</v>
      </c>
      <c r="DV4" vm="1891">
        <f ca="1"/>
        <v>143.55000000000001</v>
      </c>
      <c r="DW4" vm="1892">
        <f ca="1"/>
        <v>143.18</v>
      </c>
      <c r="DX4" vm="1893">
        <f ca="1"/>
        <v>144.78</v>
      </c>
      <c r="DY4" vm="1894">
        <f ca="1"/>
        <v>142.1</v>
      </c>
      <c r="DZ4" vm="1895">
        <f ca="1"/>
        <v>142.30000000000001</v>
      </c>
      <c r="EA4" vm="1896">
        <f ca="1"/>
        <v>138.22999999999999</v>
      </c>
      <c r="EB4" vm="1897">
        <f ca="1"/>
        <v>133.22</v>
      </c>
      <c r="EC4" vm="1898">
        <f ca="1"/>
        <v>133.62</v>
      </c>
      <c r="ED4" vm="1899">
        <f ca="1"/>
        <v>133.80000000000001</v>
      </c>
      <c r="EE4" vm="1900">
        <f ca="1"/>
        <v>137.28</v>
      </c>
      <c r="EF4" vm="1901">
        <f ca="1"/>
        <v>130.75</v>
      </c>
      <c r="EG4" vm="1902">
        <f ca="1"/>
        <v>129.79</v>
      </c>
      <c r="EH4" vm="1903">
        <f ca="1"/>
        <v>128.72999999999999</v>
      </c>
      <c r="EI4" vm="1904">
        <f ca="1"/>
        <v>126.77</v>
      </c>
      <c r="EJ4" vm="1905">
        <f ca="1"/>
        <v>127.82</v>
      </c>
      <c r="EK4" vm="1906">
        <f ca="1"/>
        <v>127.51</v>
      </c>
      <c r="EL4" vm="1907">
        <f ca="1"/>
        <v>126.11</v>
      </c>
      <c r="EM4" vm="1908">
        <f ca="1"/>
        <v>129.47999999999999</v>
      </c>
      <c r="EN4" vm="1909">
        <f ca="1"/>
        <v>129.82</v>
      </c>
      <c r="EO4" vm="1910">
        <f ca="1"/>
        <v>133.27000000000001</v>
      </c>
      <c r="EP4" vm="1911">
        <f ca="1"/>
        <v>136.44999999999999</v>
      </c>
      <c r="EQ4" vm="1912">
        <f ca="1"/>
        <v>126.82</v>
      </c>
      <c r="ER4" vm="1913">
        <f ca="1"/>
        <v>128.55000000000001</v>
      </c>
      <c r="ES4" vm="1914">
        <f ca="1"/>
        <v>126.28</v>
      </c>
      <c r="ET4" vm="1915">
        <f ca="1"/>
        <v>123.53</v>
      </c>
      <c r="EU4" vm="1916">
        <f ca="1"/>
        <v>124.66</v>
      </c>
      <c r="EV4" vm="1917">
        <f ca="1"/>
        <v>122.19</v>
      </c>
      <c r="EW4" vm="1918">
        <f ca="1"/>
        <v>118.54</v>
      </c>
      <c r="EX4" vm="1919">
        <f ca="1"/>
        <v>117.31</v>
      </c>
      <c r="EY4" vm="1920">
        <f ca="1"/>
        <v>113.78</v>
      </c>
      <c r="EZ4" vm="1921">
        <f ca="1"/>
        <v>115.15</v>
      </c>
      <c r="FA4" vm="1922">
        <f ca="1"/>
        <v>114.41</v>
      </c>
      <c r="FB4" vm="1923">
        <f ca="1"/>
        <v>118.01</v>
      </c>
      <c r="FC4" vm="1924">
        <f ca="1"/>
        <v>114.8</v>
      </c>
      <c r="FD4" vm="1925">
        <f ca="1"/>
        <v>113</v>
      </c>
      <c r="FE4" vm="1926">
        <f ca="1"/>
        <v>115.88</v>
      </c>
      <c r="FF4" vm="1927">
        <f ca="1"/>
        <v>121.09</v>
      </c>
      <c r="FG4" vm="1928">
        <f ca="1"/>
        <v>120.95</v>
      </c>
      <c r="FH4" vm="1929">
        <f ca="1"/>
        <v>120.3</v>
      </c>
      <c r="FI4" vm="1930">
        <f ca="1"/>
        <v>114.56</v>
      </c>
      <c r="FJ4" vm="1931">
        <f ca="1"/>
        <v>113.67</v>
      </c>
      <c r="FK4" vm="1932">
        <f ca="1"/>
        <v>112.21</v>
      </c>
      <c r="FL4" vm="1933">
        <f ca="1"/>
        <v>112.9</v>
      </c>
      <c r="FM4" vm="1934">
        <f ca="1"/>
        <v>112.53</v>
      </c>
      <c r="FN4" vm="1935">
        <f ca="1"/>
        <v>106.9</v>
      </c>
      <c r="FO4" vm="1936">
        <f ca="1"/>
        <v>113.79</v>
      </c>
      <c r="FP4" vm="1937">
        <f ca="1"/>
        <v>116.36</v>
      </c>
      <c r="FQ4" vm="1938">
        <f ca="1"/>
        <v>115.07</v>
      </c>
      <c r="FR4" vm="1939">
        <f ca="1"/>
        <v>115.25</v>
      </c>
      <c r="FS4" vm="1940">
        <f ca="1"/>
        <v>119.32</v>
      </c>
      <c r="FT4" vm="1941">
        <f ca="1"/>
        <v>119.82</v>
      </c>
      <c r="FU4" vm="1942">
        <f ca="1"/>
        <v>120.6</v>
      </c>
      <c r="FV4" vm="1943">
        <f ca="1"/>
        <v>115.66</v>
      </c>
      <c r="FW4" vm="1944">
        <f ca="1"/>
        <v>110.96</v>
      </c>
      <c r="FX4" vm="1945">
        <f ca="1"/>
        <v>103.41</v>
      </c>
      <c r="FY4" vm="1946">
        <f ca="1"/>
        <v>102.44</v>
      </c>
      <c r="FZ4" vm="1947">
        <f ca="1"/>
        <v>96.79</v>
      </c>
      <c r="GA4" vm="1948">
        <f ca="1"/>
        <v>92.12</v>
      </c>
      <c r="GB4" vm="1949">
        <f ca="1"/>
        <v>89.3</v>
      </c>
      <c r="GC4" vm="1950">
        <f ca="1"/>
        <v>90.98</v>
      </c>
      <c r="GD4" vm="1951">
        <f ca="1"/>
        <v>90.53</v>
      </c>
      <c r="GE4" vm="1952">
        <f ca="1"/>
        <v>89.98</v>
      </c>
      <c r="GF4" vm="1953">
        <f ca="1"/>
        <v>86.14</v>
      </c>
      <c r="GG4" vm="1954">
        <f ca="1"/>
        <v>96.63</v>
      </c>
      <c r="GH4" vm="1955">
        <f ca="1"/>
        <v>100.79</v>
      </c>
      <c r="GI4" vm="1956">
        <f ca="1"/>
        <v>98.49</v>
      </c>
      <c r="GJ4" vm="1957">
        <f ca="1"/>
        <v>98.94</v>
      </c>
      <c r="GK4" vm="1958">
        <f ca="1"/>
        <v>97.12</v>
      </c>
      <c r="GL4" vm="1959">
        <f ca="1"/>
        <v>94.85</v>
      </c>
      <c r="GM4" vm="1960">
        <f ca="1"/>
        <v>94.14</v>
      </c>
      <c r="GN4" vm="1961">
        <f ca="1"/>
        <v>92.46</v>
      </c>
      <c r="GO4" vm="1962">
        <f ca="1"/>
        <v>93.2</v>
      </c>
      <c r="GP4" vm="1963">
        <f ca="1"/>
        <v>94.13</v>
      </c>
      <c r="GQ4" vm="1964">
        <f ca="1"/>
        <v>93.41</v>
      </c>
      <c r="GR4" vm="1965">
        <f ca="1"/>
        <v>93.95</v>
      </c>
      <c r="GS4" vm="1966">
        <f ca="1"/>
        <v>92.42</v>
      </c>
      <c r="GT4" vm="1967">
        <f ca="1"/>
        <v>96.54</v>
      </c>
      <c r="GU4" vm="1968">
        <f ca="1"/>
        <v>95.5</v>
      </c>
      <c r="GV4" vm="1963">
        <f ca="1"/>
        <v>94.13</v>
      </c>
      <c r="GW4" vm="1969">
        <f ca="1"/>
        <v>91.01</v>
      </c>
      <c r="GX4" vm="1970">
        <f ca="1"/>
        <v>88.25</v>
      </c>
      <c r="GY4" vm="1971">
        <f ca="1"/>
        <v>88.46</v>
      </c>
      <c r="GZ4" vm="1972">
        <f ca="1"/>
        <v>90.35</v>
      </c>
      <c r="HA4" vm="1973">
        <f ca="1"/>
        <v>89.09</v>
      </c>
      <c r="HB4" vm="1974">
        <f ca="1"/>
        <v>90.55</v>
      </c>
      <c r="HC4" vm="1975">
        <f ca="1"/>
        <v>92.49</v>
      </c>
      <c r="HD4" vm="1976">
        <f ca="1"/>
        <v>91.58</v>
      </c>
      <c r="HE4" vm="1977">
        <f ca="1"/>
        <v>88.45</v>
      </c>
      <c r="HF4" vm="1978">
        <f ca="1"/>
        <v>87.86</v>
      </c>
      <c r="HG4" vm="1979">
        <f ca="1"/>
        <v>84.92</v>
      </c>
      <c r="HH4" vm="1980">
        <f ca="1"/>
        <v>85.19</v>
      </c>
      <c r="HI4" vm="1981">
        <f ca="1"/>
        <v>86.77</v>
      </c>
      <c r="HJ4" vm="1982">
        <f ca="1"/>
        <v>83.79</v>
      </c>
      <c r="HK4" vm="1983">
        <f ca="1"/>
        <v>85.25</v>
      </c>
      <c r="HL4" vm="1984">
        <f ca="1"/>
        <v>83.04</v>
      </c>
      <c r="HM4" vm="1985">
        <f ca="1"/>
        <v>81.819999999999993</v>
      </c>
      <c r="HN4" vm="1986">
        <f ca="1"/>
        <v>84.18</v>
      </c>
      <c r="HO4" vm="1397">
        <f ca="1"/>
        <v>84</v>
      </c>
      <c r="HP4" vm="1433">
        <f ca="1"/>
        <v>85.82</v>
      </c>
      <c r="HQ4" vm="1987">
        <f ca="1"/>
        <v>85.14</v>
      </c>
      <c r="HR4" vm="1988">
        <f ca="1"/>
        <v>83.12</v>
      </c>
      <c r="HS4" vm="1425">
        <f ca="1"/>
        <v>86.08</v>
      </c>
      <c r="HT4" vm="1989">
        <f ca="1"/>
        <v>87.36</v>
      </c>
      <c r="HU4" vm="1990">
        <f ca="1"/>
        <v>89.87</v>
      </c>
      <c r="HV4" vm="1991">
        <f ca="1"/>
        <v>95.09</v>
      </c>
      <c r="HW4" vm="1992">
        <f ca="1"/>
        <v>95.27</v>
      </c>
      <c r="HX4" vm="1993">
        <f ca="1"/>
        <v>98.12</v>
      </c>
      <c r="HY4" vm="1994">
        <f ca="1"/>
        <v>96.05</v>
      </c>
      <c r="HZ4" vm="1995">
        <f ca="1"/>
        <v>95.46</v>
      </c>
      <c r="IA4" vm="1996">
        <f ca="1"/>
        <v>93.68</v>
      </c>
      <c r="IB4" vm="1997">
        <f ca="1"/>
        <v>97.25</v>
      </c>
      <c r="IC4" vm="1998">
        <f ca="1"/>
        <v>97.52</v>
      </c>
      <c r="ID4" vm="1999">
        <f ca="1"/>
        <v>96.32</v>
      </c>
      <c r="IE4" vm="2000">
        <f ca="1"/>
        <v>97.18</v>
      </c>
      <c r="IF4" vm="2001">
        <f ca="1"/>
        <v>99.22</v>
      </c>
      <c r="IG4" vm="2002">
        <f ca="1"/>
        <v>102.24</v>
      </c>
      <c r="IH4" vm="2003">
        <f ca="1"/>
        <v>100.55</v>
      </c>
      <c r="II4" vm="2004">
        <f ca="1"/>
        <v>103.13</v>
      </c>
      <c r="IJ4" vm="2005">
        <f ca="1"/>
        <v>105.15</v>
      </c>
      <c r="IK4" vm="2006">
        <f ca="1"/>
        <v>112.91</v>
      </c>
      <c r="IL4" vm="2007">
        <f ca="1"/>
        <v>103.39</v>
      </c>
      <c r="IM4" vm="2008">
        <f ca="1"/>
        <v>102.18</v>
      </c>
      <c r="IN4" vm="2009">
        <f ca="1"/>
        <v>102.11</v>
      </c>
      <c r="IO4" vm="2010">
        <f ca="1"/>
        <v>100.05</v>
      </c>
      <c r="IP4" vm="2011">
        <f ca="1"/>
        <v>98.24</v>
      </c>
      <c r="IQ4" vm="2012">
        <f ca="1"/>
        <v>97.61</v>
      </c>
    </row>
    <row r="6" spans="1:251" x14ac:dyDescent="0.25">
      <c r="A6" t="str" cm="1">
        <f t="array" aca="1" ref="A6:F25" ca="1">_xlfn.STOCKHISTORY(A4&amp;":"&amp;B4,TODAY()-30,TODAY(),0,1,0,5,2,3,4,1)</f>
        <v>Date</v>
      </c>
      <c r="B6" t="str">
        <f ca="1"/>
        <v>Volume</v>
      </c>
      <c r="C6" t="str">
        <f ca="1"/>
        <v>Open</v>
      </c>
      <c r="D6" t="str">
        <f ca="1"/>
        <v>High</v>
      </c>
      <c r="E6" t="str">
        <f ca="1"/>
        <v>Low</v>
      </c>
      <c r="F6" t="str">
        <f ca="1"/>
        <v>Close</v>
      </c>
    </row>
    <row r="7" spans="1:251" x14ac:dyDescent="0.25">
      <c r="A7" vm="241">
        <f ca="1"/>
        <v>44943</v>
      </c>
      <c r="B7" vm="2013">
        <f ca="1"/>
        <v>72755001</v>
      </c>
      <c r="C7" vm="2014">
        <f ca="1"/>
        <v>98.68</v>
      </c>
      <c r="D7" vm="2015">
        <f ca="1"/>
        <v>98.89</v>
      </c>
      <c r="E7" vm="2016">
        <f ca="1"/>
        <v>95.73</v>
      </c>
      <c r="F7" vm="1994">
        <f ca="1"/>
        <v>96.05</v>
      </c>
    </row>
    <row r="8" spans="1:251" x14ac:dyDescent="0.25">
      <c r="A8" vm="242">
        <f ca="1"/>
        <v>44944</v>
      </c>
      <c r="B8" vm="2017">
        <f ca="1"/>
        <v>79570370</v>
      </c>
      <c r="C8" vm="1997">
        <f ca="1"/>
        <v>97.25</v>
      </c>
      <c r="D8" vm="2018">
        <f ca="1"/>
        <v>99.32</v>
      </c>
      <c r="E8" vm="2019">
        <f ca="1"/>
        <v>95.38</v>
      </c>
      <c r="F8" vm="1995">
        <f ca="1"/>
        <v>95.46</v>
      </c>
    </row>
    <row r="9" spans="1:251" x14ac:dyDescent="0.25">
      <c r="A9" vm="243">
        <f ca="1"/>
        <v>44945</v>
      </c>
      <c r="B9" vm="2020">
        <f ca="1"/>
        <v>69002663</v>
      </c>
      <c r="C9" vm="2021">
        <f ca="1"/>
        <v>94.74</v>
      </c>
      <c r="D9" vm="2022">
        <f ca="1"/>
        <v>95.44</v>
      </c>
      <c r="E9" vm="2023">
        <f ca="1"/>
        <v>92.86</v>
      </c>
      <c r="F9" vm="1996">
        <f ca="1"/>
        <v>93.68</v>
      </c>
    </row>
    <row r="10" spans="1:251" x14ac:dyDescent="0.25">
      <c r="A10" vm="244">
        <f ca="1"/>
        <v>44946</v>
      </c>
      <c r="B10" vm="2024">
        <f ca="1"/>
        <v>67481539</v>
      </c>
      <c r="C10" vm="2025">
        <f ca="1"/>
        <v>93.86</v>
      </c>
      <c r="D10" vm="2026">
        <f ca="1"/>
        <v>97.353999999999999</v>
      </c>
      <c r="E10" vm="2027">
        <f ca="1"/>
        <v>93.202500000000001</v>
      </c>
      <c r="F10" vm="1997">
        <f ca="1"/>
        <v>97.25</v>
      </c>
    </row>
    <row r="11" spans="1:251" x14ac:dyDescent="0.25">
      <c r="A11" vm="245">
        <f ca="1"/>
        <v>44949</v>
      </c>
      <c r="B11" vm="2028">
        <f ca="1"/>
        <v>76501103</v>
      </c>
      <c r="C11" vm="2029">
        <f ca="1"/>
        <v>97.56</v>
      </c>
      <c r="D11" vm="2030">
        <f ca="1"/>
        <v>97.78</v>
      </c>
      <c r="E11" vm="2031">
        <f ca="1"/>
        <v>95.86</v>
      </c>
      <c r="F11" vm="1998">
        <f ca="1"/>
        <v>97.52</v>
      </c>
    </row>
    <row r="12" spans="1:251" x14ac:dyDescent="0.25">
      <c r="A12" vm="246">
        <f ca="1"/>
        <v>44950</v>
      </c>
      <c r="B12" vm="2032">
        <f ca="1"/>
        <v>66929452</v>
      </c>
      <c r="C12" vm="2033">
        <f ca="1"/>
        <v>96.93</v>
      </c>
      <c r="D12" vm="2034">
        <f ca="1"/>
        <v>98.09</v>
      </c>
      <c r="E12" vm="2035">
        <f ca="1"/>
        <v>96</v>
      </c>
      <c r="F12" vm="1999">
        <f ca="1"/>
        <v>96.32</v>
      </c>
    </row>
    <row r="13" spans="1:251" x14ac:dyDescent="0.25">
      <c r="A13" vm="247">
        <f ca="1"/>
        <v>44951</v>
      </c>
      <c r="B13" vm="2036">
        <f ca="1"/>
        <v>94261570</v>
      </c>
      <c r="C13" vm="2037">
        <f ca="1"/>
        <v>92.56</v>
      </c>
      <c r="D13" vm="2038">
        <f ca="1"/>
        <v>97.24</v>
      </c>
      <c r="E13" vm="2039">
        <f ca="1"/>
        <v>91.52</v>
      </c>
      <c r="F13" vm="2000">
        <f ca="1"/>
        <v>97.18</v>
      </c>
    </row>
    <row r="14" spans="1:251" x14ac:dyDescent="0.25">
      <c r="A14" vm="248">
        <f ca="1"/>
        <v>44952</v>
      </c>
      <c r="B14" vm="2040">
        <f ca="1"/>
        <v>68523557</v>
      </c>
      <c r="C14" vm="2041">
        <f ca="1"/>
        <v>98.234999999999999</v>
      </c>
      <c r="D14" vm="2042">
        <f ca="1"/>
        <v>99.49</v>
      </c>
      <c r="E14" vm="2043">
        <f ca="1"/>
        <v>96.92</v>
      </c>
      <c r="F14" vm="2001">
        <f ca="1"/>
        <v>99.22</v>
      </c>
    </row>
    <row r="15" spans="1:251" x14ac:dyDescent="0.25">
      <c r="A15" vm="249">
        <f ca="1"/>
        <v>44953</v>
      </c>
      <c r="B15" vm="2044">
        <f ca="1"/>
        <v>87775614</v>
      </c>
      <c r="C15" vm="2045">
        <f ca="1"/>
        <v>99.53</v>
      </c>
      <c r="D15" vm="2046">
        <f ca="1"/>
        <v>103.485</v>
      </c>
      <c r="E15" vm="2045">
        <f ca="1"/>
        <v>99.53</v>
      </c>
      <c r="F15" vm="2002">
        <f ca="1"/>
        <v>102.24</v>
      </c>
    </row>
    <row r="16" spans="1:251" x14ac:dyDescent="0.25">
      <c r="A16" vm="250">
        <f ca="1"/>
        <v>44956</v>
      </c>
      <c r="B16" vm="2047">
        <f ca="1"/>
        <v>70691860</v>
      </c>
      <c r="C16" vm="2048">
        <f ca="1"/>
        <v>101.09</v>
      </c>
      <c r="D16" vm="1324">
        <f ca="1"/>
        <v>101.74</v>
      </c>
      <c r="E16" vm="2049">
        <f ca="1"/>
        <v>99.01</v>
      </c>
      <c r="F16" vm="2003">
        <f ca="1"/>
        <v>100.55</v>
      </c>
    </row>
    <row r="17" spans="1:6" x14ac:dyDescent="0.25">
      <c r="A17" vm="251">
        <f ca="1"/>
        <v>44957</v>
      </c>
      <c r="B17" vm="2050">
        <f ca="1"/>
        <v>66527253</v>
      </c>
      <c r="C17" vm="2051">
        <f ca="1"/>
        <v>101.155</v>
      </c>
      <c r="D17" vm="2052">
        <f ca="1"/>
        <v>103.3484</v>
      </c>
      <c r="E17" vm="2053">
        <f ca="1"/>
        <v>101.14</v>
      </c>
      <c r="F17" vm="2004">
        <f ca="1"/>
        <v>103.13</v>
      </c>
    </row>
    <row r="18" spans="1:6" x14ac:dyDescent="0.25">
      <c r="A18" vm="252">
        <f ca="1"/>
        <v>44958</v>
      </c>
      <c r="B18" vm="2054">
        <f ca="1"/>
        <v>80450121</v>
      </c>
      <c r="C18" vm="1322">
        <f ca="1"/>
        <v>102.53</v>
      </c>
      <c r="D18" vm="2055">
        <f ca="1"/>
        <v>106.24</v>
      </c>
      <c r="E18" vm="2056">
        <f ca="1"/>
        <v>101.24</v>
      </c>
      <c r="F18" vm="2005">
        <f ca="1"/>
        <v>105.15</v>
      </c>
    </row>
    <row r="19" spans="1:6" x14ac:dyDescent="0.25">
      <c r="A19" vm="253">
        <f ca="1"/>
        <v>44959</v>
      </c>
      <c r="B19" vm="2057">
        <f ca="1"/>
        <v>158154243</v>
      </c>
      <c r="C19" vm="2058">
        <f ca="1"/>
        <v>110.245</v>
      </c>
      <c r="D19" vm="2059">
        <f ca="1"/>
        <v>114</v>
      </c>
      <c r="E19" vm="2060">
        <f ca="1"/>
        <v>108.88</v>
      </c>
      <c r="F19" vm="2006">
        <f ca="1"/>
        <v>112.91</v>
      </c>
    </row>
    <row r="20" spans="1:6" x14ac:dyDescent="0.25">
      <c r="A20" vm="254">
        <f ca="1"/>
        <v>44960</v>
      </c>
      <c r="B20" vm="2061">
        <f ca="1"/>
        <v>144374828</v>
      </c>
      <c r="C20" vm="2062">
        <f ca="1"/>
        <v>105.26</v>
      </c>
      <c r="D20" vm="2063">
        <f ca="1"/>
        <v>108.78</v>
      </c>
      <c r="E20" vm="2064">
        <f ca="1"/>
        <v>102.52</v>
      </c>
      <c r="F20" vm="2007">
        <f ca="1"/>
        <v>103.39</v>
      </c>
    </row>
    <row r="21" spans="1:6" x14ac:dyDescent="0.25">
      <c r="A21" vm="255">
        <f ca="1"/>
        <v>44963</v>
      </c>
      <c r="B21" vm="2065">
        <f ca="1"/>
        <v>81945199</v>
      </c>
      <c r="C21" vm="2066">
        <f ca="1"/>
        <v>102.925</v>
      </c>
      <c r="D21" vm="2067">
        <f ca="1"/>
        <v>103.94840000000001</v>
      </c>
      <c r="E21" vm="2068">
        <f ca="1"/>
        <v>100.65</v>
      </c>
      <c r="F21" vm="2008">
        <f ca="1"/>
        <v>102.18</v>
      </c>
    </row>
    <row r="22" spans="1:6" x14ac:dyDescent="0.25">
      <c r="A22" vm="256">
        <f ca="1"/>
        <v>44964</v>
      </c>
      <c r="B22" vm="2069">
        <f ca="1"/>
        <v>119501301</v>
      </c>
      <c r="C22" vm="2070">
        <f ca="1"/>
        <v>101.17</v>
      </c>
      <c r="D22" vm="2071">
        <f ca="1"/>
        <v>102.41</v>
      </c>
      <c r="E22" vm="2072">
        <f ca="1"/>
        <v>98.08</v>
      </c>
      <c r="F22" vm="2009">
        <f ca="1"/>
        <v>102.11</v>
      </c>
    </row>
    <row r="23" spans="1:6" x14ac:dyDescent="0.25">
      <c r="A23" vm="257">
        <f ca="1"/>
        <v>44965</v>
      </c>
      <c r="B23" vm="2073">
        <f ca="1"/>
        <v>75878304</v>
      </c>
      <c r="C23" vm="2074">
        <f ca="1"/>
        <v>102.04</v>
      </c>
      <c r="D23" vm="2075">
        <f ca="1"/>
        <v>102.6699</v>
      </c>
      <c r="E23" vm="2076">
        <f ca="1"/>
        <v>98.775000000000006</v>
      </c>
      <c r="F23" vm="2010">
        <f ca="1"/>
        <v>100.05</v>
      </c>
    </row>
    <row r="24" spans="1:6" x14ac:dyDescent="0.25">
      <c r="A24" vm="258">
        <f ca="1"/>
        <v>44966</v>
      </c>
      <c r="B24" vm="2077">
        <f ca="1"/>
        <v>64622489</v>
      </c>
      <c r="C24" vm="2078">
        <f ca="1"/>
        <v>101.32</v>
      </c>
      <c r="D24" vm="2079">
        <f ca="1"/>
        <v>101.78</v>
      </c>
      <c r="E24" vm="2080">
        <f ca="1"/>
        <v>97.57</v>
      </c>
      <c r="F24" vm="2011">
        <f ca="1"/>
        <v>98.24</v>
      </c>
    </row>
    <row r="25" spans="1:6" x14ac:dyDescent="0.25">
      <c r="A25" vm="259">
        <f ca="1"/>
        <v>44967</v>
      </c>
      <c r="B25" vm="2081">
        <f ca="1"/>
        <v>52740133</v>
      </c>
      <c r="C25" vm="2029">
        <f ca="1"/>
        <v>97.56</v>
      </c>
      <c r="D25" vm="2082">
        <f ca="1"/>
        <v>98.816299999999998</v>
      </c>
      <c r="E25" vm="2083">
        <f ca="1"/>
        <v>96.23</v>
      </c>
      <c r="F25" vm="2012">
        <f ca="1"/>
        <v>97.61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F06D-F762-4807-AA91-2ADED0F5D991}">
  <dimension ref="A1:IQ25"/>
  <sheetViews>
    <sheetView workbookViewId="0">
      <selection activeCell="A6" sqref="A6"/>
    </sheetView>
  </sheetViews>
  <sheetFormatPr defaultRowHeight="15" x14ac:dyDescent="0.25"/>
  <cols>
    <col min="1" max="1" width="11.7109375" customWidth="1"/>
    <col min="2" max="2" width="39" bestFit="1" customWidth="1"/>
    <col min="3" max="3" width="16.5703125" customWidth="1"/>
    <col min="4" max="251" width="13.7109375" customWidth="1"/>
  </cols>
  <sheetData>
    <row r="1" spans="1:251" x14ac:dyDescent="0.25">
      <c r="A1" s="7" t="s">
        <v>11</v>
      </c>
      <c r="B1" t="s">
        <v>34</v>
      </c>
    </row>
    <row r="3" spans="1:251" x14ac:dyDescent="0.25">
      <c r="A3" s="7" t="s">
        <v>26</v>
      </c>
      <c r="B3" s="7" t="s">
        <v>27</v>
      </c>
      <c r="C3" cm="1" vm="11">
        <f t="array" aca="1" ref="C3:IQ4" ca="1">TRANSPOSE(_xlfn.STOCKHISTORY(A4&amp;":"&amp;B4,TODAY()-365,TODAY(),0,0,0,1))</f>
        <v>44607</v>
      </c>
      <c r="D3" vm="12">
        <f ca="1"/>
        <v>44608</v>
      </c>
      <c r="E3" vm="13">
        <f ca="1"/>
        <v>44609</v>
      </c>
      <c r="F3" vm="14">
        <f ca="1"/>
        <v>44610</v>
      </c>
      <c r="G3" vm="15">
        <f ca="1"/>
        <v>44614</v>
      </c>
      <c r="H3" vm="16">
        <f ca="1"/>
        <v>44615</v>
      </c>
      <c r="I3" vm="17">
        <f ca="1"/>
        <v>44616</v>
      </c>
      <c r="J3" vm="18">
        <f ca="1"/>
        <v>44617</v>
      </c>
      <c r="K3" vm="19">
        <f ca="1"/>
        <v>44620</v>
      </c>
      <c r="L3" vm="20">
        <f ca="1"/>
        <v>44621</v>
      </c>
      <c r="M3" vm="21">
        <f ca="1"/>
        <v>44622</v>
      </c>
      <c r="N3" vm="22">
        <f ca="1"/>
        <v>44623</v>
      </c>
      <c r="O3" vm="23">
        <f ca="1"/>
        <v>44624</v>
      </c>
      <c r="P3" vm="24">
        <f ca="1"/>
        <v>44627</v>
      </c>
      <c r="Q3" vm="25">
        <f ca="1"/>
        <v>44628</v>
      </c>
      <c r="R3" vm="26">
        <f ca="1"/>
        <v>44629</v>
      </c>
      <c r="S3" vm="27">
        <f ca="1"/>
        <v>44630</v>
      </c>
      <c r="T3" vm="28">
        <f ca="1"/>
        <v>44631</v>
      </c>
      <c r="U3" vm="29">
        <f ca="1"/>
        <v>44634</v>
      </c>
      <c r="V3" vm="30">
        <f ca="1"/>
        <v>44635</v>
      </c>
      <c r="W3" vm="31">
        <f ca="1"/>
        <v>44636</v>
      </c>
      <c r="X3" vm="32">
        <f ca="1"/>
        <v>44637</v>
      </c>
      <c r="Y3" vm="33">
        <f ca="1"/>
        <v>44638</v>
      </c>
      <c r="Z3" vm="34">
        <f ca="1"/>
        <v>44641</v>
      </c>
      <c r="AA3" vm="35">
        <f ca="1"/>
        <v>44642</v>
      </c>
      <c r="AB3" vm="36">
        <f ca="1"/>
        <v>44643</v>
      </c>
      <c r="AC3" vm="37">
        <f ca="1"/>
        <v>44644</v>
      </c>
      <c r="AD3" vm="38">
        <f ca="1"/>
        <v>44645</v>
      </c>
      <c r="AE3" vm="39">
        <f ca="1"/>
        <v>44648</v>
      </c>
      <c r="AF3" vm="40">
        <f ca="1"/>
        <v>44649</v>
      </c>
      <c r="AG3" vm="41">
        <f ca="1"/>
        <v>44650</v>
      </c>
      <c r="AH3" vm="42">
        <f ca="1"/>
        <v>44651</v>
      </c>
      <c r="AI3" vm="43">
        <f ca="1"/>
        <v>44652</v>
      </c>
      <c r="AJ3" vm="44">
        <f ca="1"/>
        <v>44655</v>
      </c>
      <c r="AK3" vm="45">
        <f ca="1"/>
        <v>44656</v>
      </c>
      <c r="AL3" vm="46">
        <f ca="1"/>
        <v>44657</v>
      </c>
      <c r="AM3" vm="47">
        <f ca="1"/>
        <v>44658</v>
      </c>
      <c r="AN3" vm="48">
        <f ca="1"/>
        <v>44659</v>
      </c>
      <c r="AO3" vm="49">
        <f ca="1"/>
        <v>44662</v>
      </c>
      <c r="AP3" vm="50">
        <f ca="1"/>
        <v>44663</v>
      </c>
      <c r="AQ3" vm="51">
        <f ca="1"/>
        <v>44664</v>
      </c>
      <c r="AR3" vm="52">
        <f ca="1"/>
        <v>44665</v>
      </c>
      <c r="AS3" vm="53">
        <f ca="1"/>
        <v>44669</v>
      </c>
      <c r="AT3" vm="54">
        <f ca="1"/>
        <v>44670</v>
      </c>
      <c r="AU3" vm="55">
        <f ca="1"/>
        <v>44671</v>
      </c>
      <c r="AV3" vm="56">
        <f ca="1"/>
        <v>44672</v>
      </c>
      <c r="AW3" vm="57">
        <f ca="1"/>
        <v>44673</v>
      </c>
      <c r="AX3" vm="58">
        <f ca="1"/>
        <v>44676</v>
      </c>
      <c r="AY3" vm="59">
        <f ca="1"/>
        <v>44677</v>
      </c>
      <c r="AZ3" vm="60">
        <f ca="1"/>
        <v>44678</v>
      </c>
      <c r="BA3" vm="61">
        <f ca="1"/>
        <v>44679</v>
      </c>
      <c r="BB3" vm="62">
        <f ca="1"/>
        <v>44680</v>
      </c>
      <c r="BC3" vm="63">
        <f ca="1"/>
        <v>44683</v>
      </c>
      <c r="BD3" vm="64">
        <f ca="1"/>
        <v>44684</v>
      </c>
      <c r="BE3" vm="65">
        <f ca="1"/>
        <v>44685</v>
      </c>
      <c r="BF3" vm="66">
        <f ca="1"/>
        <v>44686</v>
      </c>
      <c r="BG3" vm="67">
        <f ca="1"/>
        <v>44687</v>
      </c>
      <c r="BH3" vm="68">
        <f ca="1"/>
        <v>44690</v>
      </c>
      <c r="BI3" vm="69">
        <f ca="1"/>
        <v>44691</v>
      </c>
      <c r="BJ3" vm="70">
        <f ca="1"/>
        <v>44692</v>
      </c>
      <c r="BK3" vm="71">
        <f ca="1"/>
        <v>44693</v>
      </c>
      <c r="BL3" vm="72">
        <f ca="1"/>
        <v>44694</v>
      </c>
      <c r="BM3" vm="73">
        <f ca="1"/>
        <v>44697</v>
      </c>
      <c r="BN3" vm="74">
        <f ca="1"/>
        <v>44698</v>
      </c>
      <c r="BO3" vm="75">
        <f ca="1"/>
        <v>44699</v>
      </c>
      <c r="BP3" vm="76">
        <f ca="1"/>
        <v>44700</v>
      </c>
      <c r="BQ3" vm="77">
        <f ca="1"/>
        <v>44701</v>
      </c>
      <c r="BR3" vm="78">
        <f ca="1"/>
        <v>44704</v>
      </c>
      <c r="BS3" vm="79">
        <f ca="1"/>
        <v>44705</v>
      </c>
      <c r="BT3" vm="80">
        <f ca="1"/>
        <v>44706</v>
      </c>
      <c r="BU3" vm="81">
        <f ca="1"/>
        <v>44707</v>
      </c>
      <c r="BV3" vm="82">
        <f ca="1"/>
        <v>44708</v>
      </c>
      <c r="BW3" vm="83">
        <f ca="1"/>
        <v>44712</v>
      </c>
      <c r="BX3" vm="84">
        <f ca="1"/>
        <v>44713</v>
      </c>
      <c r="BY3" vm="85">
        <f ca="1"/>
        <v>44714</v>
      </c>
      <c r="BZ3" vm="86">
        <f ca="1"/>
        <v>44715</v>
      </c>
      <c r="CA3" vm="87">
        <f ca="1"/>
        <v>44718</v>
      </c>
      <c r="CB3" vm="88">
        <f ca="1"/>
        <v>44719</v>
      </c>
      <c r="CC3" vm="89">
        <f ca="1"/>
        <v>44720</v>
      </c>
      <c r="CD3" vm="90">
        <f ca="1"/>
        <v>44721</v>
      </c>
      <c r="CE3" vm="91">
        <f ca="1"/>
        <v>44722</v>
      </c>
      <c r="CF3" vm="92">
        <f ca="1"/>
        <v>44725</v>
      </c>
      <c r="CG3" vm="93">
        <f ca="1"/>
        <v>44726</v>
      </c>
      <c r="CH3" vm="94">
        <f ca="1"/>
        <v>44727</v>
      </c>
      <c r="CI3" vm="95">
        <f ca="1"/>
        <v>44728</v>
      </c>
      <c r="CJ3" vm="96">
        <f ca="1"/>
        <v>44729</v>
      </c>
      <c r="CK3" vm="97">
        <f ca="1"/>
        <v>44733</v>
      </c>
      <c r="CL3" vm="98">
        <f ca="1"/>
        <v>44734</v>
      </c>
      <c r="CM3" vm="99">
        <f ca="1"/>
        <v>44735</v>
      </c>
      <c r="CN3" vm="100">
        <f ca="1"/>
        <v>44736</v>
      </c>
      <c r="CO3" vm="101">
        <f ca="1"/>
        <v>44739</v>
      </c>
      <c r="CP3" vm="102">
        <f ca="1"/>
        <v>44740</v>
      </c>
      <c r="CQ3" vm="103">
        <f ca="1"/>
        <v>44741</v>
      </c>
      <c r="CR3" vm="104">
        <f ca="1"/>
        <v>44742</v>
      </c>
      <c r="CS3" vm="105">
        <f ca="1"/>
        <v>44743</v>
      </c>
      <c r="CT3" vm="106">
        <f ca="1"/>
        <v>44747</v>
      </c>
      <c r="CU3" vm="107">
        <f ca="1"/>
        <v>44748</v>
      </c>
      <c r="CV3" vm="108">
        <f ca="1"/>
        <v>44749</v>
      </c>
      <c r="CW3" vm="109">
        <f ca="1"/>
        <v>44750</v>
      </c>
      <c r="CX3" vm="110">
        <f ca="1"/>
        <v>44753</v>
      </c>
      <c r="CY3" vm="111">
        <f ca="1"/>
        <v>44754</v>
      </c>
      <c r="CZ3" vm="112">
        <f ca="1"/>
        <v>44755</v>
      </c>
      <c r="DA3" vm="113">
        <f ca="1"/>
        <v>44756</v>
      </c>
      <c r="DB3" vm="114">
        <f ca="1"/>
        <v>44757</v>
      </c>
      <c r="DC3" vm="115">
        <f ca="1"/>
        <v>44760</v>
      </c>
      <c r="DD3" vm="116">
        <f ca="1"/>
        <v>44761</v>
      </c>
      <c r="DE3" vm="117">
        <f ca="1"/>
        <v>44762</v>
      </c>
      <c r="DF3" vm="118">
        <f ca="1"/>
        <v>44763</v>
      </c>
      <c r="DG3" vm="119">
        <f ca="1"/>
        <v>44764</v>
      </c>
      <c r="DH3" vm="120">
        <f ca="1"/>
        <v>44767</v>
      </c>
      <c r="DI3" vm="121">
        <f ca="1"/>
        <v>44768</v>
      </c>
      <c r="DJ3" vm="122">
        <f ca="1"/>
        <v>44769</v>
      </c>
      <c r="DK3" vm="123">
        <f ca="1"/>
        <v>44770</v>
      </c>
      <c r="DL3" vm="124">
        <f ca="1"/>
        <v>44771</v>
      </c>
      <c r="DM3" vm="125">
        <f ca="1"/>
        <v>44774</v>
      </c>
      <c r="DN3" vm="126">
        <f ca="1"/>
        <v>44775</v>
      </c>
      <c r="DO3" vm="127">
        <f ca="1"/>
        <v>44776</v>
      </c>
      <c r="DP3" vm="128">
        <f ca="1"/>
        <v>44777</v>
      </c>
      <c r="DQ3" vm="129">
        <f ca="1"/>
        <v>44778</v>
      </c>
      <c r="DR3" vm="130">
        <f ca="1"/>
        <v>44781</v>
      </c>
      <c r="DS3" vm="131">
        <f ca="1"/>
        <v>44782</v>
      </c>
      <c r="DT3" vm="132">
        <f ca="1"/>
        <v>44783</v>
      </c>
      <c r="DU3" vm="133">
        <f ca="1"/>
        <v>44784</v>
      </c>
      <c r="DV3" vm="134">
        <f ca="1"/>
        <v>44785</v>
      </c>
      <c r="DW3" vm="135">
        <f ca="1"/>
        <v>44788</v>
      </c>
      <c r="DX3" vm="136">
        <f ca="1"/>
        <v>44789</v>
      </c>
      <c r="DY3" vm="137">
        <f ca="1"/>
        <v>44790</v>
      </c>
      <c r="DZ3" vm="138">
        <f ca="1"/>
        <v>44791</v>
      </c>
      <c r="EA3" vm="139">
        <f ca="1"/>
        <v>44792</v>
      </c>
      <c r="EB3" vm="140">
        <f ca="1"/>
        <v>44795</v>
      </c>
      <c r="EC3" vm="141">
        <f ca="1"/>
        <v>44796</v>
      </c>
      <c r="ED3" vm="142">
        <f ca="1"/>
        <v>44797</v>
      </c>
      <c r="EE3" vm="143">
        <f ca="1"/>
        <v>44798</v>
      </c>
      <c r="EF3" vm="144">
        <f ca="1"/>
        <v>44799</v>
      </c>
      <c r="EG3" vm="145">
        <f ca="1"/>
        <v>44802</v>
      </c>
      <c r="EH3" vm="146">
        <f ca="1"/>
        <v>44803</v>
      </c>
      <c r="EI3" vm="147">
        <f ca="1"/>
        <v>44804</v>
      </c>
      <c r="EJ3" vm="148">
        <f ca="1"/>
        <v>44805</v>
      </c>
      <c r="EK3" vm="149">
        <f ca="1"/>
        <v>44806</v>
      </c>
      <c r="EL3" vm="150">
        <f ca="1"/>
        <v>44810</v>
      </c>
      <c r="EM3" vm="151">
        <f ca="1"/>
        <v>44811</v>
      </c>
      <c r="EN3" vm="152">
        <f ca="1"/>
        <v>44812</v>
      </c>
      <c r="EO3" vm="153">
        <f ca="1"/>
        <v>44813</v>
      </c>
      <c r="EP3" vm="154">
        <f ca="1"/>
        <v>44816</v>
      </c>
      <c r="EQ3" vm="155">
        <f ca="1"/>
        <v>44817</v>
      </c>
      <c r="ER3" vm="156">
        <f ca="1"/>
        <v>44818</v>
      </c>
      <c r="ES3" vm="157">
        <f ca="1"/>
        <v>44819</v>
      </c>
      <c r="ET3" vm="158">
        <f ca="1"/>
        <v>44820</v>
      </c>
      <c r="EU3" vm="159">
        <f ca="1"/>
        <v>44823</v>
      </c>
      <c r="EV3" vm="160">
        <f ca="1"/>
        <v>44824</v>
      </c>
      <c r="EW3" vm="161">
        <f ca="1"/>
        <v>44825</v>
      </c>
      <c r="EX3" vm="162">
        <f ca="1"/>
        <v>44826</v>
      </c>
      <c r="EY3" vm="163">
        <f ca="1"/>
        <v>44827</v>
      </c>
      <c r="EZ3" vm="164">
        <f ca="1"/>
        <v>44830</v>
      </c>
      <c r="FA3" vm="165">
        <f ca="1"/>
        <v>44831</v>
      </c>
      <c r="FB3" vm="166">
        <f ca="1"/>
        <v>44832</v>
      </c>
      <c r="FC3" vm="167">
        <f ca="1"/>
        <v>44833</v>
      </c>
      <c r="FD3" vm="168">
        <f ca="1"/>
        <v>44834</v>
      </c>
      <c r="FE3" vm="169">
        <f ca="1"/>
        <v>44837</v>
      </c>
      <c r="FF3" vm="170">
        <f ca="1"/>
        <v>44838</v>
      </c>
      <c r="FG3" vm="171">
        <f ca="1"/>
        <v>44839</v>
      </c>
      <c r="FH3" vm="172">
        <f ca="1"/>
        <v>44840</v>
      </c>
      <c r="FI3" vm="173">
        <f ca="1"/>
        <v>44841</v>
      </c>
      <c r="FJ3" vm="174">
        <f ca="1"/>
        <v>44844</v>
      </c>
      <c r="FK3" vm="175">
        <f ca="1"/>
        <v>44845</v>
      </c>
      <c r="FL3" vm="176">
        <f ca="1"/>
        <v>44846</v>
      </c>
      <c r="FM3" vm="177">
        <f ca="1"/>
        <v>44847</v>
      </c>
      <c r="FN3" vm="178">
        <f ca="1"/>
        <v>44848</v>
      </c>
      <c r="FO3" vm="179">
        <f ca="1"/>
        <v>44851</v>
      </c>
      <c r="FP3" vm="180">
        <f ca="1"/>
        <v>44852</v>
      </c>
      <c r="FQ3" vm="181">
        <f ca="1"/>
        <v>44853</v>
      </c>
      <c r="FR3" vm="182">
        <f ca="1"/>
        <v>44854</v>
      </c>
      <c r="FS3" vm="183">
        <f ca="1"/>
        <v>44855</v>
      </c>
      <c r="FT3" vm="184">
        <f ca="1"/>
        <v>44858</v>
      </c>
      <c r="FU3" vm="185">
        <f ca="1"/>
        <v>44859</v>
      </c>
      <c r="FV3" vm="186">
        <f ca="1"/>
        <v>44860</v>
      </c>
      <c r="FW3" vm="187">
        <f ca="1"/>
        <v>44861</v>
      </c>
      <c r="FX3" vm="188">
        <f ca="1"/>
        <v>44862</v>
      </c>
      <c r="FY3" vm="189">
        <f ca="1"/>
        <v>44865</v>
      </c>
      <c r="FZ3" vm="190">
        <f ca="1"/>
        <v>44866</v>
      </c>
      <c r="GA3" vm="191">
        <f ca="1"/>
        <v>44867</v>
      </c>
      <c r="GB3" vm="192">
        <f ca="1"/>
        <v>44868</v>
      </c>
      <c r="GC3" vm="193">
        <f ca="1"/>
        <v>44869</v>
      </c>
      <c r="GD3" vm="194">
        <f ca="1"/>
        <v>44872</v>
      </c>
      <c r="GE3" vm="195">
        <f ca="1"/>
        <v>44873</v>
      </c>
      <c r="GF3" vm="196">
        <f ca="1"/>
        <v>44874</v>
      </c>
      <c r="GG3" vm="197">
        <f ca="1"/>
        <v>44875</v>
      </c>
      <c r="GH3" vm="198">
        <f ca="1"/>
        <v>44876</v>
      </c>
      <c r="GI3" vm="199">
        <f ca="1"/>
        <v>44879</v>
      </c>
      <c r="GJ3" vm="200">
        <f ca="1"/>
        <v>44880</v>
      </c>
      <c r="GK3" vm="201">
        <f ca="1"/>
        <v>44881</v>
      </c>
      <c r="GL3" vm="202">
        <f ca="1"/>
        <v>44882</v>
      </c>
      <c r="GM3" vm="203">
        <f ca="1"/>
        <v>44883</v>
      </c>
      <c r="GN3" vm="204">
        <f ca="1"/>
        <v>44886</v>
      </c>
      <c r="GO3" vm="205">
        <f ca="1"/>
        <v>44887</v>
      </c>
      <c r="GP3" vm="206">
        <f ca="1"/>
        <v>44888</v>
      </c>
      <c r="GQ3" vm="207">
        <f ca="1"/>
        <v>44890</v>
      </c>
      <c r="GR3" vm="208">
        <f ca="1"/>
        <v>44893</v>
      </c>
      <c r="GS3" vm="209">
        <f ca="1"/>
        <v>44894</v>
      </c>
      <c r="GT3" vm="210">
        <f ca="1"/>
        <v>44895</v>
      </c>
      <c r="GU3" vm="211">
        <f ca="1"/>
        <v>44896</v>
      </c>
      <c r="GV3" vm="212">
        <f ca="1"/>
        <v>44897</v>
      </c>
      <c r="GW3" vm="213">
        <f ca="1"/>
        <v>44900</v>
      </c>
      <c r="GX3" vm="214">
        <f ca="1"/>
        <v>44901</v>
      </c>
      <c r="GY3" vm="215">
        <f ca="1"/>
        <v>44902</v>
      </c>
      <c r="GZ3" vm="216">
        <f ca="1"/>
        <v>44903</v>
      </c>
      <c r="HA3" vm="217">
        <f ca="1"/>
        <v>44904</v>
      </c>
      <c r="HB3" vm="218">
        <f ca="1"/>
        <v>44907</v>
      </c>
      <c r="HC3" vm="219">
        <f ca="1"/>
        <v>44908</v>
      </c>
      <c r="HD3" vm="220">
        <f ca="1"/>
        <v>44909</v>
      </c>
      <c r="HE3" vm="221">
        <f ca="1"/>
        <v>44910</v>
      </c>
      <c r="HF3" vm="222">
        <f ca="1"/>
        <v>44911</v>
      </c>
      <c r="HG3" vm="223">
        <f ca="1"/>
        <v>44914</v>
      </c>
      <c r="HH3" vm="224">
        <f ca="1"/>
        <v>44915</v>
      </c>
      <c r="HI3" vm="225">
        <f ca="1"/>
        <v>44916</v>
      </c>
      <c r="HJ3" vm="226">
        <f ca="1"/>
        <v>44917</v>
      </c>
      <c r="HK3" vm="227">
        <f ca="1"/>
        <v>44918</v>
      </c>
      <c r="HL3" vm="228">
        <f ca="1"/>
        <v>44922</v>
      </c>
      <c r="HM3" vm="229">
        <f ca="1"/>
        <v>44923</v>
      </c>
      <c r="HN3" vm="230">
        <f ca="1"/>
        <v>44924</v>
      </c>
      <c r="HO3" vm="231">
        <f ca="1"/>
        <v>44925</v>
      </c>
      <c r="HP3" vm="232">
        <f ca="1"/>
        <v>44929</v>
      </c>
      <c r="HQ3" vm="233">
        <f ca="1"/>
        <v>44930</v>
      </c>
      <c r="HR3" vm="234">
        <f ca="1"/>
        <v>44931</v>
      </c>
      <c r="HS3" vm="235">
        <f ca="1"/>
        <v>44932</v>
      </c>
      <c r="HT3" vm="236">
        <f ca="1"/>
        <v>44935</v>
      </c>
      <c r="HU3" vm="237">
        <f ca="1"/>
        <v>44936</v>
      </c>
      <c r="HV3" vm="238">
        <f ca="1"/>
        <v>44937</v>
      </c>
      <c r="HW3" vm="239">
        <f ca="1"/>
        <v>44938</v>
      </c>
      <c r="HX3" vm="240">
        <f ca="1"/>
        <v>44939</v>
      </c>
      <c r="HY3" vm="241">
        <f ca="1"/>
        <v>44943</v>
      </c>
      <c r="HZ3" vm="242">
        <f ca="1"/>
        <v>44944</v>
      </c>
      <c r="IA3" vm="243">
        <f ca="1"/>
        <v>44945</v>
      </c>
      <c r="IB3" vm="244">
        <f ca="1"/>
        <v>44946</v>
      </c>
      <c r="IC3" vm="245">
        <f ca="1"/>
        <v>44949</v>
      </c>
      <c r="ID3" vm="246">
        <f ca="1"/>
        <v>44950</v>
      </c>
      <c r="IE3" vm="247">
        <f ca="1"/>
        <v>44951</v>
      </c>
      <c r="IF3" vm="248">
        <f ca="1"/>
        <v>44952</v>
      </c>
      <c r="IG3" vm="249">
        <f ca="1"/>
        <v>44953</v>
      </c>
      <c r="IH3" vm="250">
        <f ca="1"/>
        <v>44956</v>
      </c>
      <c r="II3" vm="251">
        <f ca="1"/>
        <v>44957</v>
      </c>
      <c r="IJ3" vm="252">
        <f ca="1"/>
        <v>44958</v>
      </c>
      <c r="IK3" vm="253">
        <f ca="1"/>
        <v>44959</v>
      </c>
      <c r="IL3" vm="254">
        <f ca="1"/>
        <v>44960</v>
      </c>
      <c r="IM3" vm="255">
        <f ca="1"/>
        <v>44963</v>
      </c>
      <c r="IN3" vm="256">
        <f ca="1"/>
        <v>44964</v>
      </c>
      <c r="IO3" vm="257">
        <f ca="1"/>
        <v>44965</v>
      </c>
      <c r="IP3" vm="258">
        <f ca="1"/>
        <v>44966</v>
      </c>
      <c r="IQ3" vm="259">
        <f ca="1"/>
        <v>44967</v>
      </c>
    </row>
    <row r="4" spans="1:251" x14ac:dyDescent="0.25">
      <c r="A4" t="s">
        <v>31</v>
      </c>
      <c r="B4" t="s">
        <v>33</v>
      </c>
      <c r="C4" vm="2084">
        <f ca="1"/>
        <v>154.72</v>
      </c>
      <c r="D4" vm="2085">
        <f ca="1"/>
        <v>156.35</v>
      </c>
      <c r="E4" vm="566">
        <f ca="1"/>
        <v>152.94999999999999</v>
      </c>
      <c r="F4" vm="2086">
        <f ca="1"/>
        <v>151.36000000000001</v>
      </c>
      <c r="G4" vm="2087">
        <f ca="1"/>
        <v>148.09</v>
      </c>
      <c r="H4" vm="2088">
        <f ca="1"/>
        <v>145.87</v>
      </c>
      <c r="I4" vm="2089">
        <f ca="1"/>
        <v>149.4</v>
      </c>
      <c r="J4" vm="2090">
        <f ca="1"/>
        <v>149.53</v>
      </c>
      <c r="K4" vm="2091">
        <f ca="1"/>
        <v>148.46</v>
      </c>
      <c r="L4" vm="2092">
        <f ca="1"/>
        <v>145.69999999999999</v>
      </c>
      <c r="M4" vm="2093">
        <f ca="1"/>
        <v>147.34</v>
      </c>
      <c r="N4" vm="2094">
        <f ca="1"/>
        <v>145.57</v>
      </c>
      <c r="O4" vm="2095">
        <f ca="1"/>
        <v>140.72</v>
      </c>
      <c r="P4" vm="2096">
        <f ca="1"/>
        <v>133.5</v>
      </c>
      <c r="Q4" vm="2097">
        <f ca="1"/>
        <v>131.75</v>
      </c>
      <c r="R4" vm="2098">
        <f ca="1"/>
        <v>133.65</v>
      </c>
      <c r="S4" vm="2099">
        <f ca="1"/>
        <v>133.63999999999999</v>
      </c>
      <c r="T4" vm="2097">
        <f ca="1"/>
        <v>131.75</v>
      </c>
      <c r="U4" vm="2100">
        <f ca="1"/>
        <v>129.03</v>
      </c>
      <c r="V4" vm="2101">
        <f ca="1"/>
        <v>134.19999999999999</v>
      </c>
      <c r="W4" vm="2102">
        <f ca="1"/>
        <v>138.13999999999999</v>
      </c>
      <c r="X4" vm="2103">
        <f ca="1"/>
        <v>139.47</v>
      </c>
      <c r="Y4" vm="2104">
        <f ca="1"/>
        <v>140.30000000000001</v>
      </c>
      <c r="Z4" vm="2105">
        <f ca="1"/>
        <v>138.62</v>
      </c>
      <c r="AA4" vm="2106">
        <f ca="1"/>
        <v>140.11000000000001</v>
      </c>
      <c r="AB4" vm="2107">
        <f ca="1"/>
        <v>137.63999999999999</v>
      </c>
      <c r="AC4" vm="2108">
        <f ca="1"/>
        <v>138.96</v>
      </c>
      <c r="AD4" vm="2109">
        <f ca="1"/>
        <v>139.13999999999999</v>
      </c>
      <c r="AE4" vm="2110">
        <f ca="1"/>
        <v>138.72</v>
      </c>
      <c r="AF4" vm="2111">
        <f ca="1"/>
        <v>142.38</v>
      </c>
      <c r="AG4" vm="2112">
        <f ca="1"/>
        <v>140.96</v>
      </c>
      <c r="AH4" vm="2113">
        <f ca="1"/>
        <v>137.16</v>
      </c>
      <c r="AI4" vm="2114">
        <f ca="1"/>
        <v>137</v>
      </c>
      <c r="AJ4" vm="2115">
        <f ca="1"/>
        <v>138.58000000000001</v>
      </c>
      <c r="AK4" vm="2116">
        <f ca="1"/>
        <v>135.62</v>
      </c>
      <c r="AL4" vm="2117">
        <f ca="1"/>
        <v>132.57</v>
      </c>
      <c r="AM4" vm="2118">
        <f ca="1"/>
        <v>131.87</v>
      </c>
      <c r="AN4" vm="2118">
        <f ca="1"/>
        <v>131.87</v>
      </c>
      <c r="AO4" vm="2119">
        <f ca="1"/>
        <v>130.65</v>
      </c>
      <c r="AP4" vm="2120">
        <f ca="1"/>
        <v>130.84</v>
      </c>
      <c r="AQ4" vm="2121">
        <f ca="1"/>
        <v>132.35</v>
      </c>
      <c r="AR4" vm="2122">
        <f ca="1"/>
        <v>130.47</v>
      </c>
      <c r="AS4" vm="2123">
        <f ca="1"/>
        <v>127.77</v>
      </c>
      <c r="AT4" vm="2124">
        <f ca="1"/>
        <v>131.9</v>
      </c>
      <c r="AU4" vm="2125">
        <f ca="1"/>
        <v>124.57</v>
      </c>
      <c r="AV4" vm="2126">
        <f ca="1"/>
        <v>121.66</v>
      </c>
      <c r="AW4" vm="2127">
        <f ca="1"/>
        <v>118.27</v>
      </c>
      <c r="AX4" vm="2128">
        <f ca="1"/>
        <v>119.95</v>
      </c>
      <c r="AY4" vm="2129">
        <f ca="1"/>
        <v>115.77</v>
      </c>
      <c r="AZ4" vm="2130">
        <f ca="1"/>
        <v>115.21</v>
      </c>
      <c r="BA4" vm="2131">
        <f ca="1"/>
        <v>115.29</v>
      </c>
      <c r="BB4" vm="2132">
        <f ca="1"/>
        <v>111.63</v>
      </c>
      <c r="BC4" vm="1863">
        <f ca="1"/>
        <v>113.5</v>
      </c>
      <c r="BD4" vm="1871">
        <f ca="1"/>
        <v>113.55</v>
      </c>
      <c r="BE4" vm="2133">
        <f ca="1"/>
        <v>116.19</v>
      </c>
      <c r="BF4" vm="2134">
        <f ca="1"/>
        <v>112.61</v>
      </c>
      <c r="BG4" vm="2135">
        <f ca="1"/>
        <v>110.29</v>
      </c>
      <c r="BH4" vm="2136">
        <f ca="1"/>
        <v>106.98</v>
      </c>
      <c r="BI4" vm="2137">
        <f ca="1"/>
        <v>107.68</v>
      </c>
      <c r="BJ4" vm="2138">
        <f ca="1"/>
        <v>105.21</v>
      </c>
      <c r="BK4" vm="2139">
        <f ca="1"/>
        <v>104.31</v>
      </c>
      <c r="BL4" vm="2140">
        <f ca="1"/>
        <v>107.33</v>
      </c>
      <c r="BM4" vm="2141">
        <f ca="1"/>
        <v>105.18</v>
      </c>
      <c r="BN4" vm="2142">
        <f ca="1"/>
        <v>108.64</v>
      </c>
      <c r="BO4" vm="2143">
        <f ca="1"/>
        <v>104.3</v>
      </c>
      <c r="BP4" vm="2144">
        <f ca="1"/>
        <v>103.14</v>
      </c>
      <c r="BQ4" vm="2145">
        <f ca="1"/>
        <v>102.42</v>
      </c>
      <c r="BR4" vm="2146">
        <f ca="1"/>
        <v>105.83</v>
      </c>
      <c r="BS4" vm="2147">
        <f ca="1"/>
        <v>101.59</v>
      </c>
      <c r="BT4" vm="2148">
        <f ca="1"/>
        <v>103.26</v>
      </c>
      <c r="BU4" vm="2149">
        <f ca="1"/>
        <v>105.61</v>
      </c>
      <c r="BV4" vm="2150">
        <f ca="1"/>
        <v>109.32</v>
      </c>
      <c r="BW4" vm="2151">
        <f ca="1"/>
        <v>110.44</v>
      </c>
      <c r="BX4" vm="2152">
        <f ca="1"/>
        <v>109.19</v>
      </c>
      <c r="BY4" vm="2153">
        <f ca="1"/>
        <v>110.87</v>
      </c>
      <c r="BZ4" vm="2154">
        <f ca="1"/>
        <v>108.67</v>
      </c>
      <c r="CA4" vm="2155">
        <f ca="1"/>
        <v>107.83</v>
      </c>
      <c r="CB4" vm="2156">
        <f ca="1"/>
        <v>107.79</v>
      </c>
      <c r="CC4" vm="2157">
        <f ca="1"/>
        <v>107.34</v>
      </c>
      <c r="CD4" vm="2158">
        <f ca="1"/>
        <v>103.3</v>
      </c>
      <c r="CE4" vm="2159">
        <f ca="1"/>
        <v>99.4</v>
      </c>
      <c r="CF4" vm="2160">
        <f ca="1"/>
        <v>95.71</v>
      </c>
      <c r="CG4" vm="2161">
        <f ca="1"/>
        <v>94.22</v>
      </c>
      <c r="CH4" vm="2162">
        <f ca="1"/>
        <v>95.88</v>
      </c>
      <c r="CI4" vm="2163">
        <f ca="1"/>
        <v>94.28</v>
      </c>
      <c r="CJ4" vm="2164">
        <f ca="1"/>
        <v>94.34</v>
      </c>
      <c r="CK4" vm="2165">
        <f ca="1"/>
        <v>93.29</v>
      </c>
      <c r="CL4" vm="2166">
        <f ca="1"/>
        <v>93.5</v>
      </c>
      <c r="CM4" vm="2167">
        <f ca="1"/>
        <v>94.3</v>
      </c>
      <c r="CN4" vm="2030">
        <f ca="1"/>
        <v>97.78</v>
      </c>
      <c r="CO4" vm="2168">
        <f ca="1"/>
        <v>96.61</v>
      </c>
      <c r="CP4" vm="2169">
        <f ca="1"/>
        <v>95.92</v>
      </c>
      <c r="CQ4" vm="2170">
        <f ca="1"/>
        <v>95.65</v>
      </c>
      <c r="CR4" vm="2171">
        <f ca="1"/>
        <v>94.4</v>
      </c>
      <c r="CS4" vm="2172">
        <f ca="1"/>
        <v>96.14</v>
      </c>
      <c r="CT4" vm="2000">
        <f ca="1"/>
        <v>97.18</v>
      </c>
      <c r="CU4" vm="2173">
        <f ca="1"/>
        <v>96.08</v>
      </c>
      <c r="CV4" vm="2174">
        <f ca="1"/>
        <v>97.43</v>
      </c>
      <c r="CW4" vm="2031">
        <f ca="1"/>
        <v>95.86</v>
      </c>
      <c r="CX4" vm="2175">
        <f ca="1"/>
        <v>93.64</v>
      </c>
      <c r="CY4" vm="2176">
        <f ca="1"/>
        <v>93.6</v>
      </c>
      <c r="CZ4" vm="2177">
        <f ca="1"/>
        <v>92.94</v>
      </c>
      <c r="DA4" vm="2178">
        <f ca="1"/>
        <v>91.84</v>
      </c>
      <c r="DB4" vm="2179">
        <f ca="1"/>
        <v>95.2</v>
      </c>
      <c r="DC4" vm="2180">
        <f ca="1"/>
        <v>95.7</v>
      </c>
      <c r="DD4" vm="2181">
        <f ca="1"/>
        <v>99.61</v>
      </c>
      <c r="DE4" vm="2182">
        <f ca="1"/>
        <v>103.35</v>
      </c>
      <c r="DF4" vm="2183">
        <f ca="1"/>
        <v>104.18</v>
      </c>
      <c r="DG4" vm="2184">
        <f ca="1"/>
        <v>102.72</v>
      </c>
      <c r="DH4" vm="2185">
        <f ca="1"/>
        <v>102.69</v>
      </c>
      <c r="DI4" vm="2186">
        <f ca="1"/>
        <v>99.78</v>
      </c>
      <c r="DJ4" vm="2187">
        <f ca="1"/>
        <v>103.5</v>
      </c>
      <c r="DK4" vm="2188">
        <f ca="1"/>
        <v>104.9</v>
      </c>
      <c r="DL4" vm="2189">
        <f ca="1"/>
        <v>106.1</v>
      </c>
      <c r="DM4" vm="1853">
        <f ca="1"/>
        <v>106.22</v>
      </c>
      <c r="DN4" vm="2190">
        <f ca="1"/>
        <v>104.71</v>
      </c>
      <c r="DO4" vm="2191">
        <f ca="1"/>
        <v>109.02</v>
      </c>
      <c r="DP4" vm="2192">
        <f ca="1"/>
        <v>108.12</v>
      </c>
      <c r="DQ4" vm="2193">
        <f ca="1"/>
        <v>106.63</v>
      </c>
      <c r="DR4" vm="2194">
        <f ca="1"/>
        <v>109.11</v>
      </c>
      <c r="DS4" vm="2195">
        <f ca="1"/>
        <v>108.13</v>
      </c>
      <c r="DT4" vm="2196">
        <f ca="1"/>
        <v>112.43</v>
      </c>
      <c r="DU4" vm="2197">
        <f ca="1"/>
        <v>117.69</v>
      </c>
      <c r="DV4" vm="2198">
        <f ca="1"/>
        <v>121.57</v>
      </c>
      <c r="DW4" vm="2199">
        <f ca="1"/>
        <v>124.26</v>
      </c>
      <c r="DX4" vm="2200">
        <f ca="1"/>
        <v>124.96</v>
      </c>
      <c r="DY4" vm="2201">
        <f ca="1"/>
        <v>122.81</v>
      </c>
      <c r="DZ4" vm="2202">
        <f ca="1"/>
        <v>122.67</v>
      </c>
      <c r="EA4" vm="2203">
        <f ca="1"/>
        <v>120.14</v>
      </c>
      <c r="EB4" vm="2204">
        <f ca="1"/>
        <v>115.94</v>
      </c>
      <c r="EC4" vm="2205">
        <f ca="1"/>
        <v>114.86</v>
      </c>
      <c r="ED4" vm="2206">
        <f ca="1"/>
        <v>116.41</v>
      </c>
      <c r="EE4" vm="2207">
        <f ca="1"/>
        <v>117.46</v>
      </c>
      <c r="EF4" vm="2208">
        <f ca="1"/>
        <v>114.07</v>
      </c>
      <c r="EG4" vm="2209">
        <f ca="1"/>
        <v>113.53</v>
      </c>
      <c r="EH4" vm="2196">
        <f ca="1"/>
        <v>112.43</v>
      </c>
      <c r="EI4" vm="2210">
        <f ca="1"/>
        <v>112.08</v>
      </c>
      <c r="EJ4" vm="1934">
        <f ca="1"/>
        <v>112.53</v>
      </c>
      <c r="EK4" vm="2211">
        <f ca="1"/>
        <v>111.2</v>
      </c>
      <c r="EL4" vm="2212">
        <f ca="1"/>
        <v>110.09</v>
      </c>
      <c r="EM4" vm="2213">
        <f ca="1"/>
        <v>112.69</v>
      </c>
      <c r="EN4" vm="2214">
        <f ca="1"/>
        <v>112.33</v>
      </c>
      <c r="EO4" vm="2215">
        <f ca="1"/>
        <v>115.18</v>
      </c>
      <c r="EP4" vm="2216">
        <f ca="1"/>
        <v>116.39</v>
      </c>
      <c r="EQ4" vm="2217">
        <f ca="1"/>
        <v>111.76</v>
      </c>
      <c r="ER4" vm="2218">
        <f ca="1"/>
        <v>112.5</v>
      </c>
      <c r="ES4" vm="2219">
        <f ca="1"/>
        <v>110.77</v>
      </c>
      <c r="ET4" vm="2220">
        <f ca="1"/>
        <v>108.25</v>
      </c>
      <c r="EU4" vm="2221">
        <f ca="1"/>
        <v>109.17</v>
      </c>
      <c r="EV4" vm="2222">
        <f ca="1"/>
        <v>107.57</v>
      </c>
      <c r="EW4" vm="2223">
        <f ca="1"/>
        <v>104.49</v>
      </c>
      <c r="EX4" vm="2224">
        <f ca="1"/>
        <v>102.16</v>
      </c>
      <c r="EY4" vm="2225">
        <f ca="1"/>
        <v>99.5</v>
      </c>
      <c r="EZ4" vm="1993">
        <f ca="1"/>
        <v>98.12</v>
      </c>
      <c r="FA4" vm="2226">
        <f ca="1"/>
        <v>95.85</v>
      </c>
      <c r="FB4" vm="2159">
        <f ca="1"/>
        <v>99.4</v>
      </c>
      <c r="FC4" vm="2227">
        <f ca="1"/>
        <v>97.45</v>
      </c>
      <c r="FD4" vm="2228">
        <f ca="1"/>
        <v>94.33</v>
      </c>
      <c r="FE4" vm="2229">
        <f ca="1"/>
        <v>97.13</v>
      </c>
      <c r="FF4" vm="2230">
        <f ca="1"/>
        <v>101.44</v>
      </c>
      <c r="FG4" vm="2231">
        <f ca="1"/>
        <v>100.8</v>
      </c>
      <c r="FH4" vm="2232">
        <f ca="1"/>
        <v>100.04</v>
      </c>
      <c r="FI4" vm="2233">
        <f ca="1"/>
        <v>97.16</v>
      </c>
      <c r="FJ4" vm="2234">
        <f ca="1"/>
        <v>95.16</v>
      </c>
      <c r="FK4" vm="2235">
        <f ca="1"/>
        <v>93.1</v>
      </c>
      <c r="FL4" vm="1964">
        <f ca="1"/>
        <v>93.41</v>
      </c>
      <c r="FM4" vm="2236">
        <f ca="1"/>
        <v>96.64</v>
      </c>
      <c r="FN4" vm="2237">
        <f ca="1"/>
        <v>94.45</v>
      </c>
      <c r="FO4" vm="2238">
        <f ca="1"/>
        <v>97.33</v>
      </c>
      <c r="FP4" vm="2239">
        <f ca="1"/>
        <v>98.48</v>
      </c>
      <c r="FQ4" vm="2240">
        <f ca="1"/>
        <v>98.99</v>
      </c>
      <c r="FR4" vm="2241">
        <f ca="1"/>
        <v>98.59</v>
      </c>
      <c r="FS4" vm="2074">
        <f ca="1"/>
        <v>102.04</v>
      </c>
      <c r="FT4" vm="2242">
        <f ca="1"/>
        <v>101.72</v>
      </c>
      <c r="FU4" vm="2243">
        <f ca="1"/>
        <v>104.36</v>
      </c>
      <c r="FV4" vm="2244">
        <f ca="1"/>
        <v>104.63</v>
      </c>
      <c r="FW4" vm="2245">
        <f ca="1"/>
        <v>104.44</v>
      </c>
      <c r="FX4" vm="2246">
        <f ca="1"/>
        <v>105.95</v>
      </c>
      <c r="FY4" vm="2247">
        <f ca="1"/>
        <v>106.54</v>
      </c>
      <c r="FZ4" vm="2248">
        <f ca="1"/>
        <v>106</v>
      </c>
      <c r="GA4" vm="2249">
        <f ca="1"/>
        <v>101.82</v>
      </c>
      <c r="GB4" vm="2250">
        <f ca="1"/>
        <v>99.25</v>
      </c>
      <c r="GC4" vm="2251">
        <f ca="1"/>
        <v>99.58</v>
      </c>
      <c r="GD4" vm="2252">
        <f ca="1"/>
        <v>100.43</v>
      </c>
      <c r="GE4" vm="2253">
        <f ca="1"/>
        <v>99.9</v>
      </c>
      <c r="GF4" vm="2254">
        <f ca="1"/>
        <v>86.75</v>
      </c>
      <c r="GG4" vm="2255">
        <f ca="1"/>
        <v>90.46</v>
      </c>
      <c r="GH4" vm="2256">
        <f ca="1"/>
        <v>95.01</v>
      </c>
      <c r="GI4" vm="2163">
        <f ca="1"/>
        <v>94.28</v>
      </c>
      <c r="GJ4" vm="2257">
        <f ca="1"/>
        <v>95.51</v>
      </c>
      <c r="GK4" vm="1965">
        <f ca="1"/>
        <v>93.95</v>
      </c>
      <c r="GL4" vm="2258">
        <f ca="1"/>
        <v>91.45</v>
      </c>
      <c r="GM4" vm="2259">
        <f ca="1"/>
        <v>91.8</v>
      </c>
      <c r="GN4" vm="2260">
        <f ca="1"/>
        <v>97.58</v>
      </c>
      <c r="GO4" vm="2261">
        <f ca="1"/>
        <v>96.21</v>
      </c>
      <c r="GP4" vm="2262">
        <f ca="1"/>
        <v>98.88</v>
      </c>
      <c r="GQ4" vm="2263">
        <f ca="1"/>
        <v>98.87</v>
      </c>
      <c r="GR4" vm="2264">
        <f ca="1"/>
        <v>95.69</v>
      </c>
      <c r="GS4" vm="2265">
        <f ca="1"/>
        <v>94.69</v>
      </c>
      <c r="GT4" vm="2266">
        <f ca="1"/>
        <v>97.87</v>
      </c>
      <c r="GU4" vm="2241">
        <f ca="1"/>
        <v>98.59</v>
      </c>
      <c r="GV4" vm="2267">
        <f ca="1"/>
        <v>99.43</v>
      </c>
      <c r="GW4" vm="2268">
        <f ca="1"/>
        <v>95.93</v>
      </c>
      <c r="GX4" vm="2269">
        <f ca="1"/>
        <v>92.29</v>
      </c>
      <c r="GY4" vm="2270">
        <f ca="1"/>
        <v>92.15</v>
      </c>
      <c r="GZ4" vm="2271">
        <f ca="1"/>
        <v>92.55</v>
      </c>
      <c r="HA4" vm="2272">
        <f ca="1"/>
        <v>93.38</v>
      </c>
      <c r="HB4" vm="2273">
        <f ca="1"/>
        <v>94.66</v>
      </c>
      <c r="HC4" vm="2274">
        <f ca="1"/>
        <v>94.7</v>
      </c>
      <c r="HD4" vm="2275">
        <f ca="1"/>
        <v>94.15</v>
      </c>
      <c r="HE4" vm="2276">
        <f ca="1"/>
        <v>90.49</v>
      </c>
      <c r="HF4" vm="2277">
        <f ca="1"/>
        <v>90.08</v>
      </c>
      <c r="HG4" vm="2278">
        <f ca="1"/>
        <v>85.78</v>
      </c>
      <c r="HH4" vm="2279">
        <f ca="1"/>
        <v>87.02</v>
      </c>
      <c r="HI4" vm="1435">
        <f ca="1"/>
        <v>86.92</v>
      </c>
      <c r="HJ4" vm="2280">
        <f ca="1"/>
        <v>86.67</v>
      </c>
      <c r="HK4" vm="2281">
        <f ca="1"/>
        <v>88.01</v>
      </c>
      <c r="HL4" vm="2282">
        <f ca="1"/>
        <v>86.37</v>
      </c>
      <c r="HM4" vm="2283">
        <f ca="1"/>
        <v>84.17</v>
      </c>
      <c r="HN4" vm="2284">
        <f ca="1"/>
        <v>87.18</v>
      </c>
      <c r="HO4" vm="1438">
        <f ca="1"/>
        <v>86.88</v>
      </c>
      <c r="HP4" vm="2285">
        <f ca="1"/>
        <v>88.97</v>
      </c>
      <c r="HQ4" vm="2286">
        <f ca="1"/>
        <v>91.98</v>
      </c>
      <c r="HR4" vm="2287">
        <f ca="1"/>
        <v>91.92</v>
      </c>
      <c r="HS4" vm="2288">
        <f ca="1"/>
        <v>93.92</v>
      </c>
      <c r="HT4" vm="2289">
        <f ca="1"/>
        <v>94.77</v>
      </c>
      <c r="HU4" vm="2290">
        <f ca="1"/>
        <v>95.56</v>
      </c>
      <c r="HV4" vm="2291">
        <f ca="1"/>
        <v>96.33</v>
      </c>
      <c r="HW4" vm="2292">
        <f ca="1"/>
        <v>99.81</v>
      </c>
      <c r="HX4" vm="2159">
        <f ca="1"/>
        <v>99.4</v>
      </c>
      <c r="HY4" vm="2293">
        <f ca="1"/>
        <v>99.91</v>
      </c>
      <c r="HZ4" vm="2294">
        <f ca="1"/>
        <v>99.04</v>
      </c>
      <c r="IA4" vm="2295">
        <f ca="1"/>
        <v>99.08</v>
      </c>
      <c r="IB4" vm="2296">
        <f ca="1"/>
        <v>103.48</v>
      </c>
      <c r="IC4" vm="2297">
        <f ca="1"/>
        <v>105.69</v>
      </c>
      <c r="ID4" vm="2248">
        <f ca="1"/>
        <v>106</v>
      </c>
      <c r="IE4" vm="2192">
        <f ca="1"/>
        <v>108.12</v>
      </c>
      <c r="IF4" vm="2298">
        <f ca="1"/>
        <v>109.7</v>
      </c>
      <c r="IG4" vm="2299">
        <f ca="1"/>
        <v>109.54</v>
      </c>
      <c r="IH4" vm="2300">
        <f ca="1"/>
        <v>107.59</v>
      </c>
      <c r="II4" vm="2301">
        <f ca="1"/>
        <v>108.49</v>
      </c>
      <c r="IJ4" vm="2302">
        <f ca="1"/>
        <v>109.39</v>
      </c>
      <c r="IK4" vm="2303">
        <f ca="1"/>
        <v>113.21</v>
      </c>
      <c r="IL4" vm="2304">
        <f ca="1"/>
        <v>110.71</v>
      </c>
      <c r="IM4" vm="2305">
        <f ca="1"/>
        <v>109.87</v>
      </c>
      <c r="IN4" vm="2132">
        <f ca="1"/>
        <v>111.63</v>
      </c>
      <c r="IO4" vm="2306">
        <f ca="1"/>
        <v>111.78</v>
      </c>
      <c r="IP4" vm="2307">
        <f ca="1"/>
        <v>110.36</v>
      </c>
      <c r="IQ4" vm="2308">
        <f ca="1"/>
        <v>108.06</v>
      </c>
    </row>
    <row r="6" spans="1:251" x14ac:dyDescent="0.25">
      <c r="A6" t="str" cm="1">
        <f t="array" aca="1" ref="A6:F25" ca="1">_xlfn.STOCKHISTORY(A4&amp;":"&amp;B4,TODAY()-30,TODAY(),0,1,0,5,2,3,4,1)</f>
        <v>Date</v>
      </c>
      <c r="B6" t="str">
        <f ca="1"/>
        <v>Volume</v>
      </c>
      <c r="C6" t="str">
        <f ca="1"/>
        <v>Open</v>
      </c>
      <c r="D6" t="str">
        <f ca="1"/>
        <v>High</v>
      </c>
      <c r="E6" t="str">
        <f ca="1"/>
        <v>Low</v>
      </c>
      <c r="F6" t="str">
        <f ca="1"/>
        <v>Close</v>
      </c>
    </row>
    <row r="7" spans="1:251" x14ac:dyDescent="0.25">
      <c r="A7" vm="241">
        <f ca="1"/>
        <v>44943</v>
      </c>
      <c r="B7" vm="2309">
        <f ca="1"/>
        <v>14914197</v>
      </c>
      <c r="C7" vm="2310">
        <f ca="1"/>
        <v>100.32</v>
      </c>
      <c r="D7" vm="2311">
        <f ca="1"/>
        <v>100.99</v>
      </c>
      <c r="E7" vm="2312">
        <f ca="1"/>
        <v>98.995000000000005</v>
      </c>
      <c r="F7" vm="2293">
        <f ca="1"/>
        <v>99.91</v>
      </c>
    </row>
    <row r="8" spans="1:251" x14ac:dyDescent="0.25">
      <c r="A8" vm="242">
        <f ca="1"/>
        <v>44944</v>
      </c>
      <c r="B8" vm="2313">
        <f ca="1"/>
        <v>11384536</v>
      </c>
      <c r="C8" vm="2314">
        <f ca="1"/>
        <v>100.28</v>
      </c>
      <c r="D8" vm="2315">
        <f ca="1"/>
        <v>101.12990000000001</v>
      </c>
      <c r="E8" vm="2316">
        <f ca="1"/>
        <v>98.724900000000005</v>
      </c>
      <c r="F8" vm="2294">
        <f ca="1"/>
        <v>99.04</v>
      </c>
    </row>
    <row r="9" spans="1:251" x14ac:dyDescent="0.25">
      <c r="A9" vm="243">
        <f ca="1"/>
        <v>44945</v>
      </c>
      <c r="B9" vm="2317">
        <f ca="1"/>
        <v>10973553</v>
      </c>
      <c r="C9" vm="1993">
        <f ca="1"/>
        <v>98.12</v>
      </c>
      <c r="D9" vm="2318">
        <f ca="1"/>
        <v>99.45</v>
      </c>
      <c r="E9" vm="1958">
        <f ca="1"/>
        <v>97.12</v>
      </c>
      <c r="F9" vm="2295">
        <f ca="1"/>
        <v>99.08</v>
      </c>
    </row>
    <row r="10" spans="1:251" x14ac:dyDescent="0.25">
      <c r="A10" vm="244">
        <f ca="1"/>
        <v>44946</v>
      </c>
      <c r="B10" vm="2319">
        <f ca="1"/>
        <v>14549879</v>
      </c>
      <c r="C10" vm="2320">
        <f ca="1"/>
        <v>100.34</v>
      </c>
      <c r="D10" vm="2321">
        <f ca="1"/>
        <v>103.5865</v>
      </c>
      <c r="E10" vm="2322">
        <f ca="1"/>
        <v>99.301500000000004</v>
      </c>
      <c r="F10" vm="2296">
        <f ca="1"/>
        <v>103.48</v>
      </c>
    </row>
    <row r="11" spans="1:251" x14ac:dyDescent="0.25">
      <c r="A11" vm="245">
        <f ca="1"/>
        <v>44949</v>
      </c>
      <c r="B11" vm="2323">
        <f ca="1"/>
        <v>11479075</v>
      </c>
      <c r="C11" vm="2324">
        <f ca="1"/>
        <v>103.29</v>
      </c>
      <c r="D11" vm="2325">
        <f ca="1"/>
        <v>105.9541</v>
      </c>
      <c r="E11" vm="2326">
        <f ca="1"/>
        <v>102.9209</v>
      </c>
      <c r="F11" vm="2297">
        <f ca="1"/>
        <v>105.69</v>
      </c>
    </row>
    <row r="12" spans="1:251" x14ac:dyDescent="0.25">
      <c r="A12" vm="246">
        <f ca="1"/>
        <v>44950</v>
      </c>
      <c r="B12" vm="2327">
        <f ca="1"/>
        <v>8606723</v>
      </c>
      <c r="C12" vm="2328">
        <f ca="1"/>
        <v>105.39</v>
      </c>
      <c r="D12" vm="2329">
        <f ca="1"/>
        <v>108.44</v>
      </c>
      <c r="E12" vm="2330">
        <f ca="1"/>
        <v>102</v>
      </c>
      <c r="F12" vm="2248">
        <f ca="1"/>
        <v>106</v>
      </c>
    </row>
    <row r="13" spans="1:251" x14ac:dyDescent="0.25">
      <c r="A13" vm="247">
        <f ca="1"/>
        <v>44951</v>
      </c>
      <c r="B13" vm="2331">
        <f ca="1"/>
        <v>10008035</v>
      </c>
      <c r="C13" vm="2332">
        <f ca="1"/>
        <v>104.96</v>
      </c>
      <c r="D13" vm="2333">
        <f ca="1"/>
        <v>108.16</v>
      </c>
      <c r="E13" vm="2183">
        <f ca="1"/>
        <v>104.18</v>
      </c>
      <c r="F13" vm="2192">
        <f ca="1"/>
        <v>108.12</v>
      </c>
    </row>
    <row r="14" spans="1:251" x14ac:dyDescent="0.25">
      <c r="A14" vm="248">
        <f ca="1"/>
        <v>44952</v>
      </c>
      <c r="B14" vm="2334">
        <f ca="1"/>
        <v>9204417</v>
      </c>
      <c r="C14" vm="2335">
        <f ca="1"/>
        <v>108.17</v>
      </c>
      <c r="D14" vm="2336">
        <f ca="1"/>
        <v>109.76</v>
      </c>
      <c r="E14" vm="2337">
        <f ca="1"/>
        <v>107.5701</v>
      </c>
      <c r="F14" vm="2298">
        <f ca="1"/>
        <v>109.7</v>
      </c>
    </row>
    <row r="15" spans="1:251" x14ac:dyDescent="0.25">
      <c r="A15" vm="249">
        <f ca="1"/>
        <v>44953</v>
      </c>
      <c r="B15" vm="2338">
        <f ca="1"/>
        <v>10249678</v>
      </c>
      <c r="C15" vm="2339">
        <f ca="1"/>
        <v>109.26</v>
      </c>
      <c r="D15" vm="2340">
        <f ca="1"/>
        <v>110.5823</v>
      </c>
      <c r="E15" vm="2341">
        <f ca="1"/>
        <v>109.16</v>
      </c>
      <c r="F15" vm="2299">
        <f ca="1"/>
        <v>109.54</v>
      </c>
    </row>
    <row r="16" spans="1:251" x14ac:dyDescent="0.25">
      <c r="A16" vm="250">
        <f ca="1"/>
        <v>44956</v>
      </c>
      <c r="B16" vm="2342">
        <f ca="1"/>
        <v>8548547</v>
      </c>
      <c r="C16" vm="2343">
        <f ca="1"/>
        <v>108.26</v>
      </c>
      <c r="D16" vm="2344">
        <f ca="1"/>
        <v>108.97</v>
      </c>
      <c r="E16" vm="2345">
        <f ca="1"/>
        <v>107.48</v>
      </c>
      <c r="F16" vm="2300">
        <f ca="1"/>
        <v>107.59</v>
      </c>
    </row>
    <row r="17" spans="1:6" x14ac:dyDescent="0.25">
      <c r="A17" vm="251">
        <f ca="1"/>
        <v>44957</v>
      </c>
      <c r="B17" vm="2346">
        <f ca="1"/>
        <v>8251663</v>
      </c>
      <c r="C17" vm="2347">
        <f ca="1"/>
        <v>107.58</v>
      </c>
      <c r="D17" vm="2348">
        <f ca="1"/>
        <v>108.715</v>
      </c>
      <c r="E17" vm="2349">
        <f ca="1"/>
        <v>107.45</v>
      </c>
      <c r="F17" vm="2301">
        <f ca="1"/>
        <v>108.49</v>
      </c>
    </row>
    <row r="18" spans="1:6" x14ac:dyDescent="0.25">
      <c r="A18" vm="252">
        <f ca="1"/>
        <v>44958</v>
      </c>
      <c r="B18" vm="2350">
        <f ca="1"/>
        <v>9975481</v>
      </c>
      <c r="C18" vm="2351">
        <f ca="1"/>
        <v>108.5</v>
      </c>
      <c r="D18" vm="2352">
        <f ca="1"/>
        <v>109.94</v>
      </c>
      <c r="E18" vm="1935">
        <f ca="1"/>
        <v>106.9</v>
      </c>
      <c r="F18" vm="2302">
        <f ca="1"/>
        <v>109.39</v>
      </c>
    </row>
    <row r="19" spans="1:6" x14ac:dyDescent="0.25">
      <c r="A19" vm="253">
        <f ca="1"/>
        <v>44959</v>
      </c>
      <c r="B19" vm="2353">
        <f ca="1"/>
        <v>13093205</v>
      </c>
      <c r="C19" vm="2354">
        <f ca="1"/>
        <v>110.67</v>
      </c>
      <c r="D19" vm="2209">
        <f ca="1"/>
        <v>113.53</v>
      </c>
      <c r="E19" vm="2355">
        <f ca="1"/>
        <v>109.6901</v>
      </c>
      <c r="F19" vm="2303">
        <f ca="1"/>
        <v>113.21</v>
      </c>
    </row>
    <row r="20" spans="1:6" x14ac:dyDescent="0.25">
      <c r="A20" vm="254">
        <f ca="1"/>
        <v>44960</v>
      </c>
      <c r="B20" vm="2356">
        <f ca="1"/>
        <v>12472478</v>
      </c>
      <c r="C20" vm="2357">
        <f ca="1"/>
        <v>111.47</v>
      </c>
      <c r="D20" vm="2358">
        <f ca="1"/>
        <v>113.1412</v>
      </c>
      <c r="E20" vm="2359">
        <f ca="1"/>
        <v>110.37</v>
      </c>
      <c r="F20" vm="2304">
        <f ca="1"/>
        <v>110.71</v>
      </c>
    </row>
    <row r="21" spans="1:6" x14ac:dyDescent="0.25">
      <c r="A21" vm="255">
        <f ca="1"/>
        <v>44963</v>
      </c>
      <c r="B21" vm="2360">
        <f ca="1"/>
        <v>11956540</v>
      </c>
      <c r="C21" vm="2361">
        <f ca="1"/>
        <v>110.17</v>
      </c>
      <c r="D21" vm="2362">
        <f ca="1"/>
        <v>110.43</v>
      </c>
      <c r="E21" vm="2363">
        <f ca="1"/>
        <v>108.53</v>
      </c>
      <c r="F21" vm="2305">
        <f ca="1"/>
        <v>109.87</v>
      </c>
    </row>
    <row r="22" spans="1:6" x14ac:dyDescent="0.25">
      <c r="A22" vm="256">
        <f ca="1"/>
        <v>44964</v>
      </c>
      <c r="B22" vm="2364">
        <f ca="1"/>
        <v>10843984</v>
      </c>
      <c r="C22" vm="2365">
        <f ca="1"/>
        <v>109.295</v>
      </c>
      <c r="D22" vm="2366">
        <f ca="1"/>
        <v>112.12</v>
      </c>
      <c r="E22" vm="2367">
        <f ca="1"/>
        <v>108.86</v>
      </c>
      <c r="F22" vm="2132">
        <f ca="1"/>
        <v>111.63</v>
      </c>
    </row>
    <row r="23" spans="1:6" x14ac:dyDescent="0.25">
      <c r="A23" vm="257">
        <f ca="1"/>
        <v>44965</v>
      </c>
      <c r="B23" vm="2368">
        <f ca="1"/>
        <v>27719920</v>
      </c>
      <c r="C23" vm="2369">
        <f ca="1"/>
        <v>112.2</v>
      </c>
      <c r="D23" vm="2370">
        <f ca="1"/>
        <v>113.33</v>
      </c>
      <c r="E23" vm="2135">
        <f ca="1"/>
        <v>110.29</v>
      </c>
      <c r="F23" vm="2306">
        <f ca="1"/>
        <v>111.78</v>
      </c>
    </row>
    <row r="24" spans="1:6" x14ac:dyDescent="0.25">
      <c r="A24" vm="258">
        <f ca="1"/>
        <v>44966</v>
      </c>
      <c r="B24" vm="2371">
        <f ca="1"/>
        <v>46137152</v>
      </c>
      <c r="C24" vm="2372">
        <f ca="1"/>
        <v>118.04</v>
      </c>
      <c r="D24" vm="2373">
        <f ca="1"/>
        <v>118.18</v>
      </c>
      <c r="E24" vm="2374">
        <f ca="1"/>
        <v>109.80889999999999</v>
      </c>
      <c r="F24" vm="2307">
        <f ca="1"/>
        <v>110.36</v>
      </c>
    </row>
    <row r="25" spans="1:6" x14ac:dyDescent="0.25">
      <c r="A25" vm="259">
        <f ca="1"/>
        <v>44967</v>
      </c>
      <c r="B25" vm="2375">
        <f ca="1"/>
        <v>15565987</v>
      </c>
      <c r="C25" vm="2376">
        <f ca="1"/>
        <v>108.96</v>
      </c>
      <c r="D25" vm="2377">
        <f ca="1"/>
        <v>109.74</v>
      </c>
      <c r="E25" vm="2378">
        <f ca="1"/>
        <v>107.21</v>
      </c>
      <c r="F25" vm="2308">
        <f ca="1"/>
        <v>108.06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E816A-E094-4CF9-8C54-5EE9D7CD1D1D}">
  <dimension ref="A2:H15"/>
  <sheetViews>
    <sheetView workbookViewId="0">
      <selection activeCell="B11" sqref="B11"/>
    </sheetView>
  </sheetViews>
  <sheetFormatPr defaultRowHeight="15" x14ac:dyDescent="0.25"/>
  <cols>
    <col min="1" max="1" width="42.28515625" customWidth="1"/>
    <col min="2" max="2" width="13.140625" bestFit="1" customWidth="1"/>
    <col min="3" max="3" width="15.7109375" bestFit="1" customWidth="1"/>
    <col min="4" max="4" width="21" customWidth="1"/>
    <col min="5" max="8" width="14.28515625" customWidth="1"/>
  </cols>
  <sheetData>
    <row r="2" spans="1:8" x14ac:dyDescent="0.25">
      <c r="A2" t="s">
        <v>11</v>
      </c>
      <c r="B2" t="s">
        <v>26</v>
      </c>
      <c r="C2" t="s">
        <v>27</v>
      </c>
      <c r="D2" t="s">
        <v>18</v>
      </c>
      <c r="E2" t="s">
        <v>19</v>
      </c>
      <c r="F2" t="s">
        <v>13</v>
      </c>
      <c r="G2" t="s">
        <v>25</v>
      </c>
      <c r="H2" t="s">
        <v>28</v>
      </c>
    </row>
    <row r="3" spans="1:8" x14ac:dyDescent="0.25">
      <c r="A3" t="e" vm="2379">
        <v>#VALUE!</v>
      </c>
      <c r="B3" t="str" cm="1">
        <f t="array" ref="B3">_FV(Table2[[#This Row],[Stock]],"Abreviatura de intercambio",TRUE)</f>
        <v>XNAS</v>
      </c>
      <c r="C3" t="str" cm="1">
        <f t="array" ref="C3">_FV(Table2[[#This Row],[Stock]],"Símbolo bursátil",TRUE)</f>
        <v>AMZN</v>
      </c>
      <c r="D3" s="1" cm="1">
        <f t="array" ref="D3">_FV(Table2[[#This Row],[Stock]],"Máximo en 52 semanas",TRUE)</f>
        <v>170.83150000000001</v>
      </c>
      <c r="E3" s="1" cm="1">
        <f t="array" ref="E3">_FV(Table2[[#This Row],[Stock]],"Mínimo en 52 semanas",TRUE)</f>
        <v>81.430000000000007</v>
      </c>
      <c r="F3" s="1" cm="1">
        <f t="array" ref="F3">_FV(Table2[[#This Row],[Stock]],"Precio")</f>
        <v>101.16</v>
      </c>
      <c r="G3" s="1" cm="1">
        <f t="array" ref="G3">_FV(Table2[[#This Row],[Stock]],"P/I",TRUE)</f>
        <v>97.036199999999994</v>
      </c>
      <c r="H3" s="1" cm="1">
        <f t="array" ref="H3">_FV(Table2[[#This Row],[Stock]],"Cambio")</f>
        <v>1.46</v>
      </c>
    </row>
    <row r="4" spans="1:8" x14ac:dyDescent="0.25">
      <c r="A4" t="e" vm="2380">
        <v>#VALUE!</v>
      </c>
      <c r="B4" t="str" cm="1">
        <f t="array" ref="B4">_FV(Table2[[#This Row],[Stock]],"Abreviatura de intercambio",TRUE)</f>
        <v>XNYS</v>
      </c>
      <c r="C4" t="str" cm="1">
        <f t="array" ref="C4">_FV(Table2[[#This Row],[Stock]],"Símbolo bursátil",TRUE)</f>
        <v>DIS</v>
      </c>
      <c r="D4" s="1" cm="1">
        <f t="array" ref="D4">_FV(Table2[[#This Row],[Stock]],"Máximo en 52 semanas",TRUE)</f>
        <v>156.72999999999999</v>
      </c>
      <c r="E4" s="1" cm="1">
        <f t="array" ref="E4">_FV(Table2[[#This Row],[Stock]],"Mínimo en 52 semanas",TRUE)</f>
        <v>84.07</v>
      </c>
      <c r="F4" s="1" cm="1">
        <f t="array" ref="F4">_FV(Table2[[#This Row],[Stock]],"Precio")</f>
        <v>109.23</v>
      </c>
      <c r="G4" s="1" cm="1">
        <f t="array" ref="G4">_FV(Table2[[#This Row],[Stock]],"P/I",TRUE)</f>
        <v>59.222799999999999</v>
      </c>
      <c r="H4" s="1" cm="1">
        <f t="array" ref="H4">_FV(Table2[[#This Row],[Stock]],"Cambio")</f>
        <v>1.57</v>
      </c>
    </row>
    <row r="11" spans="1:8" x14ac:dyDescent="0.25">
      <c r="B11" s="7" t="s">
        <v>11</v>
      </c>
      <c r="C11" t="s">
        <v>29</v>
      </c>
    </row>
    <row r="13" spans="1:8" x14ac:dyDescent="0.25">
      <c r="B13" s="7" t="s">
        <v>26</v>
      </c>
      <c r="C13" s="7" t="s">
        <v>27</v>
      </c>
    </row>
    <row r="14" spans="1:8" x14ac:dyDescent="0.25">
      <c r="B14" t="s">
        <v>30</v>
      </c>
      <c r="C14" t="s">
        <v>32</v>
      </c>
    </row>
    <row r="15" spans="1:8" x14ac:dyDescent="0.25">
      <c r="B15" t="s">
        <v>31</v>
      </c>
      <c r="C15" t="s">
        <v>33</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Ledger</vt:lpstr>
      <vt:lpstr>Stock History</vt:lpstr>
      <vt:lpstr>AMZN</vt:lpstr>
      <vt:lpstr>DIS</vt:lpstr>
      <vt:lpstr>Watch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Felipe</cp:lastModifiedBy>
  <dcterms:created xsi:type="dcterms:W3CDTF">2015-06-05T18:17:20Z</dcterms:created>
  <dcterms:modified xsi:type="dcterms:W3CDTF">2023-02-15T23:57:20Z</dcterms:modified>
</cp:coreProperties>
</file>