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5255" windowHeight="6165"/>
  </bookViews>
  <sheets>
    <sheet name="Dados" sheetId="1" r:id="rId1"/>
    <sheet name="Curvas" sheetId="2" r:id="rId2"/>
  </sheets>
  <calcPr calcId="124519"/>
</workbook>
</file>

<file path=xl/calcChain.xml><?xml version="1.0" encoding="utf-8"?>
<calcChain xmlns="http://schemas.openxmlformats.org/spreadsheetml/2006/main">
  <c r="F8" i="1"/>
  <c r="F11" l="1"/>
  <c r="H11" s="1"/>
  <c r="F10"/>
  <c r="F9"/>
  <c r="B6"/>
  <c r="B8" s="1"/>
  <c r="B7"/>
  <c r="B19" i="2" l="1"/>
  <c r="F12" i="1"/>
  <c r="F13" s="1"/>
  <c r="F14" s="1"/>
  <c r="C148" i="2"/>
  <c r="C100"/>
  <c r="C52"/>
  <c r="B8"/>
  <c r="B120"/>
  <c r="B104"/>
  <c r="B56"/>
  <c r="C8"/>
  <c r="C152"/>
  <c r="C136"/>
  <c r="C120"/>
  <c r="C104"/>
  <c r="C88"/>
  <c r="C72"/>
  <c r="C56"/>
  <c r="C40"/>
  <c r="C24"/>
  <c r="B12"/>
  <c r="B156"/>
  <c r="B140"/>
  <c r="B124"/>
  <c r="B108"/>
  <c r="B92"/>
  <c r="B76"/>
  <c r="B60"/>
  <c r="B44"/>
  <c r="B28"/>
  <c r="C4"/>
  <c r="C116"/>
  <c r="C68"/>
  <c r="C36"/>
  <c r="B152"/>
  <c r="B88"/>
  <c r="B24"/>
  <c r="C12"/>
  <c r="C156"/>
  <c r="C140"/>
  <c r="C124"/>
  <c r="C108"/>
  <c r="C92"/>
  <c r="C76"/>
  <c r="C60"/>
  <c r="C44"/>
  <c r="C28"/>
  <c r="B16"/>
  <c r="B160"/>
  <c r="B144"/>
  <c r="B128"/>
  <c r="B112"/>
  <c r="B96"/>
  <c r="B80"/>
  <c r="B64"/>
  <c r="B48"/>
  <c r="B32"/>
  <c r="C132"/>
  <c r="C84"/>
  <c r="C20"/>
  <c r="B136"/>
  <c r="B72"/>
  <c r="B40"/>
  <c r="C3"/>
  <c r="C160"/>
  <c r="C144"/>
  <c r="C128"/>
  <c r="C112"/>
  <c r="C96"/>
  <c r="C80"/>
  <c r="C64"/>
  <c r="C48"/>
  <c r="C32"/>
  <c r="C16"/>
  <c r="B4"/>
  <c r="B148"/>
  <c r="B132"/>
  <c r="B116"/>
  <c r="B100"/>
  <c r="B84"/>
  <c r="B68"/>
  <c r="B52"/>
  <c r="B36"/>
  <c r="B20"/>
  <c r="C13"/>
  <c r="C9"/>
  <c r="C5"/>
  <c r="C161"/>
  <c r="C157"/>
  <c r="C153"/>
  <c r="C149"/>
  <c r="C145"/>
  <c r="C141"/>
  <c r="C137"/>
  <c r="C133"/>
  <c r="C129"/>
  <c r="C125"/>
  <c r="C121"/>
  <c r="C117"/>
  <c r="C113"/>
  <c r="C109"/>
  <c r="C105"/>
  <c r="C101"/>
  <c r="C97"/>
  <c r="C93"/>
  <c r="C89"/>
  <c r="C85"/>
  <c r="C81"/>
  <c r="C77"/>
  <c r="C73"/>
  <c r="C69"/>
  <c r="C65"/>
  <c r="C61"/>
  <c r="C57"/>
  <c r="C53"/>
  <c r="C49"/>
  <c r="C45"/>
  <c r="C41"/>
  <c r="C37"/>
  <c r="C33"/>
  <c r="C29"/>
  <c r="C25"/>
  <c r="C21"/>
  <c r="C17"/>
  <c r="B17"/>
  <c r="B13"/>
  <c r="B9"/>
  <c r="B5"/>
  <c r="B161"/>
  <c r="B157"/>
  <c r="B153"/>
  <c r="B149"/>
  <c r="B145"/>
  <c r="B141"/>
  <c r="B137"/>
  <c r="B133"/>
  <c r="B129"/>
  <c r="B125"/>
  <c r="B121"/>
  <c r="B117"/>
  <c r="B113"/>
  <c r="B109"/>
  <c r="B105"/>
  <c r="B101"/>
  <c r="B97"/>
  <c r="B93"/>
  <c r="B89"/>
  <c r="B85"/>
  <c r="B81"/>
  <c r="B77"/>
  <c r="B73"/>
  <c r="B69"/>
  <c r="B65"/>
  <c r="B61"/>
  <c r="B57"/>
  <c r="B53"/>
  <c r="B49"/>
  <c r="B45"/>
  <c r="B41"/>
  <c r="B37"/>
  <c r="B33"/>
  <c r="B29"/>
  <c r="B25"/>
  <c r="B21"/>
  <c r="C14"/>
  <c r="C10"/>
  <c r="C6"/>
  <c r="C162"/>
  <c r="C158"/>
  <c r="C154"/>
  <c r="C150"/>
  <c r="C146"/>
  <c r="C142"/>
  <c r="C138"/>
  <c r="C134"/>
  <c r="C130"/>
  <c r="C126"/>
  <c r="C122"/>
  <c r="C118"/>
  <c r="C114"/>
  <c r="C110"/>
  <c r="C106"/>
  <c r="C102"/>
  <c r="C98"/>
  <c r="C94"/>
  <c r="C90"/>
  <c r="C86"/>
  <c r="C82"/>
  <c r="C78"/>
  <c r="C74"/>
  <c r="C70"/>
  <c r="C66"/>
  <c r="C62"/>
  <c r="C58"/>
  <c r="C54"/>
  <c r="C50"/>
  <c r="C46"/>
  <c r="C42"/>
  <c r="C38"/>
  <c r="C34"/>
  <c r="C30"/>
  <c r="C26"/>
  <c r="C22"/>
  <c r="C18"/>
  <c r="B18"/>
  <c r="B14"/>
  <c r="B10"/>
  <c r="B6"/>
  <c r="B162"/>
  <c r="B158"/>
  <c r="B154"/>
  <c r="B150"/>
  <c r="B146"/>
  <c r="B142"/>
  <c r="B138"/>
  <c r="B134"/>
  <c r="B130"/>
  <c r="B126"/>
  <c r="B122"/>
  <c r="B118"/>
  <c r="B114"/>
  <c r="B110"/>
  <c r="B106"/>
  <c r="B102"/>
  <c r="B98"/>
  <c r="B94"/>
  <c r="B90"/>
  <c r="B86"/>
  <c r="B82"/>
  <c r="B78"/>
  <c r="B74"/>
  <c r="B70"/>
  <c r="B66"/>
  <c r="B62"/>
  <c r="B58"/>
  <c r="B54"/>
  <c r="B50"/>
  <c r="B46"/>
  <c r="B42"/>
  <c r="B38"/>
  <c r="B34"/>
  <c r="B30"/>
  <c r="B26"/>
  <c r="B22"/>
  <c r="C15"/>
  <c r="C11"/>
  <c r="C7"/>
  <c r="C163"/>
  <c r="C159"/>
  <c r="C155"/>
  <c r="C151"/>
  <c r="C147"/>
  <c r="C143"/>
  <c r="C139"/>
  <c r="C135"/>
  <c r="C131"/>
  <c r="C127"/>
  <c r="C123"/>
  <c r="C119"/>
  <c r="C115"/>
  <c r="C111"/>
  <c r="C107"/>
  <c r="C103"/>
  <c r="C99"/>
  <c r="C95"/>
  <c r="C91"/>
  <c r="C87"/>
  <c r="C83"/>
  <c r="C79"/>
  <c r="C75"/>
  <c r="C71"/>
  <c r="C67"/>
  <c r="C63"/>
  <c r="C59"/>
  <c r="C55"/>
  <c r="C51"/>
  <c r="C47"/>
  <c r="C43"/>
  <c r="C39"/>
  <c r="C35"/>
  <c r="C31"/>
  <c r="C27"/>
  <c r="C23"/>
  <c r="C19"/>
  <c r="B3"/>
  <c r="B15"/>
  <c r="B11"/>
  <c r="B7"/>
  <c r="B163"/>
  <c r="B159"/>
  <c r="B155"/>
  <c r="B151"/>
  <c r="B147"/>
  <c r="B143"/>
  <c r="B139"/>
  <c r="B135"/>
  <c r="B131"/>
  <c r="B127"/>
  <c r="B123"/>
  <c r="B119"/>
  <c r="B115"/>
  <c r="B111"/>
  <c r="B107"/>
  <c r="B103"/>
  <c r="B99"/>
  <c r="B95"/>
  <c r="B91"/>
  <c r="B87"/>
  <c r="B83"/>
  <c r="B79"/>
  <c r="B75"/>
  <c r="B71"/>
  <c r="B67"/>
  <c r="B63"/>
  <c r="B59"/>
  <c r="B55"/>
  <c r="B51"/>
  <c r="B47"/>
  <c r="B43"/>
  <c r="B39"/>
  <c r="B35"/>
  <c r="B31"/>
  <c r="B27"/>
  <c r="B23"/>
  <c r="I6" l="1"/>
  <c r="I10"/>
  <c r="I14"/>
  <c r="I18"/>
  <c r="I22"/>
  <c r="I26"/>
  <c r="I30"/>
  <c r="I34"/>
  <c r="I38"/>
  <c r="I42"/>
  <c r="I46"/>
  <c r="I50"/>
  <c r="I54"/>
  <c r="I58"/>
  <c r="I62"/>
  <c r="I66"/>
  <c r="I70"/>
  <c r="I74"/>
  <c r="I78"/>
  <c r="I82"/>
  <c r="I86"/>
  <c r="I90"/>
  <c r="I94"/>
  <c r="I98"/>
  <c r="I102"/>
  <c r="I106"/>
  <c r="I110"/>
  <c r="I114"/>
  <c r="I118"/>
  <c r="I122"/>
  <c r="I126"/>
  <c r="I130"/>
  <c r="I134"/>
  <c r="I138"/>
  <c r="I142"/>
  <c r="I146"/>
  <c r="I150"/>
  <c r="I154"/>
  <c r="I158"/>
  <c r="I162"/>
  <c r="I136"/>
  <c r="I148"/>
  <c r="I156"/>
  <c r="I5"/>
  <c r="I9"/>
  <c r="I13"/>
  <c r="I17"/>
  <c r="I21"/>
  <c r="I25"/>
  <c r="I29"/>
  <c r="I33"/>
  <c r="I37"/>
  <c r="I41"/>
  <c r="I45"/>
  <c r="I49"/>
  <c r="I53"/>
  <c r="I57"/>
  <c r="I61"/>
  <c r="I65"/>
  <c r="I69"/>
  <c r="I73"/>
  <c r="I77"/>
  <c r="I81"/>
  <c r="I85"/>
  <c r="I89"/>
  <c r="I93"/>
  <c r="I97"/>
  <c r="I101"/>
  <c r="I105"/>
  <c r="I109"/>
  <c r="I113"/>
  <c r="I117"/>
  <c r="I121"/>
  <c r="I125"/>
  <c r="I129"/>
  <c r="I133"/>
  <c r="I137"/>
  <c r="I141"/>
  <c r="I145"/>
  <c r="I149"/>
  <c r="I153"/>
  <c r="I157"/>
  <c r="I161"/>
  <c r="I4"/>
  <c r="I8"/>
  <c r="I12"/>
  <c r="I16"/>
  <c r="I20"/>
  <c r="I24"/>
  <c r="I28"/>
  <c r="I32"/>
  <c r="I36"/>
  <c r="I40"/>
  <c r="I44"/>
  <c r="I48"/>
  <c r="I52"/>
  <c r="I56"/>
  <c r="I60"/>
  <c r="I64"/>
  <c r="I68"/>
  <c r="I72"/>
  <c r="I76"/>
  <c r="I80"/>
  <c r="I84"/>
  <c r="I88"/>
  <c r="I92"/>
  <c r="I96"/>
  <c r="I100"/>
  <c r="I104"/>
  <c r="I108"/>
  <c r="I112"/>
  <c r="I116"/>
  <c r="I120"/>
  <c r="I124"/>
  <c r="I128"/>
  <c r="I132"/>
  <c r="I140"/>
  <c r="I144"/>
  <c r="I152"/>
  <c r="I160"/>
  <c r="I3"/>
  <c r="I7"/>
  <c r="I11"/>
  <c r="I15"/>
  <c r="I19"/>
  <c r="I23"/>
  <c r="I27"/>
  <c r="I31"/>
  <c r="I35"/>
  <c r="I39"/>
  <c r="I43"/>
  <c r="I47"/>
  <c r="I51"/>
  <c r="I55"/>
  <c r="I59"/>
  <c r="I63"/>
  <c r="I67"/>
  <c r="I71"/>
  <c r="I75"/>
  <c r="I79"/>
  <c r="I83"/>
  <c r="I87"/>
  <c r="I91"/>
  <c r="I95"/>
  <c r="I99"/>
  <c r="I103"/>
  <c r="I107"/>
  <c r="I111"/>
  <c r="I115"/>
  <c r="I119"/>
  <c r="I123"/>
  <c r="I127"/>
  <c r="I131"/>
  <c r="I135"/>
  <c r="I139"/>
  <c r="I143"/>
  <c r="I147"/>
  <c r="I151"/>
  <c r="I155"/>
  <c r="I159"/>
  <c r="I2"/>
</calcChain>
</file>

<file path=xl/sharedStrings.xml><?xml version="1.0" encoding="utf-8"?>
<sst xmlns="http://schemas.openxmlformats.org/spreadsheetml/2006/main" count="45" uniqueCount="34">
  <si>
    <t>Dados do carro</t>
  </si>
  <si>
    <t>W</t>
  </si>
  <si>
    <r>
      <t>h</t>
    </r>
    <r>
      <rPr>
        <vertAlign val="subscript"/>
        <sz val="11"/>
        <color theme="1"/>
        <rFont val="Calibri"/>
        <family val="2"/>
        <scheme val="minor"/>
      </rPr>
      <t>CM</t>
    </r>
  </si>
  <si>
    <t>L</t>
  </si>
  <si>
    <t>χ</t>
  </si>
  <si>
    <t>ψ</t>
  </si>
  <si>
    <r>
      <t>F</t>
    </r>
    <r>
      <rPr>
        <vertAlign val="subscript"/>
        <sz val="11"/>
        <color theme="1"/>
        <rFont val="Calibri"/>
        <family val="2"/>
        <scheme val="minor"/>
      </rPr>
      <t>ZR</t>
    </r>
  </si>
  <si>
    <t>Dados do Sistema de Freios</t>
  </si>
  <si>
    <t>Kg</t>
  </si>
  <si>
    <t>mm</t>
  </si>
  <si>
    <t>Admensional</t>
  </si>
  <si>
    <r>
      <t>R</t>
    </r>
    <r>
      <rPr>
        <vertAlign val="subscript"/>
        <sz val="11"/>
        <color theme="1"/>
        <rFont val="Calibri"/>
        <family val="2"/>
        <scheme val="minor"/>
      </rPr>
      <t>epd</t>
    </r>
  </si>
  <si>
    <r>
      <t>A</t>
    </r>
    <r>
      <rPr>
        <vertAlign val="subscript"/>
        <sz val="11"/>
        <color theme="1"/>
        <rFont val="Calibri"/>
        <family val="2"/>
        <scheme val="minor"/>
      </rPr>
      <t>CM</t>
    </r>
  </si>
  <si>
    <r>
      <t>A</t>
    </r>
    <r>
      <rPr>
        <vertAlign val="subscript"/>
        <sz val="11"/>
        <color theme="1"/>
        <rFont val="Calibri"/>
        <family val="2"/>
        <scheme val="minor"/>
      </rPr>
      <t>EPD</t>
    </r>
  </si>
  <si>
    <r>
      <t>A</t>
    </r>
    <r>
      <rPr>
        <vertAlign val="subscript"/>
        <sz val="11"/>
        <color theme="1"/>
        <rFont val="Calibri"/>
        <family val="2"/>
        <scheme val="minor"/>
      </rPr>
      <t>PT</t>
    </r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</si>
  <si>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</si>
  <si>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b2/(b1+b2)</t>
  </si>
  <si>
    <t>φ</t>
  </si>
  <si>
    <r>
      <t>1-</t>
    </r>
    <r>
      <rPr>
        <sz val="11"/>
        <color theme="1"/>
        <rFont val="Calibri"/>
        <family val="2"/>
      </rPr>
      <t>φ</t>
    </r>
  </si>
  <si>
    <t>b1/(b1+b2)</t>
  </si>
  <si>
    <t>% Peso na Traseira</t>
  </si>
  <si>
    <t>-</t>
  </si>
  <si>
    <r>
      <t>D</t>
    </r>
    <r>
      <rPr>
        <vertAlign val="subscript"/>
        <sz val="11"/>
        <color theme="1"/>
        <rFont val="Calibri"/>
        <family val="2"/>
        <scheme val="minor"/>
      </rPr>
      <t>CM</t>
    </r>
  </si>
  <si>
    <r>
      <t>D</t>
    </r>
    <r>
      <rPr>
        <vertAlign val="subscript"/>
        <sz val="11"/>
        <color theme="1"/>
        <rFont val="Calibri"/>
        <family val="2"/>
        <scheme val="minor"/>
      </rPr>
      <t>EPD</t>
    </r>
  </si>
  <si>
    <r>
      <t>D</t>
    </r>
    <r>
      <rPr>
        <vertAlign val="subscript"/>
        <sz val="11"/>
        <color theme="1"/>
        <rFont val="Calibri"/>
        <family val="2"/>
        <scheme val="minor"/>
      </rPr>
      <t>PT</t>
    </r>
  </si>
  <si>
    <r>
      <t>R</t>
    </r>
    <r>
      <rPr>
        <vertAlign val="subscript"/>
        <sz val="11"/>
        <color theme="1"/>
        <rFont val="Calibri"/>
        <family val="2"/>
        <scheme val="minor"/>
      </rPr>
      <t>ept</t>
    </r>
  </si>
  <si>
    <t>% Balance Bar</t>
  </si>
  <si>
    <t>Desaceleração</t>
  </si>
  <si>
    <t>Força Normalizada Eixo Traseiro</t>
  </si>
  <si>
    <t>Força Normalizada Eixo Dianteiro</t>
  </si>
  <si>
    <t>Retas Desaceleração Constantes</t>
  </si>
  <si>
    <t>Curva Real de Frenagem</t>
  </si>
  <si>
    <t>m</t>
  </si>
  <si>
    <t>Curva Ótima de Frenagem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</si>
</sst>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title>
      <c:tx>
        <c:rich>
          <a:bodyPr/>
          <a:lstStyle/>
          <a:p>
            <a:pPr>
              <a:defRPr/>
            </a:pPr>
            <a:r>
              <a:rPr lang="pt-BR"/>
              <a:t>Diagrama de Frenagem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828241220737093"/>
          <c:y val="0.10333205922075274"/>
          <c:w val="0.69067690382118618"/>
          <c:h val="0.79537721246382675"/>
        </c:manualLayout>
      </c:layout>
      <c:scatterChart>
        <c:scatterStyle val="smoothMarker"/>
        <c:ser>
          <c:idx val="0"/>
          <c:order val="0"/>
          <c:tx>
            <c:v>Curva Ótima de Frenagem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Curvas!$B$3:$B$163</c:f>
              <c:numCache>
                <c:formatCode>General</c:formatCode>
                <c:ptCount val="161"/>
                <c:pt idx="0">
                  <c:v>0</c:v>
                </c:pt>
                <c:pt idx="1">
                  <c:v>4.8972727272727284E-3</c:v>
                </c:pt>
                <c:pt idx="2">
                  <c:v>9.7490909090909104E-3</c:v>
                </c:pt>
                <c:pt idx="3">
                  <c:v>1.4555454545454545E-2</c:v>
                </c:pt>
                <c:pt idx="4">
                  <c:v>1.9316363636363638E-2</c:v>
                </c:pt>
                <c:pt idx="5">
                  <c:v>2.4031818181818185E-2</c:v>
                </c:pt>
                <c:pt idx="6">
                  <c:v>2.8701818181818186E-2</c:v>
                </c:pt>
                <c:pt idx="7">
                  <c:v>3.332636363636364E-2</c:v>
                </c:pt>
                <c:pt idx="8">
                  <c:v>3.7905454545454548E-2</c:v>
                </c:pt>
                <c:pt idx="9">
                  <c:v>4.2439090909090912E-2</c:v>
                </c:pt>
                <c:pt idx="10">
                  <c:v>4.6927272727272734E-2</c:v>
                </c:pt>
                <c:pt idx="11">
                  <c:v>5.1370000000000006E-2</c:v>
                </c:pt>
                <c:pt idx="12">
                  <c:v>5.5767272727272728E-2</c:v>
                </c:pt>
                <c:pt idx="13">
                  <c:v>6.0119090909090921E-2</c:v>
                </c:pt>
                <c:pt idx="14">
                  <c:v>6.4425454545454564E-2</c:v>
                </c:pt>
                <c:pt idx="15">
                  <c:v>6.8686363636363643E-2</c:v>
                </c:pt>
                <c:pt idx="16">
                  <c:v>7.2901818181818193E-2</c:v>
                </c:pt>
                <c:pt idx="17">
                  <c:v>7.70718181818182E-2</c:v>
                </c:pt>
                <c:pt idx="18">
                  <c:v>8.119636363636365E-2</c:v>
                </c:pt>
                <c:pt idx="19">
                  <c:v>8.5275454545454557E-2</c:v>
                </c:pt>
                <c:pt idx="20">
                  <c:v>8.9309090909090921E-2</c:v>
                </c:pt>
                <c:pt idx="21">
                  <c:v>9.3297272727272729E-2</c:v>
                </c:pt>
                <c:pt idx="22">
                  <c:v>9.7240000000000007E-2</c:v>
                </c:pt>
                <c:pt idx="23">
                  <c:v>0.10113727272727274</c:v>
                </c:pt>
                <c:pt idx="24">
                  <c:v>0.10498909090909091</c:v>
                </c:pt>
                <c:pt idx="25">
                  <c:v>0.10879545454545456</c:v>
                </c:pt>
                <c:pt idx="26">
                  <c:v>0.11255636363636365</c:v>
                </c:pt>
                <c:pt idx="27">
                  <c:v>0.11627181818181821</c:v>
                </c:pt>
                <c:pt idx="28">
                  <c:v>0.1199418181818182</c:v>
                </c:pt>
                <c:pt idx="29">
                  <c:v>0.12356636363636364</c:v>
                </c:pt>
                <c:pt idx="30">
                  <c:v>0.12714545454545456</c:v>
                </c:pt>
                <c:pt idx="31">
                  <c:v>0.13067909090909094</c:v>
                </c:pt>
                <c:pt idx="32">
                  <c:v>0.13416727272727275</c:v>
                </c:pt>
                <c:pt idx="33">
                  <c:v>0.13761000000000001</c:v>
                </c:pt>
                <c:pt idx="34">
                  <c:v>0.14100727272727276</c:v>
                </c:pt>
                <c:pt idx="35">
                  <c:v>0.14435909090909091</c:v>
                </c:pt>
                <c:pt idx="36">
                  <c:v>0.14766545454545454</c:v>
                </c:pt>
                <c:pt idx="37">
                  <c:v>0.15092636363636364</c:v>
                </c:pt>
                <c:pt idx="38">
                  <c:v>0.15414181818181821</c:v>
                </c:pt>
                <c:pt idx="39">
                  <c:v>0.15731181818181822</c:v>
                </c:pt>
                <c:pt idx="40">
                  <c:v>0.16043636363636368</c:v>
                </c:pt>
                <c:pt idx="41">
                  <c:v>0.16351545454545455</c:v>
                </c:pt>
                <c:pt idx="42">
                  <c:v>0.16654909090909092</c:v>
                </c:pt>
                <c:pt idx="43">
                  <c:v>0.16953727272727276</c:v>
                </c:pt>
                <c:pt idx="44">
                  <c:v>0.17248000000000002</c:v>
                </c:pt>
                <c:pt idx="45">
                  <c:v>0.17537727272727277</c:v>
                </c:pt>
                <c:pt idx="46">
                  <c:v>0.17822909090909095</c:v>
                </c:pt>
                <c:pt idx="47">
                  <c:v>0.18103545454545455</c:v>
                </c:pt>
                <c:pt idx="48">
                  <c:v>0.18379636363636367</c:v>
                </c:pt>
                <c:pt idx="49">
                  <c:v>0.1865118181818182</c:v>
                </c:pt>
                <c:pt idx="50">
                  <c:v>0.1891818181818182</c:v>
                </c:pt>
                <c:pt idx="51">
                  <c:v>0.19180636363636366</c:v>
                </c:pt>
                <c:pt idx="52">
                  <c:v>0.19438545454545458</c:v>
                </c:pt>
                <c:pt idx="53">
                  <c:v>0.19691909090909096</c:v>
                </c:pt>
                <c:pt idx="54">
                  <c:v>0.19940727272727277</c:v>
                </c:pt>
                <c:pt idx="55">
                  <c:v>0.20185000000000003</c:v>
                </c:pt>
                <c:pt idx="56">
                  <c:v>0.20424727272727278</c:v>
                </c:pt>
                <c:pt idx="57">
                  <c:v>0.20659909090909093</c:v>
                </c:pt>
                <c:pt idx="58">
                  <c:v>0.20890545454545459</c:v>
                </c:pt>
                <c:pt idx="59">
                  <c:v>0.21116636363636365</c:v>
                </c:pt>
                <c:pt idx="60">
                  <c:v>0.2133818181818182</c:v>
                </c:pt>
                <c:pt idx="61">
                  <c:v>0.21555181818181823</c:v>
                </c:pt>
                <c:pt idx="62">
                  <c:v>0.21767636363636364</c:v>
                </c:pt>
                <c:pt idx="63">
                  <c:v>0.21975545454545459</c:v>
                </c:pt>
                <c:pt idx="64">
                  <c:v>0.22178909090909094</c:v>
                </c:pt>
                <c:pt idx="65">
                  <c:v>0.22377727272727274</c:v>
                </c:pt>
                <c:pt idx="66">
                  <c:v>0.22572000000000006</c:v>
                </c:pt>
                <c:pt idx="67">
                  <c:v>0.22761727272727278</c:v>
                </c:pt>
                <c:pt idx="68">
                  <c:v>0.22946909090909096</c:v>
                </c:pt>
                <c:pt idx="69">
                  <c:v>0.23127545454545456</c:v>
                </c:pt>
                <c:pt idx="70">
                  <c:v>0.23303636363636362</c:v>
                </c:pt>
                <c:pt idx="71">
                  <c:v>0.23475181818181823</c:v>
                </c:pt>
                <c:pt idx="72">
                  <c:v>0.23642181818181821</c:v>
                </c:pt>
                <c:pt idx="73">
                  <c:v>0.23804636363636367</c:v>
                </c:pt>
                <c:pt idx="74">
                  <c:v>0.23962545454545459</c:v>
                </c:pt>
                <c:pt idx="75">
                  <c:v>0.24115909090909093</c:v>
                </c:pt>
                <c:pt idx="76">
                  <c:v>0.24264727272727277</c:v>
                </c:pt>
                <c:pt idx="77">
                  <c:v>0.24409000000000006</c:v>
                </c:pt>
                <c:pt idx="78">
                  <c:v>0.24548727272727275</c:v>
                </c:pt>
                <c:pt idx="79">
                  <c:v>0.24683909090909098</c:v>
                </c:pt>
                <c:pt idx="80">
                  <c:v>0.24814545454545459</c:v>
                </c:pt>
                <c:pt idx="81">
                  <c:v>0.24940636363636365</c:v>
                </c:pt>
                <c:pt idx="82">
                  <c:v>0.25062181818181822</c:v>
                </c:pt>
                <c:pt idx="83">
                  <c:v>0.25179181818181817</c:v>
                </c:pt>
                <c:pt idx="84">
                  <c:v>0.25291636363636372</c:v>
                </c:pt>
                <c:pt idx="85">
                  <c:v>0.25399545454545458</c:v>
                </c:pt>
                <c:pt idx="86">
                  <c:v>0.25502909090909098</c:v>
                </c:pt>
                <c:pt idx="87">
                  <c:v>0.25601727272727282</c:v>
                </c:pt>
                <c:pt idx="88">
                  <c:v>0.25696000000000002</c:v>
                </c:pt>
                <c:pt idx="89">
                  <c:v>0.25785727272727277</c:v>
                </c:pt>
                <c:pt idx="90">
                  <c:v>0.258709090909091</c:v>
                </c:pt>
                <c:pt idx="91">
                  <c:v>0.25951545454545455</c:v>
                </c:pt>
                <c:pt idx="92">
                  <c:v>0.26027636363636369</c:v>
                </c:pt>
                <c:pt idx="93">
                  <c:v>0.26099181818181821</c:v>
                </c:pt>
                <c:pt idx="94">
                  <c:v>0.26166181818181822</c:v>
                </c:pt>
                <c:pt idx="95">
                  <c:v>0.26228636363636371</c:v>
                </c:pt>
                <c:pt idx="96">
                  <c:v>0.26286545454545457</c:v>
                </c:pt>
                <c:pt idx="97">
                  <c:v>0.26339909090909097</c:v>
                </c:pt>
                <c:pt idx="98">
                  <c:v>0.2638872727272728</c:v>
                </c:pt>
                <c:pt idx="99">
                  <c:v>0.26433000000000006</c:v>
                </c:pt>
                <c:pt idx="100">
                  <c:v>0.26472727272727281</c:v>
                </c:pt>
                <c:pt idx="101">
                  <c:v>0.26507909090909093</c:v>
                </c:pt>
                <c:pt idx="102">
                  <c:v>0.26538545454545459</c:v>
                </c:pt>
                <c:pt idx="103">
                  <c:v>0.26564636363636374</c:v>
                </c:pt>
                <c:pt idx="104">
                  <c:v>0.2658618181818182</c:v>
                </c:pt>
                <c:pt idx="105">
                  <c:v>0.26603181818181826</c:v>
                </c:pt>
                <c:pt idx="106">
                  <c:v>0.26615636363636369</c:v>
                </c:pt>
                <c:pt idx="107">
                  <c:v>0.26623545454545461</c:v>
                </c:pt>
                <c:pt idx="108">
                  <c:v>0.26626909090909096</c:v>
                </c:pt>
                <c:pt idx="109">
                  <c:v>0.26625727272727279</c:v>
                </c:pt>
                <c:pt idx="110">
                  <c:v>0.26620000000000005</c:v>
                </c:pt>
                <c:pt idx="111">
                  <c:v>0.26609727272727279</c:v>
                </c:pt>
                <c:pt idx="112">
                  <c:v>0.26594909090909097</c:v>
                </c:pt>
                <c:pt idx="113">
                  <c:v>0.26575545454545463</c:v>
                </c:pt>
                <c:pt idx="114">
                  <c:v>0.26551636363636372</c:v>
                </c:pt>
                <c:pt idx="115">
                  <c:v>0.26523181818181824</c:v>
                </c:pt>
                <c:pt idx="116">
                  <c:v>0.26490181818181824</c:v>
                </c:pt>
                <c:pt idx="117">
                  <c:v>0.26452636363636373</c:v>
                </c:pt>
                <c:pt idx="118">
                  <c:v>0.26410545454545464</c:v>
                </c:pt>
                <c:pt idx="119">
                  <c:v>0.26363909090909099</c:v>
                </c:pt>
                <c:pt idx="120">
                  <c:v>0.26312727272727282</c:v>
                </c:pt>
                <c:pt idx="121">
                  <c:v>0.26257000000000008</c:v>
                </c:pt>
                <c:pt idx="122">
                  <c:v>0.26196727272727277</c:v>
                </c:pt>
                <c:pt idx="123">
                  <c:v>0.26131909090909095</c:v>
                </c:pt>
                <c:pt idx="124">
                  <c:v>0.2606254545454546</c:v>
                </c:pt>
                <c:pt idx="125">
                  <c:v>0.25988636363636375</c:v>
                </c:pt>
                <c:pt idx="126">
                  <c:v>0.25910181818181821</c:v>
                </c:pt>
                <c:pt idx="127">
                  <c:v>0.25827181818181827</c:v>
                </c:pt>
                <c:pt idx="128">
                  <c:v>0.2573963636363637</c:v>
                </c:pt>
                <c:pt idx="129">
                  <c:v>0.25647545454545467</c:v>
                </c:pt>
                <c:pt idx="130">
                  <c:v>0.25550909090909096</c:v>
                </c:pt>
                <c:pt idx="131">
                  <c:v>0.25449727272727279</c:v>
                </c:pt>
                <c:pt idx="132">
                  <c:v>0.25344000000000011</c:v>
                </c:pt>
                <c:pt idx="133">
                  <c:v>0.25233727272727274</c:v>
                </c:pt>
                <c:pt idx="134">
                  <c:v>0.25118909090909097</c:v>
                </c:pt>
                <c:pt idx="135">
                  <c:v>0.24999545454545463</c:v>
                </c:pt>
                <c:pt idx="136">
                  <c:v>0.24875636363636372</c:v>
                </c:pt>
                <c:pt idx="137">
                  <c:v>0.24747181818181821</c:v>
                </c:pt>
                <c:pt idx="138">
                  <c:v>0.24614181818181827</c:v>
                </c:pt>
                <c:pt idx="139">
                  <c:v>0.24476636363636375</c:v>
                </c:pt>
                <c:pt idx="140">
                  <c:v>0.24334545454545461</c:v>
                </c:pt>
                <c:pt idx="141">
                  <c:v>0.24187909090909099</c:v>
                </c:pt>
                <c:pt idx="142">
                  <c:v>0.24036727272727282</c:v>
                </c:pt>
                <c:pt idx="143">
                  <c:v>0.23881000000000013</c:v>
                </c:pt>
                <c:pt idx="144">
                  <c:v>0.23720727272727279</c:v>
                </c:pt>
                <c:pt idx="145">
                  <c:v>0.235559090909091</c:v>
                </c:pt>
                <c:pt idx="146">
                  <c:v>0.23386545454545465</c:v>
                </c:pt>
                <c:pt idx="147">
                  <c:v>0.23212636363636377</c:v>
                </c:pt>
                <c:pt idx="148">
                  <c:v>0.23034181818181826</c:v>
                </c:pt>
                <c:pt idx="149">
                  <c:v>0.22851181818181826</c:v>
                </c:pt>
                <c:pt idx="150">
                  <c:v>0.22663636363636375</c:v>
                </c:pt>
                <c:pt idx="151">
                  <c:v>0.22471545454545461</c:v>
                </c:pt>
                <c:pt idx="152">
                  <c:v>0.22274909090909098</c:v>
                </c:pt>
                <c:pt idx="153">
                  <c:v>0.22073727272727281</c:v>
                </c:pt>
                <c:pt idx="154">
                  <c:v>0.21868000000000012</c:v>
                </c:pt>
                <c:pt idx="155">
                  <c:v>0.21657727272727278</c:v>
                </c:pt>
                <c:pt idx="156">
                  <c:v>0.21442909090909099</c:v>
                </c:pt>
                <c:pt idx="157">
                  <c:v>0.21223545454545464</c:v>
                </c:pt>
                <c:pt idx="158">
                  <c:v>0.20999636363636376</c:v>
                </c:pt>
                <c:pt idx="159">
                  <c:v>0.20771181818181822</c:v>
                </c:pt>
                <c:pt idx="160">
                  <c:v>0.20538181818181825</c:v>
                </c:pt>
              </c:numCache>
            </c:numRef>
          </c:xVal>
          <c:yVal>
            <c:numRef>
              <c:f>Curvas!$C$3:$C$163</c:f>
              <c:numCache>
                <c:formatCode>General</c:formatCode>
                <c:ptCount val="161"/>
                <c:pt idx="0">
                  <c:v>0</c:v>
                </c:pt>
                <c:pt idx="1">
                  <c:v>5.1027272727272735E-3</c:v>
                </c:pt>
                <c:pt idx="2">
                  <c:v>1.025090909090909E-2</c:v>
                </c:pt>
                <c:pt idx="3">
                  <c:v>1.5444545454545454E-2</c:v>
                </c:pt>
                <c:pt idx="4">
                  <c:v>2.0683636363636362E-2</c:v>
                </c:pt>
                <c:pt idx="5">
                  <c:v>2.5968181818181821E-2</c:v>
                </c:pt>
                <c:pt idx="6">
                  <c:v>3.1298181818181822E-2</c:v>
                </c:pt>
                <c:pt idx="7">
                  <c:v>3.6673636363636367E-2</c:v>
                </c:pt>
                <c:pt idx="8">
                  <c:v>4.2094545454545454E-2</c:v>
                </c:pt>
                <c:pt idx="9">
                  <c:v>4.7560909090909091E-2</c:v>
                </c:pt>
                <c:pt idx="10">
                  <c:v>5.3072727272727271E-2</c:v>
                </c:pt>
                <c:pt idx="11">
                  <c:v>5.8630000000000002E-2</c:v>
                </c:pt>
                <c:pt idx="12">
                  <c:v>6.4232727272727261E-2</c:v>
                </c:pt>
                <c:pt idx="13">
                  <c:v>6.9880909090909091E-2</c:v>
                </c:pt>
                <c:pt idx="14">
                  <c:v>7.5574545454545464E-2</c:v>
                </c:pt>
                <c:pt idx="15">
                  <c:v>8.1313636363636352E-2</c:v>
                </c:pt>
                <c:pt idx="16">
                  <c:v>8.7098181818181825E-2</c:v>
                </c:pt>
                <c:pt idx="17">
                  <c:v>9.2928181818181813E-2</c:v>
                </c:pt>
                <c:pt idx="18">
                  <c:v>9.8803636363636357E-2</c:v>
                </c:pt>
                <c:pt idx="19">
                  <c:v>0.10472454545454546</c:v>
                </c:pt>
                <c:pt idx="20">
                  <c:v>0.11069090909090909</c:v>
                </c:pt>
                <c:pt idx="21">
                  <c:v>0.11670272727272726</c:v>
                </c:pt>
                <c:pt idx="22">
                  <c:v>0.12276000000000001</c:v>
                </c:pt>
                <c:pt idx="23">
                  <c:v>0.12886272727272727</c:v>
                </c:pt>
                <c:pt idx="24">
                  <c:v>0.1350109090909091</c:v>
                </c:pt>
                <c:pt idx="25">
                  <c:v>0.14120454545454544</c:v>
                </c:pt>
                <c:pt idx="26">
                  <c:v>0.14744363636363636</c:v>
                </c:pt>
                <c:pt idx="27">
                  <c:v>0.15372818181818185</c:v>
                </c:pt>
                <c:pt idx="28">
                  <c:v>0.16005818181818182</c:v>
                </c:pt>
                <c:pt idx="29">
                  <c:v>0.16643363636363637</c:v>
                </c:pt>
                <c:pt idx="30">
                  <c:v>0.17285454545454543</c:v>
                </c:pt>
                <c:pt idx="31">
                  <c:v>0.17932090909090909</c:v>
                </c:pt>
                <c:pt idx="32">
                  <c:v>0.18583272727272729</c:v>
                </c:pt>
                <c:pt idx="33">
                  <c:v>0.19239000000000001</c:v>
                </c:pt>
                <c:pt idx="34">
                  <c:v>0.19899272727272729</c:v>
                </c:pt>
                <c:pt idx="35">
                  <c:v>0.2056409090909091</c:v>
                </c:pt>
                <c:pt idx="36">
                  <c:v>0.21233454545454544</c:v>
                </c:pt>
                <c:pt idx="37">
                  <c:v>0.21907363636363636</c:v>
                </c:pt>
                <c:pt idx="38">
                  <c:v>0.22585818181818185</c:v>
                </c:pt>
                <c:pt idx="39">
                  <c:v>0.23268818181818182</c:v>
                </c:pt>
                <c:pt idx="40">
                  <c:v>0.2395636363636364</c:v>
                </c:pt>
                <c:pt idx="41">
                  <c:v>0.24648454545454543</c:v>
                </c:pt>
                <c:pt idx="42">
                  <c:v>0.25345090909090906</c:v>
                </c:pt>
                <c:pt idx="43">
                  <c:v>0.26046272727272723</c:v>
                </c:pt>
                <c:pt idx="44">
                  <c:v>0.26751999999999998</c:v>
                </c:pt>
                <c:pt idx="45">
                  <c:v>0.2746227272727273</c:v>
                </c:pt>
                <c:pt idx="46">
                  <c:v>0.28177090909090907</c:v>
                </c:pt>
                <c:pt idx="47">
                  <c:v>0.28896454545454542</c:v>
                </c:pt>
                <c:pt idx="48">
                  <c:v>0.29620363636363639</c:v>
                </c:pt>
                <c:pt idx="49">
                  <c:v>0.30348818181818182</c:v>
                </c:pt>
                <c:pt idx="50">
                  <c:v>0.31081818181818183</c:v>
                </c:pt>
                <c:pt idx="51">
                  <c:v>0.3181936363636364</c:v>
                </c:pt>
                <c:pt idx="52">
                  <c:v>0.32561454545454543</c:v>
                </c:pt>
                <c:pt idx="53">
                  <c:v>0.33308090909090915</c:v>
                </c:pt>
                <c:pt idx="54">
                  <c:v>0.34059272727272727</c:v>
                </c:pt>
                <c:pt idx="55">
                  <c:v>0.34815000000000002</c:v>
                </c:pt>
                <c:pt idx="56">
                  <c:v>0.35575272727272733</c:v>
                </c:pt>
                <c:pt idx="57">
                  <c:v>0.36340090909090905</c:v>
                </c:pt>
                <c:pt idx="58">
                  <c:v>0.37109454545454545</c:v>
                </c:pt>
                <c:pt idx="59">
                  <c:v>0.37883363636363632</c:v>
                </c:pt>
                <c:pt idx="60">
                  <c:v>0.38661818181818181</c:v>
                </c:pt>
                <c:pt idx="61">
                  <c:v>0.39444818181818181</c:v>
                </c:pt>
                <c:pt idx="62">
                  <c:v>0.40232363636363633</c:v>
                </c:pt>
                <c:pt idx="63">
                  <c:v>0.41024454545454547</c:v>
                </c:pt>
                <c:pt idx="64">
                  <c:v>0.41821090909090913</c:v>
                </c:pt>
                <c:pt idx="65">
                  <c:v>0.42622272727272725</c:v>
                </c:pt>
                <c:pt idx="66">
                  <c:v>0.43428000000000005</c:v>
                </c:pt>
                <c:pt idx="67">
                  <c:v>0.44238272727272737</c:v>
                </c:pt>
                <c:pt idx="68">
                  <c:v>0.45053090909090915</c:v>
                </c:pt>
                <c:pt idx="69">
                  <c:v>0.45872454545454538</c:v>
                </c:pt>
                <c:pt idx="70">
                  <c:v>0.4669636363636363</c:v>
                </c:pt>
                <c:pt idx="71">
                  <c:v>0.47524818181818179</c:v>
                </c:pt>
                <c:pt idx="72">
                  <c:v>0.48357818181818174</c:v>
                </c:pt>
                <c:pt idx="73">
                  <c:v>0.49195363636363637</c:v>
                </c:pt>
                <c:pt idx="74">
                  <c:v>0.50037454545454552</c:v>
                </c:pt>
                <c:pt idx="75">
                  <c:v>0.50884090909090907</c:v>
                </c:pt>
                <c:pt idx="76">
                  <c:v>0.5173527272727273</c:v>
                </c:pt>
                <c:pt idx="77">
                  <c:v>0.5259100000000001</c:v>
                </c:pt>
                <c:pt idx="78">
                  <c:v>0.53451272727272725</c:v>
                </c:pt>
                <c:pt idx="79">
                  <c:v>0.54316090909090908</c:v>
                </c:pt>
                <c:pt idx="80">
                  <c:v>0.55185454545454549</c:v>
                </c:pt>
                <c:pt idx="81">
                  <c:v>0.56059363636363635</c:v>
                </c:pt>
                <c:pt idx="82">
                  <c:v>0.56937818181818167</c:v>
                </c:pt>
                <c:pt idx="83">
                  <c:v>0.57820818181818179</c:v>
                </c:pt>
                <c:pt idx="84">
                  <c:v>0.58708363636363636</c:v>
                </c:pt>
                <c:pt idx="85">
                  <c:v>0.5960045454545454</c:v>
                </c:pt>
                <c:pt idx="86">
                  <c:v>0.60497090909090911</c:v>
                </c:pt>
                <c:pt idx="87">
                  <c:v>0.61398272727272729</c:v>
                </c:pt>
                <c:pt idx="88">
                  <c:v>0.62303999999999993</c:v>
                </c:pt>
                <c:pt idx="89">
                  <c:v>0.63214272727272725</c:v>
                </c:pt>
                <c:pt idx="90">
                  <c:v>0.64129090909090913</c:v>
                </c:pt>
                <c:pt idx="91">
                  <c:v>0.65048454545454548</c:v>
                </c:pt>
                <c:pt idx="92">
                  <c:v>0.6597236363636364</c:v>
                </c:pt>
                <c:pt idx="93">
                  <c:v>0.66900818181818189</c:v>
                </c:pt>
                <c:pt idx="94">
                  <c:v>0.67833818181818173</c:v>
                </c:pt>
                <c:pt idx="95">
                  <c:v>0.68771363636363625</c:v>
                </c:pt>
                <c:pt idx="96">
                  <c:v>0.69713454545454545</c:v>
                </c:pt>
                <c:pt idx="97">
                  <c:v>0.70660090909090911</c:v>
                </c:pt>
                <c:pt idx="98">
                  <c:v>0.71611272727272723</c:v>
                </c:pt>
                <c:pt idx="99">
                  <c:v>0.72566999999999993</c:v>
                </c:pt>
                <c:pt idx="100">
                  <c:v>0.7352727272727273</c:v>
                </c:pt>
                <c:pt idx="101">
                  <c:v>0.74492090909090902</c:v>
                </c:pt>
                <c:pt idx="102">
                  <c:v>0.75461454545454543</c:v>
                </c:pt>
                <c:pt idx="103">
                  <c:v>0.7643536363636364</c:v>
                </c:pt>
                <c:pt idx="104">
                  <c:v>0.77413818181818184</c:v>
                </c:pt>
                <c:pt idx="105">
                  <c:v>0.78396818181818184</c:v>
                </c:pt>
                <c:pt idx="106">
                  <c:v>0.79384363636363642</c:v>
                </c:pt>
                <c:pt idx="107">
                  <c:v>0.80376454545454545</c:v>
                </c:pt>
                <c:pt idx="108">
                  <c:v>0.81373090909090917</c:v>
                </c:pt>
                <c:pt idx="109">
                  <c:v>0.82374272727272746</c:v>
                </c:pt>
                <c:pt idx="110">
                  <c:v>0.8338000000000001</c:v>
                </c:pt>
                <c:pt idx="111">
                  <c:v>0.8439027272727273</c:v>
                </c:pt>
                <c:pt idx="112">
                  <c:v>0.8540509090909093</c:v>
                </c:pt>
                <c:pt idx="113">
                  <c:v>0.86424454545454543</c:v>
                </c:pt>
                <c:pt idx="114">
                  <c:v>0.87448363636363624</c:v>
                </c:pt>
                <c:pt idx="115">
                  <c:v>0.88476818181818173</c:v>
                </c:pt>
                <c:pt idx="116">
                  <c:v>0.89509818181818179</c:v>
                </c:pt>
                <c:pt idx="117">
                  <c:v>0.90547363636363631</c:v>
                </c:pt>
                <c:pt idx="118">
                  <c:v>0.91589454545454529</c:v>
                </c:pt>
                <c:pt idx="119">
                  <c:v>0.92636090909090907</c:v>
                </c:pt>
                <c:pt idx="120">
                  <c:v>0.93687272727272719</c:v>
                </c:pt>
                <c:pt idx="121">
                  <c:v>0.94742999999999988</c:v>
                </c:pt>
                <c:pt idx="122">
                  <c:v>0.95803272727272737</c:v>
                </c:pt>
                <c:pt idx="123">
                  <c:v>0.96868090909090909</c:v>
                </c:pt>
                <c:pt idx="124">
                  <c:v>0.97937454545454539</c:v>
                </c:pt>
                <c:pt idx="125">
                  <c:v>0.99011363636363636</c:v>
                </c:pt>
                <c:pt idx="126">
                  <c:v>1.0008981818181819</c:v>
                </c:pt>
                <c:pt idx="127">
                  <c:v>1.0117281818181818</c:v>
                </c:pt>
                <c:pt idx="128">
                  <c:v>1.0226036363636364</c:v>
                </c:pt>
                <c:pt idx="129">
                  <c:v>1.0335245454545454</c:v>
                </c:pt>
                <c:pt idx="130">
                  <c:v>1.0444909090909091</c:v>
                </c:pt>
                <c:pt idx="131">
                  <c:v>1.0555027272727273</c:v>
                </c:pt>
                <c:pt idx="132">
                  <c:v>1.0665600000000002</c:v>
                </c:pt>
                <c:pt idx="133">
                  <c:v>1.0776627272727273</c:v>
                </c:pt>
                <c:pt idx="134">
                  <c:v>1.0888109090909093</c:v>
                </c:pt>
                <c:pt idx="135">
                  <c:v>1.1000045454545455</c:v>
                </c:pt>
                <c:pt idx="136">
                  <c:v>1.1112436363636364</c:v>
                </c:pt>
                <c:pt idx="137">
                  <c:v>1.122528181818182</c:v>
                </c:pt>
                <c:pt idx="138">
                  <c:v>1.1338581818181817</c:v>
                </c:pt>
                <c:pt idx="139">
                  <c:v>1.1452336363636364</c:v>
                </c:pt>
                <c:pt idx="140">
                  <c:v>1.1566545454545454</c:v>
                </c:pt>
                <c:pt idx="141">
                  <c:v>1.168120909090909</c:v>
                </c:pt>
                <c:pt idx="142">
                  <c:v>1.1796327272727272</c:v>
                </c:pt>
                <c:pt idx="143">
                  <c:v>1.19119</c:v>
                </c:pt>
                <c:pt idx="144">
                  <c:v>1.2027927272727272</c:v>
                </c:pt>
                <c:pt idx="145">
                  <c:v>1.2144409090909092</c:v>
                </c:pt>
                <c:pt idx="146">
                  <c:v>1.2261345454545454</c:v>
                </c:pt>
                <c:pt idx="147">
                  <c:v>1.2378736363636362</c:v>
                </c:pt>
                <c:pt idx="148">
                  <c:v>1.249658181818182</c:v>
                </c:pt>
                <c:pt idx="149">
                  <c:v>1.2614881818181818</c:v>
                </c:pt>
                <c:pt idx="150">
                  <c:v>1.2733636363636363</c:v>
                </c:pt>
                <c:pt idx="151">
                  <c:v>1.2852845454545456</c:v>
                </c:pt>
                <c:pt idx="152">
                  <c:v>1.2972509090909092</c:v>
                </c:pt>
                <c:pt idx="153">
                  <c:v>1.3092627272727273</c:v>
                </c:pt>
                <c:pt idx="154">
                  <c:v>1.3213200000000001</c:v>
                </c:pt>
                <c:pt idx="155">
                  <c:v>1.3334227272727273</c:v>
                </c:pt>
                <c:pt idx="156">
                  <c:v>1.3455709090909092</c:v>
                </c:pt>
                <c:pt idx="157">
                  <c:v>1.3577645454545455</c:v>
                </c:pt>
                <c:pt idx="158">
                  <c:v>1.3700036363636365</c:v>
                </c:pt>
                <c:pt idx="159">
                  <c:v>1.3822881818181818</c:v>
                </c:pt>
                <c:pt idx="160">
                  <c:v>1.394618181818182</c:v>
                </c:pt>
              </c:numCache>
            </c:numRef>
          </c:yVal>
          <c:smooth val="1"/>
        </c:ser>
        <c:ser>
          <c:idx val="1"/>
          <c:order val="1"/>
          <c:tx>
            <c:v>1,5g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Curvas!$E$2:$E$3</c:f>
              <c:numCache>
                <c:formatCode>General</c:formatCode>
                <c:ptCount val="2"/>
                <c:pt idx="0">
                  <c:v>1.5</c:v>
                </c:pt>
                <c:pt idx="1">
                  <c:v>0</c:v>
                </c:pt>
              </c:numCache>
            </c:numRef>
          </c:xVal>
          <c:yVal>
            <c:numRef>
              <c:f>Curvas!$F$2:$F$3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yVal>
          <c:smooth val="1"/>
        </c:ser>
        <c:ser>
          <c:idx val="2"/>
          <c:order val="2"/>
          <c:tx>
            <c:v>1,4g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Curvas!$E$4:$E$5</c:f>
              <c:numCache>
                <c:formatCode>General</c:formatCode>
                <c:ptCount val="2"/>
                <c:pt idx="0">
                  <c:v>1.4</c:v>
                </c:pt>
                <c:pt idx="1">
                  <c:v>0</c:v>
                </c:pt>
              </c:numCache>
            </c:numRef>
          </c:xVal>
          <c:yVal>
            <c:numRef>
              <c:f>Curvas!$F$4:$F$5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yVal>
          <c:smooth val="1"/>
        </c:ser>
        <c:ser>
          <c:idx val="3"/>
          <c:order val="3"/>
          <c:tx>
            <c:v>1,3g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Curvas!$E$6:$E$7</c:f>
              <c:numCache>
                <c:formatCode>General</c:formatCode>
                <c:ptCount val="2"/>
                <c:pt idx="0">
                  <c:v>1.3</c:v>
                </c:pt>
                <c:pt idx="1">
                  <c:v>0</c:v>
                </c:pt>
              </c:numCache>
            </c:numRef>
          </c:xVal>
          <c:yVal>
            <c:numRef>
              <c:f>Curvas!$F$6:$F$7</c:f>
              <c:numCache>
                <c:formatCode>General</c:formatCode>
                <c:ptCount val="2"/>
                <c:pt idx="0">
                  <c:v>0</c:v>
                </c:pt>
                <c:pt idx="1">
                  <c:v>1.3</c:v>
                </c:pt>
              </c:numCache>
            </c:numRef>
          </c:yVal>
          <c:smooth val="1"/>
        </c:ser>
        <c:ser>
          <c:idx val="4"/>
          <c:order val="4"/>
          <c:tx>
            <c:v>1,2g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Curvas!$E$8:$E$9</c:f>
              <c:numCache>
                <c:formatCode>General</c:formatCode>
                <c:ptCount val="2"/>
                <c:pt idx="0">
                  <c:v>1.2</c:v>
                </c:pt>
                <c:pt idx="1">
                  <c:v>0</c:v>
                </c:pt>
              </c:numCache>
            </c:numRef>
          </c:xVal>
          <c:yVal>
            <c:numRef>
              <c:f>Curvas!$F$8:$F$9</c:f>
              <c:numCache>
                <c:formatCode>General</c:formatCode>
                <c:ptCount val="2"/>
                <c:pt idx="0">
                  <c:v>0</c:v>
                </c:pt>
                <c:pt idx="1">
                  <c:v>1.2</c:v>
                </c:pt>
              </c:numCache>
            </c:numRef>
          </c:yVal>
          <c:smooth val="1"/>
        </c:ser>
        <c:ser>
          <c:idx val="5"/>
          <c:order val="5"/>
          <c:tx>
            <c:v>1,1g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Curvas!$E$10:$E$11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0</c:v>
                </c:pt>
              </c:numCache>
            </c:numRef>
          </c:xVal>
          <c:yVal>
            <c:numRef>
              <c:f>Curvas!$F$10:$F$11</c:f>
              <c:numCache>
                <c:formatCode>General</c:formatCode>
                <c:ptCount val="2"/>
                <c:pt idx="0">
                  <c:v>0</c:v>
                </c:pt>
                <c:pt idx="1">
                  <c:v>1.1000000000000001</c:v>
                </c:pt>
              </c:numCache>
            </c:numRef>
          </c:yVal>
          <c:smooth val="1"/>
        </c:ser>
        <c:ser>
          <c:idx val="6"/>
          <c:order val="6"/>
          <c:tx>
            <c:v>1g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Curvas!$E$12:$E$13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Curvas!$F$12:$F$13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ser>
          <c:idx val="7"/>
          <c:order val="7"/>
          <c:tx>
            <c:v>0,9g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Curvas!$E$14:$E$15</c:f>
              <c:numCache>
                <c:formatCode>General</c:formatCode>
                <c:ptCount val="2"/>
                <c:pt idx="0">
                  <c:v>0.9</c:v>
                </c:pt>
                <c:pt idx="1">
                  <c:v>0</c:v>
                </c:pt>
              </c:numCache>
            </c:numRef>
          </c:xVal>
          <c:yVal>
            <c:numRef>
              <c:f>Curvas!$F$14:$F$15</c:f>
              <c:numCache>
                <c:formatCode>General</c:formatCode>
                <c:ptCount val="2"/>
                <c:pt idx="0">
                  <c:v>0</c:v>
                </c:pt>
                <c:pt idx="1">
                  <c:v>0.9</c:v>
                </c:pt>
              </c:numCache>
            </c:numRef>
          </c:yVal>
          <c:smooth val="1"/>
        </c:ser>
        <c:ser>
          <c:idx val="8"/>
          <c:order val="8"/>
          <c:tx>
            <c:v>0,8g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Curvas!$E$16:$E$17</c:f>
              <c:numCache>
                <c:formatCode>General</c:formatCode>
                <c:ptCount val="2"/>
                <c:pt idx="0">
                  <c:v>0.8</c:v>
                </c:pt>
                <c:pt idx="1">
                  <c:v>0</c:v>
                </c:pt>
              </c:numCache>
            </c:numRef>
          </c:xVal>
          <c:yVal>
            <c:numRef>
              <c:f>Curvas!$F$16:$F$17</c:f>
              <c:numCache>
                <c:formatCode>General</c:formatCode>
                <c:ptCount val="2"/>
                <c:pt idx="0">
                  <c:v>0</c:v>
                </c:pt>
                <c:pt idx="1">
                  <c:v>0.8</c:v>
                </c:pt>
              </c:numCache>
            </c:numRef>
          </c:yVal>
          <c:smooth val="1"/>
        </c:ser>
        <c:ser>
          <c:idx val="9"/>
          <c:order val="9"/>
          <c:tx>
            <c:v>0,7g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Curvas!$E$18:$E$19</c:f>
              <c:numCache>
                <c:formatCode>General</c:formatCode>
                <c:ptCount val="2"/>
                <c:pt idx="0">
                  <c:v>0.7</c:v>
                </c:pt>
                <c:pt idx="1">
                  <c:v>0</c:v>
                </c:pt>
              </c:numCache>
            </c:numRef>
          </c:xVal>
          <c:yVal>
            <c:numRef>
              <c:f>Curvas!$F$18:$F$19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</c:ser>
        <c:ser>
          <c:idx val="10"/>
          <c:order val="10"/>
          <c:tx>
            <c:v>0,6g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Curvas!$E$20:$E$21</c:f>
              <c:numCache>
                <c:formatCode>General</c:formatCode>
                <c:ptCount val="2"/>
                <c:pt idx="0">
                  <c:v>0.6</c:v>
                </c:pt>
                <c:pt idx="1">
                  <c:v>0</c:v>
                </c:pt>
              </c:numCache>
            </c:numRef>
          </c:xVal>
          <c:yVal>
            <c:numRef>
              <c:f>Curvas!$F$20:$F$21</c:f>
              <c:numCache>
                <c:formatCode>General</c:formatCode>
                <c:ptCount val="2"/>
                <c:pt idx="0">
                  <c:v>0</c:v>
                </c:pt>
                <c:pt idx="1">
                  <c:v>0.6</c:v>
                </c:pt>
              </c:numCache>
            </c:numRef>
          </c:yVal>
          <c:smooth val="1"/>
        </c:ser>
        <c:ser>
          <c:idx val="11"/>
          <c:order val="11"/>
          <c:tx>
            <c:v>0,5g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Curvas!$E$22:$E$23</c:f>
              <c:numCache>
                <c:formatCode>General</c:formatCode>
                <c:ptCount val="2"/>
                <c:pt idx="0">
                  <c:v>0.5</c:v>
                </c:pt>
                <c:pt idx="1">
                  <c:v>0</c:v>
                </c:pt>
              </c:numCache>
            </c:numRef>
          </c:xVal>
          <c:yVal>
            <c:numRef>
              <c:f>Curvas!$F$22:$F$23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1"/>
        </c:ser>
        <c:ser>
          <c:idx val="12"/>
          <c:order val="12"/>
          <c:tx>
            <c:v>0,4g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Curvas!$E$24:$E$25</c:f>
              <c:numCache>
                <c:formatCode>General</c:formatCode>
                <c:ptCount val="2"/>
                <c:pt idx="0">
                  <c:v>0.4</c:v>
                </c:pt>
                <c:pt idx="1">
                  <c:v>0</c:v>
                </c:pt>
              </c:numCache>
            </c:numRef>
          </c:xVal>
          <c:yVal>
            <c:numRef>
              <c:f>Curvas!$F$24:$F$25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yVal>
          <c:smooth val="1"/>
        </c:ser>
        <c:ser>
          <c:idx val="13"/>
          <c:order val="13"/>
          <c:tx>
            <c:v>0,3g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Curvas!$E$26:$E$27</c:f>
              <c:numCache>
                <c:formatCode>General</c:formatCode>
                <c:ptCount val="2"/>
                <c:pt idx="0">
                  <c:v>0.3</c:v>
                </c:pt>
                <c:pt idx="1">
                  <c:v>0</c:v>
                </c:pt>
              </c:numCache>
            </c:numRef>
          </c:xVal>
          <c:yVal>
            <c:numRef>
              <c:f>Curvas!$F$26:$F$27</c:f>
              <c:numCache>
                <c:formatCode>General</c:formatCode>
                <c:ptCount val="2"/>
                <c:pt idx="0">
                  <c:v>0</c:v>
                </c:pt>
                <c:pt idx="1">
                  <c:v>0.3</c:v>
                </c:pt>
              </c:numCache>
            </c:numRef>
          </c:yVal>
          <c:smooth val="1"/>
        </c:ser>
        <c:ser>
          <c:idx val="14"/>
          <c:order val="14"/>
          <c:tx>
            <c:v>0,2g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Curvas!$E$28:$E$29</c:f>
              <c:numCache>
                <c:formatCode>General</c:formatCode>
                <c:ptCount val="2"/>
                <c:pt idx="0">
                  <c:v>0.2</c:v>
                </c:pt>
                <c:pt idx="1">
                  <c:v>0</c:v>
                </c:pt>
              </c:numCache>
            </c:numRef>
          </c:xVal>
          <c:yVal>
            <c:numRef>
              <c:f>Curvas!$F$28:$F$29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1"/>
        </c:ser>
        <c:ser>
          <c:idx val="15"/>
          <c:order val="15"/>
          <c:tx>
            <c:v>Retas de Desaceleração Constante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Curvas!$E$30:$E$31</c:f>
              <c:numCache>
                <c:formatCode>General</c:formatCode>
                <c:ptCount val="2"/>
                <c:pt idx="0">
                  <c:v>0.1</c:v>
                </c:pt>
                <c:pt idx="1">
                  <c:v>0</c:v>
                </c:pt>
              </c:numCache>
            </c:numRef>
          </c:xVal>
          <c:yVal>
            <c:numRef>
              <c:f>Curvas!$F$30:$F$31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1"/>
        </c:ser>
        <c:ser>
          <c:idx val="16"/>
          <c:order val="16"/>
          <c:tx>
            <c:v>Curva Real de Frenagem</c:v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Curvas!$H$2:$H$162</c:f>
              <c:numCache>
                <c:formatCode>General</c:formatCode>
                <c:ptCount val="16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</c:numCache>
            </c:numRef>
          </c:xVal>
          <c:yVal>
            <c:numRef>
              <c:f>Curvas!$I$2:$I$162</c:f>
              <c:numCache>
                <c:formatCode>General</c:formatCode>
                <c:ptCount val="161"/>
                <c:pt idx="0">
                  <c:v>0</c:v>
                </c:pt>
                <c:pt idx="1">
                  <c:v>3.3030191689875379E-2</c:v>
                </c:pt>
                <c:pt idx="2">
                  <c:v>6.6060383379750759E-2</c:v>
                </c:pt>
                <c:pt idx="3">
                  <c:v>9.9090575069626138E-2</c:v>
                </c:pt>
                <c:pt idx="4">
                  <c:v>0.13212076675950152</c:v>
                </c:pt>
                <c:pt idx="5">
                  <c:v>0.16515095844937691</c:v>
                </c:pt>
                <c:pt idx="6">
                  <c:v>0.19818115013925228</c:v>
                </c:pt>
                <c:pt idx="7">
                  <c:v>0.2312113418291277</c:v>
                </c:pt>
                <c:pt idx="8">
                  <c:v>0.26424153351900304</c:v>
                </c:pt>
                <c:pt idx="9">
                  <c:v>0.2972717252088784</c:v>
                </c:pt>
                <c:pt idx="10">
                  <c:v>0.33030191689875382</c:v>
                </c:pt>
                <c:pt idx="11">
                  <c:v>0.36333210858862919</c:v>
                </c:pt>
                <c:pt idx="12">
                  <c:v>0.39636230027850455</c:v>
                </c:pt>
                <c:pt idx="13">
                  <c:v>0.42939249196837997</c:v>
                </c:pt>
                <c:pt idx="14">
                  <c:v>0.4624226836582554</c:v>
                </c:pt>
                <c:pt idx="15">
                  <c:v>0.49545287534813071</c:v>
                </c:pt>
                <c:pt idx="16">
                  <c:v>0.52848306703800607</c:v>
                </c:pt>
                <c:pt idx="17">
                  <c:v>0.56151325872788149</c:v>
                </c:pt>
                <c:pt idx="18">
                  <c:v>0.5945434504177568</c:v>
                </c:pt>
                <c:pt idx="19">
                  <c:v>0.62757364210763222</c:v>
                </c:pt>
                <c:pt idx="20">
                  <c:v>0.66060383379750764</c:v>
                </c:pt>
                <c:pt idx="21">
                  <c:v>0.69363402548738295</c:v>
                </c:pt>
                <c:pt idx="22">
                  <c:v>0.72666421717725838</c:v>
                </c:pt>
                <c:pt idx="23">
                  <c:v>0.7596944088671338</c:v>
                </c:pt>
                <c:pt idx="24">
                  <c:v>0.79272460055700911</c:v>
                </c:pt>
                <c:pt idx="25">
                  <c:v>0.82575479224688453</c:v>
                </c:pt>
                <c:pt idx="26">
                  <c:v>0.85878498393675995</c:v>
                </c:pt>
                <c:pt idx="27">
                  <c:v>0.89181517562663537</c:v>
                </c:pt>
                <c:pt idx="28">
                  <c:v>0.92484536731651079</c:v>
                </c:pt>
                <c:pt idx="29">
                  <c:v>0.95787555900638599</c:v>
                </c:pt>
                <c:pt idx="30">
                  <c:v>0.99090575069626141</c:v>
                </c:pt>
                <c:pt idx="31">
                  <c:v>1.0239359423861367</c:v>
                </c:pt>
                <c:pt idx="32">
                  <c:v>1.0569661340760121</c:v>
                </c:pt>
                <c:pt idx="33">
                  <c:v>1.0899963257658876</c:v>
                </c:pt>
                <c:pt idx="34">
                  <c:v>1.123026517455763</c:v>
                </c:pt>
                <c:pt idx="35">
                  <c:v>1.1560567091456382</c:v>
                </c:pt>
                <c:pt idx="36">
                  <c:v>1.1890869008355136</c:v>
                </c:pt>
                <c:pt idx="37">
                  <c:v>1.222117092525389</c:v>
                </c:pt>
                <c:pt idx="38">
                  <c:v>1.2551472842152644</c:v>
                </c:pt>
                <c:pt idx="39">
                  <c:v>1.2881774759051399</c:v>
                </c:pt>
                <c:pt idx="40">
                  <c:v>1.3212076675950153</c:v>
                </c:pt>
                <c:pt idx="41">
                  <c:v>1.3542378592848905</c:v>
                </c:pt>
                <c:pt idx="42">
                  <c:v>1.3872680509747659</c:v>
                </c:pt>
                <c:pt idx="43">
                  <c:v>1.4202982426646413</c:v>
                </c:pt>
                <c:pt idx="44">
                  <c:v>1.4533284343545168</c:v>
                </c:pt>
                <c:pt idx="45">
                  <c:v>1.4863586260443922</c:v>
                </c:pt>
                <c:pt idx="46">
                  <c:v>1.5193888177342676</c:v>
                </c:pt>
                <c:pt idx="47">
                  <c:v>1.5524190094241428</c:v>
                </c:pt>
                <c:pt idx="48">
                  <c:v>1.5854492011140182</c:v>
                </c:pt>
                <c:pt idx="49">
                  <c:v>1.6184793928038936</c:v>
                </c:pt>
                <c:pt idx="50">
                  <c:v>1.6515095844937691</c:v>
                </c:pt>
                <c:pt idx="51">
                  <c:v>1.6845397761836445</c:v>
                </c:pt>
                <c:pt idx="52">
                  <c:v>1.7175699678735199</c:v>
                </c:pt>
                <c:pt idx="53">
                  <c:v>1.7506001595633953</c:v>
                </c:pt>
                <c:pt idx="54">
                  <c:v>1.7836303512532707</c:v>
                </c:pt>
                <c:pt idx="55">
                  <c:v>1.8166605429431462</c:v>
                </c:pt>
                <c:pt idx="56">
                  <c:v>1.8496907346330216</c:v>
                </c:pt>
                <c:pt idx="57">
                  <c:v>1.8827209263228966</c:v>
                </c:pt>
                <c:pt idx="58">
                  <c:v>1.915751118012772</c:v>
                </c:pt>
                <c:pt idx="59">
                  <c:v>1.9487813097026474</c:v>
                </c:pt>
                <c:pt idx="60">
                  <c:v>1.9818115013925228</c:v>
                </c:pt>
                <c:pt idx="61">
                  <c:v>2.0148416930823982</c:v>
                </c:pt>
                <c:pt idx="62">
                  <c:v>2.0478718847722734</c:v>
                </c:pt>
                <c:pt idx="63">
                  <c:v>2.0809020764621491</c:v>
                </c:pt>
                <c:pt idx="64">
                  <c:v>2.1139322681520243</c:v>
                </c:pt>
                <c:pt idx="65">
                  <c:v>2.1469624598418999</c:v>
                </c:pt>
                <c:pt idx="66">
                  <c:v>2.1799926515317751</c:v>
                </c:pt>
                <c:pt idx="67">
                  <c:v>2.2130228432216508</c:v>
                </c:pt>
                <c:pt idx="68">
                  <c:v>2.246053034911526</c:v>
                </c:pt>
                <c:pt idx="69">
                  <c:v>2.2790832266014012</c:v>
                </c:pt>
                <c:pt idx="70">
                  <c:v>2.3121134182912764</c:v>
                </c:pt>
                <c:pt idx="71">
                  <c:v>2.345143609981152</c:v>
                </c:pt>
                <c:pt idx="72">
                  <c:v>2.3781738016710272</c:v>
                </c:pt>
                <c:pt idx="73">
                  <c:v>2.4112039933609029</c:v>
                </c:pt>
                <c:pt idx="74">
                  <c:v>2.4442341850507781</c:v>
                </c:pt>
                <c:pt idx="75">
                  <c:v>2.4772643767406537</c:v>
                </c:pt>
                <c:pt idx="76">
                  <c:v>2.5102945684305289</c:v>
                </c:pt>
                <c:pt idx="77">
                  <c:v>2.5433247601204045</c:v>
                </c:pt>
                <c:pt idx="78">
                  <c:v>2.5763549518102797</c:v>
                </c:pt>
                <c:pt idx="79">
                  <c:v>2.6093851435001554</c:v>
                </c:pt>
                <c:pt idx="80">
                  <c:v>2.6424153351900306</c:v>
                </c:pt>
                <c:pt idx="81">
                  <c:v>2.6754455268799062</c:v>
                </c:pt>
                <c:pt idx="82">
                  <c:v>2.708475718569781</c:v>
                </c:pt>
                <c:pt idx="83">
                  <c:v>2.7415059102596566</c:v>
                </c:pt>
                <c:pt idx="84">
                  <c:v>2.7745361019495318</c:v>
                </c:pt>
                <c:pt idx="85">
                  <c:v>2.8075662936394075</c:v>
                </c:pt>
                <c:pt idx="86">
                  <c:v>2.8405964853292827</c:v>
                </c:pt>
                <c:pt idx="87">
                  <c:v>2.8736266770191583</c:v>
                </c:pt>
                <c:pt idx="88">
                  <c:v>2.9066568687090335</c:v>
                </c:pt>
                <c:pt idx="89">
                  <c:v>2.9396870603989091</c:v>
                </c:pt>
                <c:pt idx="90">
                  <c:v>2.9727172520887843</c:v>
                </c:pt>
                <c:pt idx="91">
                  <c:v>3.00574744377866</c:v>
                </c:pt>
                <c:pt idx="92">
                  <c:v>3.0387776354685352</c:v>
                </c:pt>
                <c:pt idx="93">
                  <c:v>3.0718078271584104</c:v>
                </c:pt>
                <c:pt idx="94">
                  <c:v>3.1048380188482856</c:v>
                </c:pt>
                <c:pt idx="95">
                  <c:v>3.1378682105381612</c:v>
                </c:pt>
                <c:pt idx="96">
                  <c:v>3.1708984022280364</c:v>
                </c:pt>
                <c:pt idx="97">
                  <c:v>3.2039285939179121</c:v>
                </c:pt>
                <c:pt idx="98">
                  <c:v>3.2369587856077873</c:v>
                </c:pt>
                <c:pt idx="99">
                  <c:v>3.2699889772976629</c:v>
                </c:pt>
                <c:pt idx="100">
                  <c:v>3.3030191689875381</c:v>
                </c:pt>
                <c:pt idx="101">
                  <c:v>3.3360493606774133</c:v>
                </c:pt>
                <c:pt idx="102">
                  <c:v>3.369079552367289</c:v>
                </c:pt>
                <c:pt idx="103">
                  <c:v>3.4021097440571642</c:v>
                </c:pt>
                <c:pt idx="104">
                  <c:v>3.4351399357470398</c:v>
                </c:pt>
                <c:pt idx="105">
                  <c:v>3.468170127436915</c:v>
                </c:pt>
                <c:pt idx="106">
                  <c:v>3.5012003191267906</c:v>
                </c:pt>
                <c:pt idx="107">
                  <c:v>3.5342305108166658</c:v>
                </c:pt>
                <c:pt idx="108">
                  <c:v>3.5672607025065415</c:v>
                </c:pt>
                <c:pt idx="109">
                  <c:v>3.6002908941964167</c:v>
                </c:pt>
                <c:pt idx="110">
                  <c:v>3.6333210858862923</c:v>
                </c:pt>
                <c:pt idx="111">
                  <c:v>3.6663512775761675</c:v>
                </c:pt>
                <c:pt idx="112">
                  <c:v>3.6993814692660432</c:v>
                </c:pt>
                <c:pt idx="113">
                  <c:v>3.7324116609559179</c:v>
                </c:pt>
                <c:pt idx="114">
                  <c:v>3.7654418526457931</c:v>
                </c:pt>
                <c:pt idx="115">
                  <c:v>3.7984720443356683</c:v>
                </c:pt>
                <c:pt idx="116">
                  <c:v>3.831502236025544</c:v>
                </c:pt>
                <c:pt idx="117">
                  <c:v>3.8645324277154192</c:v>
                </c:pt>
                <c:pt idx="118">
                  <c:v>3.8975626194052948</c:v>
                </c:pt>
                <c:pt idx="119">
                  <c:v>3.93059281109517</c:v>
                </c:pt>
                <c:pt idx="120">
                  <c:v>3.9636230027850456</c:v>
                </c:pt>
                <c:pt idx="121">
                  <c:v>3.9966531944749208</c:v>
                </c:pt>
                <c:pt idx="122">
                  <c:v>4.0296833861647965</c:v>
                </c:pt>
                <c:pt idx="123">
                  <c:v>4.0627135778546721</c:v>
                </c:pt>
                <c:pt idx="124">
                  <c:v>4.0957437695445469</c:v>
                </c:pt>
                <c:pt idx="125">
                  <c:v>4.1287739612344225</c:v>
                </c:pt>
                <c:pt idx="126">
                  <c:v>4.1618041529242982</c:v>
                </c:pt>
                <c:pt idx="127">
                  <c:v>4.1948343446141738</c:v>
                </c:pt>
                <c:pt idx="128">
                  <c:v>4.2278645363040486</c:v>
                </c:pt>
                <c:pt idx="129">
                  <c:v>4.2608947279939242</c:v>
                </c:pt>
                <c:pt idx="130">
                  <c:v>4.2939249196837999</c:v>
                </c:pt>
                <c:pt idx="131">
                  <c:v>4.3269551113736755</c:v>
                </c:pt>
                <c:pt idx="132">
                  <c:v>4.3599853030635503</c:v>
                </c:pt>
                <c:pt idx="133">
                  <c:v>4.3930154947534259</c:v>
                </c:pt>
                <c:pt idx="134">
                  <c:v>4.4260456864433015</c:v>
                </c:pt>
                <c:pt idx="135">
                  <c:v>4.4590758781331772</c:v>
                </c:pt>
                <c:pt idx="136">
                  <c:v>4.4921060698230519</c:v>
                </c:pt>
                <c:pt idx="137">
                  <c:v>4.5251362615129276</c:v>
                </c:pt>
                <c:pt idx="138">
                  <c:v>4.5581664532028023</c:v>
                </c:pt>
                <c:pt idx="139">
                  <c:v>4.591196644892678</c:v>
                </c:pt>
                <c:pt idx="140">
                  <c:v>4.6242268365825527</c:v>
                </c:pt>
                <c:pt idx="141">
                  <c:v>4.6572570282724284</c:v>
                </c:pt>
                <c:pt idx="142">
                  <c:v>4.690287219962304</c:v>
                </c:pt>
                <c:pt idx="143">
                  <c:v>4.7233174116521797</c:v>
                </c:pt>
                <c:pt idx="144">
                  <c:v>4.7563476033420544</c:v>
                </c:pt>
                <c:pt idx="145">
                  <c:v>4.7893777950319301</c:v>
                </c:pt>
                <c:pt idx="146">
                  <c:v>4.8224079867218057</c:v>
                </c:pt>
                <c:pt idx="147">
                  <c:v>4.8554381784116813</c:v>
                </c:pt>
                <c:pt idx="148">
                  <c:v>4.8884683701015561</c:v>
                </c:pt>
                <c:pt idx="149">
                  <c:v>4.9214985617914317</c:v>
                </c:pt>
                <c:pt idx="150">
                  <c:v>4.9545287534813074</c:v>
                </c:pt>
                <c:pt idx="151">
                  <c:v>4.9875589451711821</c:v>
                </c:pt>
                <c:pt idx="152">
                  <c:v>5.0205891368610578</c:v>
                </c:pt>
                <c:pt idx="153">
                  <c:v>5.0536193285509334</c:v>
                </c:pt>
                <c:pt idx="154">
                  <c:v>5.0866495202408091</c:v>
                </c:pt>
                <c:pt idx="155">
                  <c:v>5.1196797119306838</c:v>
                </c:pt>
                <c:pt idx="156">
                  <c:v>5.1527099036205595</c:v>
                </c:pt>
                <c:pt idx="157">
                  <c:v>5.1857400953104351</c:v>
                </c:pt>
                <c:pt idx="158">
                  <c:v>5.2187702870003108</c:v>
                </c:pt>
                <c:pt idx="159">
                  <c:v>5.2518004786901855</c:v>
                </c:pt>
                <c:pt idx="160">
                  <c:v>5.2848306703800612</c:v>
                </c:pt>
              </c:numCache>
            </c:numRef>
          </c:yVal>
          <c:smooth val="1"/>
        </c:ser>
        <c:axId val="101606912"/>
        <c:axId val="101634048"/>
      </c:scatterChart>
      <c:valAx>
        <c:axId val="101606912"/>
        <c:scaling>
          <c:orientation val="minMax"/>
          <c:max val="1.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Força Normalizada</a:t>
                </a:r>
                <a:r>
                  <a:rPr lang="en-US" baseline="0"/>
                  <a:t> Eixo Traseiro</a:t>
                </a:r>
              </a:p>
            </c:rich>
          </c:tx>
          <c:layout/>
        </c:title>
        <c:numFmt formatCode="General" sourceLinked="1"/>
        <c:tickLblPos val="nextTo"/>
        <c:crossAx val="101634048"/>
        <c:crosses val="autoZero"/>
        <c:crossBetween val="midCat"/>
        <c:majorUnit val="0.1"/>
      </c:valAx>
      <c:valAx>
        <c:axId val="101634048"/>
        <c:scaling>
          <c:orientation val="minMax"/>
          <c:max val="1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Força Normalizada Eixo Dianteiro</a:t>
                </a:r>
              </a:p>
            </c:rich>
          </c:tx>
          <c:layout/>
        </c:title>
        <c:numFmt formatCode="General" sourceLinked="1"/>
        <c:tickLblPos val="nextTo"/>
        <c:crossAx val="101606912"/>
        <c:crosses val="autoZero"/>
        <c:crossBetween val="midCat"/>
        <c:majorUnit val="0.1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65802913321966161"/>
          <c:y val="0.41803836600961797"/>
          <c:w val="0.27546640611529405"/>
          <c:h val="0.12136183480420651"/>
        </c:manualLayout>
      </c:layout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0</xdr:row>
      <xdr:rowOff>19050</xdr:rowOff>
    </xdr:from>
    <xdr:to>
      <xdr:col>21</xdr:col>
      <xdr:colOff>238125</xdr:colOff>
      <xdr:row>29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B3" sqref="B3"/>
    </sheetView>
  </sheetViews>
  <sheetFormatPr defaultRowHeight="15"/>
  <cols>
    <col min="1" max="1" width="17.5703125" bestFit="1" customWidth="1"/>
    <col min="3" max="3" width="12.7109375" bestFit="1" customWidth="1"/>
    <col min="5" max="5" width="13.28515625" bestFit="1" customWidth="1"/>
    <col min="6" max="6" width="12" bestFit="1" customWidth="1"/>
    <col min="7" max="7" width="10.7109375" bestFit="1" customWidth="1"/>
  </cols>
  <sheetData>
    <row r="1" spans="1:8">
      <c r="A1" s="13" t="s">
        <v>0</v>
      </c>
      <c r="B1" s="13"/>
      <c r="C1" s="13"/>
      <c r="E1" s="14" t="s">
        <v>7</v>
      </c>
      <c r="F1" s="14"/>
      <c r="G1" s="14"/>
      <c r="H1" s="14"/>
    </row>
    <row r="2" spans="1:8" ht="18">
      <c r="A2" s="6" t="s">
        <v>1</v>
      </c>
      <c r="B2" s="1">
        <v>350</v>
      </c>
      <c r="C2" s="1" t="s">
        <v>8</v>
      </c>
      <c r="E2" s="6" t="s">
        <v>11</v>
      </c>
      <c r="F2" s="5">
        <v>91</v>
      </c>
      <c r="G2" s="12" t="s">
        <v>9</v>
      </c>
      <c r="H2" s="12"/>
    </row>
    <row r="3" spans="1:8" ht="18">
      <c r="A3" s="6" t="s">
        <v>20</v>
      </c>
      <c r="B3" s="1">
        <v>49.2</v>
      </c>
      <c r="C3" s="1" t="s">
        <v>21</v>
      </c>
      <c r="E3" s="6" t="s">
        <v>25</v>
      </c>
      <c r="F3" s="5">
        <v>71.75</v>
      </c>
      <c r="G3" s="12" t="s">
        <v>9</v>
      </c>
      <c r="H3" s="12"/>
    </row>
    <row r="4" spans="1:8" ht="18">
      <c r="A4" s="6" t="s">
        <v>2</v>
      </c>
      <c r="B4" s="1">
        <v>350</v>
      </c>
      <c r="C4" s="1" t="s">
        <v>9</v>
      </c>
      <c r="E4" s="6" t="s">
        <v>22</v>
      </c>
      <c r="F4" s="5">
        <v>15.88</v>
      </c>
      <c r="G4" s="12" t="s">
        <v>9</v>
      </c>
      <c r="H4" s="12"/>
    </row>
    <row r="5" spans="1:8" ht="18">
      <c r="A5" s="6" t="s">
        <v>3</v>
      </c>
      <c r="B5" s="1">
        <v>1540</v>
      </c>
      <c r="C5" s="1" t="s">
        <v>9</v>
      </c>
      <c r="E5" s="6" t="s">
        <v>23</v>
      </c>
      <c r="F5" s="5">
        <v>35.92</v>
      </c>
      <c r="G5" s="12" t="s">
        <v>9</v>
      </c>
      <c r="H5" s="12"/>
    </row>
    <row r="6" spans="1:8" ht="18">
      <c r="A6" s="7" t="s">
        <v>6</v>
      </c>
      <c r="B6" s="1">
        <f>(B3/100)*B2</f>
        <v>172.20000000000002</v>
      </c>
      <c r="C6" s="1" t="s">
        <v>8</v>
      </c>
      <c r="E6" s="6" t="s">
        <v>24</v>
      </c>
      <c r="F6" s="5">
        <v>34</v>
      </c>
      <c r="G6" s="12" t="s">
        <v>9</v>
      </c>
      <c r="H6" s="12"/>
    </row>
    <row r="7" spans="1:8">
      <c r="A7" s="2" t="s">
        <v>4</v>
      </c>
      <c r="B7" s="1">
        <f>B4/B5</f>
        <v>0.22727272727272727</v>
      </c>
      <c r="C7" s="1" t="s">
        <v>10</v>
      </c>
      <c r="E7" s="6" t="s">
        <v>26</v>
      </c>
      <c r="F7" s="5">
        <v>70</v>
      </c>
      <c r="G7" s="12" t="s">
        <v>21</v>
      </c>
      <c r="H7" s="12"/>
    </row>
    <row r="8" spans="1:8" ht="18">
      <c r="A8" s="2" t="s">
        <v>5</v>
      </c>
      <c r="B8" s="1">
        <f>B6/B2</f>
        <v>0.49200000000000005</v>
      </c>
      <c r="C8" s="1" t="s">
        <v>10</v>
      </c>
      <c r="E8" s="7" t="s">
        <v>12</v>
      </c>
      <c r="F8" s="5">
        <f>PI()*(F4^2)/4</f>
        <v>198.05731061585351</v>
      </c>
      <c r="G8" s="12" t="s">
        <v>15</v>
      </c>
      <c r="H8" s="12"/>
    </row>
    <row r="9" spans="1:8" ht="18">
      <c r="E9" s="7" t="s">
        <v>13</v>
      </c>
      <c r="F9" s="5">
        <f>PI()*(F5^2)/4</f>
        <v>1013.3571528901696</v>
      </c>
      <c r="G9" s="12" t="s">
        <v>15</v>
      </c>
      <c r="H9" s="12"/>
    </row>
    <row r="10" spans="1:8" ht="18">
      <c r="E10" s="7" t="s">
        <v>14</v>
      </c>
      <c r="F10" s="5">
        <f>PI()*(F6^2)/4</f>
        <v>907.9202768874502</v>
      </c>
      <c r="G10" s="12" t="s">
        <v>15</v>
      </c>
      <c r="H10" s="12"/>
    </row>
    <row r="11" spans="1:8">
      <c r="E11" s="5" t="s">
        <v>16</v>
      </c>
      <c r="F11" s="5">
        <f>1-(F7/100)</f>
        <v>0.30000000000000004</v>
      </c>
      <c r="G11" s="5" t="s">
        <v>19</v>
      </c>
      <c r="H11" s="5">
        <f>1-F11</f>
        <v>0.7</v>
      </c>
    </row>
    <row r="12" spans="1:8">
      <c r="E12" s="3" t="s">
        <v>17</v>
      </c>
      <c r="F12" s="12">
        <f>(F11*F10*F3/F8)/((H11*F9*F2/F8)+(F11*F10*F3/F8))</f>
        <v>0.23239496751656141</v>
      </c>
      <c r="G12" s="12"/>
      <c r="H12" s="12"/>
    </row>
    <row r="13" spans="1:8">
      <c r="E13" s="4" t="s">
        <v>18</v>
      </c>
      <c r="F13" s="12">
        <f>1-F12</f>
        <v>0.76760503248343859</v>
      </c>
      <c r="G13" s="12"/>
      <c r="H13" s="12"/>
    </row>
    <row r="14" spans="1:8">
      <c r="E14" s="4" t="s">
        <v>32</v>
      </c>
      <c r="F14" s="9">
        <f>F13/F12</f>
        <v>3.3030191689875381</v>
      </c>
      <c r="G14" s="10"/>
      <c r="H14" s="11"/>
    </row>
  </sheetData>
  <mergeCells count="14">
    <mergeCell ref="F14:H14"/>
    <mergeCell ref="F13:H13"/>
    <mergeCell ref="A1:C1"/>
    <mergeCell ref="G7:H7"/>
    <mergeCell ref="E1:H1"/>
    <mergeCell ref="G2:H2"/>
    <mergeCell ref="G3:H3"/>
    <mergeCell ref="G4:H4"/>
    <mergeCell ref="G5:H5"/>
    <mergeCell ref="G6:H6"/>
    <mergeCell ref="G8:H8"/>
    <mergeCell ref="G9:H9"/>
    <mergeCell ref="G10:H10"/>
    <mergeCell ref="F12:H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3"/>
  <sheetViews>
    <sheetView workbookViewId="0">
      <selection activeCell="L11" sqref="L11"/>
    </sheetView>
  </sheetViews>
  <sheetFormatPr defaultRowHeight="15"/>
  <cols>
    <col min="1" max="1" width="13.85546875" bestFit="1" customWidth="1"/>
    <col min="2" max="2" width="29.7109375" bestFit="1" customWidth="1"/>
    <col min="3" max="3" width="30.85546875" bestFit="1" customWidth="1"/>
    <col min="5" max="5" width="16.28515625" customWidth="1"/>
    <col min="6" max="6" width="18" customWidth="1"/>
    <col min="8" max="9" width="11.42578125" customWidth="1"/>
  </cols>
  <sheetData>
    <row r="1" spans="1:9">
      <c r="A1" s="17" t="s">
        <v>33</v>
      </c>
      <c r="B1" s="17"/>
      <c r="C1" s="17"/>
      <c r="E1" s="15" t="s">
        <v>30</v>
      </c>
      <c r="F1" s="15"/>
      <c r="H1" s="16" t="s">
        <v>31</v>
      </c>
      <c r="I1" s="16"/>
    </row>
    <row r="2" spans="1:9">
      <c r="A2" s="8" t="s">
        <v>27</v>
      </c>
      <c r="B2" s="8" t="s">
        <v>28</v>
      </c>
      <c r="C2" s="8" t="s">
        <v>29</v>
      </c>
      <c r="E2" s="7">
        <v>1.5</v>
      </c>
      <c r="F2" s="7">
        <v>0</v>
      </c>
      <c r="H2" s="5">
        <v>0</v>
      </c>
      <c r="I2" s="5">
        <f>Dados!$F$14*Curvas!H2</f>
        <v>0</v>
      </c>
    </row>
    <row r="3" spans="1:9">
      <c r="A3" s="7">
        <v>0</v>
      </c>
      <c r="B3" s="1">
        <f>(Dados!$B$8-Curvas!A3*Dados!$B$7)*Curvas!A3</f>
        <v>0</v>
      </c>
      <c r="C3" s="7">
        <f>(1-Dados!$B$8+Curvas!A3*Dados!$B$7)*Curvas!A3</f>
        <v>0</v>
      </c>
      <c r="E3" s="7">
        <v>0</v>
      </c>
      <c r="F3" s="7">
        <v>1.5</v>
      </c>
      <c r="H3" s="5">
        <v>0.01</v>
      </c>
      <c r="I3" s="5">
        <f>Dados!$F$14*Curvas!H3</f>
        <v>3.3030191689875379E-2</v>
      </c>
    </row>
    <row r="4" spans="1:9">
      <c r="A4" s="1">
        <v>0.01</v>
      </c>
      <c r="B4" s="1">
        <f>(Dados!$B$8-Curvas!A4*Dados!$B$7)*Curvas!A4</f>
        <v>4.8972727272727284E-3</v>
      </c>
      <c r="C4" s="7">
        <f>(1-Dados!$B$8+Curvas!A4*Dados!$B$7)*Curvas!A4</f>
        <v>5.1027272727272735E-3</v>
      </c>
      <c r="E4" s="7">
        <v>1.4</v>
      </c>
      <c r="F4" s="7">
        <v>0</v>
      </c>
      <c r="H4" s="5">
        <v>0.02</v>
      </c>
      <c r="I4" s="5">
        <f>Dados!$F$14*Curvas!H4</f>
        <v>6.6060383379750759E-2</v>
      </c>
    </row>
    <row r="5" spans="1:9">
      <c r="A5" s="1">
        <v>0.02</v>
      </c>
      <c r="B5" s="1">
        <f>(Dados!$B$8-Curvas!A5*Dados!$B$7)*Curvas!A5</f>
        <v>9.7490909090909104E-3</v>
      </c>
      <c r="C5" s="7">
        <f>(1-Dados!$B$8+Curvas!A5*Dados!$B$7)*Curvas!A5</f>
        <v>1.025090909090909E-2</v>
      </c>
      <c r="E5" s="7">
        <v>0</v>
      </c>
      <c r="F5" s="7">
        <v>1.4</v>
      </c>
      <c r="H5" s="5">
        <v>0.03</v>
      </c>
      <c r="I5" s="5">
        <f>Dados!$F$14*Curvas!H5</f>
        <v>9.9090575069626138E-2</v>
      </c>
    </row>
    <row r="6" spans="1:9">
      <c r="A6" s="1">
        <v>0.03</v>
      </c>
      <c r="B6" s="1">
        <f>(Dados!$B$8-Curvas!A6*Dados!$B$7)*Curvas!A6</f>
        <v>1.4555454545454545E-2</v>
      </c>
      <c r="C6" s="7">
        <f>(1-Dados!$B$8+Curvas!A6*Dados!$B$7)*Curvas!A6</f>
        <v>1.5444545454545454E-2</v>
      </c>
      <c r="E6" s="7">
        <v>1.3</v>
      </c>
      <c r="F6" s="7">
        <v>0</v>
      </c>
      <c r="H6" s="5">
        <v>0.04</v>
      </c>
      <c r="I6" s="5">
        <f>Dados!$F$14*Curvas!H6</f>
        <v>0.13212076675950152</v>
      </c>
    </row>
    <row r="7" spans="1:9">
      <c r="A7" s="1">
        <v>0.04</v>
      </c>
      <c r="B7" s="1">
        <f>(Dados!$B$8-Curvas!A7*Dados!$B$7)*Curvas!A7</f>
        <v>1.9316363636363638E-2</v>
      </c>
      <c r="C7" s="7">
        <f>(1-Dados!$B$8+Curvas!A7*Dados!$B$7)*Curvas!A7</f>
        <v>2.0683636363636362E-2</v>
      </c>
      <c r="E7" s="7">
        <v>0</v>
      </c>
      <c r="F7" s="7">
        <v>1.3</v>
      </c>
      <c r="H7" s="5">
        <v>0.05</v>
      </c>
      <c r="I7" s="5">
        <f>Dados!$F$14*Curvas!H7</f>
        <v>0.16515095844937691</v>
      </c>
    </row>
    <row r="8" spans="1:9">
      <c r="A8" s="1">
        <v>0.05</v>
      </c>
      <c r="B8" s="1">
        <f>(Dados!$B$8-Curvas!A8*Dados!$B$7)*Curvas!A8</f>
        <v>2.4031818181818185E-2</v>
      </c>
      <c r="C8" s="7">
        <f>(1-Dados!$B$8+Curvas!A8*Dados!$B$7)*Curvas!A8</f>
        <v>2.5968181818181821E-2</v>
      </c>
      <c r="E8" s="7">
        <v>1.2</v>
      </c>
      <c r="F8" s="7">
        <v>0</v>
      </c>
      <c r="H8" s="5">
        <v>0.06</v>
      </c>
      <c r="I8" s="5">
        <f>Dados!$F$14*Curvas!H8</f>
        <v>0.19818115013925228</v>
      </c>
    </row>
    <row r="9" spans="1:9">
      <c r="A9" s="1">
        <v>0.06</v>
      </c>
      <c r="B9" s="1">
        <f>(Dados!$B$8-Curvas!A9*Dados!$B$7)*Curvas!A9</f>
        <v>2.8701818181818186E-2</v>
      </c>
      <c r="C9" s="7">
        <f>(1-Dados!$B$8+Curvas!A9*Dados!$B$7)*Curvas!A9</f>
        <v>3.1298181818181822E-2</v>
      </c>
      <c r="E9" s="7">
        <v>0</v>
      </c>
      <c r="F9" s="7">
        <v>1.2</v>
      </c>
      <c r="H9" s="5">
        <v>7.0000000000000007E-2</v>
      </c>
      <c r="I9" s="5">
        <f>Dados!$F$14*Curvas!H9</f>
        <v>0.2312113418291277</v>
      </c>
    </row>
    <row r="10" spans="1:9">
      <c r="A10" s="1">
        <v>7.0000000000000007E-2</v>
      </c>
      <c r="B10" s="1">
        <f>(Dados!$B$8-Curvas!A10*Dados!$B$7)*Curvas!A10</f>
        <v>3.332636363636364E-2</v>
      </c>
      <c r="C10" s="7">
        <f>(1-Dados!$B$8+Curvas!A10*Dados!$B$7)*Curvas!A10</f>
        <v>3.6673636363636367E-2</v>
      </c>
      <c r="E10" s="1">
        <v>1.1000000000000001</v>
      </c>
      <c r="F10" s="1">
        <v>0</v>
      </c>
      <c r="H10" s="5">
        <v>0.08</v>
      </c>
      <c r="I10" s="5">
        <f>Dados!$F$14*Curvas!H10</f>
        <v>0.26424153351900304</v>
      </c>
    </row>
    <row r="11" spans="1:9">
      <c r="A11" s="1">
        <v>0.08</v>
      </c>
      <c r="B11" s="1">
        <f>(Dados!$B$8-Curvas!A11*Dados!$B$7)*Curvas!A11</f>
        <v>3.7905454545454548E-2</v>
      </c>
      <c r="C11" s="7">
        <f>(1-Dados!$B$8+Curvas!A11*Dados!$B$7)*Curvas!A11</f>
        <v>4.2094545454545454E-2</v>
      </c>
      <c r="E11" s="1">
        <v>0</v>
      </c>
      <c r="F11" s="1">
        <v>1.1000000000000001</v>
      </c>
      <c r="H11" s="5">
        <v>0.09</v>
      </c>
      <c r="I11" s="5">
        <f>Dados!$F$14*Curvas!H11</f>
        <v>0.2972717252088784</v>
      </c>
    </row>
    <row r="12" spans="1:9">
      <c r="A12" s="1">
        <v>0.09</v>
      </c>
      <c r="B12" s="1">
        <f>(Dados!$B$8-Curvas!A12*Dados!$B$7)*Curvas!A12</f>
        <v>4.2439090909090912E-2</v>
      </c>
      <c r="C12" s="7">
        <f>(1-Dados!$B$8+Curvas!A12*Dados!$B$7)*Curvas!A12</f>
        <v>4.7560909090909091E-2</v>
      </c>
      <c r="E12" s="1">
        <v>1</v>
      </c>
      <c r="F12" s="1">
        <v>0</v>
      </c>
      <c r="H12" s="5">
        <v>0.1</v>
      </c>
      <c r="I12" s="5">
        <f>Dados!$F$14*Curvas!H12</f>
        <v>0.33030191689875382</v>
      </c>
    </row>
    <row r="13" spans="1:9">
      <c r="A13" s="1">
        <v>0.1</v>
      </c>
      <c r="B13" s="1">
        <f>(Dados!$B$8-Curvas!A13*Dados!$B$7)*Curvas!A13</f>
        <v>4.6927272727272734E-2</v>
      </c>
      <c r="C13" s="7">
        <f>(1-Dados!$B$8+Curvas!A13*Dados!$B$7)*Curvas!A13</f>
        <v>5.3072727272727271E-2</v>
      </c>
      <c r="E13" s="1">
        <v>0</v>
      </c>
      <c r="F13" s="1">
        <v>1</v>
      </c>
      <c r="H13" s="5">
        <v>0.11</v>
      </c>
      <c r="I13" s="5">
        <f>Dados!$F$14*Curvas!H13</f>
        <v>0.36333210858862919</v>
      </c>
    </row>
    <row r="14" spans="1:9">
      <c r="A14" s="1">
        <v>0.11</v>
      </c>
      <c r="B14" s="1">
        <f>(Dados!$B$8-Curvas!A14*Dados!$B$7)*Curvas!A14</f>
        <v>5.1370000000000006E-2</v>
      </c>
      <c r="C14" s="7">
        <f>(1-Dados!$B$8+Curvas!A14*Dados!$B$7)*Curvas!A14</f>
        <v>5.8630000000000002E-2</v>
      </c>
      <c r="E14" s="1">
        <v>0.9</v>
      </c>
      <c r="F14" s="1">
        <v>0</v>
      </c>
      <c r="H14" s="5">
        <v>0.12</v>
      </c>
      <c r="I14" s="5">
        <f>Dados!$F$14*Curvas!H14</f>
        <v>0.39636230027850455</v>
      </c>
    </row>
    <row r="15" spans="1:9">
      <c r="A15" s="1">
        <v>0.12</v>
      </c>
      <c r="B15" s="1">
        <f>(Dados!$B$8-Curvas!A15*Dados!$B$7)*Curvas!A15</f>
        <v>5.5767272727272728E-2</v>
      </c>
      <c r="C15" s="7">
        <f>(1-Dados!$B$8+Curvas!A15*Dados!$B$7)*Curvas!A15</f>
        <v>6.4232727272727261E-2</v>
      </c>
      <c r="E15" s="1">
        <v>0</v>
      </c>
      <c r="F15" s="1">
        <v>0.9</v>
      </c>
      <c r="H15" s="5">
        <v>0.13</v>
      </c>
      <c r="I15" s="5">
        <f>Dados!$F$14*Curvas!H15</f>
        <v>0.42939249196837997</v>
      </c>
    </row>
    <row r="16" spans="1:9">
      <c r="A16" s="1">
        <v>0.13</v>
      </c>
      <c r="B16" s="1">
        <f>(Dados!$B$8-Curvas!A16*Dados!$B$7)*Curvas!A16</f>
        <v>6.0119090909090921E-2</v>
      </c>
      <c r="C16" s="7">
        <f>(1-Dados!$B$8+Curvas!A16*Dados!$B$7)*Curvas!A16</f>
        <v>6.9880909090909091E-2</v>
      </c>
      <c r="E16" s="1">
        <v>0.8</v>
      </c>
      <c r="F16" s="1">
        <v>0</v>
      </c>
      <c r="H16" s="5">
        <v>0.14000000000000001</v>
      </c>
      <c r="I16" s="5">
        <f>Dados!$F$14*Curvas!H16</f>
        <v>0.4624226836582554</v>
      </c>
    </row>
    <row r="17" spans="1:9">
      <c r="A17" s="1">
        <v>0.14000000000000001</v>
      </c>
      <c r="B17" s="1">
        <f>(Dados!$B$8-Curvas!A17*Dados!$B$7)*Curvas!A17</f>
        <v>6.4425454545454564E-2</v>
      </c>
      <c r="C17" s="7">
        <f>(1-Dados!$B$8+Curvas!A17*Dados!$B$7)*Curvas!A17</f>
        <v>7.5574545454545464E-2</v>
      </c>
      <c r="E17" s="1">
        <v>0</v>
      </c>
      <c r="F17" s="1">
        <v>0.8</v>
      </c>
      <c r="H17" s="5">
        <v>0.15</v>
      </c>
      <c r="I17" s="5">
        <f>Dados!$F$14*Curvas!H17</f>
        <v>0.49545287534813071</v>
      </c>
    </row>
    <row r="18" spans="1:9">
      <c r="A18" s="1">
        <v>0.15</v>
      </c>
      <c r="B18" s="1">
        <f>(Dados!$B$8-Curvas!A18*Dados!$B$7)*Curvas!A18</f>
        <v>6.8686363636363643E-2</v>
      </c>
      <c r="C18" s="7">
        <f>(1-Dados!$B$8+Curvas!A18*Dados!$B$7)*Curvas!A18</f>
        <v>8.1313636363636352E-2</v>
      </c>
      <c r="E18" s="1">
        <v>0.7</v>
      </c>
      <c r="F18" s="1">
        <v>0</v>
      </c>
      <c r="H18" s="5">
        <v>0.16</v>
      </c>
      <c r="I18" s="5">
        <f>Dados!$F$14*Curvas!H18</f>
        <v>0.52848306703800607</v>
      </c>
    </row>
    <row r="19" spans="1:9">
      <c r="A19" s="1">
        <v>0.16</v>
      </c>
      <c r="B19" s="1">
        <f>(Dados!$B$8-Curvas!A19*Dados!$B$7)*Curvas!A19</f>
        <v>7.2901818181818193E-2</v>
      </c>
      <c r="C19" s="7">
        <f>(1-Dados!$B$8+Curvas!A19*Dados!$B$7)*Curvas!A19</f>
        <v>8.7098181818181825E-2</v>
      </c>
      <c r="E19" s="1">
        <v>0</v>
      </c>
      <c r="F19" s="1">
        <v>0.7</v>
      </c>
      <c r="H19" s="5">
        <v>0.17</v>
      </c>
      <c r="I19" s="5">
        <f>Dados!$F$14*Curvas!H19</f>
        <v>0.56151325872788149</v>
      </c>
    </row>
    <row r="20" spans="1:9">
      <c r="A20" s="1">
        <v>0.17</v>
      </c>
      <c r="B20" s="1">
        <f>(Dados!$B$8-Curvas!A20*Dados!$B$7)*Curvas!A20</f>
        <v>7.70718181818182E-2</v>
      </c>
      <c r="C20" s="7">
        <f>(1-Dados!$B$8+Curvas!A20*Dados!$B$7)*Curvas!A20</f>
        <v>9.2928181818181813E-2</v>
      </c>
      <c r="E20" s="1">
        <v>0.6</v>
      </c>
      <c r="F20" s="1">
        <v>0</v>
      </c>
      <c r="H20" s="5">
        <v>0.18</v>
      </c>
      <c r="I20" s="5">
        <f>Dados!$F$14*Curvas!H20</f>
        <v>0.5945434504177568</v>
      </c>
    </row>
    <row r="21" spans="1:9">
      <c r="A21" s="1">
        <v>0.18</v>
      </c>
      <c r="B21" s="1">
        <f>(Dados!$B$8-Curvas!A21*Dados!$B$7)*Curvas!A21</f>
        <v>8.119636363636365E-2</v>
      </c>
      <c r="C21" s="7">
        <f>(1-Dados!$B$8+Curvas!A21*Dados!$B$7)*Curvas!A21</f>
        <v>9.8803636363636357E-2</v>
      </c>
      <c r="E21" s="1">
        <v>0</v>
      </c>
      <c r="F21" s="1">
        <v>0.6</v>
      </c>
      <c r="H21" s="5">
        <v>0.19</v>
      </c>
      <c r="I21" s="5">
        <f>Dados!$F$14*Curvas!H21</f>
        <v>0.62757364210763222</v>
      </c>
    </row>
    <row r="22" spans="1:9">
      <c r="A22" s="1">
        <v>0.19</v>
      </c>
      <c r="B22" s="1">
        <f>(Dados!$B$8-Curvas!A22*Dados!$B$7)*Curvas!A22</f>
        <v>8.5275454545454557E-2</v>
      </c>
      <c r="C22" s="7">
        <f>(1-Dados!$B$8+Curvas!A22*Dados!$B$7)*Curvas!A22</f>
        <v>0.10472454545454546</v>
      </c>
      <c r="E22" s="1">
        <v>0.5</v>
      </c>
      <c r="F22" s="1">
        <v>0</v>
      </c>
      <c r="H22" s="5">
        <v>0.2</v>
      </c>
      <c r="I22" s="5">
        <f>Dados!$F$14*Curvas!H22</f>
        <v>0.66060383379750764</v>
      </c>
    </row>
    <row r="23" spans="1:9">
      <c r="A23" s="1">
        <v>0.2</v>
      </c>
      <c r="B23" s="1">
        <f>(Dados!$B$8-Curvas!A23*Dados!$B$7)*Curvas!A23</f>
        <v>8.9309090909090921E-2</v>
      </c>
      <c r="C23" s="7">
        <f>(1-Dados!$B$8+Curvas!A23*Dados!$B$7)*Curvas!A23</f>
        <v>0.11069090909090909</v>
      </c>
      <c r="E23" s="1">
        <v>0</v>
      </c>
      <c r="F23" s="1">
        <v>0.5</v>
      </c>
      <c r="H23" s="5">
        <v>0.21</v>
      </c>
      <c r="I23" s="5">
        <f>Dados!$F$14*Curvas!H23</f>
        <v>0.69363402548738295</v>
      </c>
    </row>
    <row r="24" spans="1:9">
      <c r="A24" s="1">
        <v>0.21</v>
      </c>
      <c r="B24" s="1">
        <f>(Dados!$B$8-Curvas!A24*Dados!$B$7)*Curvas!A24</f>
        <v>9.3297272727272729E-2</v>
      </c>
      <c r="C24" s="7">
        <f>(1-Dados!$B$8+Curvas!A24*Dados!$B$7)*Curvas!A24</f>
        <v>0.11670272727272726</v>
      </c>
      <c r="E24" s="1">
        <v>0.4</v>
      </c>
      <c r="F24" s="1">
        <v>0</v>
      </c>
      <c r="H24" s="5">
        <v>0.22</v>
      </c>
      <c r="I24" s="5">
        <f>Dados!$F$14*Curvas!H24</f>
        <v>0.72666421717725838</v>
      </c>
    </row>
    <row r="25" spans="1:9">
      <c r="A25" s="1">
        <v>0.22</v>
      </c>
      <c r="B25" s="1">
        <f>(Dados!$B$8-Curvas!A25*Dados!$B$7)*Curvas!A25</f>
        <v>9.7240000000000007E-2</v>
      </c>
      <c r="C25" s="7">
        <f>(1-Dados!$B$8+Curvas!A25*Dados!$B$7)*Curvas!A25</f>
        <v>0.12276000000000001</v>
      </c>
      <c r="E25" s="1">
        <v>0</v>
      </c>
      <c r="F25" s="1">
        <v>0.4</v>
      </c>
      <c r="H25" s="5">
        <v>0.23</v>
      </c>
      <c r="I25" s="5">
        <f>Dados!$F$14*Curvas!H25</f>
        <v>0.7596944088671338</v>
      </c>
    </row>
    <row r="26" spans="1:9">
      <c r="A26" s="1">
        <v>0.23</v>
      </c>
      <c r="B26" s="1">
        <f>(Dados!$B$8-Curvas!A26*Dados!$B$7)*Curvas!A26</f>
        <v>0.10113727272727274</v>
      </c>
      <c r="C26" s="7">
        <f>(1-Dados!$B$8+Curvas!A26*Dados!$B$7)*Curvas!A26</f>
        <v>0.12886272727272727</v>
      </c>
      <c r="E26" s="1">
        <v>0.3</v>
      </c>
      <c r="F26" s="1">
        <v>0</v>
      </c>
      <c r="H26" s="5">
        <v>0.24</v>
      </c>
      <c r="I26" s="5">
        <f>Dados!$F$14*Curvas!H26</f>
        <v>0.79272460055700911</v>
      </c>
    </row>
    <row r="27" spans="1:9">
      <c r="A27" s="1">
        <v>0.24</v>
      </c>
      <c r="B27" s="1">
        <f>(Dados!$B$8-Curvas!A27*Dados!$B$7)*Curvas!A27</f>
        <v>0.10498909090909091</v>
      </c>
      <c r="C27" s="7">
        <f>(1-Dados!$B$8+Curvas!A27*Dados!$B$7)*Curvas!A27</f>
        <v>0.1350109090909091</v>
      </c>
      <c r="E27" s="1">
        <v>0</v>
      </c>
      <c r="F27" s="1">
        <v>0.3</v>
      </c>
      <c r="H27" s="5">
        <v>0.25</v>
      </c>
      <c r="I27" s="5">
        <f>Dados!$F$14*Curvas!H27</f>
        <v>0.82575479224688453</v>
      </c>
    </row>
    <row r="28" spans="1:9">
      <c r="A28" s="1">
        <v>0.25</v>
      </c>
      <c r="B28" s="1">
        <f>(Dados!$B$8-Curvas!A28*Dados!$B$7)*Curvas!A28</f>
        <v>0.10879545454545456</v>
      </c>
      <c r="C28" s="7">
        <f>(1-Dados!$B$8+Curvas!A28*Dados!$B$7)*Curvas!A28</f>
        <v>0.14120454545454544</v>
      </c>
      <c r="E28" s="1">
        <v>0.2</v>
      </c>
      <c r="F28" s="1">
        <v>0</v>
      </c>
      <c r="H28" s="5">
        <v>0.26</v>
      </c>
      <c r="I28" s="5">
        <f>Dados!$F$14*Curvas!H28</f>
        <v>0.85878498393675995</v>
      </c>
    </row>
    <row r="29" spans="1:9">
      <c r="A29" s="1">
        <v>0.26</v>
      </c>
      <c r="B29" s="1">
        <f>(Dados!$B$8-Curvas!A29*Dados!$B$7)*Curvas!A29</f>
        <v>0.11255636363636365</v>
      </c>
      <c r="C29" s="7">
        <f>(1-Dados!$B$8+Curvas!A29*Dados!$B$7)*Curvas!A29</f>
        <v>0.14744363636363636</v>
      </c>
      <c r="E29" s="1">
        <v>0</v>
      </c>
      <c r="F29" s="1">
        <v>0.2</v>
      </c>
      <c r="H29" s="5">
        <v>0.27</v>
      </c>
      <c r="I29" s="5">
        <f>Dados!$F$14*Curvas!H29</f>
        <v>0.89181517562663537</v>
      </c>
    </row>
    <row r="30" spans="1:9">
      <c r="A30" s="1">
        <v>0.27</v>
      </c>
      <c r="B30" s="1">
        <f>(Dados!$B$8-Curvas!A30*Dados!$B$7)*Curvas!A30</f>
        <v>0.11627181818181821</v>
      </c>
      <c r="C30" s="7">
        <f>(1-Dados!$B$8+Curvas!A30*Dados!$B$7)*Curvas!A30</f>
        <v>0.15372818181818185</v>
      </c>
      <c r="E30" s="1">
        <v>0.1</v>
      </c>
      <c r="F30" s="1">
        <v>0</v>
      </c>
      <c r="H30" s="5">
        <v>0.28000000000000003</v>
      </c>
      <c r="I30" s="5">
        <f>Dados!$F$14*Curvas!H30</f>
        <v>0.92484536731651079</v>
      </c>
    </row>
    <row r="31" spans="1:9">
      <c r="A31" s="1">
        <v>0.28000000000000003</v>
      </c>
      <c r="B31" s="1">
        <f>(Dados!$B$8-Curvas!A31*Dados!$B$7)*Curvas!A31</f>
        <v>0.1199418181818182</v>
      </c>
      <c r="C31" s="7">
        <f>(1-Dados!$B$8+Curvas!A31*Dados!$B$7)*Curvas!A31</f>
        <v>0.16005818181818182</v>
      </c>
      <c r="E31" s="1">
        <v>0</v>
      </c>
      <c r="F31" s="1">
        <v>0.1</v>
      </c>
      <c r="H31" s="5">
        <v>0.28999999999999998</v>
      </c>
      <c r="I31" s="5">
        <f>Dados!$F$14*Curvas!H31</f>
        <v>0.95787555900638599</v>
      </c>
    </row>
    <row r="32" spans="1:9">
      <c r="A32" s="1">
        <v>0.28999999999999998</v>
      </c>
      <c r="B32" s="1">
        <f>(Dados!$B$8-Curvas!A32*Dados!$B$7)*Curvas!A32</f>
        <v>0.12356636363636364</v>
      </c>
      <c r="C32" s="7">
        <f>(1-Dados!$B$8+Curvas!A32*Dados!$B$7)*Curvas!A32</f>
        <v>0.16643363636363637</v>
      </c>
      <c r="H32" s="5">
        <v>0.3</v>
      </c>
      <c r="I32" s="5">
        <f>Dados!$F$14*Curvas!H32</f>
        <v>0.99090575069626141</v>
      </c>
    </row>
    <row r="33" spans="1:9">
      <c r="A33" s="1">
        <v>0.3</v>
      </c>
      <c r="B33" s="1">
        <f>(Dados!$B$8-Curvas!A33*Dados!$B$7)*Curvas!A33</f>
        <v>0.12714545454545456</v>
      </c>
      <c r="C33" s="7">
        <f>(1-Dados!$B$8+Curvas!A33*Dados!$B$7)*Curvas!A33</f>
        <v>0.17285454545454543</v>
      </c>
      <c r="H33" s="5">
        <v>0.31</v>
      </c>
      <c r="I33" s="5">
        <f>Dados!$F$14*Curvas!H33</f>
        <v>1.0239359423861367</v>
      </c>
    </row>
    <row r="34" spans="1:9">
      <c r="A34" s="1">
        <v>0.31</v>
      </c>
      <c r="B34" s="1">
        <f>(Dados!$B$8-Curvas!A34*Dados!$B$7)*Curvas!A34</f>
        <v>0.13067909090909094</v>
      </c>
      <c r="C34" s="7">
        <f>(1-Dados!$B$8+Curvas!A34*Dados!$B$7)*Curvas!A34</f>
        <v>0.17932090909090909</v>
      </c>
      <c r="H34" s="5">
        <v>0.32</v>
      </c>
      <c r="I34" s="5">
        <f>Dados!$F$14*Curvas!H34</f>
        <v>1.0569661340760121</v>
      </c>
    </row>
    <row r="35" spans="1:9">
      <c r="A35" s="1">
        <v>0.32</v>
      </c>
      <c r="B35" s="1">
        <f>(Dados!$B$8-Curvas!A35*Dados!$B$7)*Curvas!A35</f>
        <v>0.13416727272727275</v>
      </c>
      <c r="C35" s="7">
        <f>(1-Dados!$B$8+Curvas!A35*Dados!$B$7)*Curvas!A35</f>
        <v>0.18583272727272729</v>
      </c>
      <c r="H35" s="5">
        <v>0.33</v>
      </c>
      <c r="I35" s="5">
        <f>Dados!$F$14*Curvas!H35</f>
        <v>1.0899963257658876</v>
      </c>
    </row>
    <row r="36" spans="1:9">
      <c r="A36" s="1">
        <v>0.33</v>
      </c>
      <c r="B36" s="1">
        <f>(Dados!$B$8-Curvas!A36*Dados!$B$7)*Curvas!A36</f>
        <v>0.13761000000000001</v>
      </c>
      <c r="C36" s="7">
        <f>(1-Dados!$B$8+Curvas!A36*Dados!$B$7)*Curvas!A36</f>
        <v>0.19239000000000001</v>
      </c>
      <c r="H36" s="5">
        <v>0.34</v>
      </c>
      <c r="I36" s="5">
        <f>Dados!$F$14*Curvas!H36</f>
        <v>1.123026517455763</v>
      </c>
    </row>
    <row r="37" spans="1:9">
      <c r="A37" s="1">
        <v>0.34</v>
      </c>
      <c r="B37" s="1">
        <f>(Dados!$B$8-Curvas!A37*Dados!$B$7)*Curvas!A37</f>
        <v>0.14100727272727276</v>
      </c>
      <c r="C37" s="7">
        <f>(1-Dados!$B$8+Curvas!A37*Dados!$B$7)*Curvas!A37</f>
        <v>0.19899272727272729</v>
      </c>
      <c r="H37" s="5">
        <v>0.35</v>
      </c>
      <c r="I37" s="5">
        <f>Dados!$F$14*Curvas!H37</f>
        <v>1.1560567091456382</v>
      </c>
    </row>
    <row r="38" spans="1:9">
      <c r="A38" s="1">
        <v>0.35</v>
      </c>
      <c r="B38" s="1">
        <f>(Dados!$B$8-Curvas!A38*Dados!$B$7)*Curvas!A38</f>
        <v>0.14435909090909091</v>
      </c>
      <c r="C38" s="7">
        <f>(1-Dados!$B$8+Curvas!A38*Dados!$B$7)*Curvas!A38</f>
        <v>0.2056409090909091</v>
      </c>
      <c r="H38" s="5">
        <v>0.36</v>
      </c>
      <c r="I38" s="5">
        <f>Dados!$F$14*Curvas!H38</f>
        <v>1.1890869008355136</v>
      </c>
    </row>
    <row r="39" spans="1:9">
      <c r="A39" s="1">
        <v>0.36</v>
      </c>
      <c r="B39" s="1">
        <f>(Dados!$B$8-Curvas!A39*Dados!$B$7)*Curvas!A39</f>
        <v>0.14766545454545454</v>
      </c>
      <c r="C39" s="7">
        <f>(1-Dados!$B$8+Curvas!A39*Dados!$B$7)*Curvas!A39</f>
        <v>0.21233454545454544</v>
      </c>
      <c r="H39" s="5">
        <v>0.37</v>
      </c>
      <c r="I39" s="5">
        <f>Dados!$F$14*Curvas!H39</f>
        <v>1.222117092525389</v>
      </c>
    </row>
    <row r="40" spans="1:9">
      <c r="A40" s="1">
        <v>0.37</v>
      </c>
      <c r="B40" s="1">
        <f>(Dados!$B$8-Curvas!A40*Dados!$B$7)*Curvas!A40</f>
        <v>0.15092636363636364</v>
      </c>
      <c r="C40" s="7">
        <f>(1-Dados!$B$8+Curvas!A40*Dados!$B$7)*Curvas!A40</f>
        <v>0.21907363636363636</v>
      </c>
      <c r="H40" s="5">
        <v>0.38</v>
      </c>
      <c r="I40" s="5">
        <f>Dados!$F$14*Curvas!H40</f>
        <v>1.2551472842152644</v>
      </c>
    </row>
    <row r="41" spans="1:9">
      <c r="A41" s="1">
        <v>0.38</v>
      </c>
      <c r="B41" s="1">
        <f>(Dados!$B$8-Curvas!A41*Dados!$B$7)*Curvas!A41</f>
        <v>0.15414181818181821</v>
      </c>
      <c r="C41" s="7">
        <f>(1-Dados!$B$8+Curvas!A41*Dados!$B$7)*Curvas!A41</f>
        <v>0.22585818181818185</v>
      </c>
      <c r="H41" s="5">
        <v>0.39</v>
      </c>
      <c r="I41" s="5">
        <f>Dados!$F$14*Curvas!H41</f>
        <v>1.2881774759051399</v>
      </c>
    </row>
    <row r="42" spans="1:9">
      <c r="A42" s="1">
        <v>0.39</v>
      </c>
      <c r="B42" s="1">
        <f>(Dados!$B$8-Curvas!A42*Dados!$B$7)*Curvas!A42</f>
        <v>0.15731181818181822</v>
      </c>
      <c r="C42" s="7">
        <f>(1-Dados!$B$8+Curvas!A42*Dados!$B$7)*Curvas!A42</f>
        <v>0.23268818181818182</v>
      </c>
      <c r="H42" s="5">
        <v>0.4</v>
      </c>
      <c r="I42" s="5">
        <f>Dados!$F$14*Curvas!H42</f>
        <v>1.3212076675950153</v>
      </c>
    </row>
    <row r="43" spans="1:9">
      <c r="A43" s="1">
        <v>0.4</v>
      </c>
      <c r="B43" s="1">
        <f>(Dados!$B$8-Curvas!A43*Dados!$B$7)*Curvas!A43</f>
        <v>0.16043636363636368</v>
      </c>
      <c r="C43" s="7">
        <f>(1-Dados!$B$8+Curvas!A43*Dados!$B$7)*Curvas!A43</f>
        <v>0.2395636363636364</v>
      </c>
      <c r="H43" s="5">
        <v>0.41</v>
      </c>
      <c r="I43" s="5">
        <f>Dados!$F$14*Curvas!H43</f>
        <v>1.3542378592848905</v>
      </c>
    </row>
    <row r="44" spans="1:9">
      <c r="A44" s="1">
        <v>0.41</v>
      </c>
      <c r="B44" s="1">
        <f>(Dados!$B$8-Curvas!A44*Dados!$B$7)*Curvas!A44</f>
        <v>0.16351545454545455</v>
      </c>
      <c r="C44" s="7">
        <f>(1-Dados!$B$8+Curvas!A44*Dados!$B$7)*Curvas!A44</f>
        <v>0.24648454545454543</v>
      </c>
      <c r="H44" s="5">
        <v>0.42</v>
      </c>
      <c r="I44" s="5">
        <f>Dados!$F$14*Curvas!H44</f>
        <v>1.3872680509747659</v>
      </c>
    </row>
    <row r="45" spans="1:9">
      <c r="A45" s="1">
        <v>0.42</v>
      </c>
      <c r="B45" s="1">
        <f>(Dados!$B$8-Curvas!A45*Dados!$B$7)*Curvas!A45</f>
        <v>0.16654909090909092</v>
      </c>
      <c r="C45" s="7">
        <f>(1-Dados!$B$8+Curvas!A45*Dados!$B$7)*Curvas!A45</f>
        <v>0.25345090909090906</v>
      </c>
      <c r="H45" s="5">
        <v>0.43</v>
      </c>
      <c r="I45" s="5">
        <f>Dados!$F$14*Curvas!H45</f>
        <v>1.4202982426646413</v>
      </c>
    </row>
    <row r="46" spans="1:9">
      <c r="A46" s="1">
        <v>0.43</v>
      </c>
      <c r="B46" s="1">
        <f>(Dados!$B$8-Curvas!A46*Dados!$B$7)*Curvas!A46</f>
        <v>0.16953727272727276</v>
      </c>
      <c r="C46" s="7">
        <f>(1-Dados!$B$8+Curvas!A46*Dados!$B$7)*Curvas!A46</f>
        <v>0.26046272727272723</v>
      </c>
      <c r="H46" s="5">
        <v>0.44</v>
      </c>
      <c r="I46" s="5">
        <f>Dados!$F$14*Curvas!H46</f>
        <v>1.4533284343545168</v>
      </c>
    </row>
    <row r="47" spans="1:9">
      <c r="A47" s="1">
        <v>0.44</v>
      </c>
      <c r="B47" s="1">
        <f>(Dados!$B$8-Curvas!A47*Dados!$B$7)*Curvas!A47</f>
        <v>0.17248000000000002</v>
      </c>
      <c r="C47" s="7">
        <f>(1-Dados!$B$8+Curvas!A47*Dados!$B$7)*Curvas!A47</f>
        <v>0.26751999999999998</v>
      </c>
      <c r="H47" s="5">
        <v>0.45</v>
      </c>
      <c r="I47" s="5">
        <f>Dados!$F$14*Curvas!H47</f>
        <v>1.4863586260443922</v>
      </c>
    </row>
    <row r="48" spans="1:9">
      <c r="A48" s="1">
        <v>0.45</v>
      </c>
      <c r="B48" s="1">
        <f>(Dados!$B$8-Curvas!A48*Dados!$B$7)*Curvas!A48</f>
        <v>0.17537727272727277</v>
      </c>
      <c r="C48" s="7">
        <f>(1-Dados!$B$8+Curvas!A48*Dados!$B$7)*Curvas!A48</f>
        <v>0.2746227272727273</v>
      </c>
      <c r="H48" s="5">
        <v>0.46</v>
      </c>
      <c r="I48" s="5">
        <f>Dados!$F$14*Curvas!H48</f>
        <v>1.5193888177342676</v>
      </c>
    </row>
    <row r="49" spans="1:9">
      <c r="A49" s="1">
        <v>0.46</v>
      </c>
      <c r="B49" s="1">
        <f>(Dados!$B$8-Curvas!A49*Dados!$B$7)*Curvas!A49</f>
        <v>0.17822909090909095</v>
      </c>
      <c r="C49" s="7">
        <f>(1-Dados!$B$8+Curvas!A49*Dados!$B$7)*Curvas!A49</f>
        <v>0.28177090909090907</v>
      </c>
      <c r="H49" s="5">
        <v>0.47</v>
      </c>
      <c r="I49" s="5">
        <f>Dados!$F$14*Curvas!H49</f>
        <v>1.5524190094241428</v>
      </c>
    </row>
    <row r="50" spans="1:9">
      <c r="A50" s="1">
        <v>0.47</v>
      </c>
      <c r="B50" s="1">
        <f>(Dados!$B$8-Curvas!A50*Dados!$B$7)*Curvas!A50</f>
        <v>0.18103545454545455</v>
      </c>
      <c r="C50" s="7">
        <f>(1-Dados!$B$8+Curvas!A50*Dados!$B$7)*Curvas!A50</f>
        <v>0.28896454545454542</v>
      </c>
      <c r="H50" s="5">
        <v>0.48</v>
      </c>
      <c r="I50" s="5">
        <f>Dados!$F$14*Curvas!H50</f>
        <v>1.5854492011140182</v>
      </c>
    </row>
    <row r="51" spans="1:9">
      <c r="A51" s="1">
        <v>0.48</v>
      </c>
      <c r="B51" s="1">
        <f>(Dados!$B$8-Curvas!A51*Dados!$B$7)*Curvas!A51</f>
        <v>0.18379636363636367</v>
      </c>
      <c r="C51" s="7">
        <f>(1-Dados!$B$8+Curvas!A51*Dados!$B$7)*Curvas!A51</f>
        <v>0.29620363636363639</v>
      </c>
      <c r="H51" s="5">
        <v>0.49</v>
      </c>
      <c r="I51" s="5">
        <f>Dados!$F$14*Curvas!H51</f>
        <v>1.6184793928038936</v>
      </c>
    </row>
    <row r="52" spans="1:9">
      <c r="A52" s="1">
        <v>0.49</v>
      </c>
      <c r="B52" s="1">
        <f>(Dados!$B$8-Curvas!A52*Dados!$B$7)*Curvas!A52</f>
        <v>0.1865118181818182</v>
      </c>
      <c r="C52" s="7">
        <f>(1-Dados!$B$8+Curvas!A52*Dados!$B$7)*Curvas!A52</f>
        <v>0.30348818181818182</v>
      </c>
      <c r="H52" s="5">
        <v>0.5</v>
      </c>
      <c r="I52" s="5">
        <f>Dados!$F$14*Curvas!H52</f>
        <v>1.6515095844937691</v>
      </c>
    </row>
    <row r="53" spans="1:9">
      <c r="A53" s="1">
        <v>0.5</v>
      </c>
      <c r="B53" s="1">
        <f>(Dados!$B$8-Curvas!A53*Dados!$B$7)*Curvas!A53</f>
        <v>0.1891818181818182</v>
      </c>
      <c r="C53" s="7">
        <f>(1-Dados!$B$8+Curvas!A53*Dados!$B$7)*Curvas!A53</f>
        <v>0.31081818181818183</v>
      </c>
      <c r="H53" s="5">
        <v>0.51</v>
      </c>
      <c r="I53" s="5">
        <f>Dados!$F$14*Curvas!H53</f>
        <v>1.6845397761836445</v>
      </c>
    </row>
    <row r="54" spans="1:9">
      <c r="A54" s="1">
        <v>0.51</v>
      </c>
      <c r="B54" s="1">
        <f>(Dados!$B$8-Curvas!A54*Dados!$B$7)*Curvas!A54</f>
        <v>0.19180636363636366</v>
      </c>
      <c r="C54" s="7">
        <f>(1-Dados!$B$8+Curvas!A54*Dados!$B$7)*Curvas!A54</f>
        <v>0.3181936363636364</v>
      </c>
      <c r="H54" s="5">
        <v>0.52</v>
      </c>
      <c r="I54" s="5">
        <f>Dados!$F$14*Curvas!H54</f>
        <v>1.7175699678735199</v>
      </c>
    </row>
    <row r="55" spans="1:9">
      <c r="A55" s="1">
        <v>0.52</v>
      </c>
      <c r="B55" s="1">
        <f>(Dados!$B$8-Curvas!A55*Dados!$B$7)*Curvas!A55</f>
        <v>0.19438545454545458</v>
      </c>
      <c r="C55" s="7">
        <f>(1-Dados!$B$8+Curvas!A55*Dados!$B$7)*Curvas!A55</f>
        <v>0.32561454545454543</v>
      </c>
      <c r="H55" s="5">
        <v>0.53</v>
      </c>
      <c r="I55" s="5">
        <f>Dados!$F$14*Curvas!H55</f>
        <v>1.7506001595633953</v>
      </c>
    </row>
    <row r="56" spans="1:9">
      <c r="A56" s="1">
        <v>0.53</v>
      </c>
      <c r="B56" s="1">
        <f>(Dados!$B$8-Curvas!A56*Dados!$B$7)*Curvas!A56</f>
        <v>0.19691909090909096</v>
      </c>
      <c r="C56" s="7">
        <f>(1-Dados!$B$8+Curvas!A56*Dados!$B$7)*Curvas!A56</f>
        <v>0.33308090909090915</v>
      </c>
      <c r="H56" s="5">
        <v>0.54</v>
      </c>
      <c r="I56" s="5">
        <f>Dados!$F$14*Curvas!H56</f>
        <v>1.7836303512532707</v>
      </c>
    </row>
    <row r="57" spans="1:9">
      <c r="A57" s="1">
        <v>0.54</v>
      </c>
      <c r="B57" s="1">
        <f>(Dados!$B$8-Curvas!A57*Dados!$B$7)*Curvas!A57</f>
        <v>0.19940727272727277</v>
      </c>
      <c r="C57" s="7">
        <f>(1-Dados!$B$8+Curvas!A57*Dados!$B$7)*Curvas!A57</f>
        <v>0.34059272727272727</v>
      </c>
      <c r="H57" s="5">
        <v>0.55000000000000004</v>
      </c>
      <c r="I57" s="5">
        <f>Dados!$F$14*Curvas!H57</f>
        <v>1.8166605429431462</v>
      </c>
    </row>
    <row r="58" spans="1:9">
      <c r="A58" s="1">
        <v>0.55000000000000004</v>
      </c>
      <c r="B58" s="1">
        <f>(Dados!$B$8-Curvas!A58*Dados!$B$7)*Curvas!A58</f>
        <v>0.20185000000000003</v>
      </c>
      <c r="C58" s="7">
        <f>(1-Dados!$B$8+Curvas!A58*Dados!$B$7)*Curvas!A58</f>
        <v>0.34815000000000002</v>
      </c>
      <c r="H58" s="5">
        <v>0.56000000000000005</v>
      </c>
      <c r="I58" s="5">
        <f>Dados!$F$14*Curvas!H58</f>
        <v>1.8496907346330216</v>
      </c>
    </row>
    <row r="59" spans="1:9">
      <c r="A59" s="1">
        <v>0.56000000000000005</v>
      </c>
      <c r="B59" s="1">
        <f>(Dados!$B$8-Curvas!A59*Dados!$B$7)*Curvas!A59</f>
        <v>0.20424727272727278</v>
      </c>
      <c r="C59" s="7">
        <f>(1-Dados!$B$8+Curvas!A59*Dados!$B$7)*Curvas!A59</f>
        <v>0.35575272727272733</v>
      </c>
      <c r="H59" s="5">
        <v>0.56999999999999995</v>
      </c>
      <c r="I59" s="5">
        <f>Dados!$F$14*Curvas!H59</f>
        <v>1.8827209263228966</v>
      </c>
    </row>
    <row r="60" spans="1:9">
      <c r="A60" s="1">
        <v>0.56999999999999995</v>
      </c>
      <c r="B60" s="1">
        <f>(Dados!$B$8-Curvas!A60*Dados!$B$7)*Curvas!A60</f>
        <v>0.20659909090909093</v>
      </c>
      <c r="C60" s="7">
        <f>(1-Dados!$B$8+Curvas!A60*Dados!$B$7)*Curvas!A60</f>
        <v>0.36340090909090905</v>
      </c>
      <c r="H60" s="5">
        <v>0.57999999999999996</v>
      </c>
      <c r="I60" s="5">
        <f>Dados!$F$14*Curvas!H60</f>
        <v>1.915751118012772</v>
      </c>
    </row>
    <row r="61" spans="1:9">
      <c r="A61" s="1">
        <v>0.57999999999999996</v>
      </c>
      <c r="B61" s="1">
        <f>(Dados!$B$8-Curvas!A61*Dados!$B$7)*Curvas!A61</f>
        <v>0.20890545454545459</v>
      </c>
      <c r="C61" s="7">
        <f>(1-Dados!$B$8+Curvas!A61*Dados!$B$7)*Curvas!A61</f>
        <v>0.37109454545454545</v>
      </c>
      <c r="H61" s="5">
        <v>0.59</v>
      </c>
      <c r="I61" s="5">
        <f>Dados!$F$14*Curvas!H61</f>
        <v>1.9487813097026474</v>
      </c>
    </row>
    <row r="62" spans="1:9">
      <c r="A62" s="1">
        <v>0.59</v>
      </c>
      <c r="B62" s="1">
        <f>(Dados!$B$8-Curvas!A62*Dados!$B$7)*Curvas!A62</f>
        <v>0.21116636363636365</v>
      </c>
      <c r="C62" s="7">
        <f>(1-Dados!$B$8+Curvas!A62*Dados!$B$7)*Curvas!A62</f>
        <v>0.37883363636363632</v>
      </c>
      <c r="H62" s="5">
        <v>0.6</v>
      </c>
      <c r="I62" s="5">
        <f>Dados!$F$14*Curvas!H62</f>
        <v>1.9818115013925228</v>
      </c>
    </row>
    <row r="63" spans="1:9">
      <c r="A63" s="1">
        <v>0.6</v>
      </c>
      <c r="B63" s="1">
        <f>(Dados!$B$8-Curvas!A63*Dados!$B$7)*Curvas!A63</f>
        <v>0.2133818181818182</v>
      </c>
      <c r="C63" s="7">
        <f>(1-Dados!$B$8+Curvas!A63*Dados!$B$7)*Curvas!A63</f>
        <v>0.38661818181818181</v>
      </c>
      <c r="H63" s="5">
        <v>0.61</v>
      </c>
      <c r="I63" s="5">
        <f>Dados!$F$14*Curvas!H63</f>
        <v>2.0148416930823982</v>
      </c>
    </row>
    <row r="64" spans="1:9">
      <c r="A64" s="1">
        <v>0.61</v>
      </c>
      <c r="B64" s="1">
        <f>(Dados!$B$8-Curvas!A64*Dados!$B$7)*Curvas!A64</f>
        <v>0.21555181818181823</v>
      </c>
      <c r="C64" s="7">
        <f>(1-Dados!$B$8+Curvas!A64*Dados!$B$7)*Curvas!A64</f>
        <v>0.39444818181818181</v>
      </c>
      <c r="H64" s="5">
        <v>0.62</v>
      </c>
      <c r="I64" s="5">
        <f>Dados!$F$14*Curvas!H64</f>
        <v>2.0478718847722734</v>
      </c>
    </row>
    <row r="65" spans="1:9">
      <c r="A65" s="1">
        <v>0.62</v>
      </c>
      <c r="B65" s="1">
        <f>(Dados!$B$8-Curvas!A65*Dados!$B$7)*Curvas!A65</f>
        <v>0.21767636363636364</v>
      </c>
      <c r="C65" s="7">
        <f>(1-Dados!$B$8+Curvas!A65*Dados!$B$7)*Curvas!A65</f>
        <v>0.40232363636363633</v>
      </c>
      <c r="H65" s="5">
        <v>0.63</v>
      </c>
      <c r="I65" s="5">
        <f>Dados!$F$14*Curvas!H65</f>
        <v>2.0809020764621491</v>
      </c>
    </row>
    <row r="66" spans="1:9">
      <c r="A66" s="1">
        <v>0.63</v>
      </c>
      <c r="B66" s="1">
        <f>(Dados!$B$8-Curvas!A66*Dados!$B$7)*Curvas!A66</f>
        <v>0.21975545454545459</v>
      </c>
      <c r="C66" s="7">
        <f>(1-Dados!$B$8+Curvas!A66*Dados!$B$7)*Curvas!A66</f>
        <v>0.41024454545454547</v>
      </c>
      <c r="H66" s="5">
        <v>0.64</v>
      </c>
      <c r="I66" s="5">
        <f>Dados!$F$14*Curvas!H66</f>
        <v>2.1139322681520243</v>
      </c>
    </row>
    <row r="67" spans="1:9">
      <c r="A67" s="1">
        <v>0.64</v>
      </c>
      <c r="B67" s="1">
        <f>(Dados!$B$8-Curvas!A67*Dados!$B$7)*Curvas!A67</f>
        <v>0.22178909090909094</v>
      </c>
      <c r="C67" s="7">
        <f>(1-Dados!$B$8+Curvas!A67*Dados!$B$7)*Curvas!A67</f>
        <v>0.41821090909090913</v>
      </c>
      <c r="H67" s="5">
        <v>0.65</v>
      </c>
      <c r="I67" s="5">
        <f>Dados!$F$14*Curvas!H67</f>
        <v>2.1469624598418999</v>
      </c>
    </row>
    <row r="68" spans="1:9">
      <c r="A68" s="1">
        <v>0.65</v>
      </c>
      <c r="B68" s="1">
        <f>(Dados!$B$8-Curvas!A68*Dados!$B$7)*Curvas!A68</f>
        <v>0.22377727272727274</v>
      </c>
      <c r="C68" s="7">
        <f>(1-Dados!$B$8+Curvas!A68*Dados!$B$7)*Curvas!A68</f>
        <v>0.42622272727272725</v>
      </c>
      <c r="H68" s="5">
        <v>0.66</v>
      </c>
      <c r="I68" s="5">
        <f>Dados!$F$14*Curvas!H68</f>
        <v>2.1799926515317751</v>
      </c>
    </row>
    <row r="69" spans="1:9">
      <c r="A69" s="1">
        <v>0.66</v>
      </c>
      <c r="B69" s="1">
        <f>(Dados!$B$8-Curvas!A69*Dados!$B$7)*Curvas!A69</f>
        <v>0.22572000000000006</v>
      </c>
      <c r="C69" s="7">
        <f>(1-Dados!$B$8+Curvas!A69*Dados!$B$7)*Curvas!A69</f>
        <v>0.43428000000000005</v>
      </c>
      <c r="H69" s="5">
        <v>0.67</v>
      </c>
      <c r="I69" s="5">
        <f>Dados!$F$14*Curvas!H69</f>
        <v>2.2130228432216508</v>
      </c>
    </row>
    <row r="70" spans="1:9">
      <c r="A70" s="1">
        <v>0.67</v>
      </c>
      <c r="B70" s="1">
        <f>(Dados!$B$8-Curvas!A70*Dados!$B$7)*Curvas!A70</f>
        <v>0.22761727272727278</v>
      </c>
      <c r="C70" s="7">
        <f>(1-Dados!$B$8+Curvas!A70*Dados!$B$7)*Curvas!A70</f>
        <v>0.44238272727272737</v>
      </c>
      <c r="H70" s="5">
        <v>0.68</v>
      </c>
      <c r="I70" s="5">
        <f>Dados!$F$14*Curvas!H70</f>
        <v>2.246053034911526</v>
      </c>
    </row>
    <row r="71" spans="1:9">
      <c r="A71" s="1">
        <v>0.68</v>
      </c>
      <c r="B71" s="1">
        <f>(Dados!$B$8-Curvas!A71*Dados!$B$7)*Curvas!A71</f>
        <v>0.22946909090909096</v>
      </c>
      <c r="C71" s="7">
        <f>(1-Dados!$B$8+Curvas!A71*Dados!$B$7)*Curvas!A71</f>
        <v>0.45053090909090915</v>
      </c>
      <c r="H71" s="5">
        <v>0.69</v>
      </c>
      <c r="I71" s="5">
        <f>Dados!$F$14*Curvas!H71</f>
        <v>2.2790832266014012</v>
      </c>
    </row>
    <row r="72" spans="1:9">
      <c r="A72" s="1">
        <v>0.69</v>
      </c>
      <c r="B72" s="1">
        <f>(Dados!$B$8-Curvas!A72*Dados!$B$7)*Curvas!A72</f>
        <v>0.23127545454545456</v>
      </c>
      <c r="C72" s="7">
        <f>(1-Dados!$B$8+Curvas!A72*Dados!$B$7)*Curvas!A72</f>
        <v>0.45872454545454538</v>
      </c>
      <c r="H72" s="5">
        <v>0.7</v>
      </c>
      <c r="I72" s="5">
        <f>Dados!$F$14*Curvas!H72</f>
        <v>2.3121134182912764</v>
      </c>
    </row>
    <row r="73" spans="1:9">
      <c r="A73" s="1">
        <v>0.7</v>
      </c>
      <c r="B73" s="1">
        <f>(Dados!$B$8-Curvas!A73*Dados!$B$7)*Curvas!A73</f>
        <v>0.23303636363636362</v>
      </c>
      <c r="C73" s="7">
        <f>(1-Dados!$B$8+Curvas!A73*Dados!$B$7)*Curvas!A73</f>
        <v>0.4669636363636363</v>
      </c>
      <c r="H73" s="5">
        <v>0.71</v>
      </c>
      <c r="I73" s="5">
        <f>Dados!$F$14*Curvas!H73</f>
        <v>2.345143609981152</v>
      </c>
    </row>
    <row r="74" spans="1:9">
      <c r="A74" s="1">
        <v>0.71</v>
      </c>
      <c r="B74" s="1">
        <f>(Dados!$B$8-Curvas!A74*Dados!$B$7)*Curvas!A74</f>
        <v>0.23475181818181823</v>
      </c>
      <c r="C74" s="7">
        <f>(1-Dados!$B$8+Curvas!A74*Dados!$B$7)*Curvas!A74</f>
        <v>0.47524818181818179</v>
      </c>
      <c r="H74" s="5">
        <v>0.72</v>
      </c>
      <c r="I74" s="5">
        <f>Dados!$F$14*Curvas!H74</f>
        <v>2.3781738016710272</v>
      </c>
    </row>
    <row r="75" spans="1:9">
      <c r="A75" s="1">
        <v>0.72</v>
      </c>
      <c r="B75" s="1">
        <f>(Dados!$B$8-Curvas!A75*Dados!$B$7)*Curvas!A75</f>
        <v>0.23642181818181821</v>
      </c>
      <c r="C75" s="7">
        <f>(1-Dados!$B$8+Curvas!A75*Dados!$B$7)*Curvas!A75</f>
        <v>0.48357818181818174</v>
      </c>
      <c r="H75" s="5">
        <v>0.73</v>
      </c>
      <c r="I75" s="5">
        <f>Dados!$F$14*Curvas!H75</f>
        <v>2.4112039933609029</v>
      </c>
    </row>
    <row r="76" spans="1:9">
      <c r="A76" s="1">
        <v>0.73</v>
      </c>
      <c r="B76" s="1">
        <f>(Dados!$B$8-Curvas!A76*Dados!$B$7)*Curvas!A76</f>
        <v>0.23804636363636367</v>
      </c>
      <c r="C76" s="7">
        <f>(1-Dados!$B$8+Curvas!A76*Dados!$B$7)*Curvas!A76</f>
        <v>0.49195363636363637</v>
      </c>
      <c r="H76" s="5">
        <v>0.74</v>
      </c>
      <c r="I76" s="5">
        <f>Dados!$F$14*Curvas!H76</f>
        <v>2.4442341850507781</v>
      </c>
    </row>
    <row r="77" spans="1:9">
      <c r="A77" s="1">
        <v>0.74</v>
      </c>
      <c r="B77" s="1">
        <f>(Dados!$B$8-Curvas!A77*Dados!$B$7)*Curvas!A77</f>
        <v>0.23962545454545459</v>
      </c>
      <c r="C77" s="7">
        <f>(1-Dados!$B$8+Curvas!A77*Dados!$B$7)*Curvas!A77</f>
        <v>0.50037454545454552</v>
      </c>
      <c r="H77" s="5">
        <v>0.75</v>
      </c>
      <c r="I77" s="5">
        <f>Dados!$F$14*Curvas!H77</f>
        <v>2.4772643767406537</v>
      </c>
    </row>
    <row r="78" spans="1:9">
      <c r="A78" s="1">
        <v>0.75</v>
      </c>
      <c r="B78" s="1">
        <f>(Dados!$B$8-Curvas!A78*Dados!$B$7)*Curvas!A78</f>
        <v>0.24115909090909093</v>
      </c>
      <c r="C78" s="7">
        <f>(1-Dados!$B$8+Curvas!A78*Dados!$B$7)*Curvas!A78</f>
        <v>0.50884090909090907</v>
      </c>
      <c r="H78" s="5">
        <v>0.76</v>
      </c>
      <c r="I78" s="5">
        <f>Dados!$F$14*Curvas!H78</f>
        <v>2.5102945684305289</v>
      </c>
    </row>
    <row r="79" spans="1:9">
      <c r="A79" s="1">
        <v>0.76</v>
      </c>
      <c r="B79" s="1">
        <f>(Dados!$B$8-Curvas!A79*Dados!$B$7)*Curvas!A79</f>
        <v>0.24264727272727277</v>
      </c>
      <c r="C79" s="7">
        <f>(1-Dados!$B$8+Curvas!A79*Dados!$B$7)*Curvas!A79</f>
        <v>0.5173527272727273</v>
      </c>
      <c r="H79" s="5">
        <v>0.77</v>
      </c>
      <c r="I79" s="5">
        <f>Dados!$F$14*Curvas!H79</f>
        <v>2.5433247601204045</v>
      </c>
    </row>
    <row r="80" spans="1:9">
      <c r="A80" s="1">
        <v>0.77</v>
      </c>
      <c r="B80" s="1">
        <f>(Dados!$B$8-Curvas!A80*Dados!$B$7)*Curvas!A80</f>
        <v>0.24409000000000006</v>
      </c>
      <c r="C80" s="7">
        <f>(1-Dados!$B$8+Curvas!A80*Dados!$B$7)*Curvas!A80</f>
        <v>0.5259100000000001</v>
      </c>
      <c r="H80" s="5">
        <v>0.78</v>
      </c>
      <c r="I80" s="5">
        <f>Dados!$F$14*Curvas!H80</f>
        <v>2.5763549518102797</v>
      </c>
    </row>
    <row r="81" spans="1:9">
      <c r="A81" s="1">
        <v>0.78</v>
      </c>
      <c r="B81" s="1">
        <f>(Dados!$B$8-Curvas!A81*Dados!$B$7)*Curvas!A81</f>
        <v>0.24548727272727275</v>
      </c>
      <c r="C81" s="7">
        <f>(1-Dados!$B$8+Curvas!A81*Dados!$B$7)*Curvas!A81</f>
        <v>0.53451272727272725</v>
      </c>
      <c r="H81" s="5">
        <v>0.79</v>
      </c>
      <c r="I81" s="5">
        <f>Dados!$F$14*Curvas!H81</f>
        <v>2.6093851435001554</v>
      </c>
    </row>
    <row r="82" spans="1:9">
      <c r="A82" s="1">
        <v>0.79</v>
      </c>
      <c r="B82" s="1">
        <f>(Dados!$B$8-Curvas!A82*Dados!$B$7)*Curvas!A82</f>
        <v>0.24683909090909098</v>
      </c>
      <c r="C82" s="7">
        <f>(1-Dados!$B$8+Curvas!A82*Dados!$B$7)*Curvas!A82</f>
        <v>0.54316090909090908</v>
      </c>
      <c r="H82" s="5">
        <v>0.8</v>
      </c>
      <c r="I82" s="5">
        <f>Dados!$F$14*Curvas!H82</f>
        <v>2.6424153351900306</v>
      </c>
    </row>
    <row r="83" spans="1:9">
      <c r="A83" s="1">
        <v>0.8</v>
      </c>
      <c r="B83" s="1">
        <f>(Dados!$B$8-Curvas!A83*Dados!$B$7)*Curvas!A83</f>
        <v>0.24814545454545459</v>
      </c>
      <c r="C83" s="7">
        <f>(1-Dados!$B$8+Curvas!A83*Dados!$B$7)*Curvas!A83</f>
        <v>0.55185454545454549</v>
      </c>
      <c r="H83" s="5">
        <v>0.81</v>
      </c>
      <c r="I83" s="5">
        <f>Dados!$F$14*Curvas!H83</f>
        <v>2.6754455268799062</v>
      </c>
    </row>
    <row r="84" spans="1:9">
      <c r="A84" s="1">
        <v>0.81</v>
      </c>
      <c r="B84" s="1">
        <f>(Dados!$B$8-Curvas!A84*Dados!$B$7)*Curvas!A84</f>
        <v>0.24940636363636365</v>
      </c>
      <c r="C84" s="7">
        <f>(1-Dados!$B$8+Curvas!A84*Dados!$B$7)*Curvas!A84</f>
        <v>0.56059363636363635</v>
      </c>
      <c r="H84" s="5">
        <v>0.82</v>
      </c>
      <c r="I84" s="5">
        <f>Dados!$F$14*Curvas!H84</f>
        <v>2.708475718569781</v>
      </c>
    </row>
    <row r="85" spans="1:9">
      <c r="A85" s="1">
        <v>0.82</v>
      </c>
      <c r="B85" s="1">
        <f>(Dados!$B$8-Curvas!A85*Dados!$B$7)*Curvas!A85</f>
        <v>0.25062181818181822</v>
      </c>
      <c r="C85" s="7">
        <f>(1-Dados!$B$8+Curvas!A85*Dados!$B$7)*Curvas!A85</f>
        <v>0.56937818181818167</v>
      </c>
      <c r="H85" s="5">
        <v>0.83</v>
      </c>
      <c r="I85" s="5">
        <f>Dados!$F$14*Curvas!H85</f>
        <v>2.7415059102596566</v>
      </c>
    </row>
    <row r="86" spans="1:9">
      <c r="A86" s="1">
        <v>0.83</v>
      </c>
      <c r="B86" s="1">
        <f>(Dados!$B$8-Curvas!A86*Dados!$B$7)*Curvas!A86</f>
        <v>0.25179181818181817</v>
      </c>
      <c r="C86" s="7">
        <f>(1-Dados!$B$8+Curvas!A86*Dados!$B$7)*Curvas!A86</f>
        <v>0.57820818181818179</v>
      </c>
      <c r="H86" s="5">
        <v>0.84</v>
      </c>
      <c r="I86" s="5">
        <f>Dados!$F$14*Curvas!H86</f>
        <v>2.7745361019495318</v>
      </c>
    </row>
    <row r="87" spans="1:9">
      <c r="A87" s="1">
        <v>0.84</v>
      </c>
      <c r="B87" s="1">
        <f>(Dados!$B$8-Curvas!A87*Dados!$B$7)*Curvas!A87</f>
        <v>0.25291636363636372</v>
      </c>
      <c r="C87" s="7">
        <f>(1-Dados!$B$8+Curvas!A87*Dados!$B$7)*Curvas!A87</f>
        <v>0.58708363636363636</v>
      </c>
      <c r="H87" s="5">
        <v>0.85</v>
      </c>
      <c r="I87" s="5">
        <f>Dados!$F$14*Curvas!H87</f>
        <v>2.8075662936394075</v>
      </c>
    </row>
    <row r="88" spans="1:9">
      <c r="A88" s="1">
        <v>0.85</v>
      </c>
      <c r="B88" s="1">
        <f>(Dados!$B$8-Curvas!A88*Dados!$B$7)*Curvas!A88</f>
        <v>0.25399545454545458</v>
      </c>
      <c r="C88" s="7">
        <f>(1-Dados!$B$8+Curvas!A88*Dados!$B$7)*Curvas!A88</f>
        <v>0.5960045454545454</v>
      </c>
      <c r="H88" s="5">
        <v>0.86</v>
      </c>
      <c r="I88" s="5">
        <f>Dados!$F$14*Curvas!H88</f>
        <v>2.8405964853292827</v>
      </c>
    </row>
    <row r="89" spans="1:9">
      <c r="A89" s="1">
        <v>0.86</v>
      </c>
      <c r="B89" s="1">
        <f>(Dados!$B$8-Curvas!A89*Dados!$B$7)*Curvas!A89</f>
        <v>0.25502909090909098</v>
      </c>
      <c r="C89" s="7">
        <f>(1-Dados!$B$8+Curvas!A89*Dados!$B$7)*Curvas!A89</f>
        <v>0.60497090909090911</v>
      </c>
      <c r="H89" s="5">
        <v>0.87</v>
      </c>
      <c r="I89" s="5">
        <f>Dados!$F$14*Curvas!H89</f>
        <v>2.8736266770191583</v>
      </c>
    </row>
    <row r="90" spans="1:9">
      <c r="A90" s="1">
        <v>0.87</v>
      </c>
      <c r="B90" s="1">
        <f>(Dados!$B$8-Curvas!A90*Dados!$B$7)*Curvas!A90</f>
        <v>0.25601727272727282</v>
      </c>
      <c r="C90" s="7">
        <f>(1-Dados!$B$8+Curvas!A90*Dados!$B$7)*Curvas!A90</f>
        <v>0.61398272727272729</v>
      </c>
      <c r="H90" s="5">
        <v>0.88</v>
      </c>
      <c r="I90" s="5">
        <f>Dados!$F$14*Curvas!H90</f>
        <v>2.9066568687090335</v>
      </c>
    </row>
    <row r="91" spans="1:9">
      <c r="A91" s="1">
        <v>0.88</v>
      </c>
      <c r="B91" s="1">
        <f>(Dados!$B$8-Curvas!A91*Dados!$B$7)*Curvas!A91</f>
        <v>0.25696000000000002</v>
      </c>
      <c r="C91" s="7">
        <f>(1-Dados!$B$8+Curvas!A91*Dados!$B$7)*Curvas!A91</f>
        <v>0.62303999999999993</v>
      </c>
      <c r="H91" s="5">
        <v>0.89</v>
      </c>
      <c r="I91" s="5">
        <f>Dados!$F$14*Curvas!H91</f>
        <v>2.9396870603989091</v>
      </c>
    </row>
    <row r="92" spans="1:9">
      <c r="A92" s="1">
        <v>0.89</v>
      </c>
      <c r="B92" s="1">
        <f>(Dados!$B$8-Curvas!A92*Dados!$B$7)*Curvas!A92</f>
        <v>0.25785727272727277</v>
      </c>
      <c r="C92" s="7">
        <f>(1-Dados!$B$8+Curvas!A92*Dados!$B$7)*Curvas!A92</f>
        <v>0.63214272727272725</v>
      </c>
      <c r="H92" s="5">
        <v>0.9</v>
      </c>
      <c r="I92" s="5">
        <f>Dados!$F$14*Curvas!H92</f>
        <v>2.9727172520887843</v>
      </c>
    </row>
    <row r="93" spans="1:9">
      <c r="A93" s="1">
        <v>0.9</v>
      </c>
      <c r="B93" s="1">
        <f>(Dados!$B$8-Curvas!A93*Dados!$B$7)*Curvas!A93</f>
        <v>0.258709090909091</v>
      </c>
      <c r="C93" s="7">
        <f>(1-Dados!$B$8+Curvas!A93*Dados!$B$7)*Curvas!A93</f>
        <v>0.64129090909090913</v>
      </c>
      <c r="H93" s="5">
        <v>0.91</v>
      </c>
      <c r="I93" s="5">
        <f>Dados!$F$14*Curvas!H93</f>
        <v>3.00574744377866</v>
      </c>
    </row>
    <row r="94" spans="1:9">
      <c r="A94" s="1">
        <v>0.91</v>
      </c>
      <c r="B94" s="1">
        <f>(Dados!$B$8-Curvas!A94*Dados!$B$7)*Curvas!A94</f>
        <v>0.25951545454545455</v>
      </c>
      <c r="C94" s="7">
        <f>(1-Dados!$B$8+Curvas!A94*Dados!$B$7)*Curvas!A94</f>
        <v>0.65048454545454548</v>
      </c>
      <c r="H94" s="5">
        <v>0.92</v>
      </c>
      <c r="I94" s="5">
        <f>Dados!$F$14*Curvas!H94</f>
        <v>3.0387776354685352</v>
      </c>
    </row>
    <row r="95" spans="1:9">
      <c r="A95" s="1">
        <v>0.92</v>
      </c>
      <c r="B95" s="1">
        <f>(Dados!$B$8-Curvas!A95*Dados!$B$7)*Curvas!A95</f>
        <v>0.26027636363636369</v>
      </c>
      <c r="C95" s="7">
        <f>(1-Dados!$B$8+Curvas!A95*Dados!$B$7)*Curvas!A95</f>
        <v>0.6597236363636364</v>
      </c>
      <c r="H95" s="5">
        <v>0.93</v>
      </c>
      <c r="I95" s="5">
        <f>Dados!$F$14*Curvas!H95</f>
        <v>3.0718078271584104</v>
      </c>
    </row>
    <row r="96" spans="1:9">
      <c r="A96" s="1">
        <v>0.93</v>
      </c>
      <c r="B96" s="1">
        <f>(Dados!$B$8-Curvas!A96*Dados!$B$7)*Curvas!A96</f>
        <v>0.26099181818181821</v>
      </c>
      <c r="C96" s="7">
        <f>(1-Dados!$B$8+Curvas!A96*Dados!$B$7)*Curvas!A96</f>
        <v>0.66900818181818189</v>
      </c>
      <c r="H96" s="5">
        <v>0.94</v>
      </c>
      <c r="I96" s="5">
        <f>Dados!$F$14*Curvas!H96</f>
        <v>3.1048380188482856</v>
      </c>
    </row>
    <row r="97" spans="1:9">
      <c r="A97" s="1">
        <v>0.94</v>
      </c>
      <c r="B97" s="1">
        <f>(Dados!$B$8-Curvas!A97*Dados!$B$7)*Curvas!A97</f>
        <v>0.26166181818181822</v>
      </c>
      <c r="C97" s="7">
        <f>(1-Dados!$B$8+Curvas!A97*Dados!$B$7)*Curvas!A97</f>
        <v>0.67833818181818173</v>
      </c>
      <c r="H97" s="5">
        <v>0.95</v>
      </c>
      <c r="I97" s="5">
        <f>Dados!$F$14*Curvas!H97</f>
        <v>3.1378682105381612</v>
      </c>
    </row>
    <row r="98" spans="1:9">
      <c r="A98" s="1">
        <v>0.95</v>
      </c>
      <c r="B98" s="1">
        <f>(Dados!$B$8-Curvas!A98*Dados!$B$7)*Curvas!A98</f>
        <v>0.26228636363636371</v>
      </c>
      <c r="C98" s="7">
        <f>(1-Dados!$B$8+Curvas!A98*Dados!$B$7)*Curvas!A98</f>
        <v>0.68771363636363625</v>
      </c>
      <c r="H98" s="5">
        <v>0.96</v>
      </c>
      <c r="I98" s="5">
        <f>Dados!$F$14*Curvas!H98</f>
        <v>3.1708984022280364</v>
      </c>
    </row>
    <row r="99" spans="1:9">
      <c r="A99" s="1">
        <v>0.96</v>
      </c>
      <c r="B99" s="1">
        <f>(Dados!$B$8-Curvas!A99*Dados!$B$7)*Curvas!A99</f>
        <v>0.26286545454545457</v>
      </c>
      <c r="C99" s="7">
        <f>(1-Dados!$B$8+Curvas!A99*Dados!$B$7)*Curvas!A99</f>
        <v>0.69713454545454545</v>
      </c>
      <c r="H99" s="5">
        <v>0.97</v>
      </c>
      <c r="I99" s="5">
        <f>Dados!$F$14*Curvas!H99</f>
        <v>3.2039285939179121</v>
      </c>
    </row>
    <row r="100" spans="1:9">
      <c r="A100" s="1">
        <v>0.97</v>
      </c>
      <c r="B100" s="1">
        <f>(Dados!$B$8-Curvas!A100*Dados!$B$7)*Curvas!A100</f>
        <v>0.26339909090909097</v>
      </c>
      <c r="C100" s="7">
        <f>(1-Dados!$B$8+Curvas!A100*Dados!$B$7)*Curvas!A100</f>
        <v>0.70660090909090911</v>
      </c>
      <c r="H100" s="5">
        <v>0.98</v>
      </c>
      <c r="I100" s="5">
        <f>Dados!$F$14*Curvas!H100</f>
        <v>3.2369587856077873</v>
      </c>
    </row>
    <row r="101" spans="1:9">
      <c r="A101" s="1">
        <v>0.98</v>
      </c>
      <c r="B101" s="1">
        <f>(Dados!$B$8-Curvas!A101*Dados!$B$7)*Curvas!A101</f>
        <v>0.2638872727272728</v>
      </c>
      <c r="C101" s="7">
        <f>(1-Dados!$B$8+Curvas!A101*Dados!$B$7)*Curvas!A101</f>
        <v>0.71611272727272723</v>
      </c>
      <c r="H101" s="5">
        <v>0.99</v>
      </c>
      <c r="I101" s="5">
        <f>Dados!$F$14*Curvas!H101</f>
        <v>3.2699889772976629</v>
      </c>
    </row>
    <row r="102" spans="1:9">
      <c r="A102" s="1">
        <v>0.99</v>
      </c>
      <c r="B102" s="1">
        <f>(Dados!$B$8-Curvas!A102*Dados!$B$7)*Curvas!A102</f>
        <v>0.26433000000000006</v>
      </c>
      <c r="C102" s="7">
        <f>(1-Dados!$B$8+Curvas!A102*Dados!$B$7)*Curvas!A102</f>
        <v>0.72566999999999993</v>
      </c>
      <c r="H102" s="5">
        <v>1</v>
      </c>
      <c r="I102" s="5">
        <f>Dados!$F$14*Curvas!H102</f>
        <v>3.3030191689875381</v>
      </c>
    </row>
    <row r="103" spans="1:9">
      <c r="A103" s="1">
        <v>1</v>
      </c>
      <c r="B103" s="1">
        <f>(Dados!$B$8-Curvas!A103*Dados!$B$7)*Curvas!A103</f>
        <v>0.26472727272727281</v>
      </c>
      <c r="C103" s="7">
        <f>(1-Dados!$B$8+Curvas!A103*Dados!$B$7)*Curvas!A103</f>
        <v>0.7352727272727273</v>
      </c>
      <c r="H103" s="5">
        <v>1.01</v>
      </c>
      <c r="I103" s="5">
        <f>Dados!$F$14*Curvas!H103</f>
        <v>3.3360493606774133</v>
      </c>
    </row>
    <row r="104" spans="1:9">
      <c r="A104" s="1">
        <v>1.01</v>
      </c>
      <c r="B104" s="1">
        <f>(Dados!$B$8-Curvas!A104*Dados!$B$7)*Curvas!A104</f>
        <v>0.26507909090909093</v>
      </c>
      <c r="C104" s="7">
        <f>(1-Dados!$B$8+Curvas!A104*Dados!$B$7)*Curvas!A104</f>
        <v>0.74492090909090902</v>
      </c>
      <c r="H104" s="5">
        <v>1.02</v>
      </c>
      <c r="I104" s="5">
        <f>Dados!$F$14*Curvas!H104</f>
        <v>3.369079552367289</v>
      </c>
    </row>
    <row r="105" spans="1:9">
      <c r="A105" s="1">
        <v>1.02</v>
      </c>
      <c r="B105" s="1">
        <f>(Dados!$B$8-Curvas!A105*Dados!$B$7)*Curvas!A105</f>
        <v>0.26538545454545459</v>
      </c>
      <c r="C105" s="7">
        <f>(1-Dados!$B$8+Curvas!A105*Dados!$B$7)*Curvas!A105</f>
        <v>0.75461454545454543</v>
      </c>
      <c r="H105" s="5">
        <v>1.03</v>
      </c>
      <c r="I105" s="5">
        <f>Dados!$F$14*Curvas!H105</f>
        <v>3.4021097440571642</v>
      </c>
    </row>
    <row r="106" spans="1:9">
      <c r="A106" s="1">
        <v>1.03</v>
      </c>
      <c r="B106" s="1">
        <f>(Dados!$B$8-Curvas!A106*Dados!$B$7)*Curvas!A106</f>
        <v>0.26564636363636374</v>
      </c>
      <c r="C106" s="7">
        <f>(1-Dados!$B$8+Curvas!A106*Dados!$B$7)*Curvas!A106</f>
        <v>0.7643536363636364</v>
      </c>
      <c r="H106" s="5">
        <v>1.04</v>
      </c>
      <c r="I106" s="5">
        <f>Dados!$F$14*Curvas!H106</f>
        <v>3.4351399357470398</v>
      </c>
    </row>
    <row r="107" spans="1:9">
      <c r="A107" s="1">
        <v>1.04</v>
      </c>
      <c r="B107" s="1">
        <f>(Dados!$B$8-Curvas!A107*Dados!$B$7)*Curvas!A107</f>
        <v>0.2658618181818182</v>
      </c>
      <c r="C107" s="7">
        <f>(1-Dados!$B$8+Curvas!A107*Dados!$B$7)*Curvas!A107</f>
        <v>0.77413818181818184</v>
      </c>
      <c r="H107" s="5">
        <v>1.05</v>
      </c>
      <c r="I107" s="5">
        <f>Dados!$F$14*Curvas!H107</f>
        <v>3.468170127436915</v>
      </c>
    </row>
    <row r="108" spans="1:9">
      <c r="A108" s="1">
        <v>1.05</v>
      </c>
      <c r="B108" s="1">
        <f>(Dados!$B$8-Curvas!A108*Dados!$B$7)*Curvas!A108</f>
        <v>0.26603181818181826</v>
      </c>
      <c r="C108" s="7">
        <f>(1-Dados!$B$8+Curvas!A108*Dados!$B$7)*Curvas!A108</f>
        <v>0.78396818181818184</v>
      </c>
      <c r="H108" s="5">
        <v>1.06</v>
      </c>
      <c r="I108" s="5">
        <f>Dados!$F$14*Curvas!H108</f>
        <v>3.5012003191267906</v>
      </c>
    </row>
    <row r="109" spans="1:9">
      <c r="A109" s="1">
        <v>1.06</v>
      </c>
      <c r="B109" s="1">
        <f>(Dados!$B$8-Curvas!A109*Dados!$B$7)*Curvas!A109</f>
        <v>0.26615636363636369</v>
      </c>
      <c r="C109" s="7">
        <f>(1-Dados!$B$8+Curvas!A109*Dados!$B$7)*Curvas!A109</f>
        <v>0.79384363636363642</v>
      </c>
      <c r="H109" s="5">
        <v>1.07</v>
      </c>
      <c r="I109" s="5">
        <f>Dados!$F$14*Curvas!H109</f>
        <v>3.5342305108166658</v>
      </c>
    </row>
    <row r="110" spans="1:9">
      <c r="A110" s="1">
        <v>1.07</v>
      </c>
      <c r="B110" s="1">
        <f>(Dados!$B$8-Curvas!A110*Dados!$B$7)*Curvas!A110</f>
        <v>0.26623545454545461</v>
      </c>
      <c r="C110" s="7">
        <f>(1-Dados!$B$8+Curvas!A110*Dados!$B$7)*Curvas!A110</f>
        <v>0.80376454545454545</v>
      </c>
      <c r="H110" s="5">
        <v>1.08</v>
      </c>
      <c r="I110" s="5">
        <f>Dados!$F$14*Curvas!H110</f>
        <v>3.5672607025065415</v>
      </c>
    </row>
    <row r="111" spans="1:9">
      <c r="A111" s="1">
        <v>1.08</v>
      </c>
      <c r="B111" s="1">
        <f>(Dados!$B$8-Curvas!A111*Dados!$B$7)*Curvas!A111</f>
        <v>0.26626909090909096</v>
      </c>
      <c r="C111" s="7">
        <f>(1-Dados!$B$8+Curvas!A111*Dados!$B$7)*Curvas!A111</f>
        <v>0.81373090909090917</v>
      </c>
      <c r="H111" s="5">
        <v>1.0900000000000001</v>
      </c>
      <c r="I111" s="5">
        <f>Dados!$F$14*Curvas!H111</f>
        <v>3.6002908941964167</v>
      </c>
    </row>
    <row r="112" spans="1:9">
      <c r="A112" s="1">
        <v>1.0900000000000001</v>
      </c>
      <c r="B112" s="1">
        <f>(Dados!$B$8-Curvas!A112*Dados!$B$7)*Curvas!A112</f>
        <v>0.26625727272727279</v>
      </c>
      <c r="C112" s="7">
        <f>(1-Dados!$B$8+Curvas!A112*Dados!$B$7)*Curvas!A112</f>
        <v>0.82374272727272746</v>
      </c>
      <c r="H112" s="5">
        <v>1.1000000000000001</v>
      </c>
      <c r="I112" s="5">
        <f>Dados!$F$14*Curvas!H112</f>
        <v>3.6333210858862923</v>
      </c>
    </row>
    <row r="113" spans="1:9">
      <c r="A113" s="1">
        <v>1.1000000000000001</v>
      </c>
      <c r="B113" s="1">
        <f>(Dados!$B$8-Curvas!A113*Dados!$B$7)*Curvas!A113</f>
        <v>0.26620000000000005</v>
      </c>
      <c r="C113" s="7">
        <f>(1-Dados!$B$8+Curvas!A113*Dados!$B$7)*Curvas!A113</f>
        <v>0.8338000000000001</v>
      </c>
      <c r="H113" s="5">
        <v>1.1100000000000001</v>
      </c>
      <c r="I113" s="5">
        <f>Dados!$F$14*Curvas!H113</f>
        <v>3.6663512775761675</v>
      </c>
    </row>
    <row r="114" spans="1:9">
      <c r="A114" s="1">
        <v>1.1100000000000001</v>
      </c>
      <c r="B114" s="1">
        <f>(Dados!$B$8-Curvas!A114*Dados!$B$7)*Curvas!A114</f>
        <v>0.26609727272727279</v>
      </c>
      <c r="C114" s="7">
        <f>(1-Dados!$B$8+Curvas!A114*Dados!$B$7)*Curvas!A114</f>
        <v>0.8439027272727273</v>
      </c>
      <c r="H114" s="5">
        <v>1.1200000000000001</v>
      </c>
      <c r="I114" s="5">
        <f>Dados!$F$14*Curvas!H114</f>
        <v>3.6993814692660432</v>
      </c>
    </row>
    <row r="115" spans="1:9">
      <c r="A115" s="1">
        <v>1.1200000000000001</v>
      </c>
      <c r="B115" s="1">
        <f>(Dados!$B$8-Curvas!A115*Dados!$B$7)*Curvas!A115</f>
        <v>0.26594909090909097</v>
      </c>
      <c r="C115" s="7">
        <f>(1-Dados!$B$8+Curvas!A115*Dados!$B$7)*Curvas!A115</f>
        <v>0.8540509090909093</v>
      </c>
      <c r="H115" s="5">
        <v>1.1299999999999999</v>
      </c>
      <c r="I115" s="5">
        <f>Dados!$F$14*Curvas!H115</f>
        <v>3.7324116609559179</v>
      </c>
    </row>
    <row r="116" spans="1:9">
      <c r="A116" s="1">
        <v>1.1299999999999999</v>
      </c>
      <c r="B116" s="1">
        <f>(Dados!$B$8-Curvas!A116*Dados!$B$7)*Curvas!A116</f>
        <v>0.26575545454545463</v>
      </c>
      <c r="C116" s="7">
        <f>(1-Dados!$B$8+Curvas!A116*Dados!$B$7)*Curvas!A116</f>
        <v>0.86424454545454543</v>
      </c>
      <c r="H116" s="5">
        <v>1.1399999999999999</v>
      </c>
      <c r="I116" s="5">
        <f>Dados!$F$14*Curvas!H116</f>
        <v>3.7654418526457931</v>
      </c>
    </row>
    <row r="117" spans="1:9">
      <c r="A117" s="1">
        <v>1.1399999999999999</v>
      </c>
      <c r="B117" s="1">
        <f>(Dados!$B$8-Curvas!A117*Dados!$B$7)*Curvas!A117</f>
        <v>0.26551636363636372</v>
      </c>
      <c r="C117" s="7">
        <f>(1-Dados!$B$8+Curvas!A117*Dados!$B$7)*Curvas!A117</f>
        <v>0.87448363636363624</v>
      </c>
      <c r="H117" s="5">
        <v>1.1499999999999999</v>
      </c>
      <c r="I117" s="5">
        <f>Dados!$F$14*Curvas!H117</f>
        <v>3.7984720443356683</v>
      </c>
    </row>
    <row r="118" spans="1:9">
      <c r="A118" s="1">
        <v>1.1499999999999999</v>
      </c>
      <c r="B118" s="1">
        <f>(Dados!$B$8-Curvas!A118*Dados!$B$7)*Curvas!A118</f>
        <v>0.26523181818181824</v>
      </c>
      <c r="C118" s="7">
        <f>(1-Dados!$B$8+Curvas!A118*Dados!$B$7)*Curvas!A118</f>
        <v>0.88476818181818173</v>
      </c>
      <c r="H118" s="5">
        <v>1.1599999999999999</v>
      </c>
      <c r="I118" s="5">
        <f>Dados!$F$14*Curvas!H118</f>
        <v>3.831502236025544</v>
      </c>
    </row>
    <row r="119" spans="1:9">
      <c r="A119" s="1">
        <v>1.1599999999999999</v>
      </c>
      <c r="B119" s="1">
        <f>(Dados!$B$8-Curvas!A119*Dados!$B$7)*Curvas!A119</f>
        <v>0.26490181818181824</v>
      </c>
      <c r="C119" s="7">
        <f>(1-Dados!$B$8+Curvas!A119*Dados!$B$7)*Curvas!A119</f>
        <v>0.89509818181818179</v>
      </c>
      <c r="H119" s="5">
        <v>1.17</v>
      </c>
      <c r="I119" s="5">
        <f>Dados!$F$14*Curvas!H119</f>
        <v>3.8645324277154192</v>
      </c>
    </row>
    <row r="120" spans="1:9">
      <c r="A120" s="1">
        <v>1.17</v>
      </c>
      <c r="B120" s="1">
        <f>(Dados!$B$8-Curvas!A120*Dados!$B$7)*Curvas!A120</f>
        <v>0.26452636363636373</v>
      </c>
      <c r="C120" s="7">
        <f>(1-Dados!$B$8+Curvas!A120*Dados!$B$7)*Curvas!A120</f>
        <v>0.90547363636363631</v>
      </c>
      <c r="H120" s="5">
        <v>1.18</v>
      </c>
      <c r="I120" s="5">
        <f>Dados!$F$14*Curvas!H120</f>
        <v>3.8975626194052948</v>
      </c>
    </row>
    <row r="121" spans="1:9">
      <c r="A121" s="1">
        <v>1.18</v>
      </c>
      <c r="B121" s="1">
        <f>(Dados!$B$8-Curvas!A121*Dados!$B$7)*Curvas!A121</f>
        <v>0.26410545454545464</v>
      </c>
      <c r="C121" s="7">
        <f>(1-Dados!$B$8+Curvas!A121*Dados!$B$7)*Curvas!A121</f>
        <v>0.91589454545454529</v>
      </c>
      <c r="H121" s="5">
        <v>1.19</v>
      </c>
      <c r="I121" s="5">
        <f>Dados!$F$14*Curvas!H121</f>
        <v>3.93059281109517</v>
      </c>
    </row>
    <row r="122" spans="1:9">
      <c r="A122" s="1">
        <v>1.19</v>
      </c>
      <c r="B122" s="1">
        <f>(Dados!$B$8-Curvas!A122*Dados!$B$7)*Curvas!A122</f>
        <v>0.26363909090909099</v>
      </c>
      <c r="C122" s="7">
        <f>(1-Dados!$B$8+Curvas!A122*Dados!$B$7)*Curvas!A122</f>
        <v>0.92636090909090907</v>
      </c>
      <c r="H122" s="5">
        <v>1.2</v>
      </c>
      <c r="I122" s="5">
        <f>Dados!$F$14*Curvas!H122</f>
        <v>3.9636230027850456</v>
      </c>
    </row>
    <row r="123" spans="1:9">
      <c r="A123" s="1">
        <v>1.2</v>
      </c>
      <c r="B123" s="1">
        <f>(Dados!$B$8-Curvas!A123*Dados!$B$7)*Curvas!A123</f>
        <v>0.26312727272727282</v>
      </c>
      <c r="C123" s="7">
        <f>(1-Dados!$B$8+Curvas!A123*Dados!$B$7)*Curvas!A123</f>
        <v>0.93687272727272719</v>
      </c>
      <c r="H123" s="5">
        <v>1.21</v>
      </c>
      <c r="I123" s="5">
        <f>Dados!$F$14*Curvas!H123</f>
        <v>3.9966531944749208</v>
      </c>
    </row>
    <row r="124" spans="1:9">
      <c r="A124" s="1">
        <v>1.21</v>
      </c>
      <c r="B124" s="1">
        <f>(Dados!$B$8-Curvas!A124*Dados!$B$7)*Curvas!A124</f>
        <v>0.26257000000000008</v>
      </c>
      <c r="C124" s="7">
        <f>(1-Dados!$B$8+Curvas!A124*Dados!$B$7)*Curvas!A124</f>
        <v>0.94742999999999988</v>
      </c>
      <c r="H124" s="5">
        <v>1.22</v>
      </c>
      <c r="I124" s="5">
        <f>Dados!$F$14*Curvas!H124</f>
        <v>4.0296833861647965</v>
      </c>
    </row>
    <row r="125" spans="1:9">
      <c r="A125" s="1">
        <v>1.22</v>
      </c>
      <c r="B125" s="1">
        <f>(Dados!$B$8-Curvas!A125*Dados!$B$7)*Curvas!A125</f>
        <v>0.26196727272727277</v>
      </c>
      <c r="C125" s="7">
        <f>(1-Dados!$B$8+Curvas!A125*Dados!$B$7)*Curvas!A125</f>
        <v>0.95803272727272737</v>
      </c>
      <c r="H125" s="5">
        <v>1.23</v>
      </c>
      <c r="I125" s="5">
        <f>Dados!$F$14*Curvas!H125</f>
        <v>4.0627135778546721</v>
      </c>
    </row>
    <row r="126" spans="1:9">
      <c r="A126" s="1">
        <v>1.23</v>
      </c>
      <c r="B126" s="1">
        <f>(Dados!$B$8-Curvas!A126*Dados!$B$7)*Curvas!A126</f>
        <v>0.26131909090909095</v>
      </c>
      <c r="C126" s="7">
        <f>(1-Dados!$B$8+Curvas!A126*Dados!$B$7)*Curvas!A126</f>
        <v>0.96868090909090909</v>
      </c>
      <c r="H126" s="5">
        <v>1.24</v>
      </c>
      <c r="I126" s="5">
        <f>Dados!$F$14*Curvas!H126</f>
        <v>4.0957437695445469</v>
      </c>
    </row>
    <row r="127" spans="1:9">
      <c r="A127" s="1">
        <v>1.24</v>
      </c>
      <c r="B127" s="1">
        <f>(Dados!$B$8-Curvas!A127*Dados!$B$7)*Curvas!A127</f>
        <v>0.2606254545454546</v>
      </c>
      <c r="C127" s="7">
        <f>(1-Dados!$B$8+Curvas!A127*Dados!$B$7)*Curvas!A127</f>
        <v>0.97937454545454539</v>
      </c>
      <c r="H127" s="5">
        <v>1.25</v>
      </c>
      <c r="I127" s="5">
        <f>Dados!$F$14*Curvas!H127</f>
        <v>4.1287739612344225</v>
      </c>
    </row>
    <row r="128" spans="1:9">
      <c r="A128" s="1">
        <v>1.25</v>
      </c>
      <c r="B128" s="1">
        <f>(Dados!$B$8-Curvas!A128*Dados!$B$7)*Curvas!A128</f>
        <v>0.25988636363636375</v>
      </c>
      <c r="C128" s="7">
        <f>(1-Dados!$B$8+Curvas!A128*Dados!$B$7)*Curvas!A128</f>
        <v>0.99011363636363636</v>
      </c>
      <c r="H128" s="5">
        <v>1.26</v>
      </c>
      <c r="I128" s="5">
        <f>Dados!$F$14*Curvas!H128</f>
        <v>4.1618041529242982</v>
      </c>
    </row>
    <row r="129" spans="1:9">
      <c r="A129" s="1">
        <v>1.26</v>
      </c>
      <c r="B129" s="1">
        <f>(Dados!$B$8-Curvas!A129*Dados!$B$7)*Curvas!A129</f>
        <v>0.25910181818181821</v>
      </c>
      <c r="C129" s="7">
        <f>(1-Dados!$B$8+Curvas!A129*Dados!$B$7)*Curvas!A129</f>
        <v>1.0008981818181819</v>
      </c>
      <c r="H129" s="5">
        <v>1.27</v>
      </c>
      <c r="I129" s="5">
        <f>Dados!$F$14*Curvas!H129</f>
        <v>4.1948343446141738</v>
      </c>
    </row>
    <row r="130" spans="1:9">
      <c r="A130" s="1">
        <v>1.27</v>
      </c>
      <c r="B130" s="1">
        <f>(Dados!$B$8-Curvas!A130*Dados!$B$7)*Curvas!A130</f>
        <v>0.25827181818181827</v>
      </c>
      <c r="C130" s="7">
        <f>(1-Dados!$B$8+Curvas!A130*Dados!$B$7)*Curvas!A130</f>
        <v>1.0117281818181818</v>
      </c>
      <c r="H130" s="5">
        <v>1.28</v>
      </c>
      <c r="I130" s="5">
        <f>Dados!$F$14*Curvas!H130</f>
        <v>4.2278645363040486</v>
      </c>
    </row>
    <row r="131" spans="1:9">
      <c r="A131" s="1">
        <v>1.28</v>
      </c>
      <c r="B131" s="1">
        <f>(Dados!$B$8-Curvas!A131*Dados!$B$7)*Curvas!A131</f>
        <v>0.2573963636363637</v>
      </c>
      <c r="C131" s="7">
        <f>(1-Dados!$B$8+Curvas!A131*Dados!$B$7)*Curvas!A131</f>
        <v>1.0226036363636364</v>
      </c>
      <c r="H131" s="5">
        <v>1.29</v>
      </c>
      <c r="I131" s="5">
        <f>Dados!$F$14*Curvas!H131</f>
        <v>4.2608947279939242</v>
      </c>
    </row>
    <row r="132" spans="1:9">
      <c r="A132" s="1">
        <v>1.29</v>
      </c>
      <c r="B132" s="1">
        <f>(Dados!$B$8-Curvas!A132*Dados!$B$7)*Curvas!A132</f>
        <v>0.25647545454545467</v>
      </c>
      <c r="C132" s="7">
        <f>(1-Dados!$B$8+Curvas!A132*Dados!$B$7)*Curvas!A132</f>
        <v>1.0335245454545454</v>
      </c>
      <c r="H132" s="5">
        <v>1.3</v>
      </c>
      <c r="I132" s="5">
        <f>Dados!$F$14*Curvas!H132</f>
        <v>4.2939249196837999</v>
      </c>
    </row>
    <row r="133" spans="1:9">
      <c r="A133" s="1">
        <v>1.3</v>
      </c>
      <c r="B133" s="1">
        <f>(Dados!$B$8-Curvas!A133*Dados!$B$7)*Curvas!A133</f>
        <v>0.25550909090909096</v>
      </c>
      <c r="C133" s="7">
        <f>(1-Dados!$B$8+Curvas!A133*Dados!$B$7)*Curvas!A133</f>
        <v>1.0444909090909091</v>
      </c>
      <c r="H133" s="5">
        <v>1.31</v>
      </c>
      <c r="I133" s="5">
        <f>Dados!$F$14*Curvas!H133</f>
        <v>4.3269551113736755</v>
      </c>
    </row>
    <row r="134" spans="1:9">
      <c r="A134" s="1">
        <v>1.31</v>
      </c>
      <c r="B134" s="1">
        <f>(Dados!$B$8-Curvas!A134*Dados!$B$7)*Curvas!A134</f>
        <v>0.25449727272727279</v>
      </c>
      <c r="C134" s="7">
        <f>(1-Dados!$B$8+Curvas!A134*Dados!$B$7)*Curvas!A134</f>
        <v>1.0555027272727273</v>
      </c>
      <c r="H134" s="5">
        <v>1.32</v>
      </c>
      <c r="I134" s="5">
        <f>Dados!$F$14*Curvas!H134</f>
        <v>4.3599853030635503</v>
      </c>
    </row>
    <row r="135" spans="1:9">
      <c r="A135" s="1">
        <v>1.32</v>
      </c>
      <c r="B135" s="1">
        <f>(Dados!$B$8-Curvas!A135*Dados!$B$7)*Curvas!A135</f>
        <v>0.25344000000000011</v>
      </c>
      <c r="C135" s="7">
        <f>(1-Dados!$B$8+Curvas!A135*Dados!$B$7)*Curvas!A135</f>
        <v>1.0665600000000002</v>
      </c>
      <c r="H135" s="5">
        <v>1.33</v>
      </c>
      <c r="I135" s="5">
        <f>Dados!$F$14*Curvas!H135</f>
        <v>4.3930154947534259</v>
      </c>
    </row>
    <row r="136" spans="1:9">
      <c r="A136" s="1">
        <v>1.33</v>
      </c>
      <c r="B136" s="1">
        <f>(Dados!$B$8-Curvas!A136*Dados!$B$7)*Curvas!A136</f>
        <v>0.25233727272727274</v>
      </c>
      <c r="C136" s="7">
        <f>(1-Dados!$B$8+Curvas!A136*Dados!$B$7)*Curvas!A136</f>
        <v>1.0776627272727273</v>
      </c>
      <c r="H136" s="5">
        <v>1.34</v>
      </c>
      <c r="I136" s="5">
        <f>Dados!$F$14*Curvas!H136</f>
        <v>4.4260456864433015</v>
      </c>
    </row>
    <row r="137" spans="1:9">
      <c r="A137" s="1">
        <v>1.34</v>
      </c>
      <c r="B137" s="1">
        <f>(Dados!$B$8-Curvas!A137*Dados!$B$7)*Curvas!A137</f>
        <v>0.25118909090909097</v>
      </c>
      <c r="C137" s="7">
        <f>(1-Dados!$B$8+Curvas!A137*Dados!$B$7)*Curvas!A137</f>
        <v>1.0888109090909093</v>
      </c>
      <c r="H137" s="5">
        <v>1.35</v>
      </c>
      <c r="I137" s="5">
        <f>Dados!$F$14*Curvas!H137</f>
        <v>4.4590758781331772</v>
      </c>
    </row>
    <row r="138" spans="1:9">
      <c r="A138" s="1">
        <v>1.35</v>
      </c>
      <c r="B138" s="1">
        <f>(Dados!$B$8-Curvas!A138*Dados!$B$7)*Curvas!A138</f>
        <v>0.24999545454545463</v>
      </c>
      <c r="C138" s="7">
        <f>(1-Dados!$B$8+Curvas!A138*Dados!$B$7)*Curvas!A138</f>
        <v>1.1000045454545455</v>
      </c>
      <c r="H138" s="5">
        <v>1.36</v>
      </c>
      <c r="I138" s="5">
        <f>Dados!$F$14*Curvas!H138</f>
        <v>4.4921060698230519</v>
      </c>
    </row>
    <row r="139" spans="1:9">
      <c r="A139" s="1">
        <v>1.36</v>
      </c>
      <c r="B139" s="1">
        <f>(Dados!$B$8-Curvas!A139*Dados!$B$7)*Curvas!A139</f>
        <v>0.24875636363636372</v>
      </c>
      <c r="C139" s="7">
        <f>(1-Dados!$B$8+Curvas!A139*Dados!$B$7)*Curvas!A139</f>
        <v>1.1112436363636364</v>
      </c>
      <c r="H139" s="5">
        <v>1.37</v>
      </c>
      <c r="I139" s="5">
        <f>Dados!$F$14*Curvas!H139</f>
        <v>4.5251362615129276</v>
      </c>
    </row>
    <row r="140" spans="1:9">
      <c r="A140" s="1">
        <v>1.37</v>
      </c>
      <c r="B140" s="1">
        <f>(Dados!$B$8-Curvas!A140*Dados!$B$7)*Curvas!A140</f>
        <v>0.24747181818181821</v>
      </c>
      <c r="C140" s="7">
        <f>(1-Dados!$B$8+Curvas!A140*Dados!$B$7)*Curvas!A140</f>
        <v>1.122528181818182</v>
      </c>
      <c r="H140" s="5">
        <v>1.38</v>
      </c>
      <c r="I140" s="5">
        <f>Dados!$F$14*Curvas!H140</f>
        <v>4.5581664532028023</v>
      </c>
    </row>
    <row r="141" spans="1:9">
      <c r="A141" s="1">
        <v>1.38</v>
      </c>
      <c r="B141" s="1">
        <f>(Dados!$B$8-Curvas!A141*Dados!$B$7)*Curvas!A141</f>
        <v>0.24614181818181827</v>
      </c>
      <c r="C141" s="7">
        <f>(1-Dados!$B$8+Curvas!A141*Dados!$B$7)*Curvas!A141</f>
        <v>1.1338581818181817</v>
      </c>
      <c r="H141" s="5">
        <v>1.39</v>
      </c>
      <c r="I141" s="5">
        <f>Dados!$F$14*Curvas!H141</f>
        <v>4.591196644892678</v>
      </c>
    </row>
    <row r="142" spans="1:9">
      <c r="A142" s="1">
        <v>1.39</v>
      </c>
      <c r="B142" s="1">
        <f>(Dados!$B$8-Curvas!A142*Dados!$B$7)*Curvas!A142</f>
        <v>0.24476636363636375</v>
      </c>
      <c r="C142" s="7">
        <f>(1-Dados!$B$8+Curvas!A142*Dados!$B$7)*Curvas!A142</f>
        <v>1.1452336363636364</v>
      </c>
      <c r="H142" s="5">
        <v>1.4</v>
      </c>
      <c r="I142" s="5">
        <f>Dados!$F$14*Curvas!H142</f>
        <v>4.6242268365825527</v>
      </c>
    </row>
    <row r="143" spans="1:9">
      <c r="A143" s="1">
        <v>1.4</v>
      </c>
      <c r="B143" s="1">
        <f>(Dados!$B$8-Curvas!A143*Dados!$B$7)*Curvas!A143</f>
        <v>0.24334545454545461</v>
      </c>
      <c r="C143" s="7">
        <f>(1-Dados!$B$8+Curvas!A143*Dados!$B$7)*Curvas!A143</f>
        <v>1.1566545454545454</v>
      </c>
      <c r="H143" s="5">
        <v>1.41</v>
      </c>
      <c r="I143" s="5">
        <f>Dados!$F$14*Curvas!H143</f>
        <v>4.6572570282724284</v>
      </c>
    </row>
    <row r="144" spans="1:9">
      <c r="A144" s="1">
        <v>1.41</v>
      </c>
      <c r="B144" s="1">
        <f>(Dados!$B$8-Curvas!A144*Dados!$B$7)*Curvas!A144</f>
        <v>0.24187909090909099</v>
      </c>
      <c r="C144" s="7">
        <f>(1-Dados!$B$8+Curvas!A144*Dados!$B$7)*Curvas!A144</f>
        <v>1.168120909090909</v>
      </c>
      <c r="H144" s="5">
        <v>1.42</v>
      </c>
      <c r="I144" s="5">
        <f>Dados!$F$14*Curvas!H144</f>
        <v>4.690287219962304</v>
      </c>
    </row>
    <row r="145" spans="1:9">
      <c r="A145" s="1">
        <v>1.42</v>
      </c>
      <c r="B145" s="1">
        <f>(Dados!$B$8-Curvas!A145*Dados!$B$7)*Curvas!A145</f>
        <v>0.24036727272727282</v>
      </c>
      <c r="C145" s="7">
        <f>(1-Dados!$B$8+Curvas!A145*Dados!$B$7)*Curvas!A145</f>
        <v>1.1796327272727272</v>
      </c>
      <c r="H145" s="5">
        <v>1.43</v>
      </c>
      <c r="I145" s="5">
        <f>Dados!$F$14*Curvas!H145</f>
        <v>4.7233174116521797</v>
      </c>
    </row>
    <row r="146" spans="1:9">
      <c r="A146" s="1">
        <v>1.43</v>
      </c>
      <c r="B146" s="1">
        <f>(Dados!$B$8-Curvas!A146*Dados!$B$7)*Curvas!A146</f>
        <v>0.23881000000000013</v>
      </c>
      <c r="C146" s="7">
        <f>(1-Dados!$B$8+Curvas!A146*Dados!$B$7)*Curvas!A146</f>
        <v>1.19119</v>
      </c>
      <c r="H146" s="5">
        <v>1.44</v>
      </c>
      <c r="I146" s="5">
        <f>Dados!$F$14*Curvas!H146</f>
        <v>4.7563476033420544</v>
      </c>
    </row>
    <row r="147" spans="1:9">
      <c r="A147" s="1">
        <v>1.44</v>
      </c>
      <c r="B147" s="1">
        <f>(Dados!$B$8-Curvas!A147*Dados!$B$7)*Curvas!A147</f>
        <v>0.23720727272727279</v>
      </c>
      <c r="C147" s="7">
        <f>(1-Dados!$B$8+Curvas!A147*Dados!$B$7)*Curvas!A147</f>
        <v>1.2027927272727272</v>
      </c>
      <c r="H147" s="5">
        <v>1.45</v>
      </c>
      <c r="I147" s="5">
        <f>Dados!$F$14*Curvas!H147</f>
        <v>4.7893777950319301</v>
      </c>
    </row>
    <row r="148" spans="1:9">
      <c r="A148" s="1">
        <v>1.45</v>
      </c>
      <c r="B148" s="1">
        <f>(Dados!$B$8-Curvas!A148*Dados!$B$7)*Curvas!A148</f>
        <v>0.235559090909091</v>
      </c>
      <c r="C148" s="7">
        <f>(1-Dados!$B$8+Curvas!A148*Dados!$B$7)*Curvas!A148</f>
        <v>1.2144409090909092</v>
      </c>
      <c r="H148" s="5">
        <v>1.46</v>
      </c>
      <c r="I148" s="5">
        <f>Dados!$F$14*Curvas!H148</f>
        <v>4.8224079867218057</v>
      </c>
    </row>
    <row r="149" spans="1:9">
      <c r="A149" s="1">
        <v>1.46</v>
      </c>
      <c r="B149" s="1">
        <f>(Dados!$B$8-Curvas!A149*Dados!$B$7)*Curvas!A149</f>
        <v>0.23386545454545465</v>
      </c>
      <c r="C149" s="7">
        <f>(1-Dados!$B$8+Curvas!A149*Dados!$B$7)*Curvas!A149</f>
        <v>1.2261345454545454</v>
      </c>
      <c r="H149" s="5">
        <v>1.47</v>
      </c>
      <c r="I149" s="5">
        <f>Dados!$F$14*Curvas!H149</f>
        <v>4.8554381784116813</v>
      </c>
    </row>
    <row r="150" spans="1:9">
      <c r="A150" s="1">
        <v>1.47</v>
      </c>
      <c r="B150" s="1">
        <f>(Dados!$B$8-Curvas!A150*Dados!$B$7)*Curvas!A150</f>
        <v>0.23212636363636377</v>
      </c>
      <c r="C150" s="7">
        <f>(1-Dados!$B$8+Curvas!A150*Dados!$B$7)*Curvas!A150</f>
        <v>1.2378736363636362</v>
      </c>
      <c r="H150" s="5">
        <v>1.48</v>
      </c>
      <c r="I150" s="5">
        <f>Dados!$F$14*Curvas!H150</f>
        <v>4.8884683701015561</v>
      </c>
    </row>
    <row r="151" spans="1:9">
      <c r="A151" s="1">
        <v>1.48</v>
      </c>
      <c r="B151" s="1">
        <f>(Dados!$B$8-Curvas!A151*Dados!$B$7)*Curvas!A151</f>
        <v>0.23034181818181826</v>
      </c>
      <c r="C151" s="7">
        <f>(1-Dados!$B$8+Curvas!A151*Dados!$B$7)*Curvas!A151</f>
        <v>1.249658181818182</v>
      </c>
      <c r="H151" s="5">
        <v>1.49</v>
      </c>
      <c r="I151" s="5">
        <f>Dados!$F$14*Curvas!H151</f>
        <v>4.9214985617914317</v>
      </c>
    </row>
    <row r="152" spans="1:9">
      <c r="A152" s="1">
        <v>1.49</v>
      </c>
      <c r="B152" s="1">
        <f>(Dados!$B$8-Curvas!A152*Dados!$B$7)*Curvas!A152</f>
        <v>0.22851181818181826</v>
      </c>
      <c r="C152" s="7">
        <f>(1-Dados!$B$8+Curvas!A152*Dados!$B$7)*Curvas!A152</f>
        <v>1.2614881818181818</v>
      </c>
      <c r="H152" s="5">
        <v>1.5</v>
      </c>
      <c r="I152" s="5">
        <f>Dados!$F$14*Curvas!H152</f>
        <v>4.9545287534813074</v>
      </c>
    </row>
    <row r="153" spans="1:9">
      <c r="A153" s="1">
        <v>1.5</v>
      </c>
      <c r="B153" s="1">
        <f>(Dados!$B$8-Curvas!A153*Dados!$B$7)*Curvas!A153</f>
        <v>0.22663636363636375</v>
      </c>
      <c r="C153" s="7">
        <f>(1-Dados!$B$8+Curvas!A153*Dados!$B$7)*Curvas!A153</f>
        <v>1.2733636363636363</v>
      </c>
      <c r="H153" s="5">
        <v>1.51</v>
      </c>
      <c r="I153" s="5">
        <f>Dados!$F$14*Curvas!H153</f>
        <v>4.9875589451711821</v>
      </c>
    </row>
    <row r="154" spans="1:9">
      <c r="A154" s="1">
        <v>1.51</v>
      </c>
      <c r="B154" s="1">
        <f>(Dados!$B$8-Curvas!A154*Dados!$B$7)*Curvas!A154</f>
        <v>0.22471545454545461</v>
      </c>
      <c r="C154" s="7">
        <f>(1-Dados!$B$8+Curvas!A154*Dados!$B$7)*Curvas!A154</f>
        <v>1.2852845454545456</v>
      </c>
      <c r="H154" s="5">
        <v>1.52</v>
      </c>
      <c r="I154" s="5">
        <f>Dados!$F$14*Curvas!H154</f>
        <v>5.0205891368610578</v>
      </c>
    </row>
    <row r="155" spans="1:9">
      <c r="A155" s="1">
        <v>1.52</v>
      </c>
      <c r="B155" s="1">
        <f>(Dados!$B$8-Curvas!A155*Dados!$B$7)*Curvas!A155</f>
        <v>0.22274909090909098</v>
      </c>
      <c r="C155" s="7">
        <f>(1-Dados!$B$8+Curvas!A155*Dados!$B$7)*Curvas!A155</f>
        <v>1.2972509090909092</v>
      </c>
      <c r="H155" s="5">
        <v>1.53</v>
      </c>
      <c r="I155" s="5">
        <f>Dados!$F$14*Curvas!H155</f>
        <v>5.0536193285509334</v>
      </c>
    </row>
    <row r="156" spans="1:9">
      <c r="A156" s="1">
        <v>1.53</v>
      </c>
      <c r="B156" s="1">
        <f>(Dados!$B$8-Curvas!A156*Dados!$B$7)*Curvas!A156</f>
        <v>0.22073727272727281</v>
      </c>
      <c r="C156" s="7">
        <f>(1-Dados!$B$8+Curvas!A156*Dados!$B$7)*Curvas!A156</f>
        <v>1.3092627272727273</v>
      </c>
      <c r="H156" s="5">
        <v>1.54</v>
      </c>
      <c r="I156" s="5">
        <f>Dados!$F$14*Curvas!H156</f>
        <v>5.0866495202408091</v>
      </c>
    </row>
    <row r="157" spans="1:9">
      <c r="A157" s="1">
        <v>1.54</v>
      </c>
      <c r="B157" s="1">
        <f>(Dados!$B$8-Curvas!A157*Dados!$B$7)*Curvas!A157</f>
        <v>0.21868000000000012</v>
      </c>
      <c r="C157" s="7">
        <f>(1-Dados!$B$8+Curvas!A157*Dados!$B$7)*Curvas!A157</f>
        <v>1.3213200000000001</v>
      </c>
      <c r="H157" s="5">
        <v>1.55</v>
      </c>
      <c r="I157" s="5">
        <f>Dados!$F$14*Curvas!H157</f>
        <v>5.1196797119306838</v>
      </c>
    </row>
    <row r="158" spans="1:9">
      <c r="A158" s="1">
        <v>1.55</v>
      </c>
      <c r="B158" s="1">
        <f>(Dados!$B$8-Curvas!A158*Dados!$B$7)*Curvas!A158</f>
        <v>0.21657727272727278</v>
      </c>
      <c r="C158" s="7">
        <f>(1-Dados!$B$8+Curvas!A158*Dados!$B$7)*Curvas!A158</f>
        <v>1.3334227272727273</v>
      </c>
      <c r="H158" s="5">
        <v>1.56</v>
      </c>
      <c r="I158" s="5">
        <f>Dados!$F$14*Curvas!H158</f>
        <v>5.1527099036205595</v>
      </c>
    </row>
    <row r="159" spans="1:9">
      <c r="A159" s="1">
        <v>1.56</v>
      </c>
      <c r="B159" s="1">
        <f>(Dados!$B$8-Curvas!A159*Dados!$B$7)*Curvas!A159</f>
        <v>0.21442909090909099</v>
      </c>
      <c r="C159" s="7">
        <f>(1-Dados!$B$8+Curvas!A159*Dados!$B$7)*Curvas!A159</f>
        <v>1.3455709090909092</v>
      </c>
      <c r="H159" s="5">
        <v>1.57</v>
      </c>
      <c r="I159" s="5">
        <f>Dados!$F$14*Curvas!H159</f>
        <v>5.1857400953104351</v>
      </c>
    </row>
    <row r="160" spans="1:9">
      <c r="A160" s="1">
        <v>1.57</v>
      </c>
      <c r="B160" s="1">
        <f>(Dados!$B$8-Curvas!A160*Dados!$B$7)*Curvas!A160</f>
        <v>0.21223545454545464</v>
      </c>
      <c r="C160" s="7">
        <f>(1-Dados!$B$8+Curvas!A160*Dados!$B$7)*Curvas!A160</f>
        <v>1.3577645454545455</v>
      </c>
      <c r="H160" s="5">
        <v>1.58</v>
      </c>
      <c r="I160" s="5">
        <f>Dados!$F$14*Curvas!H160</f>
        <v>5.2187702870003108</v>
      </c>
    </row>
    <row r="161" spans="1:9">
      <c r="A161" s="1">
        <v>1.58</v>
      </c>
      <c r="B161" s="1">
        <f>(Dados!$B$8-Curvas!A161*Dados!$B$7)*Curvas!A161</f>
        <v>0.20999636363636376</v>
      </c>
      <c r="C161" s="7">
        <f>(1-Dados!$B$8+Curvas!A161*Dados!$B$7)*Curvas!A161</f>
        <v>1.3700036363636365</v>
      </c>
      <c r="H161" s="5">
        <v>1.59</v>
      </c>
      <c r="I161" s="5">
        <f>Dados!$F$14*Curvas!H161</f>
        <v>5.2518004786901855</v>
      </c>
    </row>
    <row r="162" spans="1:9">
      <c r="A162" s="1">
        <v>1.59</v>
      </c>
      <c r="B162" s="1">
        <f>(Dados!$B$8-Curvas!A162*Dados!$B$7)*Curvas!A162</f>
        <v>0.20771181818181822</v>
      </c>
      <c r="C162" s="7">
        <f>(1-Dados!$B$8+Curvas!A162*Dados!$B$7)*Curvas!A162</f>
        <v>1.3822881818181818</v>
      </c>
      <c r="H162" s="5">
        <v>1.6</v>
      </c>
      <c r="I162" s="5">
        <f>Dados!$F$14*Curvas!H162</f>
        <v>5.2848306703800612</v>
      </c>
    </row>
    <row r="163" spans="1:9">
      <c r="A163" s="1">
        <v>1.6</v>
      </c>
      <c r="B163" s="1">
        <f>(Dados!$B$8-Curvas!A163*Dados!$B$7)*Curvas!A163</f>
        <v>0.20538181818181825</v>
      </c>
      <c r="C163" s="7">
        <f>(1-Dados!$B$8+Curvas!A163*Dados!$B$7)*Curvas!A163</f>
        <v>1.394618181818182</v>
      </c>
    </row>
  </sheetData>
  <mergeCells count="3">
    <mergeCell ref="E1:F1"/>
    <mergeCell ref="H1:I1"/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Curvas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2021-04-01T02:42:05Z</dcterms:created>
  <dcterms:modified xsi:type="dcterms:W3CDTF">2021-04-01T17:37:24Z</dcterms:modified>
</cp:coreProperties>
</file>