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python.xml" ContentType="application/vnd.ms-excel.pyth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256d94789039ca/Escritorio/Pepe/Python/"/>
    </mc:Choice>
  </mc:AlternateContent>
  <xr:revisionPtr revIDLastSave="689" documentId="8_{36029D20-3E2B-4603-8D0C-8E319515665C}" xr6:coauthVersionLast="47" xr6:coauthVersionMax="47" xr10:uidLastSave="{05205FA6-A49B-4B77-AE02-42A293B439B1}"/>
  <bookViews>
    <workbookView xWindow="-110" yWindow="-110" windowWidth="19420" windowHeight="10420" firstSheet="11" activeTab="12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 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 " sheetId="11" r:id="rId11"/>
    <sheet name="DICIEMBRE" sheetId="12" r:id="rId12"/>
    <sheet name="ENERO 2025" sheetId="13" r:id="rId13"/>
    <sheet name="FEBRERO 2025" sheetId="15" r:id="rId14"/>
    <sheet name="MARZO 2025" sheetId="16" r:id="rId15"/>
    <sheet name="ABRIL 2025" sheetId="17" r:id="rId16"/>
    <sheet name="MAYO 2025" sheetId="18" r:id="rId17"/>
    <sheet name="JUNIO 2025" sheetId="19" r:id="rId18"/>
    <sheet name="JULIO 2025" sheetId="20" r:id="rId19"/>
    <sheet name="AGOSTO 2025" sheetId="21" r:id="rId20"/>
    <sheet name="SETIEMRE  2025" sheetId="22" r:id="rId21"/>
    <sheet name="OCTUBRE 2025" sheetId="23" r:id="rId22"/>
    <sheet name="NOVIEMBRE 2025" sheetId="24" r:id="rId23"/>
    <sheet name="DICIEMBRE 2025" sheetId="25" r:id="rId24"/>
    <sheet name="Resumen" sheetId="1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4" l="1"/>
  <c r="D26" i="14"/>
  <c r="D25" i="14"/>
  <c r="D20" i="14"/>
  <c r="O6" i="25"/>
  <c r="K6" i="25"/>
  <c r="J6" i="25"/>
  <c r="B6" i="25"/>
  <c r="Q6" i="25" s="1"/>
  <c r="O6" i="24"/>
  <c r="K6" i="24"/>
  <c r="J6" i="24"/>
  <c r="P6" i="24" s="1"/>
  <c r="E25" i="14" s="1"/>
  <c r="B6" i="24"/>
  <c r="B25" i="14" s="1"/>
  <c r="O6" i="23"/>
  <c r="D24" i="14" s="1"/>
  <c r="K6" i="23"/>
  <c r="J6" i="23"/>
  <c r="B6" i="23"/>
  <c r="B24" i="14" s="1"/>
  <c r="O6" i="22"/>
  <c r="D23" i="14" s="1"/>
  <c r="K6" i="22"/>
  <c r="J6" i="22"/>
  <c r="B6" i="22"/>
  <c r="B23" i="14" s="1"/>
  <c r="O6" i="21"/>
  <c r="D22" i="14" s="1"/>
  <c r="K6" i="21"/>
  <c r="J6" i="21"/>
  <c r="Q6" i="21" s="1"/>
  <c r="F22" i="14" s="1"/>
  <c r="B6" i="21"/>
  <c r="O6" i="20"/>
  <c r="D21" i="14" s="1"/>
  <c r="K6" i="20"/>
  <c r="J6" i="20"/>
  <c r="Q6" i="20" s="1"/>
  <c r="F21" i="14" s="1"/>
  <c r="B6" i="20"/>
  <c r="O6" i="19"/>
  <c r="K6" i="19"/>
  <c r="J6" i="19"/>
  <c r="C20" i="14" s="1"/>
  <c r="B6" i="19"/>
  <c r="Q6" i="19" s="1"/>
  <c r="F20" i="14" s="1"/>
  <c r="O6" i="18"/>
  <c r="D19" i="14" s="1"/>
  <c r="K6" i="18"/>
  <c r="J6" i="18"/>
  <c r="C19" i="14" s="1"/>
  <c r="B6" i="18"/>
  <c r="B19" i="14" s="1"/>
  <c r="O6" i="17"/>
  <c r="D18" i="14" s="1"/>
  <c r="K6" i="17"/>
  <c r="J6" i="17"/>
  <c r="C18" i="14" s="1"/>
  <c r="B6" i="17"/>
  <c r="B18" i="14" s="1"/>
  <c r="O6" i="16"/>
  <c r="D17" i="14" s="1"/>
  <c r="K6" i="16"/>
  <c r="J6" i="16"/>
  <c r="P6" i="16" s="1"/>
  <c r="E17" i="14" s="1"/>
  <c r="B6" i="16"/>
  <c r="B17" i="14" s="1"/>
  <c r="O6" i="15"/>
  <c r="D16" i="14" s="1"/>
  <c r="K6" i="15"/>
  <c r="O6" i="1"/>
  <c r="J6" i="1"/>
  <c r="C3" i="14" s="1"/>
  <c r="B6" i="1"/>
  <c r="B3" i="14" s="1"/>
  <c r="O6" i="2"/>
  <c r="J6" i="2"/>
  <c r="B6" i="2"/>
  <c r="Q6" i="2" s="1"/>
  <c r="F4" i="14" s="1"/>
  <c r="O6" i="3"/>
  <c r="J6" i="3"/>
  <c r="B6" i="3"/>
  <c r="B5" i="14" s="1"/>
  <c r="O6" i="4"/>
  <c r="J6" i="4"/>
  <c r="B6" i="4"/>
  <c r="B6" i="14" s="1"/>
  <c r="O6" i="5"/>
  <c r="J6" i="5"/>
  <c r="B6" i="5"/>
  <c r="B7" i="14" s="1"/>
  <c r="O6" i="6"/>
  <c r="J6" i="6"/>
  <c r="B6" i="6"/>
  <c r="B8" i="14" s="1"/>
  <c r="O6" i="7"/>
  <c r="D9" i="14" s="1"/>
  <c r="J6" i="7"/>
  <c r="C9" i="14" s="1"/>
  <c r="B6" i="7"/>
  <c r="B9" i="14" s="1"/>
  <c r="E8" i="14"/>
  <c r="D8" i="14"/>
  <c r="E7" i="14"/>
  <c r="D7" i="14"/>
  <c r="E6" i="14"/>
  <c r="D6" i="14"/>
  <c r="E5" i="14"/>
  <c r="D5" i="14"/>
  <c r="C4" i="14"/>
  <c r="E4" i="14"/>
  <c r="D4" i="14"/>
  <c r="E3" i="14"/>
  <c r="D3" i="14"/>
  <c r="C26" i="14"/>
  <c r="C23" i="14"/>
  <c r="C22" i="14"/>
  <c r="B22" i="14"/>
  <c r="B21" i="14"/>
  <c r="B6" i="15"/>
  <c r="B16" i="14" s="1"/>
  <c r="B6" i="12"/>
  <c r="B14" i="14" s="1"/>
  <c r="O6" i="10"/>
  <c r="D12" i="14" s="1"/>
  <c r="J6" i="10"/>
  <c r="O6" i="9"/>
  <c r="D11" i="14" s="1"/>
  <c r="J6" i="9"/>
  <c r="C11" i="14" s="1"/>
  <c r="B6" i="9"/>
  <c r="B11" i="14" s="1"/>
  <c r="O6" i="8"/>
  <c r="D10" i="14" s="1"/>
  <c r="J6" i="8"/>
  <c r="C10" i="14" s="1"/>
  <c r="B6" i="8"/>
  <c r="B10" i="14" s="1"/>
  <c r="P57" i="9"/>
  <c r="P147" i="10"/>
  <c r="B6" i="10"/>
  <c r="B12" i="14" s="1"/>
  <c r="O6" i="11"/>
  <c r="D13" i="14" s="1"/>
  <c r="K6" i="11"/>
  <c r="C13" i="14" s="1"/>
  <c r="B6" i="11"/>
  <c r="B13" i="14" s="1"/>
  <c r="O6" i="12"/>
  <c r="D14" i="14" s="1"/>
  <c r="J6" i="12"/>
  <c r="C14" i="14" s="1"/>
  <c r="O111" i="13"/>
  <c r="J111" i="13"/>
  <c r="O127" i="13"/>
  <c r="Q121" i="13" s="1"/>
  <c r="J127" i="13"/>
  <c r="P127" i="13" s="1"/>
  <c r="P123" i="13"/>
  <c r="P124" i="13"/>
  <c r="P125" i="13"/>
  <c r="P126" i="13"/>
  <c r="P128" i="13"/>
  <c r="P114" i="13"/>
  <c r="P115" i="13"/>
  <c r="P116" i="13"/>
  <c r="P117" i="13"/>
  <c r="P118" i="13"/>
  <c r="P119" i="13"/>
  <c r="P120" i="13"/>
  <c r="P121" i="13"/>
  <c r="P122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2" i="13"/>
  <c r="P113" i="13"/>
  <c r="P88" i="13"/>
  <c r="P89" i="13"/>
  <c r="P90" i="13"/>
  <c r="P91" i="13"/>
  <c r="P92" i="13"/>
  <c r="P93" i="13"/>
  <c r="P94" i="13"/>
  <c r="P95" i="13"/>
  <c r="P96" i="13"/>
  <c r="P97" i="13"/>
  <c r="P98" i="13"/>
  <c r="P79" i="13"/>
  <c r="P80" i="13"/>
  <c r="P81" i="13"/>
  <c r="P82" i="13"/>
  <c r="P83" i="13"/>
  <c r="P84" i="13"/>
  <c r="P85" i="13"/>
  <c r="P86" i="13"/>
  <c r="P87" i="13"/>
  <c r="P71" i="13"/>
  <c r="P72" i="13"/>
  <c r="P73" i="13"/>
  <c r="P74" i="13"/>
  <c r="P75" i="13"/>
  <c r="P76" i="13"/>
  <c r="P77" i="13"/>
  <c r="P78" i="13"/>
  <c r="P62" i="13"/>
  <c r="P63" i="13"/>
  <c r="P64" i="13"/>
  <c r="P65" i="13"/>
  <c r="P66" i="13"/>
  <c r="P67" i="13"/>
  <c r="P68" i="13"/>
  <c r="P69" i="13"/>
  <c r="P70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40" i="13"/>
  <c r="P41" i="13"/>
  <c r="P42" i="13"/>
  <c r="P43" i="13"/>
  <c r="P44" i="13"/>
  <c r="P45" i="13"/>
  <c r="P46" i="13"/>
  <c r="P47" i="13"/>
  <c r="P29" i="13"/>
  <c r="P30" i="13"/>
  <c r="P31" i="13"/>
  <c r="P32" i="13"/>
  <c r="P33" i="13"/>
  <c r="P34" i="13"/>
  <c r="P35" i="13"/>
  <c r="P36" i="13"/>
  <c r="P37" i="13"/>
  <c r="P38" i="13"/>
  <c r="P39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7" i="13"/>
  <c r="P163" i="12"/>
  <c r="P164" i="12"/>
  <c r="P165" i="12"/>
  <c r="P166" i="12"/>
  <c r="P167" i="12"/>
  <c r="P168" i="12"/>
  <c r="P169" i="12"/>
  <c r="P162" i="12"/>
  <c r="P156" i="12"/>
  <c r="P157" i="12"/>
  <c r="P158" i="12"/>
  <c r="P159" i="12"/>
  <c r="P160" i="12"/>
  <c r="P161" i="12"/>
  <c r="P147" i="12"/>
  <c r="P148" i="12"/>
  <c r="P149" i="12"/>
  <c r="P150" i="12"/>
  <c r="P151" i="12"/>
  <c r="P152" i="12"/>
  <c r="P153" i="12"/>
  <c r="P154" i="12"/>
  <c r="P155" i="12"/>
  <c r="P136" i="12"/>
  <c r="P137" i="12"/>
  <c r="P138" i="12"/>
  <c r="P139" i="12"/>
  <c r="P140" i="12"/>
  <c r="P141" i="12"/>
  <c r="P142" i="12"/>
  <c r="P143" i="12"/>
  <c r="P144" i="12"/>
  <c r="P145" i="12"/>
  <c r="P146" i="12"/>
  <c r="P127" i="12"/>
  <c r="P128" i="12"/>
  <c r="P129" i="12"/>
  <c r="P130" i="12"/>
  <c r="P131" i="12"/>
  <c r="P132" i="12"/>
  <c r="P133" i="12"/>
  <c r="P134" i="12"/>
  <c r="P135" i="12"/>
  <c r="P125" i="12"/>
  <c r="P126" i="12"/>
  <c r="P119" i="12"/>
  <c r="P120" i="12"/>
  <c r="P121" i="12"/>
  <c r="P122" i="12"/>
  <c r="P123" i="12"/>
  <c r="P124" i="12"/>
  <c r="P110" i="12"/>
  <c r="P111" i="12"/>
  <c r="P112" i="12"/>
  <c r="P113" i="12"/>
  <c r="P115" i="12"/>
  <c r="P116" i="12"/>
  <c r="P117" i="12"/>
  <c r="P118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95" i="12"/>
  <c r="P94" i="12"/>
  <c r="P93" i="12"/>
  <c r="P92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69" i="12"/>
  <c r="P70" i="12"/>
  <c r="P71" i="12"/>
  <c r="P72" i="12"/>
  <c r="P73" i="12"/>
  <c r="P74" i="12"/>
  <c r="P75" i="12"/>
  <c r="P76" i="12"/>
  <c r="P77" i="12"/>
  <c r="P66" i="12"/>
  <c r="P67" i="12"/>
  <c r="P68" i="12"/>
  <c r="P65" i="12"/>
  <c r="P64" i="12"/>
  <c r="P55" i="12"/>
  <c r="P56" i="12"/>
  <c r="P57" i="12"/>
  <c r="P58" i="12"/>
  <c r="P59" i="12"/>
  <c r="P60" i="12"/>
  <c r="P61" i="12"/>
  <c r="P62" i="12"/>
  <c r="P63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7" i="12"/>
  <c r="P7" i="11"/>
  <c r="P145" i="11"/>
  <c r="P144" i="11"/>
  <c r="P169" i="11"/>
  <c r="P170" i="11"/>
  <c r="P171" i="11"/>
  <c r="P172" i="11"/>
  <c r="P173" i="11"/>
  <c r="P174" i="11"/>
  <c r="P175" i="11"/>
  <c r="Q6" i="17" l="1"/>
  <c r="F18" i="14" s="1"/>
  <c r="P6" i="2"/>
  <c r="Q6" i="1"/>
  <c r="F3" i="14" s="1"/>
  <c r="P6" i="1"/>
  <c r="Q6" i="3"/>
  <c r="F5" i="14" s="1"/>
  <c r="Q6" i="4"/>
  <c r="F6" i="14" s="1"/>
  <c r="Q6" i="5"/>
  <c r="F7" i="14" s="1"/>
  <c r="Q6" i="6"/>
  <c r="F8" i="14" s="1"/>
  <c r="Q6" i="7"/>
  <c r="F9" i="14" s="1"/>
  <c r="P6" i="8"/>
  <c r="E10" i="14" s="1"/>
  <c r="Q6" i="8"/>
  <c r="F10" i="14" s="1"/>
  <c r="Q6" i="10"/>
  <c r="F12" i="14" s="1"/>
  <c r="C12" i="14"/>
  <c r="Q6" i="9"/>
  <c r="F11" i="14" s="1"/>
  <c r="Q6" i="16"/>
  <c r="F17" i="14" s="1"/>
  <c r="P6" i="17"/>
  <c r="E18" i="14" s="1"/>
  <c r="Q6" i="18"/>
  <c r="F19" i="14" s="1"/>
  <c r="B20" i="14"/>
  <c r="P6" i="19"/>
  <c r="E20" i="14" s="1"/>
  <c r="Q6" i="22"/>
  <c r="F23" i="14" s="1"/>
  <c r="Q6" i="23"/>
  <c r="F24" i="14" s="1"/>
  <c r="C24" i="14"/>
  <c r="C25" i="14"/>
  <c r="Q6" i="24"/>
  <c r="F25" i="14" s="1"/>
  <c r="B26" i="14"/>
  <c r="P6" i="25"/>
  <c r="E26" i="14" s="1"/>
  <c r="P6" i="23"/>
  <c r="E24" i="14" s="1"/>
  <c r="P6" i="22"/>
  <c r="E23" i="14" s="1"/>
  <c r="P6" i="21"/>
  <c r="E22" i="14" s="1"/>
  <c r="P6" i="20"/>
  <c r="E21" i="14" s="1"/>
  <c r="C21" i="14"/>
  <c r="P6" i="18"/>
  <c r="E19" i="14" s="1"/>
  <c r="C17" i="14"/>
  <c r="B4" i="14"/>
  <c r="P6" i="3"/>
  <c r="C5" i="14"/>
  <c r="C6" i="14"/>
  <c r="P6" i="4"/>
  <c r="C7" i="14"/>
  <c r="P6" i="5"/>
  <c r="C8" i="14"/>
  <c r="P6" i="6"/>
  <c r="P6" i="7"/>
  <c r="E9" i="14" s="1"/>
  <c r="Q125" i="13"/>
  <c r="J6" i="15"/>
  <c r="Q119" i="13"/>
  <c r="R119" i="13" s="1"/>
  <c r="S119" i="13" s="1"/>
  <c r="Q123" i="13"/>
  <c r="R123" i="13" s="1"/>
  <c r="S123" i="13" s="1"/>
  <c r="O6" i="13"/>
  <c r="D15" i="14" s="1"/>
  <c r="J6" i="13"/>
  <c r="Q122" i="13"/>
  <c r="R122" i="13" s="1"/>
  <c r="S122" i="13" s="1"/>
  <c r="Q124" i="13"/>
  <c r="R124" i="13" s="1"/>
  <c r="S124" i="13" s="1"/>
  <c r="Q6" i="12"/>
  <c r="F14" i="14" s="1"/>
  <c r="P6" i="12"/>
  <c r="E14" i="14" s="1"/>
  <c r="Q6" i="11"/>
  <c r="F13" i="14" s="1"/>
  <c r="P6" i="11"/>
  <c r="E13" i="14" s="1"/>
  <c r="P6" i="10"/>
  <c r="E12" i="14" s="1"/>
  <c r="P6" i="9"/>
  <c r="E11" i="14" s="1"/>
  <c r="Q126" i="13"/>
  <c r="R126" i="13" s="1"/>
  <c r="S126" i="13" s="1"/>
  <c r="Q120" i="13"/>
  <c r="R120" i="13" s="1"/>
  <c r="S120" i="13" s="1"/>
  <c r="P111" i="13"/>
  <c r="P158" i="11"/>
  <c r="P159" i="11"/>
  <c r="P160" i="11"/>
  <c r="P161" i="11"/>
  <c r="P162" i="11"/>
  <c r="P163" i="11"/>
  <c r="P164" i="11"/>
  <c r="P165" i="11"/>
  <c r="P166" i="11"/>
  <c r="P167" i="11"/>
  <c r="P168" i="11"/>
  <c r="P157" i="11"/>
  <c r="P146" i="11"/>
  <c r="P147" i="11"/>
  <c r="P148" i="11"/>
  <c r="P149" i="11"/>
  <c r="P150" i="11"/>
  <c r="P151" i="11"/>
  <c r="P152" i="11"/>
  <c r="P153" i="11"/>
  <c r="P154" i="11"/>
  <c r="P155" i="11"/>
  <c r="P156" i="11"/>
  <c r="P143" i="11"/>
  <c r="P132" i="11"/>
  <c r="P133" i="11"/>
  <c r="P134" i="11"/>
  <c r="P135" i="11"/>
  <c r="P136" i="11"/>
  <c r="P137" i="11"/>
  <c r="P138" i="11"/>
  <c r="P139" i="11"/>
  <c r="P140" i="11"/>
  <c r="P141" i="11"/>
  <c r="P142" i="11"/>
  <c r="P121" i="11"/>
  <c r="P122" i="11"/>
  <c r="P123" i="11"/>
  <c r="P124" i="11"/>
  <c r="P125" i="11"/>
  <c r="P126" i="11"/>
  <c r="P127" i="11"/>
  <c r="P128" i="11"/>
  <c r="P129" i="11"/>
  <c r="P130" i="11"/>
  <c r="P131" i="11"/>
  <c r="P111" i="11"/>
  <c r="P108" i="11"/>
  <c r="P109" i="11"/>
  <c r="P110" i="11"/>
  <c r="P112" i="11"/>
  <c r="P113" i="11"/>
  <c r="P114" i="11"/>
  <c r="P115" i="11"/>
  <c r="P116" i="11"/>
  <c r="P117" i="11"/>
  <c r="P118" i="11"/>
  <c r="P119" i="11"/>
  <c r="P120" i="11"/>
  <c r="P100" i="11"/>
  <c r="P101" i="11"/>
  <c r="P102" i="11"/>
  <c r="P103" i="11"/>
  <c r="P104" i="11"/>
  <c r="P105" i="11"/>
  <c r="P106" i="11"/>
  <c r="P107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73" i="11"/>
  <c r="P74" i="11"/>
  <c r="P75" i="11"/>
  <c r="P76" i="11"/>
  <c r="P77" i="11"/>
  <c r="P78" i="11"/>
  <c r="P79" i="11"/>
  <c r="P80" i="11"/>
  <c r="P81" i="11"/>
  <c r="P82" i="11"/>
  <c r="P65" i="11"/>
  <c r="P66" i="11"/>
  <c r="P67" i="11"/>
  <c r="P68" i="11"/>
  <c r="P69" i="11"/>
  <c r="P70" i="11"/>
  <c r="P71" i="11"/>
  <c r="P72" i="11"/>
  <c r="P59" i="11"/>
  <c r="P60" i="11"/>
  <c r="P61" i="11"/>
  <c r="P62" i="11"/>
  <c r="P63" i="11"/>
  <c r="P64" i="11"/>
  <c r="P58" i="11"/>
  <c r="P57" i="11"/>
  <c r="P54" i="11"/>
  <c r="P55" i="11"/>
  <c r="P56" i="11"/>
  <c r="P52" i="11"/>
  <c r="P53" i="11"/>
  <c r="P41" i="11"/>
  <c r="P42" i="11"/>
  <c r="P43" i="11"/>
  <c r="P44" i="11"/>
  <c r="P45" i="11"/>
  <c r="P46" i="11"/>
  <c r="P47" i="11"/>
  <c r="P48" i="11"/>
  <c r="P49" i="11"/>
  <c r="P50" i="11"/>
  <c r="P51" i="11"/>
  <c r="P40" i="11"/>
  <c r="P30" i="11"/>
  <c r="P31" i="11"/>
  <c r="P32" i="11"/>
  <c r="P33" i="11"/>
  <c r="P34" i="11"/>
  <c r="P35" i="11"/>
  <c r="P36" i="11"/>
  <c r="P37" i="11"/>
  <c r="P38" i="11"/>
  <c r="P39" i="11"/>
  <c r="P24" i="11"/>
  <c r="P25" i="11"/>
  <c r="P26" i="11"/>
  <c r="P27" i="11"/>
  <c r="P28" i="11"/>
  <c r="P29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7" i="10"/>
  <c r="P138" i="10"/>
  <c r="P139" i="10"/>
  <c r="P140" i="10"/>
  <c r="P141" i="10"/>
  <c r="P142" i="10"/>
  <c r="P143" i="10"/>
  <c r="P144" i="10"/>
  <c r="P145" i="10"/>
  <c r="P146" i="10"/>
  <c r="P136" i="10"/>
  <c r="P137" i="10"/>
  <c r="P130" i="10"/>
  <c r="P131" i="10"/>
  <c r="P132" i="10"/>
  <c r="P133" i="10"/>
  <c r="P134" i="10"/>
  <c r="P135" i="10"/>
  <c r="P129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10" i="10"/>
  <c r="P103" i="10"/>
  <c r="P104" i="10"/>
  <c r="P105" i="10"/>
  <c r="P106" i="10"/>
  <c r="P107" i="10"/>
  <c r="P108" i="10"/>
  <c r="P109" i="10"/>
  <c r="P111" i="10"/>
  <c r="P112" i="10"/>
  <c r="P113" i="10"/>
  <c r="P114" i="10"/>
  <c r="P115" i="10"/>
  <c r="P116" i="10"/>
  <c r="P96" i="10"/>
  <c r="P97" i="10"/>
  <c r="P98" i="10"/>
  <c r="P99" i="10"/>
  <c r="P100" i="10"/>
  <c r="P101" i="10"/>
  <c r="P102" i="10"/>
  <c r="P94" i="10"/>
  <c r="P95" i="10"/>
  <c r="P88" i="10"/>
  <c r="P89" i="10"/>
  <c r="P90" i="10"/>
  <c r="P91" i="10"/>
  <c r="P92" i="10"/>
  <c r="P93" i="10"/>
  <c r="P77" i="10"/>
  <c r="P78" i="10"/>
  <c r="P79" i="10"/>
  <c r="P80" i="10"/>
  <c r="P81" i="10"/>
  <c r="P82" i="10"/>
  <c r="P83" i="10"/>
  <c r="P84" i="10"/>
  <c r="P85" i="10"/>
  <c r="P86" i="10"/>
  <c r="P87" i="10"/>
  <c r="P76" i="10"/>
  <c r="P75" i="10"/>
  <c r="P74" i="10"/>
  <c r="P73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57" i="10"/>
  <c r="P56" i="10"/>
  <c r="P47" i="10"/>
  <c r="P48" i="10"/>
  <c r="P49" i="10"/>
  <c r="P50" i="10"/>
  <c r="P51" i="10"/>
  <c r="P52" i="10"/>
  <c r="P53" i="10"/>
  <c r="P54" i="10"/>
  <c r="P55" i="10"/>
  <c r="P46" i="10"/>
  <c r="P45" i="10"/>
  <c r="P44" i="10"/>
  <c r="P43" i="10"/>
  <c r="P42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51" i="9"/>
  <c r="P52" i="9"/>
  <c r="P53" i="9"/>
  <c r="P54" i="9"/>
  <c r="P55" i="9"/>
  <c r="P56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31" i="9"/>
  <c r="P32" i="9"/>
  <c r="P33" i="9"/>
  <c r="P34" i="9"/>
  <c r="P35" i="9"/>
  <c r="P36" i="9"/>
  <c r="P3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7" i="9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07" i="8"/>
  <c r="P95" i="8"/>
  <c r="P96" i="8"/>
  <c r="P97" i="8"/>
  <c r="P98" i="8"/>
  <c r="P99" i="8"/>
  <c r="P100" i="8"/>
  <c r="P101" i="8"/>
  <c r="P102" i="8"/>
  <c r="P103" i="8"/>
  <c r="P104" i="8"/>
  <c r="P105" i="8"/>
  <c r="P106" i="8"/>
  <c r="P85" i="8"/>
  <c r="P86" i="8"/>
  <c r="P87" i="8"/>
  <c r="P88" i="8"/>
  <c r="P89" i="8"/>
  <c r="P90" i="8"/>
  <c r="P91" i="8"/>
  <c r="P92" i="8"/>
  <c r="P93" i="8"/>
  <c r="P94" i="8"/>
  <c r="P84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68" i="8"/>
  <c r="P69" i="8"/>
  <c r="P57" i="8"/>
  <c r="P58" i="8"/>
  <c r="P59" i="8"/>
  <c r="P60" i="8"/>
  <c r="P61" i="8"/>
  <c r="P62" i="8"/>
  <c r="P63" i="8"/>
  <c r="P64" i="8"/>
  <c r="P65" i="8"/>
  <c r="P66" i="8"/>
  <c r="P67" i="8"/>
  <c r="C15" i="14" l="1"/>
  <c r="Q6" i="15"/>
  <c r="F16" i="14" s="1"/>
  <c r="C16" i="14"/>
  <c r="P6" i="15"/>
  <c r="E16" i="14" s="1"/>
  <c r="P6" i="13"/>
  <c r="Q127" i="13"/>
  <c r="R127" i="13"/>
  <c r="S127" i="13" s="1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8" i="8"/>
  <c r="P9" i="8"/>
  <c r="P10" i="8"/>
  <c r="P11" i="8"/>
  <c r="P12" i="8"/>
  <c r="P13" i="8"/>
  <c r="P7" i="8"/>
  <c r="P26" i="8"/>
  <c r="P27" i="8"/>
  <c r="P28" i="8"/>
  <c r="P29" i="8"/>
  <c r="P30" i="8"/>
  <c r="P31" i="8"/>
  <c r="P32" i="8"/>
  <c r="P33" i="8"/>
  <c r="P34" i="8"/>
  <c r="P16" i="8"/>
  <c r="P25" i="8"/>
  <c r="P24" i="8"/>
  <c r="P23" i="8"/>
  <c r="P15" i="8"/>
  <c r="P17" i="8"/>
  <c r="P18" i="8"/>
  <c r="P19" i="8"/>
  <c r="P20" i="8"/>
  <c r="P21" i="8"/>
  <c r="P22" i="8"/>
  <c r="P14" i="8"/>
  <c r="P39" i="7"/>
  <c r="P37" i="7"/>
  <c r="P38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P1695" i="7"/>
  <c r="P1696" i="7"/>
  <c r="P1697" i="7"/>
  <c r="P1698" i="7"/>
  <c r="P1699" i="7"/>
  <c r="P1700" i="7"/>
  <c r="P1701" i="7"/>
  <c r="P1702" i="7"/>
  <c r="P1703" i="7"/>
  <c r="P1704" i="7"/>
  <c r="P1705" i="7"/>
  <c r="P1706" i="7"/>
  <c r="P1707" i="7"/>
  <c r="P1708" i="7"/>
  <c r="P1709" i="7"/>
  <c r="P1710" i="7"/>
  <c r="P1711" i="7"/>
  <c r="P1712" i="7"/>
  <c r="P1713" i="7"/>
  <c r="P1714" i="7"/>
  <c r="P1715" i="7"/>
  <c r="P1716" i="7"/>
  <c r="P1717" i="7"/>
  <c r="P1718" i="7"/>
  <c r="P1719" i="7"/>
  <c r="P1720" i="7"/>
  <c r="P1721" i="7"/>
  <c r="P1722" i="7"/>
  <c r="P1723" i="7"/>
  <c r="P1724" i="7"/>
  <c r="P1725" i="7"/>
  <c r="P1726" i="7"/>
  <c r="P1727" i="7"/>
  <c r="P1728" i="7"/>
  <c r="P1729" i="7"/>
  <c r="P1730" i="7"/>
  <c r="P1731" i="7"/>
  <c r="P1732" i="7"/>
  <c r="P1733" i="7"/>
  <c r="P1734" i="7"/>
  <c r="P1735" i="7"/>
  <c r="P1736" i="7"/>
  <c r="P1737" i="7"/>
  <c r="P1738" i="7"/>
  <c r="P1739" i="7"/>
  <c r="P1740" i="7"/>
  <c r="P1741" i="7"/>
  <c r="P1742" i="7"/>
  <c r="P1743" i="7"/>
  <c r="P1744" i="7"/>
  <c r="P1745" i="7"/>
  <c r="P1746" i="7"/>
  <c r="P1747" i="7"/>
  <c r="P1748" i="7"/>
  <c r="P1749" i="7"/>
  <c r="P1750" i="7"/>
  <c r="P1751" i="7"/>
  <c r="P1752" i="7"/>
  <c r="P1753" i="7"/>
  <c r="P1754" i="7"/>
  <c r="P1755" i="7"/>
  <c r="P1756" i="7"/>
  <c r="P1757" i="7"/>
  <c r="P1758" i="7"/>
  <c r="P1759" i="7"/>
  <c r="P1760" i="7"/>
  <c r="P1761" i="7"/>
  <c r="P1762" i="7"/>
  <c r="P1763" i="7"/>
  <c r="P1764" i="7"/>
  <c r="P1765" i="7"/>
  <c r="P1766" i="7"/>
  <c r="P1767" i="7"/>
  <c r="P1768" i="7"/>
  <c r="P1769" i="7"/>
  <c r="P1770" i="7"/>
  <c r="P1771" i="7"/>
  <c r="P1772" i="7"/>
  <c r="P1773" i="7"/>
  <c r="P1774" i="7"/>
  <c r="P1775" i="7"/>
  <c r="P1776" i="7"/>
  <c r="P1777" i="7"/>
  <c r="P1778" i="7"/>
  <c r="P1779" i="7"/>
  <c r="P1780" i="7"/>
  <c r="P1781" i="7"/>
  <c r="P1782" i="7"/>
  <c r="P1783" i="7"/>
  <c r="P1784" i="7"/>
  <c r="P1785" i="7"/>
  <c r="P1786" i="7"/>
  <c r="P1787" i="7"/>
  <c r="P1788" i="7"/>
  <c r="P1789" i="7"/>
  <c r="P1790" i="7"/>
  <c r="P1791" i="7"/>
  <c r="P1792" i="7"/>
  <c r="P1793" i="7"/>
  <c r="P1794" i="7"/>
  <c r="P1795" i="7"/>
  <c r="P1796" i="7"/>
  <c r="P1797" i="7"/>
  <c r="P1798" i="7"/>
  <c r="P1799" i="7"/>
  <c r="P1800" i="7"/>
  <c r="P1801" i="7"/>
  <c r="P1802" i="7"/>
  <c r="P1803" i="7"/>
  <c r="P1804" i="7"/>
  <c r="P1805" i="7"/>
  <c r="P1806" i="7"/>
  <c r="P1807" i="7"/>
  <c r="P1808" i="7"/>
  <c r="P1809" i="7"/>
  <c r="P1810" i="7"/>
  <c r="P1811" i="7"/>
  <c r="P1812" i="7"/>
  <c r="P1813" i="7"/>
  <c r="P1814" i="7"/>
  <c r="P1815" i="7"/>
  <c r="P1816" i="7"/>
  <c r="P1817" i="7"/>
  <c r="P1818" i="7"/>
  <c r="P1819" i="7"/>
  <c r="P1820" i="7"/>
  <c r="P1821" i="7"/>
  <c r="P1822" i="7"/>
  <c r="P1823" i="7"/>
  <c r="P1824" i="7"/>
  <c r="P1825" i="7"/>
  <c r="P1826" i="7"/>
  <c r="P1827" i="7"/>
  <c r="P1828" i="7"/>
  <c r="P1829" i="7"/>
  <c r="P1830" i="7"/>
  <c r="P1831" i="7"/>
  <c r="P1832" i="7"/>
  <c r="P1833" i="7"/>
  <c r="P1834" i="7"/>
  <c r="P1835" i="7"/>
  <c r="P1836" i="7"/>
  <c r="P1837" i="7"/>
  <c r="P1838" i="7"/>
  <c r="P1839" i="7"/>
  <c r="P1840" i="7"/>
  <c r="P1841" i="7"/>
  <c r="P1842" i="7"/>
  <c r="P1843" i="7"/>
  <c r="P1844" i="7"/>
  <c r="P1845" i="7"/>
  <c r="P1846" i="7"/>
  <c r="P1847" i="7"/>
  <c r="P1848" i="7"/>
  <c r="P1849" i="7"/>
  <c r="P1850" i="7"/>
  <c r="P1851" i="7"/>
  <c r="P1852" i="7"/>
  <c r="P1853" i="7"/>
  <c r="P1854" i="7"/>
  <c r="P1855" i="7"/>
  <c r="P1856" i="7"/>
  <c r="P1857" i="7"/>
  <c r="P1858" i="7"/>
  <c r="P1859" i="7"/>
  <c r="P1860" i="7"/>
  <c r="P1861" i="7"/>
  <c r="P1862" i="7"/>
  <c r="P1863" i="7"/>
  <c r="P1864" i="7"/>
  <c r="P1865" i="7"/>
  <c r="P1866" i="7"/>
  <c r="P1867" i="7"/>
  <c r="P1868" i="7"/>
  <c r="P1869" i="7"/>
  <c r="P1870" i="7"/>
  <c r="P1871" i="7"/>
  <c r="P1872" i="7"/>
  <c r="P1873" i="7"/>
  <c r="P1874" i="7"/>
  <c r="P1875" i="7"/>
  <c r="P1876" i="7"/>
  <c r="P1877" i="7"/>
  <c r="P1878" i="7"/>
  <c r="P1879" i="7"/>
  <c r="P1880" i="7"/>
  <c r="P1881" i="7"/>
  <c r="P1882" i="7"/>
  <c r="P1883" i="7"/>
  <c r="P1884" i="7"/>
  <c r="P1885" i="7"/>
  <c r="P1886" i="7"/>
  <c r="P1887" i="7"/>
  <c r="P1888" i="7"/>
  <c r="P1889" i="7"/>
  <c r="P1890" i="7"/>
  <c r="P1891" i="7"/>
  <c r="P1892" i="7"/>
  <c r="P1893" i="7"/>
  <c r="P1894" i="7"/>
  <c r="P1895" i="7"/>
  <c r="P1896" i="7"/>
  <c r="P1897" i="7"/>
  <c r="P1898" i="7"/>
  <c r="P1899" i="7"/>
  <c r="P1900" i="7"/>
  <c r="P1901" i="7"/>
  <c r="P1902" i="7"/>
  <c r="P1903" i="7"/>
  <c r="P1904" i="7"/>
  <c r="P1905" i="7"/>
  <c r="P1906" i="7"/>
  <c r="P1907" i="7"/>
  <c r="P1908" i="7"/>
  <c r="P1909" i="7"/>
  <c r="P1910" i="7"/>
  <c r="P1911" i="7"/>
  <c r="P1912" i="7"/>
  <c r="P1913" i="7"/>
  <c r="P1914" i="7"/>
  <c r="P1915" i="7"/>
  <c r="P1916" i="7"/>
  <c r="P1917" i="7"/>
  <c r="P1918" i="7"/>
  <c r="P1919" i="7"/>
  <c r="P1920" i="7"/>
  <c r="P1921" i="7"/>
  <c r="P1922" i="7"/>
  <c r="P1923" i="7"/>
  <c r="P1924" i="7"/>
  <c r="P1925" i="7"/>
  <c r="P1926" i="7"/>
  <c r="P1927" i="7"/>
  <c r="P1928" i="7"/>
  <c r="P1929" i="7"/>
  <c r="P1930" i="7"/>
  <c r="P1931" i="7"/>
  <c r="P1932" i="7"/>
  <c r="P1933" i="7"/>
  <c r="P1934" i="7"/>
  <c r="P1935" i="7"/>
  <c r="P1936" i="7"/>
  <c r="P1937" i="7"/>
  <c r="P1938" i="7"/>
  <c r="P1939" i="7"/>
  <c r="P1940" i="7"/>
  <c r="P1941" i="7"/>
  <c r="P1942" i="7"/>
  <c r="P1943" i="7"/>
  <c r="P1944" i="7"/>
  <c r="P1945" i="7"/>
  <c r="P1946" i="7"/>
  <c r="P1947" i="7"/>
  <c r="P1948" i="7"/>
  <c r="P1949" i="7"/>
  <c r="P1950" i="7"/>
  <c r="P1951" i="7"/>
  <c r="P1952" i="7"/>
  <c r="P1953" i="7"/>
  <c r="P1954" i="7"/>
  <c r="P1955" i="7"/>
  <c r="P1956" i="7"/>
  <c r="P1957" i="7"/>
  <c r="P1958" i="7"/>
  <c r="P1959" i="7"/>
  <c r="P1960" i="7"/>
  <c r="P1961" i="7"/>
  <c r="P1962" i="7"/>
  <c r="P1963" i="7"/>
  <c r="P1964" i="7"/>
  <c r="P1965" i="7"/>
  <c r="P1966" i="7"/>
  <c r="P1967" i="7"/>
  <c r="P1968" i="7"/>
  <c r="P1969" i="7"/>
  <c r="P1970" i="7"/>
  <c r="P1971" i="7"/>
  <c r="P1972" i="7"/>
  <c r="P1973" i="7"/>
  <c r="P1974" i="7"/>
  <c r="P1975" i="7"/>
  <c r="P1976" i="7"/>
  <c r="P1977" i="7"/>
  <c r="P1978" i="7"/>
  <c r="P1979" i="7"/>
  <c r="P1980" i="7"/>
  <c r="P1981" i="7"/>
  <c r="P1982" i="7"/>
  <c r="P1983" i="7"/>
  <c r="P1984" i="7"/>
  <c r="P1985" i="7"/>
  <c r="P1986" i="7"/>
  <c r="P1987" i="7"/>
  <c r="P1988" i="7"/>
  <c r="P1989" i="7"/>
  <c r="P1990" i="7"/>
  <c r="P1991" i="7"/>
  <c r="P1992" i="7"/>
  <c r="P1993" i="7"/>
  <c r="P1994" i="7"/>
  <c r="P1995" i="7"/>
  <c r="P1996" i="7"/>
  <c r="P1997" i="7"/>
  <c r="P1998" i="7"/>
  <c r="P1999" i="7"/>
  <c r="P2000" i="7"/>
  <c r="P2001" i="7"/>
  <c r="P2002" i="7"/>
  <c r="P2003" i="7"/>
  <c r="P2004" i="7"/>
  <c r="P2005" i="7"/>
  <c r="P2006" i="7"/>
  <c r="P2007" i="7"/>
  <c r="P2008" i="7"/>
  <c r="P2009" i="7"/>
  <c r="P2010" i="7"/>
  <c r="P2011" i="7"/>
  <c r="P2012" i="7"/>
  <c r="P2013" i="7"/>
  <c r="P2014" i="7"/>
  <c r="P2015" i="7"/>
  <c r="P2016" i="7"/>
  <c r="P2017" i="7"/>
  <c r="P2018" i="7"/>
  <c r="P2019" i="7"/>
  <c r="P2020" i="7"/>
  <c r="P2021" i="7"/>
  <c r="P2022" i="7"/>
  <c r="P2023" i="7"/>
  <c r="P2024" i="7"/>
  <c r="P2025" i="7"/>
  <c r="P2026" i="7"/>
  <c r="P2027" i="7"/>
  <c r="P2028" i="7"/>
  <c r="P2029" i="7"/>
  <c r="P2030" i="7"/>
  <c r="P2031" i="7"/>
  <c r="P2032" i="7"/>
  <c r="P2033" i="7"/>
  <c r="P2034" i="7"/>
  <c r="P2035" i="7"/>
  <c r="P2036" i="7"/>
  <c r="P2037" i="7"/>
  <c r="P2038" i="7"/>
  <c r="P2039" i="7"/>
  <c r="P2040" i="7"/>
  <c r="P2041" i="7"/>
  <c r="P2042" i="7"/>
  <c r="P2043" i="7"/>
  <c r="P2044" i="7"/>
  <c r="P2045" i="7"/>
  <c r="P2046" i="7"/>
  <c r="P2047" i="7"/>
  <c r="P2048" i="7"/>
  <c r="P2049" i="7"/>
  <c r="P2050" i="7"/>
  <c r="P2051" i="7"/>
  <c r="P2052" i="7"/>
  <c r="P2053" i="7"/>
  <c r="P2054" i="7"/>
  <c r="P2055" i="7"/>
  <c r="P2056" i="7"/>
  <c r="P2057" i="7"/>
  <c r="P2058" i="7"/>
  <c r="P2059" i="7"/>
  <c r="P2060" i="7"/>
  <c r="P2061" i="7"/>
  <c r="P2062" i="7"/>
  <c r="P2063" i="7"/>
  <c r="P2064" i="7"/>
  <c r="P2065" i="7"/>
  <c r="P2066" i="7"/>
  <c r="P2067" i="7"/>
  <c r="P2068" i="7"/>
  <c r="P2069" i="7"/>
  <c r="P2070" i="7"/>
  <c r="P2071" i="7"/>
  <c r="P2072" i="7"/>
  <c r="P2073" i="7"/>
  <c r="P2074" i="7"/>
  <c r="P2075" i="7"/>
  <c r="P2076" i="7"/>
  <c r="P2077" i="7"/>
  <c r="P2078" i="7"/>
  <c r="P2079" i="7"/>
  <c r="P2080" i="7"/>
  <c r="P2081" i="7"/>
  <c r="P2082" i="7"/>
  <c r="P2083" i="7"/>
  <c r="P2084" i="7"/>
  <c r="P2085" i="7"/>
  <c r="P2086" i="7"/>
  <c r="P2087" i="7"/>
  <c r="P2088" i="7"/>
  <c r="P2089" i="7"/>
  <c r="P2090" i="7"/>
  <c r="P2091" i="7"/>
  <c r="P2092" i="7"/>
  <c r="P2093" i="7"/>
  <c r="P2094" i="7"/>
  <c r="P2095" i="7"/>
  <c r="P2096" i="7"/>
  <c r="P2097" i="7"/>
  <c r="P2098" i="7"/>
  <c r="P2099" i="7"/>
  <c r="P2100" i="7"/>
  <c r="P2101" i="7"/>
  <c r="P2102" i="7"/>
  <c r="P2103" i="7"/>
  <c r="P2104" i="7"/>
  <c r="P2105" i="7"/>
  <c r="P2106" i="7"/>
  <c r="P2107" i="7"/>
  <c r="P2108" i="7"/>
  <c r="P2109" i="7"/>
  <c r="P2110" i="7"/>
  <c r="P2111" i="7"/>
  <c r="P2112" i="7"/>
  <c r="P2113" i="7"/>
  <c r="P2114" i="7"/>
  <c r="P2115" i="7"/>
  <c r="P2116" i="7"/>
  <c r="P2117" i="7"/>
  <c r="P2118" i="7"/>
  <c r="P2119" i="7"/>
  <c r="P2120" i="7"/>
  <c r="P2121" i="7"/>
  <c r="P2122" i="7"/>
  <c r="P2123" i="7"/>
  <c r="P2124" i="7"/>
  <c r="P2125" i="7"/>
  <c r="P2126" i="7"/>
  <c r="P2127" i="7"/>
  <c r="P2128" i="7"/>
  <c r="P2129" i="7"/>
  <c r="P2130" i="7"/>
  <c r="P2131" i="7"/>
  <c r="P2132" i="7"/>
  <c r="P2133" i="7"/>
  <c r="P2134" i="7"/>
  <c r="P2135" i="7"/>
  <c r="P2136" i="7"/>
  <c r="P2137" i="7"/>
  <c r="P2138" i="7"/>
  <c r="P2139" i="7"/>
  <c r="P2140" i="7"/>
  <c r="P2141" i="7"/>
  <c r="P2142" i="7"/>
  <c r="P2143" i="7"/>
  <c r="P2144" i="7"/>
  <c r="P2145" i="7"/>
  <c r="P2146" i="7"/>
  <c r="P2147" i="7"/>
  <c r="P2148" i="7"/>
  <c r="P2149" i="7"/>
  <c r="P2150" i="7"/>
  <c r="P2151" i="7"/>
  <c r="P2152" i="7"/>
  <c r="P2153" i="7"/>
  <c r="P2154" i="7"/>
  <c r="P2155" i="7"/>
  <c r="P2156" i="7"/>
  <c r="P2157" i="7"/>
  <c r="P2158" i="7"/>
  <c r="P2159" i="7"/>
  <c r="P2160" i="7"/>
  <c r="P2161" i="7"/>
  <c r="P2162" i="7"/>
  <c r="P2163" i="7"/>
  <c r="P2164" i="7"/>
  <c r="P2165" i="7"/>
  <c r="P2166" i="7"/>
  <c r="P2167" i="7"/>
  <c r="P2168" i="7"/>
  <c r="P2169" i="7"/>
  <c r="P2170" i="7"/>
  <c r="P2171" i="7"/>
  <c r="P2172" i="7"/>
  <c r="P2173" i="7"/>
  <c r="P2174" i="7"/>
  <c r="P2175" i="7"/>
  <c r="P2176" i="7"/>
  <c r="P2177" i="7"/>
  <c r="P2178" i="7"/>
  <c r="P2179" i="7"/>
  <c r="P2180" i="7"/>
  <c r="P2181" i="7"/>
  <c r="P2182" i="7"/>
  <c r="P2183" i="7"/>
  <c r="P2184" i="7"/>
  <c r="P2185" i="7"/>
  <c r="P2186" i="7"/>
  <c r="P2187" i="7"/>
  <c r="P2188" i="7"/>
  <c r="P2189" i="7"/>
  <c r="P2190" i="7"/>
  <c r="P2191" i="7"/>
  <c r="P2192" i="7"/>
  <c r="P2193" i="7"/>
  <c r="P2194" i="7"/>
  <c r="P2195" i="7"/>
  <c r="P2196" i="7"/>
  <c r="P2197" i="7"/>
  <c r="P2198" i="7"/>
  <c r="P2199" i="7"/>
  <c r="P2200" i="7"/>
  <c r="P2201" i="7"/>
  <c r="P2202" i="7"/>
  <c r="P2203" i="7"/>
  <c r="P2204" i="7"/>
  <c r="P2205" i="7"/>
  <c r="P2206" i="7"/>
  <c r="P2207" i="7"/>
  <c r="P2208" i="7"/>
  <c r="P2209" i="7"/>
  <c r="P2210" i="7"/>
  <c r="P2211" i="7"/>
  <c r="P2212" i="7"/>
  <c r="P2213" i="7"/>
  <c r="P2214" i="7"/>
  <c r="P2215" i="7"/>
  <c r="P2216" i="7"/>
  <c r="P2217" i="7"/>
  <c r="P2218" i="7"/>
  <c r="P2219" i="7"/>
  <c r="P2220" i="7"/>
  <c r="P2221" i="7"/>
  <c r="P2222" i="7"/>
  <c r="P2223" i="7"/>
  <c r="P2224" i="7"/>
  <c r="P2225" i="7"/>
  <c r="P2226" i="7"/>
  <c r="P2227" i="7"/>
  <c r="P2228" i="7"/>
  <c r="P2229" i="7"/>
  <c r="P2230" i="7"/>
  <c r="P2231" i="7"/>
  <c r="P2232" i="7"/>
  <c r="P2233" i="7"/>
  <c r="P2234" i="7"/>
  <c r="P2235" i="7"/>
  <c r="P2236" i="7"/>
  <c r="P2237" i="7"/>
  <c r="P2238" i="7"/>
  <c r="P2239" i="7"/>
  <c r="P2240" i="7"/>
  <c r="P2241" i="7"/>
  <c r="P2242" i="7"/>
  <c r="P2243" i="7"/>
  <c r="P2244" i="7"/>
  <c r="P2245" i="7"/>
  <c r="P2246" i="7"/>
  <c r="P2247" i="7"/>
  <c r="P2248" i="7"/>
  <c r="P2249" i="7"/>
  <c r="P2250" i="7"/>
  <c r="P2251" i="7"/>
  <c r="P2252" i="7"/>
  <c r="P2253" i="7"/>
  <c r="P2254" i="7"/>
  <c r="P2255" i="7"/>
  <c r="P2256" i="7"/>
  <c r="P2257" i="7"/>
  <c r="P2258" i="7"/>
  <c r="P2259" i="7"/>
  <c r="P2260" i="7"/>
  <c r="P2261" i="7"/>
  <c r="P2262" i="7"/>
  <c r="P2263" i="7"/>
  <c r="P2264" i="7"/>
  <c r="P2265" i="7"/>
  <c r="P2266" i="7"/>
  <c r="P2267" i="7"/>
  <c r="P2268" i="7"/>
  <c r="P2269" i="7"/>
  <c r="P2270" i="7"/>
  <c r="P2271" i="7"/>
  <c r="P2272" i="7"/>
  <c r="P2273" i="7"/>
  <c r="P2274" i="7"/>
  <c r="P2275" i="7"/>
  <c r="P2276" i="7"/>
  <c r="P2277" i="7"/>
  <c r="P2278" i="7"/>
  <c r="P2279" i="7"/>
  <c r="P2280" i="7"/>
  <c r="P2281" i="7"/>
  <c r="P2282" i="7"/>
  <c r="P2283" i="7"/>
  <c r="P2284" i="7"/>
  <c r="P2285" i="7"/>
  <c r="P2286" i="7"/>
  <c r="P2287" i="7"/>
  <c r="P2288" i="7"/>
  <c r="P2289" i="7"/>
  <c r="P2290" i="7"/>
  <c r="P2291" i="7"/>
  <c r="P2292" i="7"/>
  <c r="P2293" i="7"/>
  <c r="P2294" i="7"/>
  <c r="P2295" i="7"/>
  <c r="P2296" i="7"/>
  <c r="P2297" i="7"/>
  <c r="P2298" i="7"/>
  <c r="P2299" i="7"/>
  <c r="P2300" i="7"/>
  <c r="P2301" i="7"/>
  <c r="P2302" i="7"/>
  <c r="P2303" i="7"/>
  <c r="P2304" i="7"/>
  <c r="P2305" i="7"/>
  <c r="P2306" i="7"/>
  <c r="P2307" i="7"/>
  <c r="P2308" i="7"/>
  <c r="P2309" i="7"/>
  <c r="P2310" i="7"/>
  <c r="P2311" i="7"/>
  <c r="P2312" i="7"/>
  <c r="P2313" i="7"/>
  <c r="P2314" i="7"/>
  <c r="P2315" i="7"/>
  <c r="P2316" i="7"/>
  <c r="P2317" i="7"/>
  <c r="P2318" i="7"/>
  <c r="P2319" i="7"/>
  <c r="P2320" i="7"/>
  <c r="P2321" i="7"/>
  <c r="P2322" i="7"/>
  <c r="P2323" i="7"/>
  <c r="P2324" i="7"/>
  <c r="P2325" i="7"/>
  <c r="P2326" i="7"/>
  <c r="P2327" i="7"/>
  <c r="P2328" i="7"/>
  <c r="P2329" i="7"/>
  <c r="P2330" i="7"/>
  <c r="P2331" i="7"/>
  <c r="P2332" i="7"/>
  <c r="P2333" i="7"/>
  <c r="P2334" i="7"/>
  <c r="P2335" i="7"/>
  <c r="P2336" i="7"/>
  <c r="P2337" i="7"/>
  <c r="P2338" i="7"/>
  <c r="P2339" i="7"/>
  <c r="P2340" i="7"/>
  <c r="P2341" i="7"/>
  <c r="P2342" i="7"/>
  <c r="P2343" i="7"/>
  <c r="P2344" i="7"/>
  <c r="P2345" i="7"/>
  <c r="P2346" i="7"/>
  <c r="P2347" i="7"/>
  <c r="P2348" i="7"/>
  <c r="P2349" i="7"/>
  <c r="P2350" i="7"/>
  <c r="P2351" i="7"/>
  <c r="P2352" i="7"/>
  <c r="P2353" i="7"/>
  <c r="P2354" i="7"/>
  <c r="P2355" i="7"/>
  <c r="P2356" i="7"/>
  <c r="P2357" i="7"/>
  <c r="P2358" i="7"/>
  <c r="P2359" i="7"/>
  <c r="P2360" i="7"/>
  <c r="P2361" i="7"/>
  <c r="P2362" i="7"/>
  <c r="P2363" i="7"/>
  <c r="P2364" i="7"/>
  <c r="P2365" i="7"/>
  <c r="P2366" i="7"/>
  <c r="P2367" i="7"/>
  <c r="P2368" i="7"/>
  <c r="P2369" i="7"/>
  <c r="P2370" i="7"/>
  <c r="P2371" i="7"/>
  <c r="P2372" i="7"/>
  <c r="P2373" i="7"/>
  <c r="P2374" i="7"/>
  <c r="P2375" i="7"/>
  <c r="P2376" i="7"/>
  <c r="P2377" i="7"/>
  <c r="P2378" i="7"/>
  <c r="P2379" i="7"/>
  <c r="P2380" i="7"/>
  <c r="P2381" i="7"/>
  <c r="P2382" i="7"/>
  <c r="P2383" i="7"/>
  <c r="P2384" i="7"/>
  <c r="P2385" i="7"/>
  <c r="P2386" i="7"/>
  <c r="P2387" i="7"/>
  <c r="P2388" i="7"/>
  <c r="P2389" i="7"/>
  <c r="P2390" i="7"/>
  <c r="P2391" i="7"/>
  <c r="P2392" i="7"/>
  <c r="P2393" i="7"/>
  <c r="P2394" i="7"/>
  <c r="P2395" i="7"/>
  <c r="P2396" i="7"/>
  <c r="P2397" i="7"/>
  <c r="P2398" i="7"/>
  <c r="P2399" i="7"/>
  <c r="P2400" i="7"/>
  <c r="P2401" i="7"/>
  <c r="P2402" i="7"/>
  <c r="P2403" i="7"/>
  <c r="P2404" i="7"/>
  <c r="P2405" i="7"/>
  <c r="P2406" i="7"/>
  <c r="P2407" i="7"/>
  <c r="P2408" i="7"/>
  <c r="P2409" i="7"/>
  <c r="P2410" i="7"/>
  <c r="P2411" i="7"/>
  <c r="P2412" i="7"/>
  <c r="P2413" i="7"/>
  <c r="P2414" i="7"/>
  <c r="P2415" i="7"/>
  <c r="P2416" i="7"/>
  <c r="P2417" i="7"/>
  <c r="P2418" i="7"/>
  <c r="P2419" i="7"/>
  <c r="P2420" i="7"/>
  <c r="P2421" i="7"/>
  <c r="P2422" i="7"/>
  <c r="P2423" i="7"/>
  <c r="P2424" i="7"/>
  <c r="P2425" i="7"/>
  <c r="P2426" i="7"/>
  <c r="P2427" i="7"/>
  <c r="P2428" i="7"/>
  <c r="P2429" i="7"/>
  <c r="P2430" i="7"/>
  <c r="P2431" i="7"/>
  <c r="P2432" i="7"/>
  <c r="P2433" i="7"/>
  <c r="P2434" i="7"/>
  <c r="P2435" i="7"/>
  <c r="P2436" i="7"/>
  <c r="P2437" i="7"/>
  <c r="P2438" i="7"/>
  <c r="P2439" i="7"/>
  <c r="P2440" i="7"/>
  <c r="P2441" i="7"/>
  <c r="P2442" i="7"/>
  <c r="P2443" i="7"/>
  <c r="P2444" i="7"/>
  <c r="P2445" i="7"/>
  <c r="P2446" i="7"/>
  <c r="P2447" i="7"/>
  <c r="P2448" i="7"/>
  <c r="P2449" i="7"/>
  <c r="P2450" i="7"/>
  <c r="P2451" i="7"/>
  <c r="P2452" i="7"/>
  <c r="P2453" i="7"/>
  <c r="P2454" i="7"/>
  <c r="P2455" i="7"/>
  <c r="P2456" i="7"/>
  <c r="P2457" i="7"/>
  <c r="P2458" i="7"/>
  <c r="P2459" i="7"/>
  <c r="P2460" i="7"/>
  <c r="P2461" i="7"/>
  <c r="P2462" i="7"/>
  <c r="P2463" i="7"/>
  <c r="P2464" i="7"/>
  <c r="P2465" i="7"/>
  <c r="P2466" i="7"/>
  <c r="P2467" i="7"/>
  <c r="P2468" i="7"/>
  <c r="P2469" i="7"/>
  <c r="P2470" i="7"/>
  <c r="P2471" i="7"/>
  <c r="P2472" i="7"/>
  <c r="P2473" i="7"/>
  <c r="P2474" i="7"/>
  <c r="P2475" i="7"/>
  <c r="P2476" i="7"/>
  <c r="P2477" i="7"/>
  <c r="P2478" i="7"/>
  <c r="P2479" i="7"/>
  <c r="P2480" i="7"/>
  <c r="P2481" i="7"/>
  <c r="P2482" i="7"/>
  <c r="P2483" i="7"/>
  <c r="P2484" i="7"/>
  <c r="P2485" i="7"/>
  <c r="P2486" i="7"/>
  <c r="P2487" i="7"/>
  <c r="P2488" i="7"/>
  <c r="P2489" i="7"/>
  <c r="P2490" i="7"/>
  <c r="P2491" i="7"/>
  <c r="P2492" i="7"/>
  <c r="P2493" i="7"/>
  <c r="P2494" i="7"/>
  <c r="P2495" i="7"/>
  <c r="P2496" i="7"/>
  <c r="P2497" i="7"/>
  <c r="P2498" i="7"/>
  <c r="P2499" i="7"/>
  <c r="P2500" i="7"/>
  <c r="P2501" i="7"/>
  <c r="P2502" i="7"/>
  <c r="P2503" i="7"/>
  <c r="P2504" i="7"/>
  <c r="P2505" i="7"/>
  <c r="P2506" i="7"/>
  <c r="P2507" i="7"/>
  <c r="P2508" i="7"/>
  <c r="P2509" i="7"/>
  <c r="P2510" i="7"/>
  <c r="P2511" i="7"/>
  <c r="P2512" i="7"/>
  <c r="P2513" i="7"/>
  <c r="P2514" i="7"/>
  <c r="P2515" i="7"/>
  <c r="P2516" i="7"/>
  <c r="P2517" i="7"/>
  <c r="P2518" i="7"/>
  <c r="P2519" i="7"/>
  <c r="P2520" i="7"/>
  <c r="P2521" i="7"/>
  <c r="P2522" i="7"/>
  <c r="P2523" i="7"/>
  <c r="P2524" i="7"/>
  <c r="P2525" i="7"/>
  <c r="P2526" i="7"/>
  <c r="P2527" i="7"/>
  <c r="P2528" i="7"/>
  <c r="P2529" i="7"/>
  <c r="P2530" i="7"/>
  <c r="P2531" i="7"/>
  <c r="P2532" i="7"/>
  <c r="P2533" i="7"/>
  <c r="P2534" i="7"/>
  <c r="P2535" i="7"/>
  <c r="P2536" i="7"/>
  <c r="P2537" i="7"/>
  <c r="P2538" i="7"/>
  <c r="P2539" i="7"/>
  <c r="P2540" i="7"/>
  <c r="P2541" i="7"/>
  <c r="P2542" i="7"/>
  <c r="P2543" i="7"/>
  <c r="P2544" i="7"/>
  <c r="P2545" i="7"/>
  <c r="P2546" i="7"/>
  <c r="P2547" i="7"/>
  <c r="P2548" i="7"/>
  <c r="P2549" i="7"/>
  <c r="P2550" i="7"/>
  <c r="P2551" i="7"/>
  <c r="P2552" i="7"/>
  <c r="P2553" i="7"/>
  <c r="P2554" i="7"/>
  <c r="P2555" i="7"/>
  <c r="P2556" i="7"/>
  <c r="P2557" i="7"/>
  <c r="P2558" i="7"/>
  <c r="P2559" i="7"/>
  <c r="P2560" i="7"/>
  <c r="P2561" i="7"/>
  <c r="P2562" i="7"/>
  <c r="P2563" i="7"/>
  <c r="P2564" i="7"/>
  <c r="P2565" i="7"/>
  <c r="P2566" i="7"/>
  <c r="P2567" i="7"/>
  <c r="P2568" i="7"/>
  <c r="P2569" i="7"/>
  <c r="P2570" i="7"/>
  <c r="P2571" i="7"/>
  <c r="P2572" i="7"/>
  <c r="P2573" i="7"/>
  <c r="P2574" i="7"/>
  <c r="P2575" i="7"/>
  <c r="P2576" i="7"/>
  <c r="P2577" i="7"/>
  <c r="P2578" i="7"/>
  <c r="P2579" i="7"/>
  <c r="P2580" i="7"/>
  <c r="P2581" i="7"/>
  <c r="P2582" i="7"/>
  <c r="P2583" i="7"/>
  <c r="P2584" i="7"/>
  <c r="P2585" i="7"/>
  <c r="P2586" i="7"/>
  <c r="P2587" i="7"/>
  <c r="P2588" i="7"/>
  <c r="P2589" i="7"/>
  <c r="P2590" i="7"/>
  <c r="P2591" i="7"/>
  <c r="P2592" i="7"/>
  <c r="P2593" i="7"/>
  <c r="P2594" i="7"/>
  <c r="P2595" i="7"/>
  <c r="P2596" i="7"/>
  <c r="P2597" i="7"/>
  <c r="P2598" i="7"/>
  <c r="P2599" i="7"/>
  <c r="P2600" i="7"/>
  <c r="P2601" i="7"/>
  <c r="P2602" i="7"/>
  <c r="P2603" i="7"/>
  <c r="P2604" i="7"/>
  <c r="P2605" i="7"/>
  <c r="P2606" i="7"/>
  <c r="P2607" i="7"/>
  <c r="P2608" i="7"/>
  <c r="P2609" i="7"/>
  <c r="P2610" i="7"/>
  <c r="P2611" i="7"/>
  <c r="P2612" i="7"/>
  <c r="P2613" i="7"/>
  <c r="P2614" i="7"/>
  <c r="P2615" i="7"/>
  <c r="P2616" i="7"/>
  <c r="P2617" i="7"/>
  <c r="P2618" i="7"/>
  <c r="P2619" i="7"/>
  <c r="P2620" i="7"/>
  <c r="P2621" i="7"/>
  <c r="P2622" i="7"/>
  <c r="P2623" i="7"/>
  <c r="P2624" i="7"/>
  <c r="P2625" i="7"/>
  <c r="P2626" i="7"/>
  <c r="P2627" i="7"/>
  <c r="P2628" i="7"/>
  <c r="P2629" i="7"/>
  <c r="P2630" i="7"/>
  <c r="P2631" i="7"/>
  <c r="P2632" i="7"/>
  <c r="P2633" i="7"/>
  <c r="P2634" i="7"/>
  <c r="P2635" i="7"/>
  <c r="P2636" i="7"/>
  <c r="P2637" i="7"/>
  <c r="P2638" i="7"/>
  <c r="P2639" i="7"/>
  <c r="P2640" i="7"/>
  <c r="P2641" i="7"/>
  <c r="P2642" i="7"/>
  <c r="P2643" i="7"/>
  <c r="P2644" i="7"/>
  <c r="P2645" i="7"/>
  <c r="P2646" i="7"/>
  <c r="P2647" i="7"/>
  <c r="P2648" i="7"/>
  <c r="P2649" i="7"/>
  <c r="P2650" i="7"/>
  <c r="P2651" i="7"/>
  <c r="P2652" i="7"/>
  <c r="P2653" i="7"/>
  <c r="P2654" i="7"/>
  <c r="P2655" i="7"/>
  <c r="P2656" i="7"/>
  <c r="P2657" i="7"/>
  <c r="P2658" i="7"/>
  <c r="P2659" i="7"/>
  <c r="P2660" i="7"/>
  <c r="P2661" i="7"/>
  <c r="P2662" i="7"/>
  <c r="P2663" i="7"/>
  <c r="P2664" i="7"/>
  <c r="P2665" i="7"/>
  <c r="P2666" i="7"/>
  <c r="P2667" i="7"/>
  <c r="P2668" i="7"/>
  <c r="P2669" i="7"/>
  <c r="P2670" i="7"/>
  <c r="P2671" i="7"/>
  <c r="P2672" i="7"/>
  <c r="P2673" i="7"/>
  <c r="P2674" i="7"/>
  <c r="P2675" i="7"/>
  <c r="P2676" i="7"/>
  <c r="P2677" i="7"/>
  <c r="P2678" i="7"/>
  <c r="P2679" i="7"/>
  <c r="P2680" i="7"/>
  <c r="P2681" i="7"/>
  <c r="P2682" i="7"/>
  <c r="P2683" i="7"/>
  <c r="P2684" i="7"/>
  <c r="P2685" i="7"/>
  <c r="P2686" i="7"/>
  <c r="P2687" i="7"/>
  <c r="P2688" i="7"/>
  <c r="P2689" i="7"/>
  <c r="P2690" i="7"/>
  <c r="P2691" i="7"/>
  <c r="P2692" i="7"/>
  <c r="P2693" i="7"/>
  <c r="P2694" i="7"/>
  <c r="P2695" i="7"/>
  <c r="P2696" i="7"/>
  <c r="P2697" i="7"/>
  <c r="P2698" i="7"/>
  <c r="P2699" i="7"/>
  <c r="P2700" i="7"/>
  <c r="P2701" i="7"/>
  <c r="P2702" i="7"/>
  <c r="P2703" i="7"/>
  <c r="P2704" i="7"/>
  <c r="P2705" i="7"/>
  <c r="P2706" i="7"/>
  <c r="P2707" i="7"/>
  <c r="P2708" i="7"/>
  <c r="P2709" i="7"/>
  <c r="P2710" i="7"/>
  <c r="P2711" i="7"/>
  <c r="P2712" i="7"/>
  <c r="P2713" i="7"/>
  <c r="P2714" i="7"/>
  <c r="P2715" i="7"/>
  <c r="P2716" i="7"/>
  <c r="P2717" i="7"/>
  <c r="P2718" i="7"/>
  <c r="P2719" i="7"/>
  <c r="P2720" i="7"/>
  <c r="P2721" i="7"/>
  <c r="P2722" i="7"/>
  <c r="P2723" i="7"/>
  <c r="P2724" i="7"/>
  <c r="P2725" i="7"/>
  <c r="P2726" i="7"/>
  <c r="P2727" i="7"/>
  <c r="P2728" i="7"/>
  <c r="P2729" i="7"/>
  <c r="P2730" i="7"/>
  <c r="P2731" i="7"/>
  <c r="P2732" i="7"/>
  <c r="P2733" i="7"/>
  <c r="P2734" i="7"/>
  <c r="P2735" i="7"/>
  <c r="P2736" i="7"/>
  <c r="P2737" i="7"/>
  <c r="P2738" i="7"/>
  <c r="P2739" i="7"/>
  <c r="P2740" i="7"/>
  <c r="P2741" i="7"/>
  <c r="P2742" i="7"/>
  <c r="P2743" i="7"/>
  <c r="E15" i="14" l="1"/>
  <c r="B6" i="13"/>
  <c r="Q6" i="13" l="1"/>
  <c r="F15" i="14" s="1"/>
  <c r="B15" i="14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<sst xmlns="http://schemas.openxmlformats.org/spreadsheetml/2006/main" count="6783" uniqueCount="564">
  <si>
    <t>FECHA</t>
  </si>
  <si>
    <t>PLANILLA</t>
  </si>
  <si>
    <t>CAMIÓN</t>
  </si>
  <si>
    <t>CLIENTE</t>
  </si>
  <si>
    <t>BULTOS</t>
  </si>
  <si>
    <t>LOCALIDAD</t>
  </si>
  <si>
    <t xml:space="preserve">EXPRESO </t>
  </si>
  <si>
    <t>REMITOS</t>
  </si>
  <si>
    <t>CONTROLADO</t>
  </si>
  <si>
    <t>NOTA</t>
  </si>
  <si>
    <t>FIRMADO</t>
  </si>
  <si>
    <t>Gustavo</t>
  </si>
  <si>
    <t>Grace Café</t>
  </si>
  <si>
    <t>Caba</t>
  </si>
  <si>
    <t>Larraz</t>
  </si>
  <si>
    <t>Distrihome</t>
  </si>
  <si>
    <t>Nardelli Luis</t>
  </si>
  <si>
    <t>Sarita</t>
  </si>
  <si>
    <t>Alimentos Zyma</t>
  </si>
  <si>
    <t>For Zap</t>
  </si>
  <si>
    <t>Lab. Arrayanes</t>
  </si>
  <si>
    <t>Arjona Luis</t>
  </si>
  <si>
    <t>Lago</t>
  </si>
  <si>
    <t>Pap. 9 de Julio</t>
  </si>
  <si>
    <t>Buenos Aires</t>
  </si>
  <si>
    <t>De Rosa</t>
  </si>
  <si>
    <t>Perchalandia</t>
  </si>
  <si>
    <t>Elaboraciones Modica</t>
  </si>
  <si>
    <t>Doña Ramona</t>
  </si>
  <si>
    <t>Staropoli Pablo</t>
  </si>
  <si>
    <t>Moron</t>
  </si>
  <si>
    <t>Guzman Fiorani</t>
  </si>
  <si>
    <t>San Antonio de Padua</t>
  </si>
  <si>
    <t>Roberto</t>
  </si>
  <si>
    <t>Millan</t>
  </si>
  <si>
    <t>Amicci</t>
  </si>
  <si>
    <t>Pradan</t>
  </si>
  <si>
    <t>*</t>
  </si>
  <si>
    <t>Velas de los Milagros</t>
  </si>
  <si>
    <t>Ciudadela</t>
  </si>
  <si>
    <t>Olivella Cecilia</t>
  </si>
  <si>
    <t>Burzaco</t>
  </si>
  <si>
    <t>Colalillo</t>
  </si>
  <si>
    <t>Frutos Are</t>
  </si>
  <si>
    <t>Humberto Charparin</t>
  </si>
  <si>
    <t>Fradaos</t>
  </si>
  <si>
    <t>Wellington Food</t>
  </si>
  <si>
    <t>Geiele</t>
  </si>
  <si>
    <t>haedo</t>
  </si>
  <si>
    <t>Panino</t>
  </si>
  <si>
    <t>La Pilarica</t>
  </si>
  <si>
    <t>no se entrego</t>
  </si>
  <si>
    <t>fueron y no se descargo</t>
  </si>
  <si>
    <t>Mieles del Chalten</t>
  </si>
  <si>
    <t>Hilo Mam</t>
  </si>
  <si>
    <t>Castets y Tanino</t>
  </si>
  <si>
    <t>Tito Hijo</t>
  </si>
  <si>
    <t>Inv. Pama</t>
  </si>
  <si>
    <t>Alim. Zyma</t>
  </si>
  <si>
    <t>cajas</t>
  </si>
  <si>
    <t>Tracchia</t>
  </si>
  <si>
    <t>Jose C Paz</t>
  </si>
  <si>
    <t>Pan Fresh</t>
  </si>
  <si>
    <t>caseros</t>
  </si>
  <si>
    <t>Fonseca</t>
  </si>
  <si>
    <t>El Palomar</t>
  </si>
  <si>
    <t>Petit Plast</t>
  </si>
  <si>
    <t>Avellaneda</t>
  </si>
  <si>
    <t>Log. Salta</t>
  </si>
  <si>
    <t>Distrib. Husa</t>
  </si>
  <si>
    <t>ituzaingo</t>
  </si>
  <si>
    <t>Pap. Central</t>
  </si>
  <si>
    <t>rosario</t>
  </si>
  <si>
    <t>Ipanco</t>
  </si>
  <si>
    <t>Staropoli Sebastian</t>
  </si>
  <si>
    <t>Valentin Gomez 577</t>
  </si>
  <si>
    <t>Katche</t>
  </si>
  <si>
    <t>R Y M</t>
  </si>
  <si>
    <t>DELOG</t>
  </si>
  <si>
    <t>Talamona</t>
  </si>
  <si>
    <t>Piloni</t>
  </si>
  <si>
    <t>Britos</t>
  </si>
  <si>
    <t>Valentin Alsina</t>
  </si>
  <si>
    <t>San Cayetano</t>
  </si>
  <si>
    <t>Rodriguez Turdo</t>
  </si>
  <si>
    <t>Temperley</t>
  </si>
  <si>
    <t>DESVIO</t>
  </si>
  <si>
    <t>Linguo Group</t>
  </si>
  <si>
    <t>Ming Jie</t>
  </si>
  <si>
    <t>misiones 75</t>
  </si>
  <si>
    <t>Cabamari</t>
  </si>
  <si>
    <t>Agosta</t>
  </si>
  <si>
    <t>Sosa Juan</t>
  </si>
  <si>
    <t>Huaura</t>
  </si>
  <si>
    <t>Beraja Jorge</t>
  </si>
  <si>
    <t>Viglom</t>
  </si>
  <si>
    <t>Wladyka</t>
  </si>
  <si>
    <t>Snaider</t>
  </si>
  <si>
    <t>Manufacturas Sintacc</t>
  </si>
  <si>
    <t>Santulli</t>
  </si>
  <si>
    <t>Romeo Miguel</t>
  </si>
  <si>
    <t>Productos El Chañar</t>
  </si>
  <si>
    <t>PACK ARTE PESTAÑADOS</t>
  </si>
  <si>
    <t>16193/6</t>
  </si>
  <si>
    <t>110 + 30</t>
  </si>
  <si>
    <t>fueron 2 veces</t>
  </si>
  <si>
    <t>Distrib. La Mendocina</t>
  </si>
  <si>
    <t>Diemar</t>
  </si>
  <si>
    <t>Mouzo</t>
  </si>
  <si>
    <t>D &amp; D Pap.</t>
  </si>
  <si>
    <t>Araujo 1816</t>
  </si>
  <si>
    <t>Chiang Hsiu</t>
  </si>
  <si>
    <t>Nota de credito 144</t>
  </si>
  <si>
    <t>DY Pack</t>
  </si>
  <si>
    <t>Qiu Hong Yang</t>
  </si>
  <si>
    <t>Irisita</t>
  </si>
  <si>
    <t>Lomas de Zamora</t>
  </si>
  <si>
    <t xml:space="preserve">FEBRERO </t>
  </si>
  <si>
    <t>Orion</t>
  </si>
  <si>
    <t>Grupo Almar</t>
  </si>
  <si>
    <t>Chu Shou</t>
  </si>
  <si>
    <t>Gaudoc</t>
  </si>
  <si>
    <t>De A 4 Bahia</t>
  </si>
  <si>
    <t>Carnes Pack</t>
  </si>
  <si>
    <t>Chap</t>
  </si>
  <si>
    <t>Viscardi</t>
  </si>
  <si>
    <t>Haedo</t>
  </si>
  <si>
    <t>Garcia Maria</t>
  </si>
  <si>
    <t>Mirsu</t>
  </si>
  <si>
    <t>B.H.</t>
  </si>
  <si>
    <t>Benavidez Martin</t>
  </si>
  <si>
    <t xml:space="preserve">Carosio </t>
  </si>
  <si>
    <t>araujo 1816</t>
  </si>
  <si>
    <t>Vilaro Julio</t>
  </si>
  <si>
    <t>Moreno</t>
  </si>
  <si>
    <t>Stivanello</t>
  </si>
  <si>
    <t>Villanova</t>
  </si>
  <si>
    <t>Envases Descartables</t>
  </si>
  <si>
    <t>Chamorro Express</t>
  </si>
  <si>
    <t>V.R. S.R.L.</t>
  </si>
  <si>
    <t>Nueva Roma</t>
  </si>
  <si>
    <t>Emb. Del Litoral</t>
  </si>
  <si>
    <t>TGPlast</t>
  </si>
  <si>
    <t>Uspallata</t>
  </si>
  <si>
    <t>D&amp;D Papelera</t>
  </si>
  <si>
    <t>Chama</t>
  </si>
  <si>
    <t>Diorio</t>
  </si>
  <si>
    <t>El Serrano</t>
  </si>
  <si>
    <t>Fernandez Diego</t>
  </si>
  <si>
    <t>Lanus</t>
  </si>
  <si>
    <t>Regreso Papus Cotillon</t>
  </si>
  <si>
    <t>Prina</t>
  </si>
  <si>
    <t>Cardona</t>
  </si>
  <si>
    <t>Gonzalez Mauro</t>
  </si>
  <si>
    <t>Chavez Hermanos</t>
  </si>
  <si>
    <t>Zuin</t>
  </si>
  <si>
    <t>F.V.</t>
  </si>
  <si>
    <t>Sintaxis</t>
  </si>
  <si>
    <t>Garcia Siserol</t>
  </si>
  <si>
    <t>Frontera</t>
  </si>
  <si>
    <t>UMP Solutions</t>
  </si>
  <si>
    <t>gerli</t>
  </si>
  <si>
    <t>Dario</t>
  </si>
  <si>
    <t>Logistica Salta</t>
  </si>
  <si>
    <t>Vipoplas</t>
  </si>
  <si>
    <t>entrega en La Pilarica</t>
  </si>
  <si>
    <t>Bokser</t>
  </si>
  <si>
    <t>Fernandez Yael</t>
  </si>
  <si>
    <t>Rabione</t>
  </si>
  <si>
    <t>Nahya</t>
  </si>
  <si>
    <t>Di Gerlando</t>
  </si>
  <si>
    <t>Pampa</t>
  </si>
  <si>
    <t>Kos Food</t>
  </si>
  <si>
    <t>Cinema Solutions</t>
  </si>
  <si>
    <t>MARZO</t>
  </si>
  <si>
    <t>Yu Ai Yun</t>
  </si>
  <si>
    <t>No Bajar los Brazos</t>
  </si>
  <si>
    <t>Capital Federal</t>
  </si>
  <si>
    <t>Delog</t>
  </si>
  <si>
    <t>Bedeme</t>
  </si>
  <si>
    <t>Gerli</t>
  </si>
  <si>
    <t>Rosario</t>
  </si>
  <si>
    <t>falto cobrar</t>
  </si>
  <si>
    <t>Couste</t>
  </si>
  <si>
    <t>Chavez</t>
  </si>
  <si>
    <t>Bazar Colucci</t>
  </si>
  <si>
    <t>Santa Rosa</t>
  </si>
  <si>
    <t>Nardelli</t>
  </si>
  <si>
    <t>Consabor</t>
  </si>
  <si>
    <t>Ñandubay</t>
  </si>
  <si>
    <t>Panaderia y Confiteria Armania</t>
  </si>
  <si>
    <t>Senra</t>
  </si>
  <si>
    <t>Kandin</t>
  </si>
  <si>
    <t>No fue</t>
  </si>
  <si>
    <t>La pilarica Regreso con Pallets</t>
  </si>
  <si>
    <t>Pallets</t>
  </si>
  <si>
    <t>Naff Solutions</t>
  </si>
  <si>
    <t>Sarandi</t>
  </si>
  <si>
    <t>Casa Chiche</t>
  </si>
  <si>
    <t>huaura</t>
  </si>
  <si>
    <t>no fue</t>
  </si>
  <si>
    <t>Arjona</t>
  </si>
  <si>
    <t>Comercial Pedreira</t>
  </si>
  <si>
    <t>Raosa</t>
  </si>
  <si>
    <t>Vilariño</t>
  </si>
  <si>
    <t>Mamuschka</t>
  </si>
  <si>
    <t>Imaz</t>
  </si>
  <si>
    <t>lago</t>
  </si>
  <si>
    <t xml:space="preserve">Regreso de Termoplasticos Antartida </t>
  </si>
  <si>
    <t>bolsas</t>
  </si>
  <si>
    <t>Baldeon y Pereyra</t>
  </si>
  <si>
    <t>Lomas del Mirador</t>
  </si>
  <si>
    <t>Amico</t>
  </si>
  <si>
    <t>Hurlingham</t>
  </si>
  <si>
    <t>Sucesion de Doroszcuk</t>
  </si>
  <si>
    <t>Cobelli y Guzini</t>
  </si>
  <si>
    <t>Alim .Zyma</t>
  </si>
  <si>
    <t>Vallejo Arnaldo</t>
  </si>
  <si>
    <t>San Justo</t>
  </si>
  <si>
    <t>Dy Pack</t>
  </si>
  <si>
    <t>D &amp; D Papelera</t>
  </si>
  <si>
    <t>Diverfiestas</t>
  </si>
  <si>
    <t>Sosa Ramon</t>
  </si>
  <si>
    <t>Ciyia</t>
  </si>
  <si>
    <t>Pap. El Vasquito</t>
  </si>
  <si>
    <t>Quilmes</t>
  </si>
  <si>
    <t>Cencosud</t>
  </si>
  <si>
    <t>Tradelog</t>
  </si>
  <si>
    <t>Papel Zone</t>
  </si>
  <si>
    <t>regreso Cinema Solutions</t>
  </si>
  <si>
    <t>regreso Termoplastica</t>
  </si>
  <si>
    <t>capital federal</t>
  </si>
  <si>
    <t>Maguna</t>
  </si>
  <si>
    <t>Sierra</t>
  </si>
  <si>
    <t>Iannariello</t>
  </si>
  <si>
    <t>Punta Alta</t>
  </si>
  <si>
    <t>UMP Solutions &amp; Supplies</t>
  </si>
  <si>
    <t>ABRIL</t>
  </si>
  <si>
    <t xml:space="preserve">R Y M </t>
  </si>
  <si>
    <t>Benavidez</t>
  </si>
  <si>
    <t>Carossio Vairolatti</t>
  </si>
  <si>
    <t>De A 4</t>
  </si>
  <si>
    <t>Rosso Daniel</t>
  </si>
  <si>
    <t>Malargue</t>
  </si>
  <si>
    <t>V.R.</t>
  </si>
  <si>
    <t>Charparin</t>
  </si>
  <si>
    <t>Pap. Suipacha</t>
  </si>
  <si>
    <t>El Ombu</t>
  </si>
  <si>
    <t>Pap. Batipel</t>
  </si>
  <si>
    <t>Oeste Pack</t>
  </si>
  <si>
    <t>Tapiales</t>
  </si>
  <si>
    <t>Qiu, Hong</t>
  </si>
  <si>
    <t>ciudadela</t>
  </si>
  <si>
    <t>moron</t>
  </si>
  <si>
    <t>Dr. Lenox</t>
  </si>
  <si>
    <t>Emeika</t>
  </si>
  <si>
    <t>No se entrego</t>
  </si>
  <si>
    <t>La Delicia F.F.</t>
  </si>
  <si>
    <t xml:space="preserve">UMP Solutions </t>
  </si>
  <si>
    <t>GERLI</t>
  </si>
  <si>
    <t>R &amp; M</t>
  </si>
  <si>
    <t>Ibarra</t>
  </si>
  <si>
    <t>Dalamy</t>
  </si>
  <si>
    <t>Cardone</t>
  </si>
  <si>
    <t xml:space="preserve">* </t>
  </si>
  <si>
    <t>16576 / 7</t>
  </si>
  <si>
    <t>94 + 40</t>
  </si>
  <si>
    <t xml:space="preserve">LOT </t>
  </si>
  <si>
    <t>2 destinos</t>
  </si>
  <si>
    <t>Pap. Delmar</t>
  </si>
  <si>
    <t>Wu Haihua</t>
  </si>
  <si>
    <t>MAYO</t>
  </si>
  <si>
    <t xml:space="preserve">Colalillo </t>
  </si>
  <si>
    <t>Regreso Nem Embalaje</t>
  </si>
  <si>
    <t>50 % del viaje de ida</t>
  </si>
  <si>
    <t>Nem Embalajes</t>
  </si>
  <si>
    <t>San Roque</t>
  </si>
  <si>
    <t>Bon Mase</t>
  </si>
  <si>
    <t>Jocelar</t>
  </si>
  <si>
    <t>Brasca</t>
  </si>
  <si>
    <t>Emb .del Litoral</t>
  </si>
  <si>
    <t>Troquel Cor</t>
  </si>
  <si>
    <t>Giliberto</t>
  </si>
  <si>
    <t>Grupo Finca</t>
  </si>
  <si>
    <t>gerli (avellaneda)</t>
  </si>
  <si>
    <t>temperley</t>
  </si>
  <si>
    <t xml:space="preserve"> no fue</t>
  </si>
  <si>
    <t>YU AI YUN</t>
  </si>
  <si>
    <t>Quilmes Oeste</t>
  </si>
  <si>
    <t>Lujan</t>
  </si>
  <si>
    <t>Cabral Cecilia</t>
  </si>
  <si>
    <t>De Mi Finca</t>
  </si>
  <si>
    <t>Vieja</t>
  </si>
  <si>
    <t>2 Tapitas</t>
  </si>
  <si>
    <t xml:space="preserve">RYM </t>
  </si>
  <si>
    <t>Lee Mingn Chen</t>
  </si>
  <si>
    <t>Ramos Mejia</t>
  </si>
  <si>
    <t>termoplasticos Antartida</t>
  </si>
  <si>
    <t>Huaura 1375</t>
  </si>
  <si>
    <t>Mouzo Manuel</t>
  </si>
  <si>
    <t>Tronador</t>
  </si>
  <si>
    <t xml:space="preserve">gerli </t>
  </si>
  <si>
    <t>Caseros</t>
  </si>
  <si>
    <t>Senra Hermanos</t>
  </si>
  <si>
    <t>Diverefiestas</t>
  </si>
  <si>
    <t>regreso V. Alsina</t>
  </si>
  <si>
    <t>Beraja</t>
  </si>
  <si>
    <t>Ilgladiatore</t>
  </si>
  <si>
    <t>Laca Pac</t>
  </si>
  <si>
    <t>Sweet Castle Company</t>
  </si>
  <si>
    <t>Sugan Fruta</t>
  </si>
  <si>
    <t xml:space="preserve">Pap. Central </t>
  </si>
  <si>
    <t>caba</t>
  </si>
  <si>
    <t>Pranamar</t>
  </si>
  <si>
    <t>Lancarg</t>
  </si>
  <si>
    <t>Kayros</t>
  </si>
  <si>
    <t>Cruz del Sur</t>
  </si>
  <si>
    <t>Pap. Guemes</t>
  </si>
  <si>
    <t>Expreso Santa Rosa</t>
  </si>
  <si>
    <t>Rodolfo Romero</t>
  </si>
  <si>
    <t xml:space="preserve">Avila </t>
  </si>
  <si>
    <t>Andina</t>
  </si>
  <si>
    <t>lujan</t>
  </si>
  <si>
    <t xml:space="preserve">Viglom </t>
  </si>
  <si>
    <t>no entrego</t>
  </si>
  <si>
    <t>San Andres</t>
  </si>
  <si>
    <t>Chavez Hnos.</t>
  </si>
  <si>
    <t>Cia. Arg. De Alimentos SAS</t>
  </si>
  <si>
    <t>Imagen 59</t>
  </si>
  <si>
    <t>se envia una chapa para su ploteo</t>
  </si>
  <si>
    <t>Expreso de A 4 Bahia</t>
  </si>
  <si>
    <t>Distribuidora Husa</t>
  </si>
  <si>
    <t>Garcia Maria Julieta</t>
  </si>
  <si>
    <t>Qiu Hong</t>
  </si>
  <si>
    <t>Distribuidora CB</t>
  </si>
  <si>
    <t>Inca</t>
  </si>
  <si>
    <t>Wilwerth</t>
  </si>
  <si>
    <t>Iglesias Roberto</t>
  </si>
  <si>
    <t>Sosa Juan Esteban</t>
  </si>
  <si>
    <t>NO FUE</t>
  </si>
  <si>
    <t>Peverini</t>
  </si>
  <si>
    <t>JUNIO</t>
  </si>
  <si>
    <t>JULIO</t>
  </si>
  <si>
    <t>Regreso Cinema Solutions</t>
  </si>
  <si>
    <t>Papelerayalgomas</t>
  </si>
  <si>
    <t>D&amp;D Pap.</t>
  </si>
  <si>
    <t xml:space="preserve">Transoceanica </t>
  </si>
  <si>
    <t>c neumaticos</t>
  </si>
  <si>
    <t>Charlie se las entrego a Gustavo</t>
  </si>
  <si>
    <t>Bernaldez Pedro</t>
  </si>
  <si>
    <t>San Ramon</t>
  </si>
  <si>
    <t>General Rodrigguez</t>
  </si>
  <si>
    <t>VALOR DECLARADO</t>
  </si>
  <si>
    <t>% s/VD</t>
  </si>
  <si>
    <t>Salado Luis</t>
  </si>
  <si>
    <t>Amico Sergio</t>
  </si>
  <si>
    <t>Nicora</t>
  </si>
  <si>
    <t>El Sol de Saladillo</t>
  </si>
  <si>
    <t>Sanchez Hector</t>
  </si>
  <si>
    <t>RYM</t>
  </si>
  <si>
    <t>Huertas del Pilar</t>
  </si>
  <si>
    <t xml:space="preserve">Troquel Cor </t>
  </si>
  <si>
    <t>Borges Nogueira</t>
  </si>
  <si>
    <t>Gonzalez Gerardo</t>
  </si>
  <si>
    <t>Papus Cotillon</t>
  </si>
  <si>
    <t>Inversiones Pama</t>
  </si>
  <si>
    <t>Exp. Y Comercializadora Cono Sur</t>
  </si>
  <si>
    <t>Envases EJC</t>
  </si>
  <si>
    <t>Rios Maria</t>
  </si>
  <si>
    <t>Furlan</t>
  </si>
  <si>
    <t>no salio</t>
  </si>
  <si>
    <t>cajas y etiquetas</t>
  </si>
  <si>
    <t>For zap</t>
  </si>
  <si>
    <t>Tres Galletitas</t>
  </si>
  <si>
    <t>Vilaro</t>
  </si>
  <si>
    <t xml:space="preserve">Mercade </t>
  </si>
  <si>
    <t>AGOSTO</t>
  </si>
  <si>
    <t>FOR ZAP</t>
  </si>
  <si>
    <t>Alvarado</t>
  </si>
  <si>
    <t>Ruta 38</t>
  </si>
  <si>
    <t xml:space="preserve">D &amp; D </t>
  </si>
  <si>
    <t>Salado</t>
  </si>
  <si>
    <t>Lincoln</t>
  </si>
  <si>
    <t>Prodor</t>
  </si>
  <si>
    <t>El Turista</t>
  </si>
  <si>
    <t>Sweet Castle</t>
  </si>
  <si>
    <t xml:space="preserve">Rubies </t>
  </si>
  <si>
    <t>Le Lau Insumos</t>
  </si>
  <si>
    <t>Ituzaingo</t>
  </si>
  <si>
    <t xml:space="preserve">Arjona </t>
  </si>
  <si>
    <t>Distribuidora Integral</t>
  </si>
  <si>
    <t>Cema</t>
  </si>
  <si>
    <t>Tortuguitas</t>
  </si>
  <si>
    <t>Mercade</t>
  </si>
  <si>
    <t xml:space="preserve">De A 4 </t>
  </si>
  <si>
    <t>Hunter Josefina</t>
  </si>
  <si>
    <t>Embalajes Fernandez</t>
  </si>
  <si>
    <t>Expreso Diagonal</t>
  </si>
  <si>
    <t>NO SE ENTREGO, FUE AL DIA SIGUIENTE</t>
  </si>
  <si>
    <t>Lopez Karina</t>
  </si>
  <si>
    <t>Choquevica</t>
  </si>
  <si>
    <t>Alianza</t>
  </si>
  <si>
    <t>San  cayetano</t>
  </si>
  <si>
    <t>Charlie se encontro con el camionero</t>
  </si>
  <si>
    <t>Misiones 75</t>
  </si>
  <si>
    <t>Mercado Central</t>
  </si>
  <si>
    <t xml:space="preserve">Panaderia y Confiteria Armenia </t>
  </si>
  <si>
    <t>Castets  y Tanino</t>
  </si>
  <si>
    <t xml:space="preserve">2 Tapitas </t>
  </si>
  <si>
    <t>Baldeon Raul y Pereyra</t>
  </si>
  <si>
    <t>Protto</t>
  </si>
  <si>
    <t>Isidro Casanova</t>
  </si>
  <si>
    <t>Desvio Britos a Pompeya</t>
  </si>
  <si>
    <t>17336/7</t>
  </si>
  <si>
    <t>CABA</t>
  </si>
  <si>
    <t>Martinez</t>
  </si>
  <si>
    <t>Villa Maipú</t>
  </si>
  <si>
    <t>Exp y Com Cono Sur</t>
  </si>
  <si>
    <t>Grand Bourg</t>
  </si>
  <si>
    <t>Rodriguez Monica</t>
  </si>
  <si>
    <t>Bernal</t>
  </si>
  <si>
    <t>Papelera 9 de Julio</t>
  </si>
  <si>
    <t>Chen , Sung Cheng</t>
  </si>
  <si>
    <t>Inproal</t>
  </si>
  <si>
    <t>Ortiz</t>
  </si>
  <si>
    <t>Cuyocor</t>
  </si>
  <si>
    <t>Privitera</t>
  </si>
  <si>
    <t>Zilli</t>
  </si>
  <si>
    <t>Fontana</t>
  </si>
  <si>
    <t>Dellatorre</t>
  </si>
  <si>
    <t>Staropoli</t>
  </si>
  <si>
    <t>Dicar</t>
  </si>
  <si>
    <t>moreno</t>
  </si>
  <si>
    <t>OCTUBRE</t>
  </si>
  <si>
    <t xml:space="preserve">Garcia Maria </t>
  </si>
  <si>
    <t>Chiang Hsiu O</t>
  </si>
  <si>
    <t>D Y D Papelera</t>
  </si>
  <si>
    <t>1-249</t>
  </si>
  <si>
    <t>DYD Papelera</t>
  </si>
  <si>
    <t>Dekka</t>
  </si>
  <si>
    <t>Britos Ruben</t>
  </si>
  <si>
    <t>Araujo 1816 *</t>
  </si>
  <si>
    <t>Nostri Sapori</t>
  </si>
  <si>
    <t>Tradys Arg.</t>
  </si>
  <si>
    <t>Retirar equipo de frio ( Frio 21 S.R.L.)</t>
  </si>
  <si>
    <t>Inv. Pama S.A.</t>
  </si>
  <si>
    <t>General Rodriguez</t>
  </si>
  <si>
    <t xml:space="preserve">HGN </t>
  </si>
  <si>
    <t>No Bajar Los Brazos</t>
  </si>
  <si>
    <t>17703/4</t>
  </si>
  <si>
    <t>**</t>
  </si>
  <si>
    <t>Cleane</t>
  </si>
  <si>
    <t>Nexo Logistica</t>
  </si>
  <si>
    <t>Fed Mar</t>
  </si>
  <si>
    <t>Embalajes Fernandez S.R.L.</t>
  </si>
  <si>
    <t>Comp. De Alimentos S.A.S.</t>
  </si>
  <si>
    <t>staropoli Pablo</t>
  </si>
  <si>
    <t>Regreso Lasarte</t>
  </si>
  <si>
    <t>Choquevilca</t>
  </si>
  <si>
    <t>rto. 1-266</t>
  </si>
  <si>
    <t>Devolucion</t>
  </si>
  <si>
    <t>NOVIEMBRE</t>
  </si>
  <si>
    <t>Bisuglini</t>
  </si>
  <si>
    <t>San  Antonio de Padua</t>
  </si>
  <si>
    <t>Ibarra Adrian</t>
  </si>
  <si>
    <t>Comp. La Pilarica</t>
  </si>
  <si>
    <t>Ricardo Rojas</t>
  </si>
  <si>
    <t>Politap</t>
  </si>
  <si>
    <t xml:space="preserve">Quilmes </t>
  </si>
  <si>
    <t>R Y M  S.R.L.</t>
  </si>
  <si>
    <t>Coto</t>
  </si>
  <si>
    <t>Cordilleranos</t>
  </si>
  <si>
    <t>Don Paquin</t>
  </si>
  <si>
    <t>Foglia</t>
  </si>
  <si>
    <t xml:space="preserve">Maffi </t>
  </si>
  <si>
    <t>Canning</t>
  </si>
  <si>
    <t>Casa Fenk</t>
  </si>
  <si>
    <t>trajo Gustavo 52 tanques</t>
  </si>
  <si>
    <t>virrey del pino</t>
  </si>
  <si>
    <t>se entrego en La Pilarica</t>
  </si>
  <si>
    <t>Frutas Are</t>
  </si>
  <si>
    <t>Luis Nardelli</t>
  </si>
  <si>
    <t>Veneto</t>
  </si>
  <si>
    <t>Arias</t>
  </si>
  <si>
    <t>Ferrer</t>
  </si>
  <si>
    <t>Veltha</t>
  </si>
  <si>
    <t>Tob Morceteria</t>
  </si>
  <si>
    <t>No Fue</t>
  </si>
  <si>
    <t>cajas potes</t>
  </si>
  <si>
    <t>LO DEJO EN LA PILARICA</t>
  </si>
  <si>
    <t>3025 bis</t>
  </si>
  <si>
    <t>DYD PAP</t>
  </si>
  <si>
    <t>remito 284</t>
  </si>
  <si>
    <t>DICIEMBRE</t>
  </si>
  <si>
    <t>Huaura 1816</t>
  </si>
  <si>
    <t>Bandex</t>
  </si>
  <si>
    <t>Emmapel</t>
  </si>
  <si>
    <t>Ara Vera</t>
  </si>
  <si>
    <t>Bellbs S.R.L.</t>
  </si>
  <si>
    <t>Nieto Hugo</t>
  </si>
  <si>
    <t>Maffi</t>
  </si>
  <si>
    <t>Gomez Jose</t>
  </si>
  <si>
    <t>Luro</t>
  </si>
  <si>
    <t>Nutrycorp</t>
  </si>
  <si>
    <t>remito 285</t>
  </si>
  <si>
    <t>Retorno Microtec</t>
  </si>
  <si>
    <t xml:space="preserve">La Pilarica Retorno </t>
  </si>
  <si>
    <t xml:space="preserve">Darnel </t>
  </si>
  <si>
    <t xml:space="preserve">Regreso Darnel </t>
  </si>
  <si>
    <t>6354 / 6357</t>
  </si>
  <si>
    <t>6355 / 6357</t>
  </si>
  <si>
    <t>sarandi</t>
  </si>
  <si>
    <t>750/751</t>
  </si>
  <si>
    <t>cobrarselo a La Pilarica</t>
  </si>
  <si>
    <t>Natural Snack S.R.L.</t>
  </si>
  <si>
    <t>Rojo y Negro</t>
  </si>
  <si>
    <t>Patagonia Rica</t>
  </si>
  <si>
    <t>Cruz Del Sur</t>
  </si>
  <si>
    <t>18137/18138</t>
  </si>
  <si>
    <t>202 / 44</t>
  </si>
  <si>
    <t>Iglesias</t>
  </si>
  <si>
    <t>Beron de Astrada</t>
  </si>
  <si>
    <t xml:space="preserve">Tob Morceteria </t>
  </si>
  <si>
    <t>Regreso Silcab</t>
  </si>
  <si>
    <t>Vesperini</t>
  </si>
  <si>
    <t>Iluminarte</t>
  </si>
  <si>
    <t>UMP SOLUTIONS</t>
  </si>
  <si>
    <t>Miostici</t>
  </si>
  <si>
    <t xml:space="preserve">Dan Rutagesel </t>
  </si>
  <si>
    <t>ENERO</t>
  </si>
  <si>
    <t>Natural Snack</t>
  </si>
  <si>
    <t>Ventimiglia</t>
  </si>
  <si>
    <t>Vesprini</t>
  </si>
  <si>
    <t>Rios Maria Nelida</t>
  </si>
  <si>
    <t>DR. Lenox</t>
  </si>
  <si>
    <t>Baldeon</t>
  </si>
  <si>
    <t>De Mi Finca Natural</t>
  </si>
  <si>
    <t>Dipac</t>
  </si>
  <si>
    <t>Carpack</t>
  </si>
  <si>
    <t>Expreso Sur</t>
  </si>
  <si>
    <t>Olivella</t>
  </si>
  <si>
    <t>Grupo  Finca</t>
  </si>
  <si>
    <t>18315/16</t>
  </si>
  <si>
    <t>Suc. De Doroszcuk</t>
  </si>
  <si>
    <t>Avda. Bullrich</t>
  </si>
  <si>
    <t xml:space="preserve">TGPlast Tecnologia </t>
  </si>
  <si>
    <t>Fanspaper</t>
  </si>
  <si>
    <t>Garage Rock</t>
  </si>
  <si>
    <t>Marini</t>
  </si>
  <si>
    <t>RUTAGESEL</t>
  </si>
  <si>
    <t xml:space="preserve">Nardelli </t>
  </si>
  <si>
    <t xml:space="preserve">Manufacturas Sintacc </t>
  </si>
  <si>
    <t>Desvio Marini</t>
  </si>
  <si>
    <t>Cant camiones</t>
  </si>
  <si>
    <t>Flete</t>
  </si>
  <si>
    <t>Declarado</t>
  </si>
  <si>
    <t>%</t>
  </si>
  <si>
    <t>Valor por viaje</t>
  </si>
  <si>
    <t>SETIEMBRE</t>
  </si>
  <si>
    <t>Flete ($)</t>
  </si>
  <si>
    <t>val decl ($)</t>
  </si>
  <si>
    <t>Cantidad Viajes</t>
  </si>
  <si>
    <t>PRECIO-FLETE</t>
  </si>
  <si>
    <t>PRECIO-OTROS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</si>
</sst>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" fontId="3" fillId="0" borderId="9" xfId="0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3" fillId="0" borderId="4" xfId="0" applyFont="1" applyBorder="1"/>
    <xf numFmtId="0" fontId="3" fillId="0" borderId="7" xfId="0" applyFont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9" fontId="3" fillId="4" borderId="10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16" fontId="3" fillId="5" borderId="9" xfId="0" applyNumberFormat="1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4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0" fontId="3" fillId="0" borderId="12" xfId="0" applyFont="1" applyBorder="1" applyAlignment="1">
      <alignment horizontal="center"/>
    </xf>
    <xf numFmtId="0" fontId="3" fillId="0" borderId="10" xfId="0" applyFont="1" applyBorder="1"/>
    <xf numFmtId="4" fontId="3" fillId="0" borderId="0" xfId="0" applyNumberFormat="1" applyFont="1"/>
    <xf numFmtId="2" fontId="3" fillId="0" borderId="7" xfId="0" applyNumberFormat="1" applyFont="1" applyBorder="1"/>
    <xf numFmtId="4" fontId="3" fillId="0" borderId="2" xfId="0" applyNumberFormat="1" applyFont="1" applyBorder="1"/>
    <xf numFmtId="2" fontId="3" fillId="0" borderId="8" xfId="0" applyNumberFormat="1" applyFont="1" applyBorder="1"/>
    <xf numFmtId="4" fontId="3" fillId="0" borderId="10" xfId="0" applyNumberFormat="1" applyFont="1" applyBorder="1"/>
    <xf numFmtId="2" fontId="3" fillId="0" borderId="11" xfId="0" applyNumberFormat="1" applyFont="1" applyBorder="1"/>
    <xf numFmtId="4" fontId="3" fillId="0" borderId="0" xfId="0" applyNumberFormat="1" applyFont="1" applyAlignment="1">
      <alignment horizontal="center"/>
    </xf>
    <xf numFmtId="2" fontId="3" fillId="0" borderId="7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7" xfId="0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right"/>
    </xf>
    <xf numFmtId="43" fontId="3" fillId="0" borderId="0" xfId="1" applyFont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0" fontId="0" fillId="0" borderId="2" xfId="0" applyBorder="1"/>
    <xf numFmtId="2" fontId="3" fillId="0" borderId="2" xfId="0" applyNumberFormat="1" applyFont="1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16" fontId="3" fillId="0" borderId="4" xfId="0" applyNumberFormat="1" applyFont="1" applyBorder="1"/>
    <xf numFmtId="16" fontId="3" fillId="0" borderId="3" xfId="0" applyNumberFormat="1" applyFont="1" applyBorder="1"/>
    <xf numFmtId="0" fontId="3" fillId="0" borderId="6" xfId="0" applyFont="1" applyBorder="1"/>
    <xf numFmtId="16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7" xfId="0" applyBorder="1"/>
    <xf numFmtId="16" fontId="3" fillId="0" borderId="5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2" xfId="0" applyFont="1" applyBorder="1"/>
    <xf numFmtId="0" fontId="0" fillId="0" borderId="9" xfId="0" applyBorder="1"/>
    <xf numFmtId="0" fontId="3" fillId="5" borderId="0" xfId="0" applyFont="1" applyFill="1"/>
    <xf numFmtId="0" fontId="0" fillId="5" borderId="10" xfId="0" applyFill="1" applyBorder="1"/>
    <xf numFmtId="0" fontId="3" fillId="5" borderId="10" xfId="0" applyFont="1" applyFill="1" applyBorder="1"/>
    <xf numFmtId="2" fontId="3" fillId="0" borderId="10" xfId="0" applyNumberFormat="1" applyFont="1" applyBorder="1"/>
    <xf numFmtId="10" fontId="3" fillId="0" borderId="7" xfId="0" applyNumberFormat="1" applyFont="1" applyBorder="1"/>
    <xf numFmtId="164" fontId="0" fillId="0" borderId="0" xfId="0" applyNumberFormat="1"/>
    <xf numFmtId="9" fontId="0" fillId="0" borderId="0" xfId="2" applyFont="1"/>
    <xf numFmtId="9" fontId="0" fillId="0" borderId="0" xfId="0" applyNumberFormat="1"/>
    <xf numFmtId="1" fontId="0" fillId="0" borderId="0" xfId="0" applyNumberFormat="1"/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9" fontId="6" fillId="0" borderId="8" xfId="2" applyFont="1" applyBorder="1" applyAlignment="1">
      <alignment horizontal="center"/>
    </xf>
    <xf numFmtId="9" fontId="3" fillId="0" borderId="8" xfId="2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7" fontId="0" fillId="0" borderId="13" xfId="0" applyNumberFormat="1" applyBorder="1"/>
    <xf numFmtId="165" fontId="0" fillId="0" borderId="13" xfId="2" applyNumberFormat="1" applyFont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42" fontId="0" fillId="0" borderId="13" xfId="0" applyNumberFormat="1" applyBorder="1" applyAlignment="1">
      <alignment horizontal="center"/>
    </xf>
    <xf numFmtId="42" fontId="0" fillId="5" borderId="13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42" fontId="3" fillId="0" borderId="2" xfId="3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42" fontId="3" fillId="0" borderId="1" xfId="3" applyNumberFormat="1" applyFont="1" applyBorder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43" fontId="3" fillId="0" borderId="0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42" fontId="3" fillId="0" borderId="8" xfId="3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0" fontId="3" fillId="0" borderId="13" xfId="0" applyFont="1" applyBorder="1"/>
    <xf numFmtId="17" fontId="1" fillId="2" borderId="13" xfId="0" applyNumberFormat="1" applyFont="1" applyFill="1" applyBorder="1" applyAlignment="1">
      <alignment horizontal="center"/>
    </xf>
    <xf numFmtId="0" fontId="0" fillId="0" borderId="13" xfId="0" applyBorder="1"/>
    <xf numFmtId="17" fontId="1" fillId="2" borderId="14" xfId="0" applyNumberFormat="1" applyFont="1" applyFill="1" applyBorder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0" fillId="0" borderId="0" xfId="0"/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171450</xdr:rowOff>
    </xdr:from>
    <xdr:to>
      <xdr:col>8</xdr:col>
      <xdr:colOff>152400</xdr:colOff>
      <xdr:row>5</xdr:row>
      <xdr:rowOff>0</xdr:rowOff>
    </xdr:to>
    <xdr:sp macro="" textlink="">
      <xdr:nvSpPr>
        <xdr:cNvPr id="2" name="Globo: línea doblada 1">
          <a:extLst>
            <a:ext uri="{FF2B5EF4-FFF2-40B4-BE49-F238E27FC236}">
              <a16:creationId xmlns:a16="http://schemas.microsoft.com/office/drawing/2014/main" id="{51BCBD2B-7B8A-72D6-FE13-9A7E126149CD}"/>
            </a:ext>
          </a:extLst>
        </xdr:cNvPr>
        <xdr:cNvSpPr/>
      </xdr:nvSpPr>
      <xdr:spPr>
        <a:xfrm>
          <a:off x="6105525" y="361950"/>
          <a:ext cx="1238250" cy="5905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5726"/>
            <a:gd name="adj6" fmla="val -20891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100" kern="1200"/>
            <a:t>SIN INFORMACIÓN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3"/>
  <sheetViews>
    <sheetView zoomScale="60" zoomScaleNormal="60" workbookViewId="0">
      <selection activeCell="B4" sqref="B4:P4"/>
    </sheetView>
  </sheetViews>
  <sheetFormatPr baseColWidth="10" defaultRowHeight="14.5" x14ac:dyDescent="0.35"/>
  <cols>
    <col min="1" max="1" width="6.1796875" customWidth="1"/>
    <col min="2" max="2" width="12" bestFit="1" customWidth="1"/>
    <col min="3" max="3" width="15.453125" bestFit="1" customWidth="1"/>
    <col min="4" max="4" width="10.453125" bestFit="1" customWidth="1"/>
    <col min="5" max="5" width="29.26953125" bestFit="1" customWidth="1"/>
    <col min="6" max="6" width="13.26953125" bestFit="1" customWidth="1"/>
    <col min="7" max="7" width="26.26953125" bestFit="1" customWidth="1"/>
    <col min="8" max="8" width="17.26953125" bestFit="1" customWidth="1"/>
    <col min="9" max="9" width="14.1796875" bestFit="1" customWidth="1"/>
    <col min="10" max="10" width="16.81640625" bestFit="1" customWidth="1"/>
    <col min="11" max="11" width="18.453125" bestFit="1" customWidth="1"/>
    <col min="12" max="12" width="24" bestFit="1" customWidth="1"/>
    <col min="13" max="13" width="28.26953125" bestFit="1" customWidth="1"/>
    <col min="14" max="14" width="14.453125" bestFit="1" customWidth="1"/>
    <col min="15" max="15" width="24.1796875" bestFit="1" customWidth="1"/>
    <col min="16" max="16" width="11.26953125" bestFit="1" customWidth="1"/>
  </cols>
  <sheetData>
    <row r="2" spans="2:17" x14ac:dyDescent="0.35">
      <c r="B2" s="136">
        <v>45292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37"/>
    </row>
    <row r="3" spans="2:17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7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09" t="s">
        <v>553</v>
      </c>
      <c r="C5" s="99"/>
      <c r="D5" s="99"/>
      <c r="E5" s="99"/>
      <c r="F5" s="99"/>
      <c r="G5" s="99"/>
      <c r="H5" s="99"/>
      <c r="I5" s="99"/>
      <c r="J5" s="99" t="s">
        <v>554</v>
      </c>
      <c r="K5" s="99"/>
      <c r="L5" s="99"/>
      <c r="M5" s="99"/>
      <c r="N5" s="99"/>
      <c r="O5" s="99" t="s">
        <v>555</v>
      </c>
      <c r="P5" s="100"/>
    </row>
    <row r="6" spans="2:17" s="19" customFormat="1" ht="18.5" x14ac:dyDescent="0.45">
      <c r="B6" s="76">
        <f>COUNT(B7:B1000)</f>
        <v>18</v>
      </c>
      <c r="C6" s="101"/>
      <c r="D6" s="101"/>
      <c r="E6" s="101"/>
      <c r="F6" s="101"/>
      <c r="G6" s="101"/>
      <c r="H6" s="101"/>
      <c r="I6" s="101"/>
      <c r="J6" s="101">
        <f>SUM(J7:J1000)</f>
        <v>2455310</v>
      </c>
      <c r="K6" s="101"/>
      <c r="L6" s="101"/>
      <c r="M6" s="101"/>
      <c r="N6" s="101"/>
      <c r="O6" s="101">
        <f>SUM(O7:O1000)</f>
        <v>0</v>
      </c>
      <c r="P6" s="110" t="e">
        <f>J6/O6</f>
        <v>#DIV/0!</v>
      </c>
      <c r="Q6" s="19">
        <f>J6/B6</f>
        <v>136406.11111111112</v>
      </c>
    </row>
    <row r="7" spans="2:17" ht="18.5" x14ac:dyDescent="0.45">
      <c r="B7" s="111">
        <v>45294</v>
      </c>
      <c r="C7" s="1">
        <v>2769</v>
      </c>
      <c r="D7" s="1" t="s">
        <v>11</v>
      </c>
      <c r="E7" s="1" t="s">
        <v>12</v>
      </c>
      <c r="F7" s="1">
        <v>7</v>
      </c>
      <c r="G7" s="1" t="s">
        <v>13</v>
      </c>
      <c r="H7" s="1" t="s">
        <v>14</v>
      </c>
      <c r="I7" s="1">
        <v>16098</v>
      </c>
      <c r="J7" s="1">
        <v>60660</v>
      </c>
      <c r="K7" s="1"/>
      <c r="L7" s="1">
        <v>5800</v>
      </c>
      <c r="M7" s="1"/>
      <c r="N7" s="1" t="s">
        <v>37</v>
      </c>
      <c r="O7" s="1"/>
      <c r="P7" s="6"/>
    </row>
    <row r="8" spans="2:17" ht="18.5" x14ac:dyDescent="0.45">
      <c r="B8" s="3"/>
      <c r="C8" s="1"/>
      <c r="D8" s="1"/>
      <c r="E8" s="1" t="s">
        <v>15</v>
      </c>
      <c r="F8" s="1">
        <v>18</v>
      </c>
      <c r="G8" s="1" t="s">
        <v>13</v>
      </c>
      <c r="H8" s="1" t="s">
        <v>14</v>
      </c>
      <c r="I8" s="1">
        <v>16087</v>
      </c>
      <c r="J8" s="1">
        <v>18000</v>
      </c>
      <c r="K8" s="1"/>
      <c r="L8" s="1">
        <v>5800</v>
      </c>
      <c r="M8" s="1"/>
      <c r="N8" s="1" t="s">
        <v>37</v>
      </c>
      <c r="O8" s="1"/>
      <c r="P8" s="6"/>
    </row>
    <row r="9" spans="2:17" ht="18.5" x14ac:dyDescent="0.45">
      <c r="B9" s="3"/>
      <c r="C9" s="1"/>
      <c r="D9" s="1"/>
      <c r="E9" s="1" t="s">
        <v>16</v>
      </c>
      <c r="F9" s="1">
        <v>26</v>
      </c>
      <c r="G9" s="1" t="s">
        <v>13</v>
      </c>
      <c r="H9" s="1" t="s">
        <v>17</v>
      </c>
      <c r="I9" s="1">
        <v>16092</v>
      </c>
      <c r="J9" s="1">
        <v>18000</v>
      </c>
      <c r="K9" s="1"/>
      <c r="L9" s="1">
        <v>5800</v>
      </c>
      <c r="M9" s="1"/>
      <c r="N9" s="1" t="s">
        <v>37</v>
      </c>
      <c r="O9" s="1"/>
      <c r="P9" s="6"/>
    </row>
    <row r="10" spans="2:17" ht="18.5" x14ac:dyDescent="0.45">
      <c r="B10" s="3"/>
      <c r="C10" s="1"/>
      <c r="D10" s="1"/>
      <c r="E10" s="1" t="s">
        <v>18</v>
      </c>
      <c r="F10" s="1">
        <v>67</v>
      </c>
      <c r="G10" s="1" t="s">
        <v>13</v>
      </c>
      <c r="H10" s="1" t="s">
        <v>19</v>
      </c>
      <c r="I10" s="1">
        <v>16094</v>
      </c>
      <c r="J10" s="1">
        <v>18000</v>
      </c>
      <c r="K10" s="1"/>
      <c r="L10" s="1">
        <v>5800</v>
      </c>
      <c r="M10" s="1"/>
      <c r="N10" s="1" t="s">
        <v>37</v>
      </c>
      <c r="O10" s="1"/>
      <c r="P10" s="6"/>
    </row>
    <row r="11" spans="2:17" ht="18.5" x14ac:dyDescent="0.45">
      <c r="B11" s="3"/>
      <c r="C11" s="1"/>
      <c r="D11" s="1"/>
      <c r="E11" s="1" t="s">
        <v>20</v>
      </c>
      <c r="F11" s="1">
        <v>10</v>
      </c>
      <c r="G11" s="1" t="s">
        <v>13</v>
      </c>
      <c r="H11" s="1" t="s">
        <v>14</v>
      </c>
      <c r="I11" s="1">
        <v>16097</v>
      </c>
      <c r="J11" s="1">
        <v>18000</v>
      </c>
      <c r="K11" s="1"/>
      <c r="L11" s="1">
        <v>5800</v>
      </c>
      <c r="M11" s="1"/>
      <c r="N11" s="1" t="s">
        <v>37</v>
      </c>
      <c r="O11" s="1"/>
      <c r="P11" s="6"/>
    </row>
    <row r="12" spans="2:17" ht="18.5" x14ac:dyDescent="0.45">
      <c r="B12" s="4"/>
      <c r="C12" s="2"/>
      <c r="D12" s="2"/>
      <c r="E12" s="2" t="s">
        <v>21</v>
      </c>
      <c r="F12" s="2">
        <v>21</v>
      </c>
      <c r="G12" s="2" t="s">
        <v>13</v>
      </c>
      <c r="H12" s="2" t="s">
        <v>22</v>
      </c>
      <c r="I12" s="2">
        <v>16047</v>
      </c>
      <c r="J12" s="2">
        <v>18000</v>
      </c>
      <c r="K12" s="2"/>
      <c r="L12" s="2">
        <v>5800</v>
      </c>
      <c r="M12" s="2"/>
      <c r="N12" s="2" t="s">
        <v>37</v>
      </c>
      <c r="O12" s="2"/>
      <c r="P12" s="7"/>
    </row>
    <row r="13" spans="2:17" ht="18.5" x14ac:dyDescent="0.45">
      <c r="B13" s="8">
        <v>45295</v>
      </c>
      <c r="C13" s="1">
        <v>2770</v>
      </c>
      <c r="D13" s="1" t="s">
        <v>11</v>
      </c>
      <c r="E13" s="1" t="s">
        <v>23</v>
      </c>
      <c r="F13" s="1">
        <v>26</v>
      </c>
      <c r="G13" s="1" t="s">
        <v>24</v>
      </c>
      <c r="H13" s="1" t="s">
        <v>14</v>
      </c>
      <c r="I13" s="1">
        <v>16108</v>
      </c>
      <c r="J13" s="1">
        <v>18000</v>
      </c>
      <c r="K13" s="1"/>
      <c r="L13" s="1">
        <v>5800</v>
      </c>
      <c r="M13" s="1"/>
      <c r="N13" s="1" t="s">
        <v>37</v>
      </c>
      <c r="O13" s="1"/>
      <c r="P13" s="6"/>
    </row>
    <row r="14" spans="2:17" ht="18.5" x14ac:dyDescent="0.45">
      <c r="B14" s="3"/>
      <c r="C14" s="1"/>
      <c r="D14" s="1"/>
      <c r="E14" s="1" t="s">
        <v>25</v>
      </c>
      <c r="F14" s="1">
        <v>26</v>
      </c>
      <c r="G14" s="1" t="s">
        <v>13</v>
      </c>
      <c r="H14" s="1" t="s">
        <v>14</v>
      </c>
      <c r="I14" s="1">
        <v>16106</v>
      </c>
      <c r="J14" s="1">
        <v>18000</v>
      </c>
      <c r="K14" s="1"/>
      <c r="L14" s="1">
        <v>5800</v>
      </c>
      <c r="M14" s="1"/>
      <c r="N14" s="1" t="s">
        <v>37</v>
      </c>
      <c r="O14" s="1"/>
      <c r="P14" s="6"/>
    </row>
    <row r="15" spans="2:17" ht="18.5" x14ac:dyDescent="0.45">
      <c r="B15" s="3"/>
      <c r="C15" s="1"/>
      <c r="D15" s="1"/>
      <c r="E15" s="1" t="s">
        <v>26</v>
      </c>
      <c r="F15" s="1">
        <v>3</v>
      </c>
      <c r="G15" s="1" t="s">
        <v>13</v>
      </c>
      <c r="H15" s="1" t="s">
        <v>14</v>
      </c>
      <c r="I15" s="1">
        <v>16095</v>
      </c>
      <c r="J15" s="1">
        <v>18000</v>
      </c>
      <c r="K15" s="1"/>
      <c r="L15" s="1">
        <v>5800</v>
      </c>
      <c r="M15" s="1"/>
      <c r="N15" s="1" t="s">
        <v>37</v>
      </c>
      <c r="O15" s="1"/>
      <c r="P15" s="6"/>
    </row>
    <row r="16" spans="2:17" ht="18.5" x14ac:dyDescent="0.45">
      <c r="B16" s="3"/>
      <c r="C16" s="1"/>
      <c r="D16" s="1"/>
      <c r="E16" s="1" t="s">
        <v>26</v>
      </c>
      <c r="F16" s="1">
        <v>32</v>
      </c>
      <c r="G16" s="1" t="s">
        <v>13</v>
      </c>
      <c r="H16" s="1" t="s">
        <v>14</v>
      </c>
      <c r="I16" s="1">
        <v>16096</v>
      </c>
      <c r="J16" s="1">
        <v>0</v>
      </c>
      <c r="K16" s="1"/>
      <c r="L16" s="1">
        <v>5800</v>
      </c>
      <c r="M16" s="1"/>
      <c r="N16" s="1" t="s">
        <v>37</v>
      </c>
      <c r="O16" s="1"/>
      <c r="P16" s="6"/>
    </row>
    <row r="17" spans="2:16" ht="18.5" x14ac:dyDescent="0.45">
      <c r="B17" s="3"/>
      <c r="C17" s="1"/>
      <c r="D17" s="1"/>
      <c r="E17" s="1" t="s">
        <v>27</v>
      </c>
      <c r="F17" s="1">
        <v>1</v>
      </c>
      <c r="G17" s="1" t="s">
        <v>13</v>
      </c>
      <c r="H17" s="1" t="s">
        <v>28</v>
      </c>
      <c r="I17" s="1">
        <v>16078</v>
      </c>
      <c r="J17" s="1">
        <v>18000</v>
      </c>
      <c r="K17" s="1"/>
      <c r="L17" s="1">
        <v>5800</v>
      </c>
      <c r="M17" s="1"/>
      <c r="N17" s="1" t="s">
        <v>37</v>
      </c>
      <c r="O17" s="1"/>
      <c r="P17" s="6"/>
    </row>
    <row r="18" spans="2:16" ht="18.5" x14ac:dyDescent="0.45">
      <c r="B18" s="3"/>
      <c r="C18" s="1"/>
      <c r="D18" s="1"/>
      <c r="E18" s="1" t="s">
        <v>29</v>
      </c>
      <c r="F18" s="1">
        <v>40</v>
      </c>
      <c r="G18" s="1" t="s">
        <v>30</v>
      </c>
      <c r="H18" s="1" t="s">
        <v>14</v>
      </c>
      <c r="I18" s="1">
        <v>16107</v>
      </c>
      <c r="J18" s="1">
        <v>63660</v>
      </c>
      <c r="K18" s="1"/>
      <c r="L18" s="1">
        <v>5800</v>
      </c>
      <c r="M18" s="1"/>
      <c r="N18" s="1" t="s">
        <v>37</v>
      </c>
      <c r="O18" s="1"/>
      <c r="P18" s="6"/>
    </row>
    <row r="19" spans="2:16" ht="18.5" x14ac:dyDescent="0.45">
      <c r="B19" s="3"/>
      <c r="C19" s="1"/>
      <c r="D19" s="1"/>
      <c r="E19" s="1" t="s">
        <v>31</v>
      </c>
      <c r="F19" s="1">
        <v>4</v>
      </c>
      <c r="G19" s="1" t="s">
        <v>32</v>
      </c>
      <c r="H19" s="1" t="s">
        <v>14</v>
      </c>
      <c r="I19" s="1">
        <v>16109</v>
      </c>
      <c r="J19" s="1">
        <v>18000</v>
      </c>
      <c r="K19" s="1"/>
      <c r="L19" s="1">
        <v>5800</v>
      </c>
      <c r="M19" s="1"/>
      <c r="N19" s="1" t="s">
        <v>37</v>
      </c>
      <c r="O19" s="1"/>
      <c r="P19" s="6"/>
    </row>
    <row r="20" spans="2:16" ht="18.5" x14ac:dyDescent="0.45">
      <c r="B20" s="4"/>
      <c r="C20" s="2"/>
      <c r="D20" s="2"/>
      <c r="E20" s="2" t="s">
        <v>31</v>
      </c>
      <c r="F20" s="2">
        <v>92</v>
      </c>
      <c r="G20" s="2" t="s">
        <v>32</v>
      </c>
      <c r="H20" s="2" t="s">
        <v>14</v>
      </c>
      <c r="I20" s="2">
        <v>16110</v>
      </c>
      <c r="J20" s="2">
        <v>0</v>
      </c>
      <c r="K20" s="2"/>
      <c r="L20" s="2">
        <v>5800</v>
      </c>
      <c r="M20" s="2"/>
      <c r="N20" s="2" t="s">
        <v>37</v>
      </c>
      <c r="O20" s="2"/>
      <c r="P20" s="7"/>
    </row>
    <row r="21" spans="2:16" ht="18.5" x14ac:dyDescent="0.45">
      <c r="B21" s="8">
        <v>45296</v>
      </c>
      <c r="C21" s="1">
        <v>2771</v>
      </c>
      <c r="D21" s="1" t="s">
        <v>33</v>
      </c>
      <c r="E21" s="1" t="s">
        <v>34</v>
      </c>
      <c r="F21" s="1">
        <v>50</v>
      </c>
      <c r="G21" s="1" t="s">
        <v>13</v>
      </c>
      <c r="H21" s="1" t="s">
        <v>35</v>
      </c>
      <c r="I21" s="1">
        <v>16116</v>
      </c>
      <c r="J21" s="1">
        <v>60660</v>
      </c>
      <c r="K21" s="1"/>
      <c r="L21" s="1">
        <v>5800</v>
      </c>
      <c r="M21" s="1"/>
      <c r="N21" s="1" t="s">
        <v>37</v>
      </c>
      <c r="O21" s="1"/>
      <c r="P21" s="6"/>
    </row>
    <row r="22" spans="2:16" ht="18.5" x14ac:dyDescent="0.45">
      <c r="B22" s="3"/>
      <c r="C22" s="1"/>
      <c r="D22" s="1"/>
      <c r="E22" s="1" t="s">
        <v>34</v>
      </c>
      <c r="F22" s="1">
        <v>17</v>
      </c>
      <c r="G22" s="1" t="s">
        <v>13</v>
      </c>
      <c r="H22" s="1" t="s">
        <v>35</v>
      </c>
      <c r="I22" s="1">
        <v>16117</v>
      </c>
      <c r="J22" s="1">
        <v>0</v>
      </c>
      <c r="K22" s="1"/>
      <c r="L22" s="1">
        <v>5800</v>
      </c>
      <c r="M22" s="1"/>
      <c r="N22" s="1" t="s">
        <v>37</v>
      </c>
      <c r="O22" s="1"/>
      <c r="P22" s="6"/>
    </row>
    <row r="23" spans="2:16" ht="18.5" x14ac:dyDescent="0.45">
      <c r="B23" s="4"/>
      <c r="C23" s="2"/>
      <c r="D23" s="2"/>
      <c r="E23" s="2" t="s">
        <v>36</v>
      </c>
      <c r="F23" s="2">
        <v>159</v>
      </c>
      <c r="G23" s="2" t="s">
        <v>24</v>
      </c>
      <c r="H23" s="2" t="s">
        <v>14</v>
      </c>
      <c r="I23" s="2">
        <v>16118</v>
      </c>
      <c r="J23" s="2">
        <v>18000</v>
      </c>
      <c r="K23" s="2"/>
      <c r="L23" s="2">
        <v>5800</v>
      </c>
      <c r="M23" s="2"/>
      <c r="N23" s="2" t="s">
        <v>37</v>
      </c>
      <c r="O23" s="2"/>
      <c r="P23" s="7"/>
    </row>
    <row r="24" spans="2:16" ht="18.5" x14ac:dyDescent="0.45">
      <c r="B24" s="8">
        <v>45299</v>
      </c>
      <c r="C24" s="1">
        <v>2772</v>
      </c>
      <c r="D24" s="1" t="s">
        <v>11</v>
      </c>
      <c r="E24" s="1" t="s">
        <v>38</v>
      </c>
      <c r="F24" s="1">
        <v>320</v>
      </c>
      <c r="G24" s="1" t="s">
        <v>39</v>
      </c>
      <c r="H24" s="1" t="s">
        <v>14</v>
      </c>
      <c r="I24" s="1">
        <v>16120</v>
      </c>
      <c r="J24" s="1">
        <v>18000</v>
      </c>
      <c r="K24" s="1"/>
      <c r="L24" s="1">
        <v>5804</v>
      </c>
      <c r="M24" s="1"/>
      <c r="N24" s="1" t="s">
        <v>37</v>
      </c>
      <c r="O24" s="1"/>
      <c r="P24" s="6"/>
    </row>
    <row r="25" spans="2:16" ht="18.5" x14ac:dyDescent="0.45">
      <c r="B25" s="4"/>
      <c r="C25" s="2"/>
      <c r="D25" s="2"/>
      <c r="E25" s="2" t="s">
        <v>40</v>
      </c>
      <c r="F25" s="2">
        <v>14</v>
      </c>
      <c r="G25" s="2" t="s">
        <v>41</v>
      </c>
      <c r="H25" s="2" t="s">
        <v>14</v>
      </c>
      <c r="I25" s="2">
        <v>16105</v>
      </c>
      <c r="J25" s="2">
        <v>70600</v>
      </c>
      <c r="K25" s="2"/>
      <c r="L25" s="2">
        <v>5804</v>
      </c>
      <c r="M25" s="2"/>
      <c r="N25" s="2" t="s">
        <v>37</v>
      </c>
      <c r="O25" s="2"/>
      <c r="P25" s="7"/>
    </row>
    <row r="26" spans="2:16" ht="18.5" x14ac:dyDescent="0.45">
      <c r="B26" s="8">
        <v>45300</v>
      </c>
      <c r="C26" s="1">
        <v>2773</v>
      </c>
      <c r="D26" s="1" t="s">
        <v>33</v>
      </c>
      <c r="E26" s="1" t="s">
        <v>15</v>
      </c>
      <c r="F26" s="1">
        <v>30</v>
      </c>
      <c r="G26" s="1" t="s">
        <v>13</v>
      </c>
      <c r="H26" s="1" t="s">
        <v>14</v>
      </c>
      <c r="I26" s="1">
        <v>16115</v>
      </c>
      <c r="J26" s="1">
        <v>21060</v>
      </c>
      <c r="K26" s="1"/>
      <c r="L26" s="1">
        <v>5804</v>
      </c>
      <c r="M26" s="1"/>
      <c r="N26" s="1" t="s">
        <v>37</v>
      </c>
      <c r="O26" s="1"/>
      <c r="P26" s="6"/>
    </row>
    <row r="27" spans="2:16" ht="18.5" x14ac:dyDescent="0.45">
      <c r="B27" s="3"/>
      <c r="C27" s="1"/>
      <c r="D27" s="1"/>
      <c r="E27" s="1" t="s">
        <v>42</v>
      </c>
      <c r="F27" s="1">
        <v>34</v>
      </c>
      <c r="G27" s="1" t="s">
        <v>13</v>
      </c>
      <c r="H27" s="1" t="s">
        <v>14</v>
      </c>
      <c r="I27" s="1">
        <v>16121</v>
      </c>
      <c r="J27" s="1">
        <v>21060</v>
      </c>
      <c r="K27" s="1"/>
      <c r="L27" s="1">
        <v>5804</v>
      </c>
      <c r="M27" s="1"/>
      <c r="N27" s="1" t="s">
        <v>37</v>
      </c>
      <c r="O27" s="1"/>
      <c r="P27" s="6"/>
    </row>
    <row r="28" spans="2:16" ht="18.5" x14ac:dyDescent="0.45">
      <c r="B28" s="3"/>
      <c r="C28" s="1"/>
      <c r="D28" s="1"/>
      <c r="E28" s="1" t="s">
        <v>43</v>
      </c>
      <c r="F28" s="1">
        <v>3</v>
      </c>
      <c r="G28" s="1" t="s">
        <v>13</v>
      </c>
      <c r="H28" s="1" t="s">
        <v>14</v>
      </c>
      <c r="I28" s="1">
        <v>16113</v>
      </c>
      <c r="J28" s="1">
        <v>21060</v>
      </c>
      <c r="K28" s="1"/>
      <c r="L28" s="1">
        <v>5804</v>
      </c>
      <c r="M28" s="1"/>
      <c r="N28" s="1" t="s">
        <v>37</v>
      </c>
      <c r="O28" s="1"/>
      <c r="P28" s="6"/>
    </row>
    <row r="29" spans="2:16" ht="18.5" x14ac:dyDescent="0.45">
      <c r="B29" s="3"/>
      <c r="C29" s="1"/>
      <c r="D29" s="1"/>
      <c r="E29" s="1" t="s">
        <v>43</v>
      </c>
      <c r="F29" s="1">
        <v>32</v>
      </c>
      <c r="G29" s="1" t="s">
        <v>13</v>
      </c>
      <c r="H29" s="1" t="s">
        <v>14</v>
      </c>
      <c r="I29" s="1">
        <v>16114</v>
      </c>
      <c r="J29" s="1">
        <v>0</v>
      </c>
      <c r="K29" s="1"/>
      <c r="L29" s="1">
        <v>5804</v>
      </c>
      <c r="M29" s="1"/>
      <c r="N29" s="1" t="s">
        <v>37</v>
      </c>
      <c r="O29" s="1"/>
      <c r="P29" s="6"/>
    </row>
    <row r="30" spans="2:16" ht="18.5" x14ac:dyDescent="0.45">
      <c r="B30" s="3"/>
      <c r="C30" s="1"/>
      <c r="D30" s="1"/>
      <c r="E30" s="1" t="s">
        <v>44</v>
      </c>
      <c r="F30" s="1">
        <v>30</v>
      </c>
      <c r="G30" s="1" t="s">
        <v>13</v>
      </c>
      <c r="H30" s="1" t="s">
        <v>45</v>
      </c>
      <c r="I30" s="1">
        <v>16123</v>
      </c>
      <c r="J30" s="1">
        <v>21060</v>
      </c>
      <c r="K30" s="1"/>
      <c r="L30" s="1">
        <v>5804</v>
      </c>
      <c r="M30" s="1"/>
      <c r="N30" s="1" t="s">
        <v>37</v>
      </c>
      <c r="O30" s="1"/>
      <c r="P30" s="6"/>
    </row>
    <row r="31" spans="2:16" ht="18.5" x14ac:dyDescent="0.45">
      <c r="B31" s="3"/>
      <c r="C31" s="1"/>
      <c r="D31" s="1"/>
      <c r="E31" s="1" t="s">
        <v>46</v>
      </c>
      <c r="F31" s="1">
        <v>65</v>
      </c>
      <c r="G31" s="1" t="s">
        <v>13</v>
      </c>
      <c r="H31" s="1" t="s">
        <v>14</v>
      </c>
      <c r="I31" s="1">
        <v>16122</v>
      </c>
      <c r="J31" s="1">
        <v>21060</v>
      </c>
      <c r="K31" s="1"/>
      <c r="L31" s="1">
        <v>5804</v>
      </c>
      <c r="M31" s="131" t="s">
        <v>52</v>
      </c>
      <c r="N31" s="1"/>
      <c r="O31" s="1"/>
      <c r="P31" s="6"/>
    </row>
    <row r="32" spans="2:16" ht="18.5" x14ac:dyDescent="0.45">
      <c r="B32" s="3"/>
      <c r="C32" s="1"/>
      <c r="D32" s="1"/>
      <c r="E32" s="1" t="s">
        <v>47</v>
      </c>
      <c r="F32" s="1">
        <v>5</v>
      </c>
      <c r="G32" s="1" t="s">
        <v>48</v>
      </c>
      <c r="H32" s="1" t="s">
        <v>14</v>
      </c>
      <c r="I32" s="1">
        <v>16088</v>
      </c>
      <c r="J32" s="1">
        <v>0</v>
      </c>
      <c r="K32" s="1"/>
      <c r="L32" s="1"/>
      <c r="M32" s="9" t="s">
        <v>51</v>
      </c>
      <c r="N32" s="1"/>
      <c r="O32" s="1"/>
      <c r="P32" s="6"/>
    </row>
    <row r="33" spans="2:16" ht="18.5" x14ac:dyDescent="0.45">
      <c r="B33" s="3"/>
      <c r="C33" s="1"/>
      <c r="D33" s="1"/>
      <c r="E33" s="1" t="s">
        <v>47</v>
      </c>
      <c r="F33" s="1">
        <v>35</v>
      </c>
      <c r="G33" s="1" t="s">
        <v>48</v>
      </c>
      <c r="H33" s="1" t="s">
        <v>14</v>
      </c>
      <c r="I33" s="1">
        <v>16089</v>
      </c>
      <c r="J33" s="1">
        <v>74485</v>
      </c>
      <c r="K33" s="1"/>
      <c r="L33" s="1">
        <v>5804</v>
      </c>
      <c r="M33" s="1"/>
      <c r="N33" s="1" t="s">
        <v>37</v>
      </c>
      <c r="O33" s="1"/>
      <c r="P33" s="6"/>
    </row>
    <row r="34" spans="2:16" ht="18.5" x14ac:dyDescent="0.45">
      <c r="B34" s="4"/>
      <c r="C34" s="2"/>
      <c r="D34" s="2"/>
      <c r="E34" s="2" t="s">
        <v>47</v>
      </c>
      <c r="F34" s="2">
        <v>30</v>
      </c>
      <c r="G34" s="2" t="s">
        <v>48</v>
      </c>
      <c r="H34" s="2" t="s">
        <v>14</v>
      </c>
      <c r="I34" s="2">
        <v>16090</v>
      </c>
      <c r="J34" s="2">
        <v>0</v>
      </c>
      <c r="K34" s="2"/>
      <c r="L34" s="2">
        <v>5804</v>
      </c>
      <c r="M34" s="2"/>
      <c r="N34" s="2" t="s">
        <v>37</v>
      </c>
      <c r="O34" s="2"/>
      <c r="P34" s="7"/>
    </row>
    <row r="35" spans="2:16" ht="18.5" x14ac:dyDescent="0.45">
      <c r="B35" s="8">
        <v>45302</v>
      </c>
      <c r="C35" s="1">
        <v>2774</v>
      </c>
      <c r="D35" s="1" t="s">
        <v>33</v>
      </c>
      <c r="E35" s="1" t="s">
        <v>49</v>
      </c>
      <c r="F35" s="1">
        <v>95</v>
      </c>
      <c r="G35" s="1" t="s">
        <v>13</v>
      </c>
      <c r="H35" s="1" t="s">
        <v>14</v>
      </c>
      <c r="I35" s="1">
        <v>16130</v>
      </c>
      <c r="J35" s="1">
        <v>70975</v>
      </c>
      <c r="K35" s="1"/>
      <c r="L35" s="1">
        <v>5804</v>
      </c>
      <c r="M35" s="1"/>
      <c r="N35" s="1" t="s">
        <v>37</v>
      </c>
      <c r="O35" s="1"/>
      <c r="P35" s="6"/>
    </row>
    <row r="36" spans="2:16" ht="18.5" x14ac:dyDescent="0.45">
      <c r="B36" s="4"/>
      <c r="C36" s="2"/>
      <c r="D36" s="2"/>
      <c r="E36" s="2" t="s">
        <v>50</v>
      </c>
      <c r="F36" s="2">
        <v>235</v>
      </c>
      <c r="G36" s="2" t="s">
        <v>13</v>
      </c>
      <c r="H36" s="2" t="s">
        <v>14</v>
      </c>
      <c r="I36" s="2">
        <v>16128</v>
      </c>
      <c r="J36" s="2">
        <v>21060</v>
      </c>
      <c r="K36" s="2"/>
      <c r="L36" s="2">
        <v>5804</v>
      </c>
      <c r="M36" s="2"/>
      <c r="N36" s="2" t="s">
        <v>37</v>
      </c>
      <c r="O36" s="2"/>
      <c r="P36" s="7"/>
    </row>
    <row r="37" spans="2:16" ht="18.5" x14ac:dyDescent="0.45">
      <c r="B37" s="8">
        <v>45303</v>
      </c>
      <c r="C37" s="1">
        <v>2775</v>
      </c>
      <c r="D37" s="1" t="s">
        <v>33</v>
      </c>
      <c r="E37" s="1" t="s">
        <v>53</v>
      </c>
      <c r="F37" s="1">
        <v>30</v>
      </c>
      <c r="G37" s="1" t="s">
        <v>39</v>
      </c>
      <c r="H37" s="1" t="s">
        <v>14</v>
      </c>
      <c r="I37" s="1">
        <v>16119</v>
      </c>
      <c r="J37" s="1">
        <v>74485</v>
      </c>
      <c r="K37" s="1"/>
      <c r="L37" s="1">
        <v>5804</v>
      </c>
      <c r="M37" s="1"/>
      <c r="N37" s="1" t="s">
        <v>37</v>
      </c>
      <c r="O37" s="1"/>
      <c r="P37" s="6"/>
    </row>
    <row r="38" spans="2:16" ht="18.5" x14ac:dyDescent="0.45">
      <c r="B38" s="3"/>
      <c r="C38" s="1"/>
      <c r="D38" s="1"/>
      <c r="E38" s="1" t="s">
        <v>54</v>
      </c>
      <c r="F38" s="1">
        <v>30</v>
      </c>
      <c r="G38" s="1" t="s">
        <v>13</v>
      </c>
      <c r="H38" s="1" t="s">
        <v>14</v>
      </c>
      <c r="I38" s="1">
        <v>16134</v>
      </c>
      <c r="J38" s="1">
        <v>21060</v>
      </c>
      <c r="K38" s="1"/>
      <c r="L38" s="1">
        <v>5804</v>
      </c>
      <c r="M38" s="1"/>
      <c r="N38" s="1" t="s">
        <v>37</v>
      </c>
      <c r="O38" s="1"/>
      <c r="P38" s="6"/>
    </row>
    <row r="39" spans="2:16" ht="18.5" x14ac:dyDescent="0.45">
      <c r="B39" s="3"/>
      <c r="C39" s="1"/>
      <c r="D39" s="1"/>
      <c r="E39" s="1" t="s">
        <v>55</v>
      </c>
      <c r="F39" s="1">
        <v>30</v>
      </c>
      <c r="G39" s="1" t="s">
        <v>13</v>
      </c>
      <c r="H39" s="1" t="s">
        <v>56</v>
      </c>
      <c r="I39" s="1">
        <v>16133</v>
      </c>
      <c r="J39" s="1">
        <v>21060</v>
      </c>
      <c r="K39" s="1"/>
      <c r="L39" s="1">
        <v>5804</v>
      </c>
      <c r="M39" s="1"/>
      <c r="N39" s="1" t="s">
        <v>37</v>
      </c>
      <c r="O39" s="1"/>
      <c r="P39" s="6"/>
    </row>
    <row r="40" spans="2:16" ht="18.5" x14ac:dyDescent="0.45">
      <c r="B40" s="3"/>
      <c r="C40" s="1"/>
      <c r="D40" s="1"/>
      <c r="E40" s="1" t="s">
        <v>34</v>
      </c>
      <c r="F40" s="1">
        <v>13</v>
      </c>
      <c r="G40" s="1" t="s">
        <v>13</v>
      </c>
      <c r="H40" s="1" t="s">
        <v>35</v>
      </c>
      <c r="I40" s="1">
        <v>16135</v>
      </c>
      <c r="J40" s="1">
        <v>21060</v>
      </c>
      <c r="K40" s="1"/>
      <c r="L40" s="1">
        <v>5804</v>
      </c>
      <c r="M40" s="1"/>
      <c r="N40" s="1" t="s">
        <v>37</v>
      </c>
      <c r="O40" s="1"/>
      <c r="P40" s="6"/>
    </row>
    <row r="41" spans="2:16" ht="18.5" x14ac:dyDescent="0.45">
      <c r="B41" s="3"/>
      <c r="C41" s="1"/>
      <c r="D41" s="1"/>
      <c r="E41" s="1" t="s">
        <v>55</v>
      </c>
      <c r="F41" s="1">
        <v>30</v>
      </c>
      <c r="G41" s="1" t="s">
        <v>13</v>
      </c>
      <c r="H41" s="1" t="s">
        <v>56</v>
      </c>
      <c r="I41" s="1">
        <v>16133</v>
      </c>
      <c r="J41" s="1">
        <v>21060</v>
      </c>
      <c r="K41" s="1"/>
      <c r="L41" s="1">
        <v>5815</v>
      </c>
      <c r="M41" s="1" t="s">
        <v>86</v>
      </c>
      <c r="N41" s="1"/>
      <c r="O41" s="1"/>
      <c r="P41" s="6"/>
    </row>
    <row r="42" spans="2:16" ht="18.5" x14ac:dyDescent="0.45">
      <c r="B42" s="4"/>
      <c r="C42" s="2"/>
      <c r="D42" s="2"/>
      <c r="E42" s="2" t="s">
        <v>34</v>
      </c>
      <c r="F42" s="2">
        <v>80</v>
      </c>
      <c r="G42" s="2" t="s">
        <v>13</v>
      </c>
      <c r="H42" s="2" t="s">
        <v>35</v>
      </c>
      <c r="I42" s="2">
        <v>16136</v>
      </c>
      <c r="J42" s="2">
        <v>0</v>
      </c>
      <c r="K42" s="2"/>
      <c r="L42" s="2">
        <v>5804</v>
      </c>
      <c r="M42" s="2"/>
      <c r="N42" s="2" t="s">
        <v>37</v>
      </c>
      <c r="O42" s="2"/>
      <c r="P42" s="7"/>
    </row>
    <row r="43" spans="2:16" ht="18.5" x14ac:dyDescent="0.45">
      <c r="B43" s="8">
        <v>45306</v>
      </c>
      <c r="C43" s="1">
        <v>2776</v>
      </c>
      <c r="D43" s="1" t="s">
        <v>33</v>
      </c>
      <c r="E43" s="1" t="s">
        <v>57</v>
      </c>
      <c r="F43" s="1">
        <v>39</v>
      </c>
      <c r="G43" s="1" t="s">
        <v>41</v>
      </c>
      <c r="H43" s="1" t="s">
        <v>14</v>
      </c>
      <c r="I43" s="1">
        <v>16137</v>
      </c>
      <c r="J43" s="1">
        <v>82600</v>
      </c>
      <c r="K43" s="1"/>
      <c r="L43" s="1">
        <v>5815</v>
      </c>
      <c r="M43" s="1"/>
      <c r="N43" s="1" t="s">
        <v>37</v>
      </c>
      <c r="O43" s="1"/>
      <c r="P43" s="6"/>
    </row>
    <row r="44" spans="2:16" ht="18.5" x14ac:dyDescent="0.45">
      <c r="B44" s="3"/>
      <c r="C44" s="1"/>
      <c r="D44" s="1"/>
      <c r="E44" s="1" t="s">
        <v>57</v>
      </c>
      <c r="F44" s="1">
        <v>47</v>
      </c>
      <c r="G44" s="1" t="s">
        <v>41</v>
      </c>
      <c r="H44" s="1" t="s">
        <v>14</v>
      </c>
      <c r="I44" s="1">
        <v>16138</v>
      </c>
      <c r="J44" s="1">
        <v>0</v>
      </c>
      <c r="K44" s="1"/>
      <c r="L44" s="1">
        <v>5815</v>
      </c>
      <c r="M44" s="1"/>
      <c r="N44" s="1" t="s">
        <v>37</v>
      </c>
      <c r="O44" s="1"/>
      <c r="P44" s="6"/>
    </row>
    <row r="45" spans="2:16" ht="18.5" x14ac:dyDescent="0.45">
      <c r="B45" s="3"/>
      <c r="C45" s="1"/>
      <c r="D45" s="1"/>
      <c r="E45" s="1" t="s">
        <v>57</v>
      </c>
      <c r="F45" s="1">
        <v>5</v>
      </c>
      <c r="G45" s="1" t="s">
        <v>41</v>
      </c>
      <c r="H45" s="1" t="s">
        <v>14</v>
      </c>
      <c r="I45" s="1">
        <v>16139</v>
      </c>
      <c r="J45" s="1">
        <v>0</v>
      </c>
      <c r="K45" s="1"/>
      <c r="L45" s="1">
        <v>5815</v>
      </c>
      <c r="M45" s="1"/>
      <c r="N45" s="1" t="s">
        <v>37</v>
      </c>
      <c r="O45" s="1"/>
      <c r="P45" s="6"/>
    </row>
    <row r="46" spans="2:16" ht="18.5" x14ac:dyDescent="0.45">
      <c r="B46" s="4"/>
      <c r="C46" s="2"/>
      <c r="D46" s="2"/>
      <c r="E46" s="2" t="s">
        <v>58</v>
      </c>
      <c r="F46" s="2">
        <v>96</v>
      </c>
      <c r="G46" s="2" t="s">
        <v>13</v>
      </c>
      <c r="H46" s="2" t="s">
        <v>19</v>
      </c>
      <c r="I46" s="2">
        <v>16141</v>
      </c>
      <c r="J46" s="2">
        <v>21060</v>
      </c>
      <c r="K46" s="2"/>
      <c r="L46" s="2">
        <v>5815</v>
      </c>
      <c r="M46" s="2"/>
      <c r="N46" s="2" t="s">
        <v>37</v>
      </c>
      <c r="O46" s="2"/>
      <c r="P46" s="7"/>
    </row>
    <row r="47" spans="2:16" ht="18.5" x14ac:dyDescent="0.45">
      <c r="B47" s="12">
        <v>45302</v>
      </c>
      <c r="C47" s="10"/>
      <c r="D47" s="10"/>
      <c r="E47" s="10" t="s">
        <v>50</v>
      </c>
      <c r="F47" s="10" t="s">
        <v>59</v>
      </c>
      <c r="G47" s="10" t="s">
        <v>13</v>
      </c>
      <c r="H47" s="10" t="s">
        <v>14</v>
      </c>
      <c r="I47" s="10">
        <v>635</v>
      </c>
      <c r="J47" s="10">
        <v>21060</v>
      </c>
      <c r="K47" s="10"/>
      <c r="L47" s="10">
        <v>5804</v>
      </c>
      <c r="M47" s="10"/>
      <c r="N47" s="10" t="s">
        <v>37</v>
      </c>
      <c r="O47" s="10"/>
      <c r="P47" s="11"/>
    </row>
    <row r="48" spans="2:16" ht="18.5" x14ac:dyDescent="0.45">
      <c r="B48" s="8">
        <v>45307</v>
      </c>
      <c r="C48" s="1">
        <v>2777</v>
      </c>
      <c r="D48" s="1" t="s">
        <v>11</v>
      </c>
      <c r="E48" s="1" t="s">
        <v>60</v>
      </c>
      <c r="F48" s="1">
        <v>19</v>
      </c>
      <c r="G48" s="1" t="s">
        <v>61</v>
      </c>
      <c r="H48" s="1" t="s">
        <v>14</v>
      </c>
      <c r="I48" s="1">
        <v>16140</v>
      </c>
      <c r="J48" s="1">
        <v>21060</v>
      </c>
      <c r="K48" s="1"/>
      <c r="L48" s="1">
        <v>5815</v>
      </c>
      <c r="M48" s="1"/>
      <c r="N48" s="1" t="s">
        <v>37</v>
      </c>
      <c r="O48" s="1"/>
      <c r="P48" s="6"/>
    </row>
    <row r="49" spans="2:16" ht="18.5" x14ac:dyDescent="0.45">
      <c r="B49" s="3"/>
      <c r="C49" s="1"/>
      <c r="D49" s="1"/>
      <c r="E49" s="1" t="s">
        <v>62</v>
      </c>
      <c r="F49" s="1">
        <v>17</v>
      </c>
      <c r="G49" s="1" t="s">
        <v>63</v>
      </c>
      <c r="H49" s="1" t="s">
        <v>14</v>
      </c>
      <c r="I49" s="1">
        <v>16145</v>
      </c>
      <c r="J49" s="1">
        <v>74485</v>
      </c>
      <c r="K49" s="1"/>
      <c r="L49" s="1">
        <v>5815</v>
      </c>
      <c r="M49" s="1"/>
      <c r="N49" s="1" t="s">
        <v>37</v>
      </c>
      <c r="O49" s="1"/>
      <c r="P49" s="6"/>
    </row>
    <row r="50" spans="2:16" ht="18.5" x14ac:dyDescent="0.45">
      <c r="B50" s="3"/>
      <c r="C50" s="1"/>
      <c r="D50" s="1"/>
      <c r="E50" s="1" t="s">
        <v>64</v>
      </c>
      <c r="F50" s="1">
        <v>4</v>
      </c>
      <c r="G50" s="1" t="s">
        <v>65</v>
      </c>
      <c r="H50" s="1" t="s">
        <v>14</v>
      </c>
      <c r="I50" s="1">
        <v>16144</v>
      </c>
      <c r="J50" s="1">
        <v>21060</v>
      </c>
      <c r="K50" s="1"/>
      <c r="L50" s="1">
        <v>5815</v>
      </c>
      <c r="M50" s="1"/>
      <c r="N50" s="1" t="s">
        <v>37</v>
      </c>
      <c r="O50" s="1"/>
      <c r="P50" s="6"/>
    </row>
    <row r="51" spans="2:16" ht="18.5" x14ac:dyDescent="0.45">
      <c r="B51" s="3"/>
      <c r="C51" s="1"/>
      <c r="D51" s="1"/>
      <c r="E51" s="1" t="s">
        <v>66</v>
      </c>
      <c r="F51" s="1">
        <v>7</v>
      </c>
      <c r="G51" s="1" t="s">
        <v>67</v>
      </c>
      <c r="H51" s="1" t="s">
        <v>68</v>
      </c>
      <c r="I51" s="1">
        <v>16143</v>
      </c>
      <c r="J51" s="1">
        <v>21060</v>
      </c>
      <c r="K51" s="1"/>
      <c r="L51" s="1">
        <v>5815</v>
      </c>
      <c r="M51" s="1"/>
      <c r="N51" s="1" t="s">
        <v>37</v>
      </c>
      <c r="O51" s="1"/>
      <c r="P51" s="6"/>
    </row>
    <row r="52" spans="2:16" ht="18.5" x14ac:dyDescent="0.45">
      <c r="B52" s="3"/>
      <c r="C52" s="1"/>
      <c r="D52" s="1"/>
      <c r="E52" s="1" t="s">
        <v>66</v>
      </c>
      <c r="F52" s="1">
        <v>63</v>
      </c>
      <c r="G52" s="1" t="s">
        <v>67</v>
      </c>
      <c r="H52" s="1" t="s">
        <v>68</v>
      </c>
      <c r="I52" s="1">
        <v>16146</v>
      </c>
      <c r="J52" s="1">
        <v>0</v>
      </c>
      <c r="K52" s="1"/>
      <c r="L52" s="1">
        <v>5815</v>
      </c>
      <c r="M52" s="1"/>
      <c r="N52" s="1" t="s">
        <v>37</v>
      </c>
      <c r="O52" s="1"/>
      <c r="P52" s="6"/>
    </row>
    <row r="53" spans="2:16" ht="18.5" x14ac:dyDescent="0.45">
      <c r="B53" s="4"/>
      <c r="C53" s="2"/>
      <c r="D53" s="2"/>
      <c r="E53" s="2" t="s">
        <v>69</v>
      </c>
      <c r="F53" s="2">
        <v>90</v>
      </c>
      <c r="G53" s="2" t="s">
        <v>70</v>
      </c>
      <c r="H53" s="2" t="s">
        <v>14</v>
      </c>
      <c r="I53" s="2">
        <v>16147</v>
      </c>
      <c r="J53" s="2">
        <v>21060</v>
      </c>
      <c r="K53" s="2"/>
      <c r="L53" s="2">
        <v>5815</v>
      </c>
      <c r="M53" s="2"/>
      <c r="N53" s="2" t="s">
        <v>37</v>
      </c>
      <c r="O53" s="2"/>
      <c r="P53" s="7"/>
    </row>
    <row r="54" spans="2:16" ht="18.5" x14ac:dyDescent="0.45">
      <c r="B54" s="8">
        <v>45308</v>
      </c>
      <c r="C54" s="1">
        <v>2778</v>
      </c>
      <c r="D54" s="1" t="s">
        <v>11</v>
      </c>
      <c r="E54" s="1" t="s">
        <v>71</v>
      </c>
      <c r="F54" s="1">
        <v>40</v>
      </c>
      <c r="G54" s="1" t="s">
        <v>72</v>
      </c>
      <c r="H54" s="1" t="s">
        <v>14</v>
      </c>
      <c r="I54" s="1">
        <v>16150</v>
      </c>
      <c r="J54" s="1">
        <v>133690</v>
      </c>
      <c r="K54" s="1"/>
      <c r="L54" s="1">
        <v>5816</v>
      </c>
      <c r="M54" s="1"/>
      <c r="N54" s="1" t="s">
        <v>37</v>
      </c>
      <c r="O54" s="1"/>
      <c r="P54" s="6"/>
    </row>
    <row r="55" spans="2:16" ht="18.5" x14ac:dyDescent="0.45">
      <c r="B55" s="3"/>
      <c r="C55" s="1"/>
      <c r="D55" s="1"/>
      <c r="E55" s="1" t="s">
        <v>73</v>
      </c>
      <c r="F55" s="1">
        <v>220</v>
      </c>
      <c r="G55" s="1" t="s">
        <v>72</v>
      </c>
      <c r="H55" s="1" t="s">
        <v>14</v>
      </c>
      <c r="I55" s="1">
        <v>16151</v>
      </c>
      <c r="J55" s="1">
        <v>0</v>
      </c>
      <c r="K55" s="1"/>
      <c r="L55" s="1">
        <v>5816</v>
      </c>
      <c r="M55" s="1"/>
      <c r="N55" s="1" t="s">
        <v>37</v>
      </c>
      <c r="O55" s="1"/>
      <c r="P55" s="6"/>
    </row>
    <row r="56" spans="2:16" ht="18.5" x14ac:dyDescent="0.45">
      <c r="B56" s="4"/>
      <c r="C56" s="2"/>
      <c r="D56" s="2"/>
      <c r="E56" s="2" t="s">
        <v>50</v>
      </c>
      <c r="F56" s="2">
        <v>111</v>
      </c>
      <c r="G56" s="2" t="s">
        <v>72</v>
      </c>
      <c r="H56" s="2" t="s">
        <v>14</v>
      </c>
      <c r="I56" s="2">
        <v>16152</v>
      </c>
      <c r="J56" s="2">
        <v>0</v>
      </c>
      <c r="K56" s="2"/>
      <c r="L56" s="2">
        <v>5816</v>
      </c>
      <c r="M56" s="2"/>
      <c r="N56" s="2" t="s">
        <v>37</v>
      </c>
      <c r="O56" s="2"/>
      <c r="P56" s="7"/>
    </row>
    <row r="57" spans="2:16" ht="18.5" x14ac:dyDescent="0.45">
      <c r="B57" s="8">
        <v>45310</v>
      </c>
      <c r="C57" s="1">
        <v>2779</v>
      </c>
      <c r="D57" s="1" t="s">
        <v>11</v>
      </c>
      <c r="E57" s="1" t="s">
        <v>47</v>
      </c>
      <c r="F57" s="1">
        <v>5</v>
      </c>
      <c r="G57" s="1" t="s">
        <v>48</v>
      </c>
      <c r="H57" s="1" t="s">
        <v>14</v>
      </c>
      <c r="I57" s="1">
        <v>16088</v>
      </c>
      <c r="J57" s="1">
        <v>21060</v>
      </c>
      <c r="K57" s="1"/>
      <c r="L57" s="1">
        <v>5816</v>
      </c>
      <c r="M57" s="1" t="s">
        <v>75</v>
      </c>
      <c r="N57" s="1" t="s">
        <v>37</v>
      </c>
      <c r="O57" s="1"/>
      <c r="P57" s="6"/>
    </row>
    <row r="58" spans="2:16" ht="18.5" x14ac:dyDescent="0.45">
      <c r="B58" s="3"/>
      <c r="C58" s="1"/>
      <c r="D58" s="1"/>
      <c r="E58" s="1" t="s">
        <v>74</v>
      </c>
      <c r="F58" s="1">
        <v>32</v>
      </c>
      <c r="G58" s="1" t="s">
        <v>48</v>
      </c>
      <c r="H58" s="1" t="s">
        <v>14</v>
      </c>
      <c r="I58" s="1">
        <v>16164</v>
      </c>
      <c r="J58" s="1">
        <v>0</v>
      </c>
      <c r="K58" s="1"/>
      <c r="L58" s="1">
        <v>5816</v>
      </c>
      <c r="M58" s="1" t="s">
        <v>75</v>
      </c>
      <c r="N58" s="1" t="s">
        <v>37</v>
      </c>
      <c r="O58" s="1"/>
      <c r="P58" s="6"/>
    </row>
    <row r="59" spans="2:16" ht="18.5" x14ac:dyDescent="0.45">
      <c r="B59" s="13"/>
      <c r="C59" s="14"/>
      <c r="D59" s="14"/>
      <c r="E59" s="14" t="s">
        <v>76</v>
      </c>
      <c r="F59" s="14">
        <v>22</v>
      </c>
      <c r="G59" s="14" t="s">
        <v>13</v>
      </c>
      <c r="H59" s="14" t="s">
        <v>14</v>
      </c>
      <c r="I59" s="14">
        <v>16162</v>
      </c>
      <c r="J59" s="14">
        <v>42120</v>
      </c>
      <c r="K59" s="14"/>
      <c r="L59" s="14">
        <v>5822</v>
      </c>
      <c r="M59" s="14" t="s">
        <v>105</v>
      </c>
      <c r="N59" s="14" t="s">
        <v>37</v>
      </c>
      <c r="O59" s="14"/>
      <c r="P59" s="15"/>
    </row>
    <row r="60" spans="2:16" ht="18.5" x14ac:dyDescent="0.45">
      <c r="B60" s="3"/>
      <c r="C60" s="1"/>
      <c r="D60" s="1"/>
      <c r="E60" s="1" t="s">
        <v>77</v>
      </c>
      <c r="F60" s="1">
        <v>105</v>
      </c>
      <c r="G60" s="1" t="s">
        <v>13</v>
      </c>
      <c r="H60" s="1" t="s">
        <v>78</v>
      </c>
      <c r="I60" s="1">
        <v>16165</v>
      </c>
      <c r="J60" s="1">
        <v>21060</v>
      </c>
      <c r="K60" s="1"/>
      <c r="L60" s="1">
        <v>5816</v>
      </c>
      <c r="M60" s="1"/>
      <c r="N60" s="1" t="s">
        <v>37</v>
      </c>
      <c r="O60" s="1"/>
      <c r="P60" s="6"/>
    </row>
    <row r="61" spans="2:16" ht="18.5" x14ac:dyDescent="0.45">
      <c r="B61" s="3"/>
      <c r="C61" s="1"/>
      <c r="D61" s="1"/>
      <c r="E61" s="1" t="s">
        <v>79</v>
      </c>
      <c r="F61" s="1">
        <v>6</v>
      </c>
      <c r="G61" s="1" t="s">
        <v>13</v>
      </c>
      <c r="H61" s="1" t="s">
        <v>80</v>
      </c>
      <c r="I61" s="1">
        <v>16163</v>
      </c>
      <c r="J61" s="1">
        <v>21060</v>
      </c>
      <c r="K61" s="1"/>
      <c r="L61" s="1">
        <v>5816</v>
      </c>
      <c r="M61" s="1"/>
      <c r="N61" s="1" t="s">
        <v>37</v>
      </c>
      <c r="O61" s="1"/>
      <c r="P61" s="6"/>
    </row>
    <row r="62" spans="2:16" ht="18.5" x14ac:dyDescent="0.45">
      <c r="B62" s="3"/>
      <c r="C62" s="1"/>
      <c r="D62" s="1"/>
      <c r="E62" s="1" t="s">
        <v>81</v>
      </c>
      <c r="F62" s="1">
        <v>21</v>
      </c>
      <c r="G62" s="1" t="s">
        <v>82</v>
      </c>
      <c r="H62" s="1" t="s">
        <v>83</v>
      </c>
      <c r="I62" s="1">
        <v>16161</v>
      </c>
      <c r="J62" s="1">
        <v>21060</v>
      </c>
      <c r="K62" s="1"/>
      <c r="L62" s="1">
        <v>5816</v>
      </c>
      <c r="M62" s="1"/>
      <c r="N62" s="1" t="s">
        <v>37</v>
      </c>
      <c r="O62" s="1"/>
      <c r="P62" s="6"/>
    </row>
    <row r="63" spans="2:16" ht="18.5" x14ac:dyDescent="0.45">
      <c r="B63" s="3"/>
      <c r="C63" s="1"/>
      <c r="D63" s="1"/>
      <c r="E63" s="1" t="s">
        <v>84</v>
      </c>
      <c r="F63" s="1">
        <v>2</v>
      </c>
      <c r="G63" s="1" t="s">
        <v>85</v>
      </c>
      <c r="H63" s="1" t="s">
        <v>14</v>
      </c>
      <c r="I63" s="1">
        <v>16166</v>
      </c>
      <c r="J63" s="1">
        <v>82600</v>
      </c>
      <c r="K63" s="1"/>
      <c r="L63" s="1">
        <v>5816</v>
      </c>
      <c r="M63" s="1"/>
      <c r="N63" s="1" t="s">
        <v>37</v>
      </c>
      <c r="O63" s="1"/>
      <c r="P63" s="6"/>
    </row>
    <row r="64" spans="2:16" ht="18.5" x14ac:dyDescent="0.45">
      <c r="B64" s="3"/>
      <c r="C64" s="1"/>
      <c r="D64" s="1"/>
      <c r="E64" s="1" t="s">
        <v>84</v>
      </c>
      <c r="F64" s="1">
        <v>30</v>
      </c>
      <c r="G64" s="1" t="s">
        <v>85</v>
      </c>
      <c r="H64" s="1" t="s">
        <v>14</v>
      </c>
      <c r="I64" s="1">
        <v>16167</v>
      </c>
      <c r="J64" s="1">
        <v>0</v>
      </c>
      <c r="K64" s="1"/>
      <c r="L64" s="1">
        <v>5816</v>
      </c>
      <c r="M64" s="1"/>
      <c r="N64" s="1" t="s">
        <v>37</v>
      </c>
      <c r="O64" s="1"/>
      <c r="P64" s="6"/>
    </row>
    <row r="65" spans="2:16" ht="18.5" x14ac:dyDescent="0.45">
      <c r="B65" s="3"/>
      <c r="C65" s="1"/>
      <c r="D65" s="1"/>
      <c r="E65" s="1" t="s">
        <v>40</v>
      </c>
      <c r="F65" s="1">
        <v>8</v>
      </c>
      <c r="G65" s="1" t="s">
        <v>41</v>
      </c>
      <c r="H65" s="1" t="s">
        <v>14</v>
      </c>
      <c r="I65" s="1">
        <v>16142</v>
      </c>
      <c r="J65" s="1">
        <v>21060</v>
      </c>
      <c r="K65" s="1"/>
      <c r="L65" s="1">
        <v>5816</v>
      </c>
      <c r="M65" s="1"/>
      <c r="N65" s="1" t="s">
        <v>37</v>
      </c>
      <c r="O65" s="1"/>
      <c r="P65" s="6"/>
    </row>
    <row r="66" spans="2:16" ht="18.5" x14ac:dyDescent="0.45">
      <c r="B66" s="4"/>
      <c r="C66" s="2"/>
      <c r="D66" s="2"/>
      <c r="E66" s="2" t="s">
        <v>40</v>
      </c>
      <c r="F66" s="2">
        <v>6</v>
      </c>
      <c r="G66" s="2" t="s">
        <v>41</v>
      </c>
      <c r="H66" s="2" t="s">
        <v>14</v>
      </c>
      <c r="I66" s="2">
        <v>16160</v>
      </c>
      <c r="J66" s="2">
        <v>0</v>
      </c>
      <c r="K66" s="2"/>
      <c r="L66" s="2">
        <v>5816</v>
      </c>
      <c r="M66" s="2"/>
      <c r="N66" s="2" t="s">
        <v>37</v>
      </c>
      <c r="O66" s="2"/>
      <c r="P66" s="7"/>
    </row>
    <row r="67" spans="2:16" ht="18.5" x14ac:dyDescent="0.45">
      <c r="B67" s="8">
        <v>45313</v>
      </c>
      <c r="C67" s="1">
        <v>2780</v>
      </c>
      <c r="D67" s="1" t="s">
        <v>11</v>
      </c>
      <c r="E67" s="1" t="s">
        <v>15</v>
      </c>
      <c r="F67" s="1">
        <v>18</v>
      </c>
      <c r="G67" s="1" t="s">
        <v>13</v>
      </c>
      <c r="H67" s="1" t="s">
        <v>14</v>
      </c>
      <c r="I67" s="1">
        <v>16158</v>
      </c>
      <c r="J67" s="1">
        <v>21060</v>
      </c>
      <c r="K67" s="1"/>
      <c r="L67" s="1">
        <v>5822</v>
      </c>
      <c r="M67" s="1"/>
      <c r="N67" s="1" t="s">
        <v>37</v>
      </c>
      <c r="O67" s="1"/>
      <c r="P67" s="6"/>
    </row>
    <row r="68" spans="2:16" ht="18.5" x14ac:dyDescent="0.45">
      <c r="B68" s="3"/>
      <c r="C68" s="1"/>
      <c r="D68" s="1"/>
      <c r="E68" s="1" t="s">
        <v>34</v>
      </c>
      <c r="F68" s="1">
        <v>110</v>
      </c>
      <c r="G68" s="1" t="s">
        <v>13</v>
      </c>
      <c r="H68" s="1" t="s">
        <v>35</v>
      </c>
      <c r="I68" s="1">
        <v>16171</v>
      </c>
      <c r="J68" s="1">
        <v>21060</v>
      </c>
      <c r="K68" s="1"/>
      <c r="L68" s="1">
        <v>5822</v>
      </c>
      <c r="M68" s="1"/>
      <c r="N68" s="1" t="s">
        <v>37</v>
      </c>
      <c r="O68" s="1"/>
      <c r="P68" s="6"/>
    </row>
    <row r="69" spans="2:16" ht="18.5" x14ac:dyDescent="0.45">
      <c r="B69" s="3"/>
      <c r="C69" s="1"/>
      <c r="D69" s="1"/>
      <c r="E69" s="1" t="s">
        <v>57</v>
      </c>
      <c r="F69" s="1">
        <v>16</v>
      </c>
      <c r="G69" s="1" t="s">
        <v>41</v>
      </c>
      <c r="H69" s="1" t="s">
        <v>14</v>
      </c>
      <c r="I69" s="1">
        <v>16169</v>
      </c>
      <c r="J69" s="1">
        <v>82600</v>
      </c>
      <c r="K69" s="1"/>
      <c r="L69" s="1">
        <v>5822</v>
      </c>
      <c r="M69" s="1"/>
      <c r="N69" s="1" t="s">
        <v>37</v>
      </c>
      <c r="O69" s="1"/>
      <c r="P69" s="6"/>
    </row>
    <row r="70" spans="2:16" ht="18.5" x14ac:dyDescent="0.45">
      <c r="B70" s="4"/>
      <c r="C70" s="2"/>
      <c r="D70" s="2"/>
      <c r="E70" s="2" t="s">
        <v>57</v>
      </c>
      <c r="F70" s="2">
        <v>51</v>
      </c>
      <c r="G70" s="2" t="s">
        <v>41</v>
      </c>
      <c r="H70" s="2" t="s">
        <v>14</v>
      </c>
      <c r="I70" s="2">
        <v>16170</v>
      </c>
      <c r="J70" s="2">
        <v>0</v>
      </c>
      <c r="K70" s="2"/>
      <c r="L70" s="2">
        <v>5822</v>
      </c>
      <c r="M70" s="2"/>
      <c r="N70" s="2" t="s">
        <v>37</v>
      </c>
      <c r="O70" s="2"/>
      <c r="P70" s="7"/>
    </row>
    <row r="71" spans="2:16" ht="18.5" x14ac:dyDescent="0.45">
      <c r="B71" s="8">
        <v>45316</v>
      </c>
      <c r="C71" s="1">
        <v>2781</v>
      </c>
      <c r="D71" s="1" t="s">
        <v>11</v>
      </c>
      <c r="E71" s="1" t="s">
        <v>87</v>
      </c>
      <c r="F71" s="1">
        <v>7</v>
      </c>
      <c r="G71" s="1" t="s">
        <v>24</v>
      </c>
      <c r="H71" s="1" t="s">
        <v>14</v>
      </c>
      <c r="I71" s="1">
        <v>16182</v>
      </c>
      <c r="J71" s="1">
        <v>21060</v>
      </c>
      <c r="K71" s="1"/>
      <c r="L71" s="1">
        <v>5822</v>
      </c>
      <c r="M71" s="1" t="s">
        <v>89</v>
      </c>
      <c r="N71" s="1" t="s">
        <v>37</v>
      </c>
      <c r="O71" s="1"/>
      <c r="P71" s="6"/>
    </row>
    <row r="72" spans="2:16" ht="18.5" x14ac:dyDescent="0.45">
      <c r="B72" s="3"/>
      <c r="C72" s="1"/>
      <c r="D72" s="1"/>
      <c r="E72" s="1" t="s">
        <v>88</v>
      </c>
      <c r="F72" s="1">
        <v>25</v>
      </c>
      <c r="G72" s="1" t="s">
        <v>24</v>
      </c>
      <c r="H72" s="1" t="s">
        <v>14</v>
      </c>
      <c r="I72" s="1">
        <v>16181</v>
      </c>
      <c r="J72" s="1">
        <v>0</v>
      </c>
      <c r="K72" s="1"/>
      <c r="L72" s="1">
        <v>144</v>
      </c>
      <c r="M72" s="1" t="s">
        <v>89</v>
      </c>
      <c r="N72" s="1" t="s">
        <v>37</v>
      </c>
      <c r="O72" s="1"/>
      <c r="P72" s="6"/>
    </row>
    <row r="73" spans="2:16" ht="18.5" x14ac:dyDescent="0.45">
      <c r="B73" s="3"/>
      <c r="C73" s="1"/>
      <c r="D73" s="1"/>
      <c r="E73" s="1" t="s">
        <v>90</v>
      </c>
      <c r="F73" s="1">
        <v>25</v>
      </c>
      <c r="G73" s="1" t="s">
        <v>24</v>
      </c>
      <c r="H73" s="1" t="s">
        <v>14</v>
      </c>
      <c r="I73" s="1">
        <v>16180</v>
      </c>
      <c r="J73" s="1">
        <v>0</v>
      </c>
      <c r="K73" s="1"/>
      <c r="L73" s="1" t="s">
        <v>112</v>
      </c>
      <c r="M73" s="1" t="s">
        <v>89</v>
      </c>
      <c r="N73" s="1" t="s">
        <v>37</v>
      </c>
      <c r="O73" s="1"/>
      <c r="P73" s="6"/>
    </row>
    <row r="74" spans="2:16" ht="18.5" x14ac:dyDescent="0.45">
      <c r="B74" s="3"/>
      <c r="C74" s="1"/>
      <c r="D74" s="1"/>
      <c r="E74" s="1" t="s">
        <v>91</v>
      </c>
      <c r="F74" s="1">
        <v>48</v>
      </c>
      <c r="G74" s="1" t="s">
        <v>24</v>
      </c>
      <c r="H74" s="1" t="s">
        <v>14</v>
      </c>
      <c r="I74" s="1">
        <v>16185</v>
      </c>
      <c r="J74" s="1">
        <v>21060</v>
      </c>
      <c r="K74" s="1"/>
      <c r="L74" s="1" t="s">
        <v>112</v>
      </c>
      <c r="M74" s="1"/>
      <c r="N74" s="1" t="s">
        <v>37</v>
      </c>
      <c r="O74" s="1"/>
      <c r="P74" s="6"/>
    </row>
    <row r="75" spans="2:16" ht="18.5" x14ac:dyDescent="0.45">
      <c r="B75" s="3"/>
      <c r="C75" s="1"/>
      <c r="D75" s="1"/>
      <c r="E75" s="1" t="s">
        <v>92</v>
      </c>
      <c r="F75" s="1">
        <v>8</v>
      </c>
      <c r="G75" s="1" t="s">
        <v>13</v>
      </c>
      <c r="H75" s="1" t="s">
        <v>14</v>
      </c>
      <c r="I75" s="1">
        <v>16184</v>
      </c>
      <c r="J75" s="1">
        <v>21060</v>
      </c>
      <c r="K75" s="1"/>
      <c r="L75" s="1">
        <v>5845</v>
      </c>
      <c r="M75" s="1" t="s">
        <v>93</v>
      </c>
      <c r="N75" s="1" t="s">
        <v>37</v>
      </c>
      <c r="O75" s="1"/>
      <c r="P75" s="6"/>
    </row>
    <row r="76" spans="2:16" ht="18.5" x14ac:dyDescent="0.45">
      <c r="B76" s="3"/>
      <c r="C76" s="1"/>
      <c r="D76" s="1"/>
      <c r="E76" s="1" t="s">
        <v>94</v>
      </c>
      <c r="F76" s="1">
        <v>34</v>
      </c>
      <c r="G76" s="1" t="s">
        <v>13</v>
      </c>
      <c r="H76" s="1" t="s">
        <v>14</v>
      </c>
      <c r="I76" s="1">
        <v>16183</v>
      </c>
      <c r="J76" s="1">
        <v>21060</v>
      </c>
      <c r="K76" s="1"/>
      <c r="L76" s="1">
        <v>5822</v>
      </c>
      <c r="M76" s="1"/>
      <c r="N76" s="1" t="s">
        <v>37</v>
      </c>
      <c r="O76" s="1"/>
      <c r="P76" s="6"/>
    </row>
    <row r="77" spans="2:16" ht="18.5" x14ac:dyDescent="0.45">
      <c r="B77" s="3"/>
      <c r="C77" s="1"/>
      <c r="D77" s="1"/>
      <c r="E77" s="1" t="s">
        <v>95</v>
      </c>
      <c r="F77" s="1">
        <v>21</v>
      </c>
      <c r="G77" s="1" t="s">
        <v>13</v>
      </c>
      <c r="H77" s="1" t="s">
        <v>14</v>
      </c>
      <c r="I77" s="1">
        <v>16186</v>
      </c>
      <c r="J77" s="1">
        <v>70975</v>
      </c>
      <c r="K77" s="1"/>
      <c r="L77" s="1">
        <v>5822</v>
      </c>
      <c r="M77" s="1"/>
      <c r="N77" s="1" t="s">
        <v>37</v>
      </c>
      <c r="O77" s="1"/>
      <c r="P77" s="6"/>
    </row>
    <row r="78" spans="2:16" ht="18.5" x14ac:dyDescent="0.45">
      <c r="B78" s="3"/>
      <c r="C78" s="1"/>
      <c r="D78" s="1"/>
      <c r="E78" s="1" t="s">
        <v>96</v>
      </c>
      <c r="F78" s="1">
        <v>24</v>
      </c>
      <c r="G78" s="1" t="s">
        <v>13</v>
      </c>
      <c r="H78" s="1" t="s">
        <v>97</v>
      </c>
      <c r="I78" s="1">
        <v>16172</v>
      </c>
      <c r="J78" s="1">
        <v>21060</v>
      </c>
      <c r="K78" s="1"/>
      <c r="L78" s="1">
        <v>5822</v>
      </c>
      <c r="M78" s="1"/>
      <c r="N78" s="1" t="s">
        <v>37</v>
      </c>
      <c r="O78" s="1"/>
      <c r="P78" s="6"/>
    </row>
    <row r="79" spans="2:16" ht="18.5" x14ac:dyDescent="0.45">
      <c r="B79" s="4"/>
      <c r="C79" s="2"/>
      <c r="D79" s="2"/>
      <c r="E79" s="2" t="s">
        <v>98</v>
      </c>
      <c r="F79" s="2">
        <v>12</v>
      </c>
      <c r="G79" s="2" t="s">
        <v>13</v>
      </c>
      <c r="H79" s="2" t="s">
        <v>99</v>
      </c>
      <c r="I79" s="2">
        <v>16149</v>
      </c>
      <c r="J79" s="2">
        <v>21060</v>
      </c>
      <c r="K79" s="2"/>
      <c r="L79" s="2">
        <v>5822</v>
      </c>
      <c r="M79" s="2"/>
      <c r="N79" s="2" t="s">
        <v>37</v>
      </c>
      <c r="O79" s="2"/>
      <c r="P79" s="7"/>
    </row>
    <row r="80" spans="2:16" ht="18.5" x14ac:dyDescent="0.45">
      <c r="B80" s="8">
        <v>45317</v>
      </c>
      <c r="C80" s="1">
        <v>2782</v>
      </c>
      <c r="D80" s="1" t="s">
        <v>11</v>
      </c>
      <c r="E80" s="1" t="s">
        <v>100</v>
      </c>
      <c r="F80" s="1">
        <v>21</v>
      </c>
      <c r="G80" s="1" t="s">
        <v>72</v>
      </c>
      <c r="H80" s="1" t="s">
        <v>14</v>
      </c>
      <c r="I80" s="1">
        <v>16191</v>
      </c>
      <c r="J80" s="1">
        <v>133690</v>
      </c>
      <c r="K80" s="1"/>
      <c r="L80" s="1">
        <v>5823</v>
      </c>
      <c r="M80" s="1"/>
      <c r="N80" s="1" t="s">
        <v>37</v>
      </c>
      <c r="O80" s="1"/>
      <c r="P80" s="6"/>
    </row>
    <row r="81" spans="2:16" ht="18.5" x14ac:dyDescent="0.45">
      <c r="B81" s="3"/>
      <c r="C81" s="1"/>
      <c r="D81" s="1"/>
      <c r="E81" s="1" t="s">
        <v>101</v>
      </c>
      <c r="F81" s="1">
        <v>200</v>
      </c>
      <c r="G81" s="1" t="s">
        <v>72</v>
      </c>
      <c r="H81" s="1" t="s">
        <v>14</v>
      </c>
      <c r="I81" s="1">
        <v>16192</v>
      </c>
      <c r="J81" s="1">
        <v>0</v>
      </c>
      <c r="K81" s="1"/>
      <c r="L81" s="1">
        <v>5823</v>
      </c>
      <c r="M81" s="1"/>
      <c r="N81" s="1" t="s">
        <v>37</v>
      </c>
      <c r="O81" s="1"/>
      <c r="P81" s="6"/>
    </row>
    <row r="82" spans="2:16" ht="18.5" x14ac:dyDescent="0.45">
      <c r="B82" s="4"/>
      <c r="C82" s="2"/>
      <c r="D82" s="2"/>
      <c r="E82" s="2" t="s">
        <v>71</v>
      </c>
      <c r="F82" s="2" t="s">
        <v>104</v>
      </c>
      <c r="G82" s="2" t="s">
        <v>72</v>
      </c>
      <c r="H82" s="2" t="s">
        <v>14</v>
      </c>
      <c r="I82" s="2" t="s">
        <v>103</v>
      </c>
      <c r="J82" s="2">
        <v>0</v>
      </c>
      <c r="K82" s="2"/>
      <c r="L82" s="2">
        <v>5823</v>
      </c>
      <c r="M82" s="2"/>
      <c r="N82" s="2" t="s">
        <v>37</v>
      </c>
      <c r="O82" s="2"/>
      <c r="P82" s="7"/>
    </row>
    <row r="83" spans="2:16" ht="18.5" x14ac:dyDescent="0.45">
      <c r="B83" s="16"/>
      <c r="C83" s="10"/>
      <c r="D83" s="10"/>
      <c r="E83" s="10" t="s">
        <v>102</v>
      </c>
      <c r="F83" s="10"/>
      <c r="G83" s="10"/>
      <c r="H83" s="10" t="s">
        <v>14</v>
      </c>
      <c r="I83" s="10">
        <v>1089</v>
      </c>
      <c r="J83" s="10">
        <v>21060</v>
      </c>
      <c r="K83" s="10"/>
      <c r="L83" s="10">
        <v>5822</v>
      </c>
      <c r="M83" s="10"/>
      <c r="N83" s="10" t="s">
        <v>37</v>
      </c>
      <c r="O83" s="10"/>
      <c r="P83" s="11"/>
    </row>
    <row r="84" spans="2:16" ht="18.5" x14ac:dyDescent="0.45">
      <c r="B84" s="8">
        <v>45320</v>
      </c>
      <c r="C84" s="1">
        <v>2783</v>
      </c>
      <c r="D84" s="1" t="s">
        <v>11</v>
      </c>
      <c r="E84" s="1" t="s">
        <v>62</v>
      </c>
      <c r="F84" s="1">
        <v>16</v>
      </c>
      <c r="G84" s="1" t="s">
        <v>63</v>
      </c>
      <c r="H84" s="1" t="s">
        <v>14</v>
      </c>
      <c r="I84" s="1">
        <v>16195</v>
      </c>
      <c r="J84" s="1">
        <v>74485</v>
      </c>
      <c r="K84" s="1"/>
      <c r="L84" s="1">
        <v>5845</v>
      </c>
      <c r="M84" s="1"/>
      <c r="N84" s="1" t="s">
        <v>37</v>
      </c>
      <c r="O84" s="1"/>
      <c r="P84" s="6"/>
    </row>
    <row r="85" spans="2:16" ht="18.5" x14ac:dyDescent="0.45">
      <c r="B85" s="3"/>
      <c r="C85" s="1"/>
      <c r="D85" s="1"/>
      <c r="E85" s="1" t="s">
        <v>15</v>
      </c>
      <c r="F85" s="1">
        <v>20</v>
      </c>
      <c r="G85" s="1" t="s">
        <v>13</v>
      </c>
      <c r="H85" s="1" t="s">
        <v>14</v>
      </c>
      <c r="I85" s="1">
        <v>16199</v>
      </c>
      <c r="J85" s="1">
        <v>21060</v>
      </c>
      <c r="K85" s="1"/>
      <c r="L85" s="1">
        <v>5845</v>
      </c>
      <c r="M85" s="1"/>
      <c r="N85" s="1" t="s">
        <v>37</v>
      </c>
      <c r="O85" s="1"/>
      <c r="P85" s="6"/>
    </row>
    <row r="86" spans="2:16" ht="18.5" x14ac:dyDescent="0.45">
      <c r="B86" s="3"/>
      <c r="C86" s="1"/>
      <c r="D86" s="1"/>
      <c r="E86" s="1" t="s">
        <v>42</v>
      </c>
      <c r="F86" s="1">
        <v>34</v>
      </c>
      <c r="G86" s="1" t="s">
        <v>13</v>
      </c>
      <c r="H86" s="1" t="s">
        <v>14</v>
      </c>
      <c r="I86" s="1">
        <v>16201</v>
      </c>
      <c r="J86" s="1">
        <v>21060</v>
      </c>
      <c r="K86" s="1"/>
      <c r="L86" s="1">
        <v>5845</v>
      </c>
      <c r="M86" s="1"/>
      <c r="N86" s="1" t="s">
        <v>37</v>
      </c>
      <c r="O86" s="1"/>
      <c r="P86" s="6"/>
    </row>
    <row r="87" spans="2:16" ht="18.5" x14ac:dyDescent="0.45">
      <c r="B87" s="4"/>
      <c r="C87" s="2"/>
      <c r="D87" s="2"/>
      <c r="E87" s="2" t="s">
        <v>38</v>
      </c>
      <c r="F87" s="2">
        <v>230</v>
      </c>
      <c r="G87" s="2" t="s">
        <v>39</v>
      </c>
      <c r="H87" s="2" t="s">
        <v>14</v>
      </c>
      <c r="I87" s="2">
        <v>16194</v>
      </c>
      <c r="J87" s="2">
        <v>21060</v>
      </c>
      <c r="K87" s="2"/>
      <c r="L87" s="2">
        <v>5845</v>
      </c>
      <c r="M87" s="2"/>
      <c r="N87" s="2" t="s">
        <v>37</v>
      </c>
      <c r="O87" s="2"/>
      <c r="P87" s="7"/>
    </row>
    <row r="88" spans="2:16" ht="18.5" x14ac:dyDescent="0.45">
      <c r="B88" s="8">
        <v>45321</v>
      </c>
      <c r="C88" s="1">
        <v>2784</v>
      </c>
      <c r="D88" s="1" t="s">
        <v>11</v>
      </c>
      <c r="E88" s="1" t="s">
        <v>106</v>
      </c>
      <c r="F88" s="1">
        <v>21</v>
      </c>
      <c r="G88" s="1" t="s">
        <v>13</v>
      </c>
      <c r="H88" s="1" t="s">
        <v>107</v>
      </c>
      <c r="I88" s="1">
        <v>16211</v>
      </c>
      <c r="J88" s="1">
        <v>21060</v>
      </c>
      <c r="K88" s="1"/>
      <c r="L88" s="1">
        <v>5845</v>
      </c>
      <c r="M88" s="1"/>
      <c r="N88" s="1" t="s">
        <v>37</v>
      </c>
      <c r="O88" s="1"/>
      <c r="P88" s="6"/>
    </row>
    <row r="89" spans="2:16" ht="18.5" x14ac:dyDescent="0.45">
      <c r="B89" s="3"/>
      <c r="C89" s="1"/>
      <c r="D89" s="1"/>
      <c r="E89" s="1" t="s">
        <v>108</v>
      </c>
      <c r="F89" s="1">
        <v>8</v>
      </c>
      <c r="G89" s="1" t="s">
        <v>13</v>
      </c>
      <c r="H89" s="1" t="s">
        <v>14</v>
      </c>
      <c r="I89" s="1">
        <v>16210</v>
      </c>
      <c r="J89" s="1">
        <v>21060</v>
      </c>
      <c r="K89" s="1"/>
      <c r="L89" s="1">
        <v>5845</v>
      </c>
      <c r="M89" s="1"/>
      <c r="N89" s="1" t="s">
        <v>37</v>
      </c>
      <c r="O89" s="1"/>
      <c r="P89" s="6"/>
    </row>
    <row r="90" spans="2:16" ht="18.5" x14ac:dyDescent="0.45">
      <c r="B90" s="3"/>
      <c r="C90" s="1"/>
      <c r="D90" s="1"/>
      <c r="E90" s="1" t="s">
        <v>109</v>
      </c>
      <c r="F90" s="1">
        <v>33</v>
      </c>
      <c r="G90" s="1" t="s">
        <v>13</v>
      </c>
      <c r="H90" s="1" t="s">
        <v>14</v>
      </c>
      <c r="I90" s="1">
        <v>16207</v>
      </c>
      <c r="J90" s="1">
        <v>21060</v>
      </c>
      <c r="K90" s="1"/>
      <c r="L90" s="1">
        <v>5845</v>
      </c>
      <c r="M90" s="1" t="s">
        <v>110</v>
      </c>
      <c r="N90" s="1" t="s">
        <v>37</v>
      </c>
      <c r="O90" s="1"/>
      <c r="P90" s="6"/>
    </row>
    <row r="91" spans="2:16" ht="18.5" x14ac:dyDescent="0.45">
      <c r="B91" s="3"/>
      <c r="C91" s="1"/>
      <c r="D91" s="1"/>
      <c r="E91" s="1" t="s">
        <v>111</v>
      </c>
      <c r="F91" s="1">
        <v>33</v>
      </c>
      <c r="G91" s="1" t="s">
        <v>13</v>
      </c>
      <c r="H91" s="1" t="s">
        <v>14</v>
      </c>
      <c r="I91" s="1">
        <v>16206</v>
      </c>
      <c r="J91" s="1">
        <v>0</v>
      </c>
      <c r="K91" s="1"/>
      <c r="L91" s="1">
        <v>5845</v>
      </c>
      <c r="M91" s="1" t="s">
        <v>110</v>
      </c>
      <c r="N91" s="1" t="s">
        <v>37</v>
      </c>
      <c r="O91" s="1"/>
      <c r="P91" s="6"/>
    </row>
    <row r="92" spans="2:16" ht="18.5" x14ac:dyDescent="0.45">
      <c r="B92" s="4"/>
      <c r="C92" s="2"/>
      <c r="D92" s="2"/>
      <c r="E92" s="2" t="s">
        <v>57</v>
      </c>
      <c r="F92" s="2">
        <v>117</v>
      </c>
      <c r="G92" s="2" t="s">
        <v>41</v>
      </c>
      <c r="H92" s="2" t="s">
        <v>14</v>
      </c>
      <c r="I92" s="2">
        <v>16205</v>
      </c>
      <c r="J92" s="2">
        <v>82600</v>
      </c>
      <c r="K92" s="2"/>
      <c r="L92" s="2">
        <v>5845</v>
      </c>
      <c r="M92" s="2"/>
      <c r="N92" s="2" t="s">
        <v>37</v>
      </c>
      <c r="O92" s="2"/>
      <c r="P92" s="7"/>
    </row>
    <row r="93" spans="2:16" ht="18.5" x14ac:dyDescent="0.45">
      <c r="B93" s="8">
        <v>45322</v>
      </c>
      <c r="C93" s="1">
        <v>2785</v>
      </c>
      <c r="D93" s="1" t="s">
        <v>11</v>
      </c>
      <c r="E93" s="1" t="s">
        <v>113</v>
      </c>
      <c r="F93" s="1">
        <v>30</v>
      </c>
      <c r="G93" s="1" t="s">
        <v>24</v>
      </c>
      <c r="H93" s="1" t="s">
        <v>14</v>
      </c>
      <c r="I93" s="1">
        <v>16215</v>
      </c>
      <c r="J93" s="1">
        <v>21060</v>
      </c>
      <c r="K93" s="1"/>
      <c r="L93" s="1">
        <v>5846</v>
      </c>
      <c r="M93" s="1"/>
      <c r="N93" s="1" t="s">
        <v>37</v>
      </c>
      <c r="O93" s="1"/>
      <c r="P93" s="6"/>
    </row>
    <row r="94" spans="2:16" ht="18.5" x14ac:dyDescent="0.45">
      <c r="B94" s="3"/>
      <c r="C94" s="1"/>
      <c r="D94" s="1"/>
      <c r="E94" s="1" t="s">
        <v>26</v>
      </c>
      <c r="F94" s="1">
        <v>29</v>
      </c>
      <c r="G94" s="1" t="s">
        <v>13</v>
      </c>
      <c r="H94" s="1" t="s">
        <v>14</v>
      </c>
      <c r="I94" s="1">
        <v>16208</v>
      </c>
      <c r="J94" s="1">
        <v>21060</v>
      </c>
      <c r="K94" s="1"/>
      <c r="L94" s="1">
        <v>5846</v>
      </c>
      <c r="M94" s="1"/>
      <c r="N94" s="1" t="s">
        <v>37</v>
      </c>
      <c r="O94" s="1"/>
      <c r="P94" s="6"/>
    </row>
    <row r="95" spans="2:16" ht="18.5" x14ac:dyDescent="0.45">
      <c r="B95" s="3"/>
      <c r="C95" s="1"/>
      <c r="D95" s="1"/>
      <c r="E95" s="1" t="s">
        <v>114</v>
      </c>
      <c r="F95" s="1">
        <v>48</v>
      </c>
      <c r="G95" s="1" t="s">
        <v>39</v>
      </c>
      <c r="H95" s="1" t="s">
        <v>14</v>
      </c>
      <c r="I95" s="1">
        <v>16214</v>
      </c>
      <c r="J95" s="1">
        <v>21060</v>
      </c>
      <c r="K95" s="1"/>
      <c r="L95" s="1">
        <v>5846</v>
      </c>
      <c r="M95" s="1"/>
      <c r="N95" s="1" t="s">
        <v>37</v>
      </c>
      <c r="O95" s="1"/>
      <c r="P95" s="6"/>
    </row>
    <row r="96" spans="2:16" ht="18.5" x14ac:dyDescent="0.45">
      <c r="B96" s="4"/>
      <c r="C96" s="2"/>
      <c r="D96" s="2"/>
      <c r="E96" s="2" t="s">
        <v>115</v>
      </c>
      <c r="F96" s="2">
        <v>100</v>
      </c>
      <c r="G96" s="2" t="s">
        <v>116</v>
      </c>
      <c r="H96" s="2" t="s">
        <v>14</v>
      </c>
      <c r="I96" s="2">
        <v>16216</v>
      </c>
      <c r="J96" s="2">
        <v>82600</v>
      </c>
      <c r="K96" s="2"/>
      <c r="L96" s="2">
        <v>5846</v>
      </c>
      <c r="M96" s="2"/>
      <c r="N96" s="2" t="s">
        <v>37</v>
      </c>
      <c r="O96" s="2"/>
      <c r="P96" s="7"/>
    </row>
    <row r="97" spans="2:14" ht="18.5" x14ac:dyDescent="0.45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6"/>
    </row>
    <row r="98" spans="2:14" ht="18.5" x14ac:dyDescent="0.45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6"/>
    </row>
    <row r="99" spans="2:14" ht="18.5" x14ac:dyDescent="0.45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6"/>
    </row>
    <row r="100" spans="2:14" ht="18.5" x14ac:dyDescent="0.45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6"/>
    </row>
    <row r="101" spans="2:14" ht="18.5" x14ac:dyDescent="0.45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6"/>
    </row>
    <row r="102" spans="2:14" ht="18.5" x14ac:dyDescent="0.45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6"/>
    </row>
    <row r="103" spans="2:14" ht="18.5" x14ac:dyDescent="0.45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6"/>
    </row>
    <row r="104" spans="2:14" ht="18.5" x14ac:dyDescent="0.45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6"/>
    </row>
    <row r="105" spans="2:14" ht="18.5" x14ac:dyDescent="0.45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6"/>
    </row>
    <row r="106" spans="2:14" ht="18.5" x14ac:dyDescent="0.45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6"/>
    </row>
    <row r="107" spans="2:14" ht="18.5" x14ac:dyDescent="0.45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6"/>
    </row>
    <row r="108" spans="2:14" ht="18.5" x14ac:dyDescent="0.45"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6"/>
    </row>
    <row r="109" spans="2:14" ht="18.5" x14ac:dyDescent="0.45"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6"/>
    </row>
    <row r="110" spans="2:14" ht="18.5" x14ac:dyDescent="0.4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6"/>
    </row>
    <row r="111" spans="2:14" ht="18.5" x14ac:dyDescent="0.4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8.5" x14ac:dyDescent="0.4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8.5" x14ac:dyDescent="0.4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8.5" x14ac:dyDescent="0.4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8.5" x14ac:dyDescent="0.4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8.5" x14ac:dyDescent="0.4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8.5" x14ac:dyDescent="0.4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8.5" x14ac:dyDescent="0.4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8.5" x14ac:dyDescent="0.4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8.5" x14ac:dyDescent="0.4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8.5" x14ac:dyDescent="0.4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8.5" x14ac:dyDescent="0.4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8.5" x14ac:dyDescent="0.4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</sheetData>
  <mergeCells count="1">
    <mergeCell ref="B2:P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A1C6-85FC-4903-9022-715E70F555F5}">
  <dimension ref="A2:Q150"/>
  <sheetViews>
    <sheetView zoomScale="60" zoomScaleNormal="60" workbookViewId="0">
      <selection activeCell="B4" sqref="B4:P4"/>
    </sheetView>
  </sheetViews>
  <sheetFormatPr baseColWidth="10" defaultRowHeight="14.5" x14ac:dyDescent="0.35"/>
  <cols>
    <col min="1" max="1" width="4" customWidth="1"/>
    <col min="2" max="2" width="17.81640625" bestFit="1" customWidth="1"/>
    <col min="3" max="3" width="12.26953125" bestFit="1" customWidth="1"/>
    <col min="5" max="5" width="43.1796875" customWidth="1"/>
    <col min="6" max="6" width="10.1796875" bestFit="1" customWidth="1"/>
    <col min="7" max="7" width="22.7265625" bestFit="1" customWidth="1"/>
    <col min="8" max="8" width="22" bestFit="1" customWidth="1"/>
    <col min="9" max="9" width="11.7265625" bestFit="1" customWidth="1"/>
    <col min="10" max="10" width="16.81640625" bestFit="1" customWidth="1"/>
    <col min="11" max="11" width="18.453125" bestFit="1" customWidth="1"/>
    <col min="12" max="12" width="17.7265625" bestFit="1" customWidth="1"/>
    <col min="13" max="13" width="15.1796875" bestFit="1" customWidth="1"/>
    <col min="14" max="14" width="17" bestFit="1" customWidth="1"/>
    <col min="15" max="15" width="24.1796875" bestFit="1" customWidth="1"/>
    <col min="16" max="16" width="17.26953125" bestFit="1" customWidth="1"/>
  </cols>
  <sheetData>
    <row r="2" spans="2:17" ht="15" customHeight="1" x14ac:dyDescent="0.35">
      <c r="B2" s="138" t="s">
        <v>433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2:17" ht="15.75" customHeight="1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18.5" x14ac:dyDescent="0.45">
      <c r="B5" s="120" t="s">
        <v>553</v>
      </c>
      <c r="C5" s="99"/>
      <c r="D5" s="99"/>
      <c r="E5" s="99"/>
      <c r="F5" s="99"/>
      <c r="G5" s="99"/>
      <c r="H5" s="99"/>
      <c r="I5" s="99"/>
      <c r="J5" s="99" t="s">
        <v>554</v>
      </c>
      <c r="K5" s="99"/>
      <c r="L5" s="99"/>
      <c r="M5" s="99"/>
      <c r="N5" s="99"/>
      <c r="O5" s="99" t="s">
        <v>555</v>
      </c>
      <c r="P5" s="100"/>
    </row>
    <row r="6" spans="2:17" s="19" customFormat="1" ht="18.5" x14ac:dyDescent="0.45">
      <c r="B6" s="76">
        <f>COUNT(B7:B999)</f>
        <v>30</v>
      </c>
      <c r="C6" s="101"/>
      <c r="D6" s="101"/>
      <c r="E6" s="101"/>
      <c r="F6" s="101"/>
      <c r="G6" s="101"/>
      <c r="H6" s="101"/>
      <c r="I6" s="101"/>
      <c r="J6" s="101">
        <f>SUM(J7:J999)</f>
        <v>8529108</v>
      </c>
      <c r="K6" s="101"/>
      <c r="L6" s="101"/>
      <c r="M6" s="101"/>
      <c r="N6" s="101"/>
      <c r="O6" s="101">
        <f>SUM(O7:O999)</f>
        <v>248334801.94999999</v>
      </c>
      <c r="P6" s="102">
        <f>J6/O6</f>
        <v>3.4345198228467634E-2</v>
      </c>
      <c r="Q6" s="19">
        <f>J6/B6</f>
        <v>284303.59999999998</v>
      </c>
    </row>
    <row r="7" spans="2:17" ht="18.5" x14ac:dyDescent="0.45">
      <c r="B7" s="8">
        <v>45566</v>
      </c>
      <c r="C7" s="1">
        <v>2974</v>
      </c>
      <c r="D7" s="1" t="s">
        <v>11</v>
      </c>
      <c r="E7" s="1" t="s">
        <v>434</v>
      </c>
      <c r="F7" s="1">
        <v>25</v>
      </c>
      <c r="G7" s="1" t="s">
        <v>24</v>
      </c>
      <c r="H7" s="1" t="s">
        <v>14</v>
      </c>
      <c r="I7" s="1">
        <v>17596</v>
      </c>
      <c r="J7" s="1">
        <v>48250</v>
      </c>
      <c r="K7" s="1"/>
      <c r="L7" s="1">
        <v>6276</v>
      </c>
      <c r="M7" s="1"/>
      <c r="N7" s="1" t="s">
        <v>37</v>
      </c>
      <c r="O7" s="64">
        <v>957705.75</v>
      </c>
      <c r="P7" s="6">
        <f xml:space="preserve"> (J7 * 100) / O7</f>
        <v>5.038081895195889</v>
      </c>
    </row>
    <row r="8" spans="2:17" ht="18.5" x14ac:dyDescent="0.45">
      <c r="B8" s="3"/>
      <c r="C8" s="1"/>
      <c r="D8" s="1"/>
      <c r="E8" s="1" t="s">
        <v>434</v>
      </c>
      <c r="F8" s="1">
        <v>5</v>
      </c>
      <c r="G8" s="1" t="s">
        <v>24</v>
      </c>
      <c r="H8" s="1" t="s">
        <v>14</v>
      </c>
      <c r="I8" s="1">
        <v>17597</v>
      </c>
      <c r="J8" s="1">
        <v>0</v>
      </c>
      <c r="K8" s="1"/>
      <c r="L8" s="1">
        <v>6276</v>
      </c>
      <c r="M8" s="1"/>
      <c r="N8" s="1" t="s">
        <v>37</v>
      </c>
      <c r="O8" s="64">
        <v>0.25</v>
      </c>
      <c r="P8" s="6">
        <f t="shared" ref="P8:P71" si="0" xml:space="preserve"> (J8 * 100) / O8</f>
        <v>0</v>
      </c>
    </row>
    <row r="9" spans="2:17" ht="18.5" x14ac:dyDescent="0.45">
      <c r="B9" s="3"/>
      <c r="C9" s="1"/>
      <c r="D9" s="1"/>
      <c r="E9" s="1" t="s">
        <v>43</v>
      </c>
      <c r="F9" s="1">
        <v>35</v>
      </c>
      <c r="G9" s="1" t="s">
        <v>13</v>
      </c>
      <c r="H9" s="1" t="s">
        <v>14</v>
      </c>
      <c r="I9" s="1">
        <v>17590</v>
      </c>
      <c r="J9" s="1">
        <v>48250</v>
      </c>
      <c r="K9" s="1"/>
      <c r="L9" s="1">
        <v>6276</v>
      </c>
      <c r="M9" s="1"/>
      <c r="N9" s="1" t="s">
        <v>37</v>
      </c>
      <c r="O9" s="64">
        <v>1022530.25</v>
      </c>
      <c r="P9" s="6">
        <f t="shared" si="0"/>
        <v>4.7186868065761383</v>
      </c>
    </row>
    <row r="10" spans="2:17" ht="18.5" x14ac:dyDescent="0.45">
      <c r="B10" s="3"/>
      <c r="C10" s="1"/>
      <c r="D10" s="1"/>
      <c r="E10" s="1" t="s">
        <v>43</v>
      </c>
      <c r="F10" s="1">
        <v>7</v>
      </c>
      <c r="G10" s="1" t="s">
        <v>13</v>
      </c>
      <c r="H10" s="1" t="s">
        <v>14</v>
      </c>
      <c r="I10" s="1">
        <v>17591</v>
      </c>
      <c r="J10" s="1">
        <v>0</v>
      </c>
      <c r="K10" s="1"/>
      <c r="L10" s="1">
        <v>6276</v>
      </c>
      <c r="M10" s="1"/>
      <c r="N10" s="1" t="s">
        <v>37</v>
      </c>
      <c r="O10" s="64">
        <v>0.35</v>
      </c>
      <c r="P10" s="6">
        <f t="shared" si="0"/>
        <v>0</v>
      </c>
    </row>
    <row r="11" spans="2:17" ht="18.5" x14ac:dyDescent="0.45">
      <c r="B11" s="3"/>
      <c r="C11" s="1"/>
      <c r="D11" s="1"/>
      <c r="E11" s="1" t="s">
        <v>435</v>
      </c>
      <c r="F11" s="1">
        <v>44</v>
      </c>
      <c r="G11" s="1" t="s">
        <v>13</v>
      </c>
      <c r="H11" s="1" t="s">
        <v>14</v>
      </c>
      <c r="I11" s="1">
        <v>17585</v>
      </c>
      <c r="J11" s="1">
        <v>48250</v>
      </c>
      <c r="K11" s="1"/>
      <c r="L11" s="1">
        <v>6276</v>
      </c>
      <c r="M11" s="1"/>
      <c r="N11" s="1" t="s">
        <v>37</v>
      </c>
      <c r="O11" s="64">
        <v>1384985.01</v>
      </c>
      <c r="P11" s="6">
        <f t="shared" si="0"/>
        <v>3.4837922180832845</v>
      </c>
    </row>
    <row r="12" spans="2:17" ht="18.5" x14ac:dyDescent="0.45">
      <c r="B12" s="3"/>
      <c r="C12" s="1"/>
      <c r="D12" s="1"/>
      <c r="E12" s="1" t="s">
        <v>435</v>
      </c>
      <c r="F12" s="1">
        <v>22</v>
      </c>
      <c r="G12" s="1" t="s">
        <v>13</v>
      </c>
      <c r="H12" s="1" t="s">
        <v>14</v>
      </c>
      <c r="I12" s="1">
        <v>17587</v>
      </c>
      <c r="J12" s="1">
        <v>0</v>
      </c>
      <c r="K12" s="1"/>
      <c r="L12" s="1">
        <v>6276</v>
      </c>
      <c r="M12" s="1"/>
      <c r="N12" s="1" t="s">
        <v>37</v>
      </c>
      <c r="O12" s="68">
        <v>1.1000000000000001</v>
      </c>
      <c r="P12" s="6">
        <f t="shared" si="0"/>
        <v>0</v>
      </c>
    </row>
    <row r="13" spans="2:17" ht="18.5" x14ac:dyDescent="0.45">
      <c r="B13" s="3"/>
      <c r="C13" s="1"/>
      <c r="D13" s="1"/>
      <c r="E13" s="1" t="s">
        <v>436</v>
      </c>
      <c r="F13" s="1">
        <v>43</v>
      </c>
      <c r="G13" s="1" t="s">
        <v>13</v>
      </c>
      <c r="H13" s="1" t="s">
        <v>14</v>
      </c>
      <c r="I13" s="1">
        <v>17586</v>
      </c>
      <c r="J13" s="1">
        <v>0</v>
      </c>
      <c r="K13" s="1"/>
      <c r="L13" s="1">
        <v>6276</v>
      </c>
      <c r="M13" s="1"/>
      <c r="N13" s="1" t="s">
        <v>37</v>
      </c>
      <c r="O13" s="64">
        <v>1348472.04</v>
      </c>
      <c r="P13" s="6">
        <f t="shared" si="0"/>
        <v>0</v>
      </c>
    </row>
    <row r="14" spans="2:17" ht="18.5" x14ac:dyDescent="0.45">
      <c r="B14" s="3"/>
      <c r="C14" s="1"/>
      <c r="D14" s="1"/>
      <c r="E14" s="1" t="s">
        <v>84</v>
      </c>
      <c r="F14" s="1">
        <v>67</v>
      </c>
      <c r="G14" s="1" t="s">
        <v>85</v>
      </c>
      <c r="H14" s="1" t="s">
        <v>14</v>
      </c>
      <c r="I14" s="1">
        <v>17588</v>
      </c>
      <c r="J14" s="1">
        <v>188800</v>
      </c>
      <c r="K14" s="1"/>
      <c r="L14" s="1">
        <v>6276</v>
      </c>
      <c r="M14" s="1"/>
      <c r="N14" s="1" t="s">
        <v>37</v>
      </c>
      <c r="O14" s="64">
        <v>2501982.7000000002</v>
      </c>
      <c r="P14" s="6">
        <f t="shared" si="0"/>
        <v>7.5460154061017279</v>
      </c>
    </row>
    <row r="15" spans="2:17" ht="18.5" x14ac:dyDescent="0.45">
      <c r="B15" s="4"/>
      <c r="C15" s="2"/>
      <c r="D15" s="2"/>
      <c r="E15" s="2" t="s">
        <v>84</v>
      </c>
      <c r="F15" s="2">
        <v>13</v>
      </c>
      <c r="G15" s="2" t="s">
        <v>85</v>
      </c>
      <c r="H15" s="2" t="s">
        <v>14</v>
      </c>
      <c r="I15" s="2">
        <v>17589</v>
      </c>
      <c r="J15" s="2">
        <v>0</v>
      </c>
      <c r="K15" s="2"/>
      <c r="L15" s="2">
        <v>6276</v>
      </c>
      <c r="M15" s="2"/>
      <c r="N15" s="2" t="s">
        <v>37</v>
      </c>
      <c r="O15" s="69">
        <v>0.6</v>
      </c>
      <c r="P15" s="7">
        <f t="shared" si="0"/>
        <v>0</v>
      </c>
    </row>
    <row r="16" spans="2:17" ht="18.5" x14ac:dyDescent="0.45">
      <c r="B16" s="12">
        <v>45566</v>
      </c>
      <c r="C16" s="10">
        <v>2975</v>
      </c>
      <c r="D16" s="10" t="s">
        <v>162</v>
      </c>
      <c r="E16" s="10" t="s">
        <v>226</v>
      </c>
      <c r="F16" s="10">
        <v>172</v>
      </c>
      <c r="G16" s="10" t="s">
        <v>24</v>
      </c>
      <c r="H16" s="10" t="s">
        <v>14</v>
      </c>
      <c r="I16" s="10">
        <v>17602</v>
      </c>
      <c r="J16" s="10">
        <v>162220</v>
      </c>
      <c r="K16" s="10"/>
      <c r="L16" s="10">
        <v>6277</v>
      </c>
      <c r="M16" s="10"/>
      <c r="N16" s="10" t="s">
        <v>37</v>
      </c>
      <c r="O16" s="70">
        <v>5785161</v>
      </c>
      <c r="P16" s="11">
        <f t="shared" si="0"/>
        <v>2.8040706213707796</v>
      </c>
    </row>
    <row r="17" spans="2:16" ht="18.5" x14ac:dyDescent="0.45">
      <c r="B17" s="8">
        <v>45567</v>
      </c>
      <c r="C17" s="1">
        <v>2976</v>
      </c>
      <c r="D17" s="1" t="s">
        <v>11</v>
      </c>
      <c r="E17" s="1" t="s">
        <v>226</v>
      </c>
      <c r="F17" s="1">
        <v>98</v>
      </c>
      <c r="G17" s="1" t="s">
        <v>24</v>
      </c>
      <c r="H17" s="1" t="s">
        <v>14</v>
      </c>
      <c r="I17" s="1">
        <v>17605</v>
      </c>
      <c r="J17" s="1">
        <v>48250</v>
      </c>
      <c r="K17" s="1"/>
      <c r="L17" s="1">
        <v>6277</v>
      </c>
      <c r="M17" s="1"/>
      <c r="N17" s="1" t="s">
        <v>37</v>
      </c>
      <c r="O17" s="68">
        <v>3419040</v>
      </c>
      <c r="P17" s="6">
        <f t="shared" si="0"/>
        <v>1.4112148439327998</v>
      </c>
    </row>
    <row r="18" spans="2:16" ht="18.5" x14ac:dyDescent="0.45">
      <c r="B18" s="3"/>
      <c r="C18" s="1"/>
      <c r="D18" s="1"/>
      <c r="E18" s="1" t="s">
        <v>38</v>
      </c>
      <c r="F18" s="1">
        <v>150</v>
      </c>
      <c r="G18" s="1" t="s">
        <v>39</v>
      </c>
      <c r="H18" s="1" t="s">
        <v>14</v>
      </c>
      <c r="I18" s="1">
        <v>17595</v>
      </c>
      <c r="J18" s="1">
        <v>170256</v>
      </c>
      <c r="K18" s="1"/>
      <c r="L18" s="1">
        <v>6277</v>
      </c>
      <c r="M18" s="1"/>
      <c r="N18" s="1" t="s">
        <v>37</v>
      </c>
      <c r="O18" s="68">
        <v>8910000</v>
      </c>
      <c r="P18" s="6">
        <f t="shared" si="0"/>
        <v>1.9108417508417508</v>
      </c>
    </row>
    <row r="19" spans="2:16" ht="18.5" x14ac:dyDescent="0.45">
      <c r="B19" s="3"/>
      <c r="C19" s="1"/>
      <c r="D19" s="1"/>
      <c r="E19" s="1" t="s">
        <v>295</v>
      </c>
      <c r="F19" s="1">
        <v>40</v>
      </c>
      <c r="G19" s="1" t="s">
        <v>296</v>
      </c>
      <c r="H19" s="1" t="s">
        <v>14</v>
      </c>
      <c r="I19" s="1">
        <v>17603</v>
      </c>
      <c r="J19" s="1">
        <v>48250</v>
      </c>
      <c r="K19" s="1"/>
      <c r="L19" s="1">
        <v>6277</v>
      </c>
      <c r="M19" s="1"/>
      <c r="N19" s="1" t="s">
        <v>37</v>
      </c>
      <c r="O19" s="68">
        <v>1486576</v>
      </c>
      <c r="P19" s="6">
        <f t="shared" si="0"/>
        <v>3.2457136399349915</v>
      </c>
    </row>
    <row r="20" spans="2:16" ht="18.5" x14ac:dyDescent="0.45">
      <c r="B20" s="4"/>
      <c r="C20" s="2"/>
      <c r="D20" s="2"/>
      <c r="E20" s="2" t="s">
        <v>295</v>
      </c>
      <c r="F20" s="2">
        <v>8</v>
      </c>
      <c r="G20" s="2" t="s">
        <v>296</v>
      </c>
      <c r="H20" s="2" t="s">
        <v>14</v>
      </c>
      <c r="I20" s="2">
        <v>17604</v>
      </c>
      <c r="J20" s="2">
        <v>0</v>
      </c>
      <c r="K20" s="2"/>
      <c r="L20" s="2">
        <v>6277</v>
      </c>
      <c r="M20" s="2"/>
      <c r="N20" s="2" t="s">
        <v>37</v>
      </c>
      <c r="O20" s="69">
        <v>0.4</v>
      </c>
      <c r="P20" s="7">
        <f t="shared" si="0"/>
        <v>0</v>
      </c>
    </row>
    <row r="21" spans="2:16" ht="18.5" x14ac:dyDescent="0.45">
      <c r="B21" s="8">
        <v>45568</v>
      </c>
      <c r="C21" s="1">
        <v>2977</v>
      </c>
      <c r="D21" s="1" t="s">
        <v>11</v>
      </c>
      <c r="E21" s="1" t="s">
        <v>201</v>
      </c>
      <c r="F21" s="1">
        <v>34</v>
      </c>
      <c r="G21" s="1" t="s">
        <v>13</v>
      </c>
      <c r="H21" s="1" t="s">
        <v>22</v>
      </c>
      <c r="I21" s="1">
        <v>17609</v>
      </c>
      <c r="J21" s="1">
        <v>162220</v>
      </c>
      <c r="K21" s="1"/>
      <c r="L21" s="1">
        <v>6277</v>
      </c>
      <c r="M21" s="1"/>
      <c r="N21" s="1" t="s">
        <v>37</v>
      </c>
      <c r="O21" s="68">
        <v>1281127.2</v>
      </c>
      <c r="P21" s="6">
        <f t="shared" si="0"/>
        <v>12.662286773709901</v>
      </c>
    </row>
    <row r="22" spans="2:16" ht="18.5" x14ac:dyDescent="0.45">
      <c r="B22" s="3"/>
      <c r="C22" s="1"/>
      <c r="D22" s="1"/>
      <c r="E22" s="1" t="s">
        <v>201</v>
      </c>
      <c r="F22" s="1">
        <v>7</v>
      </c>
      <c r="G22" s="1" t="s">
        <v>13</v>
      </c>
      <c r="H22" s="1" t="s">
        <v>207</v>
      </c>
      <c r="I22" s="1">
        <v>17610</v>
      </c>
      <c r="J22" s="1">
        <v>0</v>
      </c>
      <c r="K22" s="1"/>
      <c r="L22" s="1">
        <v>6277</v>
      </c>
      <c r="M22" s="1"/>
      <c r="N22" s="1" t="s">
        <v>37</v>
      </c>
      <c r="O22" s="64">
        <v>0.35</v>
      </c>
      <c r="P22" s="6">
        <f t="shared" si="0"/>
        <v>0</v>
      </c>
    </row>
    <row r="23" spans="2:16" ht="18.5" x14ac:dyDescent="0.45">
      <c r="B23" s="3"/>
      <c r="C23" s="1"/>
      <c r="D23" s="1"/>
      <c r="E23" s="1" t="s">
        <v>359</v>
      </c>
      <c r="F23" s="1">
        <v>150</v>
      </c>
      <c r="G23" s="1" t="s">
        <v>13</v>
      </c>
      <c r="H23" s="1" t="s">
        <v>78</v>
      </c>
      <c r="I23" s="1">
        <v>17601</v>
      </c>
      <c r="J23" s="1">
        <v>48250</v>
      </c>
      <c r="K23" s="1"/>
      <c r="L23" s="1">
        <v>6277</v>
      </c>
      <c r="M23" s="1"/>
      <c r="N23" s="1" t="s">
        <v>37</v>
      </c>
      <c r="O23" s="64">
        <v>3983385</v>
      </c>
      <c r="P23" s="6">
        <f t="shared" si="0"/>
        <v>1.2112813599488876</v>
      </c>
    </row>
    <row r="24" spans="2:16" ht="18.5" x14ac:dyDescent="0.45">
      <c r="B24" s="3"/>
      <c r="C24" s="1"/>
      <c r="D24" s="1"/>
      <c r="E24" s="1" t="s">
        <v>359</v>
      </c>
      <c r="F24" s="1">
        <v>30</v>
      </c>
      <c r="G24" s="1" t="s">
        <v>13</v>
      </c>
      <c r="H24" s="1" t="s">
        <v>78</v>
      </c>
      <c r="I24" s="1">
        <v>17600</v>
      </c>
      <c r="J24" s="1">
        <v>0</v>
      </c>
      <c r="K24" s="1"/>
      <c r="L24" s="1">
        <v>6277</v>
      </c>
      <c r="M24" s="1"/>
      <c r="N24" s="1" t="s">
        <v>37</v>
      </c>
      <c r="O24" s="68">
        <v>0.6</v>
      </c>
      <c r="P24" s="6">
        <f t="shared" si="0"/>
        <v>0</v>
      </c>
    </row>
    <row r="25" spans="2:16" ht="18.5" x14ac:dyDescent="0.45">
      <c r="B25" s="3"/>
      <c r="C25" s="1"/>
      <c r="D25" s="1"/>
      <c r="E25" s="1" t="s">
        <v>128</v>
      </c>
      <c r="F25" s="1">
        <v>46</v>
      </c>
      <c r="G25" s="1" t="s">
        <v>13</v>
      </c>
      <c r="H25" s="1" t="s">
        <v>129</v>
      </c>
      <c r="I25" s="1">
        <v>17606</v>
      </c>
      <c r="J25" s="1">
        <v>48250</v>
      </c>
      <c r="K25" s="1"/>
      <c r="L25" s="1">
        <v>6277</v>
      </c>
      <c r="M25" s="1"/>
      <c r="N25" s="1" t="s">
        <v>37</v>
      </c>
      <c r="O25" s="64">
        <v>2734958.28</v>
      </c>
      <c r="P25" s="6">
        <f t="shared" si="0"/>
        <v>1.7641951013600106</v>
      </c>
    </row>
    <row r="26" spans="2:16" ht="18.5" x14ac:dyDescent="0.45">
      <c r="B26" s="4"/>
      <c r="C26" s="2"/>
      <c r="D26" s="2"/>
      <c r="E26" s="2" t="s">
        <v>36</v>
      </c>
      <c r="F26" s="2">
        <v>16</v>
      </c>
      <c r="G26" s="2" t="s">
        <v>24</v>
      </c>
      <c r="H26" s="2" t="s">
        <v>14</v>
      </c>
      <c r="I26" s="2">
        <v>17611</v>
      </c>
      <c r="J26" s="2">
        <v>48250</v>
      </c>
      <c r="K26" s="2"/>
      <c r="L26" s="2">
        <v>6277</v>
      </c>
      <c r="M26" s="2"/>
      <c r="N26" s="2"/>
      <c r="O26" s="69">
        <v>1307383.3</v>
      </c>
      <c r="P26" s="6">
        <f t="shared" si="0"/>
        <v>3.6905779659262894</v>
      </c>
    </row>
    <row r="27" spans="2:16" ht="18.5" x14ac:dyDescent="0.45">
      <c r="B27" s="8">
        <v>45569</v>
      </c>
      <c r="C27" s="1">
        <v>2978</v>
      </c>
      <c r="D27" s="1" t="s">
        <v>11</v>
      </c>
      <c r="E27" s="1" t="s">
        <v>219</v>
      </c>
      <c r="F27" s="1">
        <v>25</v>
      </c>
      <c r="G27" s="1" t="s">
        <v>24</v>
      </c>
      <c r="H27" s="1" t="s">
        <v>14</v>
      </c>
      <c r="I27" s="1">
        <v>17617</v>
      </c>
      <c r="J27" s="1">
        <v>48250</v>
      </c>
      <c r="K27" s="1"/>
      <c r="L27" s="1">
        <v>6277</v>
      </c>
      <c r="M27" s="18"/>
      <c r="N27" s="18" t="s">
        <v>37</v>
      </c>
      <c r="O27" s="68">
        <v>744949.5</v>
      </c>
      <c r="P27" s="5">
        <f t="shared" si="0"/>
        <v>6.4769491086308539</v>
      </c>
    </row>
    <row r="28" spans="2:16" ht="18.5" x14ac:dyDescent="0.45">
      <c r="B28" s="21"/>
      <c r="C28" s="18"/>
      <c r="D28" s="18"/>
      <c r="E28" s="1" t="s">
        <v>435</v>
      </c>
      <c r="F28" s="1">
        <v>9</v>
      </c>
      <c r="G28" s="1" t="s">
        <v>13</v>
      </c>
      <c r="H28" s="1" t="s">
        <v>14</v>
      </c>
      <c r="I28" s="1">
        <v>17622</v>
      </c>
      <c r="J28" s="1">
        <v>0</v>
      </c>
      <c r="K28" s="1"/>
      <c r="L28" s="1">
        <v>6277</v>
      </c>
      <c r="M28" s="18" t="s">
        <v>37</v>
      </c>
      <c r="N28" s="18" t="s">
        <v>441</v>
      </c>
      <c r="O28" s="18">
        <v>0.45</v>
      </c>
      <c r="P28" s="6">
        <f t="shared" si="0"/>
        <v>0</v>
      </c>
    </row>
    <row r="29" spans="2:16" ht="18.5" x14ac:dyDescent="0.45">
      <c r="B29" s="21"/>
      <c r="C29" s="18"/>
      <c r="D29" s="18"/>
      <c r="E29" s="1" t="s">
        <v>435</v>
      </c>
      <c r="F29" s="1">
        <v>25</v>
      </c>
      <c r="G29" s="1" t="s">
        <v>13</v>
      </c>
      <c r="H29" s="1" t="s">
        <v>14</v>
      </c>
      <c r="I29" s="1">
        <v>17620</v>
      </c>
      <c r="J29" s="1">
        <v>48250</v>
      </c>
      <c r="K29" s="1"/>
      <c r="L29" s="1">
        <v>6277</v>
      </c>
      <c r="M29" s="18" t="s">
        <v>37</v>
      </c>
      <c r="N29" s="18" t="s">
        <v>110</v>
      </c>
      <c r="O29" s="39">
        <v>939804.7</v>
      </c>
      <c r="P29" s="6">
        <f t="shared" si="0"/>
        <v>5.1340454032630403</v>
      </c>
    </row>
    <row r="30" spans="2:16" ht="18.5" x14ac:dyDescent="0.45">
      <c r="B30" s="21"/>
      <c r="C30" s="18"/>
      <c r="D30" s="18"/>
      <c r="E30" s="1" t="s">
        <v>438</v>
      </c>
      <c r="F30" s="1">
        <v>25</v>
      </c>
      <c r="G30" s="1" t="s">
        <v>13</v>
      </c>
      <c r="H30" s="1" t="s">
        <v>14</v>
      </c>
      <c r="I30" s="1">
        <v>17621</v>
      </c>
      <c r="J30" s="1">
        <v>0</v>
      </c>
      <c r="K30" s="1"/>
      <c r="L30" s="1">
        <v>6277</v>
      </c>
      <c r="M30" s="18" t="s">
        <v>37</v>
      </c>
      <c r="N30" s="18" t="s">
        <v>110</v>
      </c>
      <c r="O30" s="39">
        <v>939804.7</v>
      </c>
      <c r="P30" s="6">
        <f t="shared" si="0"/>
        <v>0</v>
      </c>
    </row>
    <row r="31" spans="2:16" ht="18.5" x14ac:dyDescent="0.45">
      <c r="B31" s="21"/>
      <c r="C31" s="18"/>
      <c r="D31" s="18"/>
      <c r="E31" s="1" t="s">
        <v>34</v>
      </c>
      <c r="F31" s="1">
        <v>30</v>
      </c>
      <c r="G31" s="1" t="s">
        <v>13</v>
      </c>
      <c r="H31" s="1" t="s">
        <v>35</v>
      </c>
      <c r="I31" s="1">
        <v>17618</v>
      </c>
      <c r="J31" s="1">
        <v>48250</v>
      </c>
      <c r="K31" s="1"/>
      <c r="L31" s="1">
        <v>6277</v>
      </c>
      <c r="M31" s="18"/>
      <c r="N31" s="1" t="s">
        <v>37</v>
      </c>
      <c r="O31" s="39">
        <v>2133000</v>
      </c>
      <c r="P31" s="6">
        <f t="shared" si="0"/>
        <v>2.2620721987810595</v>
      </c>
    </row>
    <row r="32" spans="2:16" ht="18.5" x14ac:dyDescent="0.45">
      <c r="B32" s="20"/>
      <c r="E32" s="1" t="s">
        <v>34</v>
      </c>
      <c r="F32" s="1">
        <v>50</v>
      </c>
      <c r="G32" s="1" t="s">
        <v>13</v>
      </c>
      <c r="H32" s="1" t="s">
        <v>35</v>
      </c>
      <c r="I32" s="1">
        <v>17619</v>
      </c>
      <c r="J32" s="1">
        <v>0</v>
      </c>
      <c r="K32" s="1"/>
      <c r="L32" s="1">
        <v>6277</v>
      </c>
      <c r="N32" s="1" t="s">
        <v>37</v>
      </c>
      <c r="O32" s="39">
        <v>3400000</v>
      </c>
      <c r="P32" s="6">
        <f t="shared" si="0"/>
        <v>0</v>
      </c>
    </row>
    <row r="33" spans="2:17" ht="18.5" x14ac:dyDescent="0.45">
      <c r="B33" s="20"/>
      <c r="E33" s="1" t="s">
        <v>236</v>
      </c>
      <c r="F33" s="1">
        <v>19</v>
      </c>
      <c r="G33" s="1" t="s">
        <v>180</v>
      </c>
      <c r="H33" s="1" t="s">
        <v>14</v>
      </c>
      <c r="I33" s="1">
        <v>17623</v>
      </c>
      <c r="J33" s="1">
        <v>48250</v>
      </c>
      <c r="K33" s="1"/>
      <c r="L33" s="1">
        <v>6277</v>
      </c>
      <c r="N33" s="1" t="s">
        <v>37</v>
      </c>
      <c r="O33" s="18">
        <v>711773.84</v>
      </c>
      <c r="P33" s="6">
        <f t="shared" si="0"/>
        <v>6.7788386266064515</v>
      </c>
    </row>
    <row r="34" spans="2:17" ht="18.5" x14ac:dyDescent="0.45">
      <c r="B34" s="20"/>
      <c r="E34" s="1" t="s">
        <v>364</v>
      </c>
      <c r="F34" s="1">
        <v>35</v>
      </c>
      <c r="G34" s="1" t="s">
        <v>116</v>
      </c>
      <c r="H34" s="1" t="s">
        <v>14</v>
      </c>
      <c r="I34" s="1">
        <v>17624</v>
      </c>
      <c r="J34" s="1">
        <v>188800</v>
      </c>
      <c r="K34" s="1"/>
      <c r="L34" s="1">
        <v>6277</v>
      </c>
      <c r="N34" s="19" t="s">
        <v>37</v>
      </c>
      <c r="O34" s="39">
        <v>1291712</v>
      </c>
      <c r="P34" s="6">
        <f t="shared" si="0"/>
        <v>14.616261209929148</v>
      </c>
    </row>
    <row r="35" spans="2:17" ht="18.5" x14ac:dyDescent="0.45">
      <c r="B35" s="73"/>
      <c r="C35" s="71"/>
      <c r="D35" s="71"/>
      <c r="E35" s="2" t="s">
        <v>364</v>
      </c>
      <c r="F35" s="2">
        <v>10</v>
      </c>
      <c r="G35" s="2" t="s">
        <v>116</v>
      </c>
      <c r="H35" s="2" t="s">
        <v>14</v>
      </c>
      <c r="I35" s="2">
        <v>17625</v>
      </c>
      <c r="J35" s="2">
        <v>0</v>
      </c>
      <c r="K35" s="2"/>
      <c r="L35" s="2">
        <v>6277</v>
      </c>
      <c r="M35" s="71"/>
      <c r="N35" s="74" t="s">
        <v>37</v>
      </c>
      <c r="O35" s="72">
        <v>0.5</v>
      </c>
      <c r="P35" s="7">
        <f t="shared" si="0"/>
        <v>0</v>
      </c>
    </row>
    <row r="36" spans="2:17" ht="18.5" x14ac:dyDescent="0.45">
      <c r="B36" s="12">
        <v>45572</v>
      </c>
      <c r="C36" s="10">
        <v>2979</v>
      </c>
      <c r="D36" s="10" t="s">
        <v>162</v>
      </c>
      <c r="E36" s="10" t="s">
        <v>226</v>
      </c>
      <c r="F36" s="10">
        <v>109</v>
      </c>
      <c r="G36" s="10" t="s">
        <v>24</v>
      </c>
      <c r="H36" s="10" t="s">
        <v>14</v>
      </c>
      <c r="I36" s="10">
        <v>17626</v>
      </c>
      <c r="J36" s="10">
        <v>162220</v>
      </c>
      <c r="K36" s="10"/>
      <c r="L36" s="10">
        <v>6290</v>
      </c>
      <c r="M36" s="10"/>
      <c r="N36" s="10" t="s">
        <v>37</v>
      </c>
      <c r="O36" s="42">
        <v>3628625</v>
      </c>
      <c r="P36" s="11">
        <f t="shared" si="0"/>
        <v>4.4705639188397805</v>
      </c>
      <c r="Q36" s="18"/>
    </row>
    <row r="37" spans="2:17" ht="18.5" x14ac:dyDescent="0.45">
      <c r="B37" s="8">
        <v>45572</v>
      </c>
      <c r="C37" s="1">
        <v>2980</v>
      </c>
      <c r="D37" s="1" t="s">
        <v>11</v>
      </c>
      <c r="E37" s="1" t="s">
        <v>114</v>
      </c>
      <c r="F37" s="1">
        <v>40</v>
      </c>
      <c r="G37" s="1" t="s">
        <v>39</v>
      </c>
      <c r="H37" s="1" t="s">
        <v>14</v>
      </c>
      <c r="I37" s="1">
        <v>17634</v>
      </c>
      <c r="J37" s="1">
        <v>170256</v>
      </c>
      <c r="K37" s="1"/>
      <c r="L37" s="1">
        <v>6290</v>
      </c>
      <c r="M37" s="1"/>
      <c r="N37" s="1" t="s">
        <v>37</v>
      </c>
      <c r="O37" s="18">
        <v>1486576</v>
      </c>
      <c r="P37" s="5">
        <f t="shared" si="0"/>
        <v>11.45289578198491</v>
      </c>
      <c r="Q37" s="18"/>
    </row>
    <row r="38" spans="2:17" ht="18.5" x14ac:dyDescent="0.45">
      <c r="B38" s="3"/>
      <c r="C38" s="1"/>
      <c r="D38" s="1"/>
      <c r="E38" s="1" t="s">
        <v>114</v>
      </c>
      <c r="F38" s="1">
        <v>6</v>
      </c>
      <c r="G38" s="1" t="s">
        <v>39</v>
      </c>
      <c r="H38" s="1" t="s">
        <v>14</v>
      </c>
      <c r="I38" s="1">
        <v>17635</v>
      </c>
      <c r="J38" s="1">
        <v>0</v>
      </c>
      <c r="K38" s="1"/>
      <c r="L38" s="1">
        <v>6290</v>
      </c>
      <c r="M38" s="1"/>
      <c r="N38" s="1" t="s">
        <v>37</v>
      </c>
      <c r="O38" s="18">
        <v>0.3</v>
      </c>
      <c r="P38" s="6">
        <f t="shared" si="0"/>
        <v>0</v>
      </c>
      <c r="Q38" s="18"/>
    </row>
    <row r="39" spans="2:17" ht="18.5" x14ac:dyDescent="0.45">
      <c r="B39" s="3"/>
      <c r="C39" s="1"/>
      <c r="D39" s="1"/>
      <c r="E39" s="1" t="s">
        <v>439</v>
      </c>
      <c r="F39" s="1">
        <v>25</v>
      </c>
      <c r="G39" s="1" t="s">
        <v>126</v>
      </c>
      <c r="H39" s="1" t="s">
        <v>14</v>
      </c>
      <c r="I39" s="1">
        <v>17633</v>
      </c>
      <c r="J39" s="1">
        <v>48250</v>
      </c>
      <c r="K39" s="1"/>
      <c r="L39" s="1">
        <v>6290</v>
      </c>
      <c r="M39" s="1"/>
      <c r="N39" s="1" t="s">
        <v>37</v>
      </c>
      <c r="O39" s="18">
        <v>1030385.75</v>
      </c>
      <c r="P39" s="6">
        <f t="shared" si="0"/>
        <v>4.6827122754754713</v>
      </c>
      <c r="Q39" s="18"/>
    </row>
    <row r="40" spans="2:17" ht="18.5" x14ac:dyDescent="0.45">
      <c r="B40" s="3"/>
      <c r="C40" s="1"/>
      <c r="D40" s="1"/>
      <c r="E40" s="1" t="s">
        <v>95</v>
      </c>
      <c r="F40" s="1">
        <v>25</v>
      </c>
      <c r="G40" s="1" t="s">
        <v>13</v>
      </c>
      <c r="H40" s="1" t="s">
        <v>14</v>
      </c>
      <c r="I40" s="1">
        <v>17632</v>
      </c>
      <c r="J40" s="1">
        <v>48250</v>
      </c>
      <c r="K40" s="1"/>
      <c r="L40" s="1">
        <v>6290</v>
      </c>
      <c r="M40" s="1"/>
      <c r="N40" s="1" t="s">
        <v>37</v>
      </c>
      <c r="O40" s="18">
        <v>1036502.43</v>
      </c>
      <c r="P40" s="6">
        <f t="shared" si="0"/>
        <v>4.6550783291458373</v>
      </c>
      <c r="Q40" s="18"/>
    </row>
    <row r="41" spans="2:17" ht="18.5" x14ac:dyDescent="0.45">
      <c r="B41" s="3"/>
      <c r="C41" s="1"/>
      <c r="D41" s="1"/>
      <c r="E41" s="1" t="s">
        <v>245</v>
      </c>
      <c r="F41" s="1">
        <v>25</v>
      </c>
      <c r="G41" s="1" t="s">
        <v>13</v>
      </c>
      <c r="H41" s="1" t="s">
        <v>45</v>
      </c>
      <c r="I41" s="1">
        <v>17630</v>
      </c>
      <c r="J41" s="1">
        <v>48250</v>
      </c>
      <c r="K41" s="1"/>
      <c r="L41" s="1">
        <v>6290</v>
      </c>
      <c r="M41" s="1"/>
      <c r="N41" s="1" t="s">
        <v>37</v>
      </c>
      <c r="O41" s="18">
        <v>1122387.1499999999</v>
      </c>
      <c r="P41" s="6">
        <f t="shared" si="0"/>
        <v>4.2988731651106304</v>
      </c>
      <c r="Q41" s="18"/>
    </row>
    <row r="42" spans="2:17" ht="18.5" x14ac:dyDescent="0.45">
      <c r="B42" s="3"/>
      <c r="C42" s="1"/>
      <c r="D42" s="1"/>
      <c r="E42" s="1" t="s">
        <v>440</v>
      </c>
      <c r="F42" s="1">
        <v>23</v>
      </c>
      <c r="G42" s="1" t="s">
        <v>13</v>
      </c>
      <c r="H42" s="1" t="s">
        <v>83</v>
      </c>
      <c r="I42" s="1">
        <v>17627</v>
      </c>
      <c r="J42" s="1">
        <v>48250</v>
      </c>
      <c r="K42" s="1"/>
      <c r="L42" s="1">
        <v>6290</v>
      </c>
      <c r="M42" s="1"/>
      <c r="N42" s="1" t="s">
        <v>37</v>
      </c>
      <c r="O42" s="18">
        <v>681750</v>
      </c>
      <c r="P42" s="6">
        <f t="shared" si="0"/>
        <v>7.0773744041070774</v>
      </c>
      <c r="Q42" s="18"/>
    </row>
    <row r="43" spans="2:17" ht="18.5" x14ac:dyDescent="0.45">
      <c r="B43" s="3"/>
      <c r="C43" s="1"/>
      <c r="D43" s="1"/>
      <c r="E43" s="1" t="s">
        <v>36</v>
      </c>
      <c r="F43" s="1">
        <v>15</v>
      </c>
      <c r="G43" s="1" t="s">
        <v>24</v>
      </c>
      <c r="H43" s="1" t="s">
        <v>14</v>
      </c>
      <c r="I43" s="1">
        <v>17631</v>
      </c>
      <c r="J43" s="1">
        <v>48250</v>
      </c>
      <c r="K43" s="1"/>
      <c r="L43" s="1">
        <v>6290</v>
      </c>
      <c r="M43" s="1"/>
      <c r="N43" s="1" t="s">
        <v>37</v>
      </c>
      <c r="O43" s="18">
        <v>908820</v>
      </c>
      <c r="P43" s="6">
        <f t="shared" si="0"/>
        <v>5.3090821064677272</v>
      </c>
      <c r="Q43" s="18"/>
    </row>
    <row r="44" spans="2:17" ht="18.5" x14ac:dyDescent="0.45">
      <c r="B44" s="3"/>
      <c r="C44" s="1"/>
      <c r="D44" s="1"/>
      <c r="E44" s="1" t="s">
        <v>358</v>
      </c>
      <c r="F44" s="1">
        <v>40</v>
      </c>
      <c r="G44" s="1" t="s">
        <v>24</v>
      </c>
      <c r="H44" s="1" t="s">
        <v>316</v>
      </c>
      <c r="I44" s="1">
        <v>17628</v>
      </c>
      <c r="J44" s="1">
        <v>48250</v>
      </c>
      <c r="K44" s="1"/>
      <c r="L44" s="1">
        <v>6290</v>
      </c>
      <c r="M44" s="1"/>
      <c r="N44" s="1" t="s">
        <v>37</v>
      </c>
      <c r="O44" s="18">
        <v>1562363.8</v>
      </c>
      <c r="P44" s="6">
        <f t="shared" si="0"/>
        <v>3.0882691982494728</v>
      </c>
      <c r="Q44" s="18"/>
    </row>
    <row r="45" spans="2:17" ht="18.5" x14ac:dyDescent="0.45">
      <c r="B45" s="4"/>
      <c r="C45" s="2"/>
      <c r="D45" s="2"/>
      <c r="E45" s="2" t="s">
        <v>358</v>
      </c>
      <c r="F45" s="2">
        <v>11</v>
      </c>
      <c r="G45" s="2" t="s">
        <v>24</v>
      </c>
      <c r="H45" s="2" t="s">
        <v>316</v>
      </c>
      <c r="I45" s="2">
        <v>17629</v>
      </c>
      <c r="J45" s="2">
        <v>0</v>
      </c>
      <c r="K45" s="2"/>
      <c r="L45" s="2">
        <v>6290</v>
      </c>
      <c r="M45" s="2"/>
      <c r="N45" s="2" t="s">
        <v>37</v>
      </c>
      <c r="O45" s="35">
        <v>0.55000000000000004</v>
      </c>
      <c r="P45" s="7">
        <f t="shared" si="0"/>
        <v>0</v>
      </c>
      <c r="Q45" s="18"/>
    </row>
    <row r="46" spans="2:17" ht="18.5" x14ac:dyDescent="0.45">
      <c r="B46" s="8">
        <v>45574</v>
      </c>
      <c r="C46" s="1">
        <v>2981</v>
      </c>
      <c r="D46" s="1" t="s">
        <v>11</v>
      </c>
      <c r="E46" s="1" t="s">
        <v>283</v>
      </c>
      <c r="F46" s="1">
        <v>50</v>
      </c>
      <c r="G46" s="1" t="s">
        <v>13</v>
      </c>
      <c r="H46" s="1" t="s">
        <v>14</v>
      </c>
      <c r="I46" s="1">
        <v>17646</v>
      </c>
      <c r="J46" s="1">
        <v>162220</v>
      </c>
      <c r="K46" s="1"/>
      <c r="L46" s="1">
        <v>6291</v>
      </c>
      <c r="M46" s="1"/>
      <c r="N46" s="1" t="s">
        <v>37</v>
      </c>
      <c r="O46" s="18">
        <v>1770413.76</v>
      </c>
      <c r="P46" s="6">
        <f t="shared" si="0"/>
        <v>9.1628298234645449</v>
      </c>
      <c r="Q46" s="18"/>
    </row>
    <row r="47" spans="2:17" ht="18.5" x14ac:dyDescent="0.45">
      <c r="B47" s="3"/>
      <c r="C47" s="1"/>
      <c r="D47" s="1"/>
      <c r="E47" s="1" t="s">
        <v>283</v>
      </c>
      <c r="F47" s="1">
        <v>8</v>
      </c>
      <c r="G47" s="1" t="s">
        <v>13</v>
      </c>
      <c r="H47" s="1" t="s">
        <v>14</v>
      </c>
      <c r="I47" s="1">
        <v>17647</v>
      </c>
      <c r="J47" s="1">
        <v>0</v>
      </c>
      <c r="K47" s="1"/>
      <c r="L47" s="1">
        <v>6291</v>
      </c>
      <c r="M47" s="1"/>
      <c r="N47" s="1" t="s">
        <v>37</v>
      </c>
      <c r="O47" s="18">
        <v>0.4</v>
      </c>
      <c r="P47" s="6">
        <f t="shared" si="0"/>
        <v>0</v>
      </c>
      <c r="Q47" s="18"/>
    </row>
    <row r="48" spans="2:17" ht="18.5" x14ac:dyDescent="0.45">
      <c r="B48" s="3"/>
      <c r="C48" s="1"/>
      <c r="D48" s="1"/>
      <c r="E48" s="1" t="s">
        <v>43</v>
      </c>
      <c r="F48" s="1">
        <v>35</v>
      </c>
      <c r="G48" s="1" t="s">
        <v>13</v>
      </c>
      <c r="H48" s="1" t="s">
        <v>14</v>
      </c>
      <c r="I48" s="1">
        <v>17650</v>
      </c>
      <c r="J48" s="1">
        <v>48250</v>
      </c>
      <c r="K48" s="1"/>
      <c r="L48" s="1">
        <v>6291</v>
      </c>
      <c r="M48" s="1"/>
      <c r="N48" s="1" t="s">
        <v>37</v>
      </c>
      <c r="O48" s="18">
        <v>1037101</v>
      </c>
      <c r="P48" s="6">
        <f t="shared" si="0"/>
        <v>4.652391618559812</v>
      </c>
      <c r="Q48" s="18"/>
    </row>
    <row r="49" spans="2:17" ht="18.5" x14ac:dyDescent="0.45">
      <c r="B49" s="3"/>
      <c r="C49" s="1"/>
      <c r="D49" s="1"/>
      <c r="E49" s="1" t="s">
        <v>43</v>
      </c>
      <c r="F49" s="1">
        <v>7</v>
      </c>
      <c r="G49" s="1" t="s">
        <v>13</v>
      </c>
      <c r="H49" s="1" t="s">
        <v>14</v>
      </c>
      <c r="I49" s="1">
        <v>17651</v>
      </c>
      <c r="J49" s="1">
        <v>0</v>
      </c>
      <c r="K49" s="1"/>
      <c r="L49" s="1">
        <v>6291</v>
      </c>
      <c r="M49" s="1"/>
      <c r="N49" s="1" t="s">
        <v>37</v>
      </c>
      <c r="O49" s="18">
        <v>0.35</v>
      </c>
      <c r="P49" s="6">
        <f t="shared" si="0"/>
        <v>0</v>
      </c>
      <c r="Q49" s="18"/>
    </row>
    <row r="50" spans="2:17" ht="18.5" x14ac:dyDescent="0.45">
      <c r="B50" s="3"/>
      <c r="C50" s="1"/>
      <c r="D50" s="1"/>
      <c r="E50" s="1" t="s">
        <v>137</v>
      </c>
      <c r="F50" s="1">
        <v>24</v>
      </c>
      <c r="G50" s="1" t="s">
        <v>13</v>
      </c>
      <c r="H50" s="1" t="s">
        <v>138</v>
      </c>
      <c r="I50" s="1">
        <v>17652</v>
      </c>
      <c r="J50" s="1">
        <v>48250</v>
      </c>
      <c r="K50" s="1"/>
      <c r="L50" s="1">
        <v>6291</v>
      </c>
      <c r="M50" s="1"/>
      <c r="N50" s="1" t="s">
        <v>37</v>
      </c>
      <c r="O50" s="18">
        <v>882389.98</v>
      </c>
      <c r="P50" s="6">
        <f t="shared" si="0"/>
        <v>5.468103796917549</v>
      </c>
      <c r="Q50" s="18"/>
    </row>
    <row r="51" spans="2:17" ht="18.5" x14ac:dyDescent="0.45">
      <c r="B51" s="3"/>
      <c r="C51" s="1"/>
      <c r="D51" s="1"/>
      <c r="E51" s="1" t="s">
        <v>442</v>
      </c>
      <c r="F51" s="1">
        <v>20</v>
      </c>
      <c r="G51" s="1" t="s">
        <v>13</v>
      </c>
      <c r="H51" s="1" t="s">
        <v>443</v>
      </c>
      <c r="I51" s="1">
        <v>17649</v>
      </c>
      <c r="J51" s="1">
        <v>48250</v>
      </c>
      <c r="K51" s="1"/>
      <c r="L51" s="1">
        <v>6291</v>
      </c>
      <c r="M51" s="1"/>
      <c r="N51" s="1" t="s">
        <v>37</v>
      </c>
      <c r="O51" s="18">
        <v>725589.8</v>
      </c>
      <c r="P51" s="6">
        <f t="shared" si="0"/>
        <v>6.6497627171716029</v>
      </c>
      <c r="Q51" s="18"/>
    </row>
    <row r="52" spans="2:17" ht="18.5" x14ac:dyDescent="0.45">
      <c r="B52" s="3"/>
      <c r="C52" s="1"/>
      <c r="D52" s="1"/>
      <c r="E52" s="1" t="s">
        <v>442</v>
      </c>
      <c r="F52" s="1">
        <v>6</v>
      </c>
      <c r="G52" s="1" t="s">
        <v>13</v>
      </c>
      <c r="H52" s="1" t="s">
        <v>443</v>
      </c>
      <c r="I52" s="1">
        <v>17648</v>
      </c>
      <c r="J52" s="1">
        <v>0</v>
      </c>
      <c r="K52" s="1"/>
      <c r="L52" s="1">
        <v>6291</v>
      </c>
      <c r="M52" s="1"/>
      <c r="N52" s="1" t="s">
        <v>37</v>
      </c>
      <c r="O52" s="18">
        <v>0.3</v>
      </c>
      <c r="P52" s="6">
        <f t="shared" si="0"/>
        <v>0</v>
      </c>
      <c r="Q52" s="18"/>
    </row>
    <row r="53" spans="2:17" ht="18.5" x14ac:dyDescent="0.45">
      <c r="B53" s="3"/>
      <c r="C53" s="1"/>
      <c r="D53" s="1"/>
      <c r="E53" s="1" t="s">
        <v>55</v>
      </c>
      <c r="F53" s="1">
        <v>20</v>
      </c>
      <c r="G53" s="1" t="s">
        <v>13</v>
      </c>
      <c r="H53" s="1" t="s">
        <v>56</v>
      </c>
      <c r="I53" s="1">
        <v>17655</v>
      </c>
      <c r="J53" s="1">
        <v>48250</v>
      </c>
      <c r="K53" s="1"/>
      <c r="L53" s="1">
        <v>6291</v>
      </c>
      <c r="M53" s="1"/>
      <c r="N53" s="1" t="s">
        <v>37</v>
      </c>
      <c r="O53" s="18">
        <v>827188.25</v>
      </c>
      <c r="P53" s="6">
        <f t="shared" si="0"/>
        <v>5.8330132228062963</v>
      </c>
      <c r="Q53" s="18"/>
    </row>
    <row r="54" spans="2:17" ht="18.5" x14ac:dyDescent="0.45">
      <c r="B54" s="3"/>
      <c r="C54" s="1"/>
      <c r="D54" s="1"/>
      <c r="E54" s="1" t="s">
        <v>79</v>
      </c>
      <c r="F54" s="1">
        <v>4</v>
      </c>
      <c r="G54" s="1" t="s">
        <v>13</v>
      </c>
      <c r="H54" s="1" t="s">
        <v>80</v>
      </c>
      <c r="I54" s="1">
        <v>17653</v>
      </c>
      <c r="J54" s="1">
        <v>48250</v>
      </c>
      <c r="K54" s="1"/>
      <c r="L54" s="1">
        <v>6291</v>
      </c>
      <c r="M54" s="1"/>
      <c r="N54" s="1" t="s">
        <v>37</v>
      </c>
      <c r="O54" s="18">
        <v>128546.6</v>
      </c>
      <c r="P54" s="6">
        <f t="shared" si="0"/>
        <v>37.535026208394463</v>
      </c>
      <c r="Q54" s="18"/>
    </row>
    <row r="55" spans="2:17" ht="18.5" x14ac:dyDescent="0.45">
      <c r="B55" s="4"/>
      <c r="C55" s="2"/>
      <c r="D55" s="2"/>
      <c r="E55" s="2" t="s">
        <v>183</v>
      </c>
      <c r="F55" s="2">
        <v>22</v>
      </c>
      <c r="G55" s="2" t="s">
        <v>13</v>
      </c>
      <c r="H55" s="2" t="s">
        <v>154</v>
      </c>
      <c r="I55" s="2">
        <v>17654</v>
      </c>
      <c r="J55" s="2">
        <v>48250</v>
      </c>
      <c r="K55" s="2"/>
      <c r="L55" s="2">
        <v>6291</v>
      </c>
      <c r="M55" s="2"/>
      <c r="N55" s="2" t="s">
        <v>37</v>
      </c>
      <c r="O55" s="35">
        <v>1046542.97</v>
      </c>
      <c r="P55" s="7">
        <f t="shared" si="0"/>
        <v>4.6104174776502491</v>
      </c>
      <c r="Q55" s="18"/>
    </row>
    <row r="56" spans="2:17" ht="18.5" x14ac:dyDescent="0.45">
      <c r="B56" s="8">
        <v>45575</v>
      </c>
      <c r="C56" s="1">
        <v>2982</v>
      </c>
      <c r="D56" s="1" t="s">
        <v>11</v>
      </c>
      <c r="E56" s="1" t="s">
        <v>226</v>
      </c>
      <c r="F56" s="1">
        <v>82</v>
      </c>
      <c r="G56" s="1" t="s">
        <v>13</v>
      </c>
      <c r="H56" s="1" t="s">
        <v>227</v>
      </c>
      <c r="I56" s="1">
        <v>17656</v>
      </c>
      <c r="J56" s="1">
        <v>162220</v>
      </c>
      <c r="K56" s="1"/>
      <c r="L56" s="1">
        <v>6290</v>
      </c>
      <c r="M56" s="1"/>
      <c r="N56" s="1" t="s">
        <v>37</v>
      </c>
      <c r="O56" s="18">
        <v>2086868</v>
      </c>
      <c r="P56" s="6">
        <f t="shared" si="0"/>
        <v>7.7733713871696724</v>
      </c>
      <c r="Q56" s="18"/>
    </row>
    <row r="57" spans="2:17" ht="18.5" x14ac:dyDescent="0.45">
      <c r="B57" s="3"/>
      <c r="C57" s="1"/>
      <c r="D57" s="1"/>
      <c r="E57" s="1" t="s">
        <v>49</v>
      </c>
      <c r="F57" s="1">
        <v>71</v>
      </c>
      <c r="G57" s="1" t="s">
        <v>13</v>
      </c>
      <c r="H57" s="1" t="s">
        <v>14</v>
      </c>
      <c r="I57" s="1">
        <v>17660</v>
      </c>
      <c r="J57" s="1">
        <v>48250</v>
      </c>
      <c r="K57" s="1"/>
      <c r="L57" s="1">
        <v>6290</v>
      </c>
      <c r="M57" s="1"/>
      <c r="N57" s="1" t="s">
        <v>37</v>
      </c>
      <c r="O57" s="18">
        <v>5043998.6900000004</v>
      </c>
      <c r="P57" s="6">
        <f t="shared" si="0"/>
        <v>0.95658232615441052</v>
      </c>
      <c r="Q57" s="18"/>
    </row>
    <row r="58" spans="2:17" ht="18.5" x14ac:dyDescent="0.45">
      <c r="B58" s="4"/>
      <c r="C58" s="2"/>
      <c r="D58" s="2"/>
      <c r="E58" s="2" t="s">
        <v>444</v>
      </c>
      <c r="F58" s="2"/>
      <c r="G58" s="2"/>
      <c r="H58" s="2" t="s">
        <v>14</v>
      </c>
      <c r="I58" s="2"/>
      <c r="J58" s="2">
        <v>128000</v>
      </c>
      <c r="K58" s="2"/>
      <c r="L58" s="2">
        <v>6290</v>
      </c>
      <c r="M58" s="2"/>
      <c r="N58" s="2"/>
      <c r="O58" s="35"/>
      <c r="P58" s="7" t="e">
        <f t="shared" si="0"/>
        <v>#DIV/0!</v>
      </c>
      <c r="Q58" s="18"/>
    </row>
    <row r="59" spans="2:17" ht="18.5" x14ac:dyDescent="0.45">
      <c r="B59" s="8">
        <v>45579</v>
      </c>
      <c r="C59" s="1">
        <v>2983</v>
      </c>
      <c r="D59" s="1" t="s">
        <v>11</v>
      </c>
      <c r="E59" s="1" t="s">
        <v>16</v>
      </c>
      <c r="F59" s="1">
        <v>1</v>
      </c>
      <c r="G59" s="1" t="s">
        <v>13</v>
      </c>
      <c r="H59" s="1" t="s">
        <v>17</v>
      </c>
      <c r="I59" s="1">
        <v>17667</v>
      </c>
      <c r="J59" s="1">
        <v>0</v>
      </c>
      <c r="K59" s="1"/>
      <c r="L59" s="1">
        <v>6299</v>
      </c>
      <c r="M59" s="1"/>
      <c r="N59" s="1" t="s">
        <v>37</v>
      </c>
      <c r="O59" s="18">
        <v>0.05</v>
      </c>
      <c r="P59" s="6">
        <f t="shared" si="0"/>
        <v>0</v>
      </c>
      <c r="Q59" s="18"/>
    </row>
    <row r="60" spans="2:17" ht="18.5" x14ac:dyDescent="0.45">
      <c r="B60" s="3"/>
      <c r="C60" s="1"/>
      <c r="D60" s="1"/>
      <c r="E60" s="1" t="s">
        <v>16</v>
      </c>
      <c r="F60" s="1">
        <v>56</v>
      </c>
      <c r="G60" s="1" t="s">
        <v>13</v>
      </c>
      <c r="H60" s="1" t="s">
        <v>17</v>
      </c>
      <c r="I60" s="1">
        <v>17668</v>
      </c>
      <c r="J60" s="1">
        <v>48250</v>
      </c>
      <c r="K60" s="1"/>
      <c r="L60" s="1">
        <v>6299</v>
      </c>
      <c r="M60" s="1"/>
      <c r="N60" s="1" t="s">
        <v>37</v>
      </c>
      <c r="O60" s="18">
        <v>2511856.27</v>
      </c>
      <c r="P60" s="6">
        <f t="shared" si="0"/>
        <v>1.9208901630346866</v>
      </c>
      <c r="Q60" s="18"/>
    </row>
    <row r="61" spans="2:17" ht="18.5" x14ac:dyDescent="0.45">
      <c r="B61" s="3"/>
      <c r="C61" s="1"/>
      <c r="D61" s="1"/>
      <c r="E61" s="1" t="s">
        <v>50</v>
      </c>
      <c r="F61" s="1">
        <v>95</v>
      </c>
      <c r="G61" s="1" t="s">
        <v>13</v>
      </c>
      <c r="H61" s="1" t="s">
        <v>14</v>
      </c>
      <c r="I61" s="1">
        <v>17664</v>
      </c>
      <c r="J61" s="1">
        <v>48250</v>
      </c>
      <c r="K61" s="1"/>
      <c r="L61" s="1">
        <v>6299</v>
      </c>
      <c r="M61" s="1"/>
      <c r="N61" s="1" t="s">
        <v>37</v>
      </c>
      <c r="O61" s="18">
        <v>3637992.6</v>
      </c>
      <c r="P61" s="6">
        <f t="shared" si="0"/>
        <v>1.3262808725889106</v>
      </c>
      <c r="Q61" s="18"/>
    </row>
    <row r="62" spans="2:17" ht="18.5" x14ac:dyDescent="0.45">
      <c r="B62" s="3"/>
      <c r="C62" s="1"/>
      <c r="D62" s="1"/>
      <c r="E62" s="1" t="s">
        <v>202</v>
      </c>
      <c r="F62" s="1">
        <v>34</v>
      </c>
      <c r="G62" s="1" t="s">
        <v>13</v>
      </c>
      <c r="H62" s="1" t="s">
        <v>203</v>
      </c>
      <c r="I62" s="1">
        <v>17666</v>
      </c>
      <c r="J62" s="1">
        <v>48250</v>
      </c>
      <c r="K62" s="1"/>
      <c r="L62" s="1">
        <v>6299</v>
      </c>
      <c r="M62" s="1"/>
      <c r="N62" s="1" t="s">
        <v>37</v>
      </c>
      <c r="O62" s="18">
        <v>1375281.12</v>
      </c>
      <c r="P62" s="6">
        <f t="shared" si="0"/>
        <v>3.5083736189150909</v>
      </c>
      <c r="Q62" s="18"/>
    </row>
    <row r="63" spans="2:17" ht="18.5" x14ac:dyDescent="0.45">
      <c r="B63" s="4"/>
      <c r="C63" s="2"/>
      <c r="D63" s="2"/>
      <c r="E63" s="2" t="s">
        <v>445</v>
      </c>
      <c r="F63" s="2">
        <v>26</v>
      </c>
      <c r="G63" s="2" t="s">
        <v>41</v>
      </c>
      <c r="H63" s="2" t="s">
        <v>14</v>
      </c>
      <c r="I63" s="2">
        <v>17665</v>
      </c>
      <c r="J63" s="2">
        <v>188800</v>
      </c>
      <c r="K63" s="2"/>
      <c r="L63" s="2">
        <v>6299</v>
      </c>
      <c r="M63" s="2"/>
      <c r="N63" s="2" t="s">
        <v>37</v>
      </c>
      <c r="O63" s="35">
        <v>3825079.44</v>
      </c>
      <c r="P63" s="7">
        <f t="shared" si="0"/>
        <v>4.9358452016881511</v>
      </c>
      <c r="Q63" s="18"/>
    </row>
    <row r="64" spans="2:17" ht="18.5" x14ac:dyDescent="0.45">
      <c r="B64" s="12">
        <v>45579</v>
      </c>
      <c r="C64" s="10">
        <v>2984</v>
      </c>
      <c r="D64" s="10" t="s">
        <v>33</v>
      </c>
      <c r="E64" s="10" t="s">
        <v>226</v>
      </c>
      <c r="F64" s="10">
        <v>183</v>
      </c>
      <c r="G64" s="10" t="s">
        <v>24</v>
      </c>
      <c r="H64" s="10" t="s">
        <v>14</v>
      </c>
      <c r="I64" s="10">
        <v>17662</v>
      </c>
      <c r="J64" s="10">
        <v>162220</v>
      </c>
      <c r="K64" s="10"/>
      <c r="L64" s="10">
        <v>6299</v>
      </c>
      <c r="M64" s="10"/>
      <c r="N64" s="10" t="s">
        <v>37</v>
      </c>
      <c r="O64" s="42">
        <v>6201030</v>
      </c>
      <c r="P64" s="11">
        <f t="shared" si="0"/>
        <v>2.6160170165278993</v>
      </c>
      <c r="Q64" s="18"/>
    </row>
    <row r="65" spans="2:17" ht="18.5" x14ac:dyDescent="0.45">
      <c r="B65" s="8">
        <v>45580</v>
      </c>
      <c r="C65" s="1">
        <v>2985</v>
      </c>
      <c r="D65" s="1" t="s">
        <v>33</v>
      </c>
      <c r="E65" s="1" t="s">
        <v>172</v>
      </c>
      <c r="F65" s="1">
        <v>55</v>
      </c>
      <c r="G65" s="1" t="s">
        <v>24</v>
      </c>
      <c r="H65" s="1" t="s">
        <v>14</v>
      </c>
      <c r="I65" s="1">
        <v>17689</v>
      </c>
      <c r="J65" s="1">
        <v>0</v>
      </c>
      <c r="K65" s="1"/>
      <c r="L65" s="1">
        <v>6299</v>
      </c>
      <c r="M65" s="1"/>
      <c r="N65" s="1" t="s">
        <v>37</v>
      </c>
      <c r="O65" s="18">
        <v>2.75</v>
      </c>
      <c r="P65" s="6">
        <f t="shared" si="0"/>
        <v>0</v>
      </c>
      <c r="Q65" s="18"/>
    </row>
    <row r="66" spans="2:17" ht="18.5" x14ac:dyDescent="0.45">
      <c r="B66" s="4"/>
      <c r="C66" s="2"/>
      <c r="D66" s="2"/>
      <c r="E66" s="2" t="s">
        <v>172</v>
      </c>
      <c r="F66" s="2">
        <v>185</v>
      </c>
      <c r="G66" s="2" t="s">
        <v>446</v>
      </c>
      <c r="H66" s="2" t="s">
        <v>14</v>
      </c>
      <c r="I66" s="2">
        <v>17690</v>
      </c>
      <c r="J66" s="2">
        <v>170256</v>
      </c>
      <c r="K66" s="2"/>
      <c r="L66" s="2">
        <v>6299</v>
      </c>
      <c r="M66" s="2"/>
      <c r="N66" s="2" t="s">
        <v>37</v>
      </c>
      <c r="O66" s="35">
        <v>6250373</v>
      </c>
      <c r="P66" s="7">
        <f t="shared" si="0"/>
        <v>2.7239334356525604</v>
      </c>
      <c r="Q66" s="18"/>
    </row>
    <row r="67" spans="2:17" ht="18.5" x14ac:dyDescent="0.45">
      <c r="B67" s="8">
        <v>45580</v>
      </c>
      <c r="C67" s="1">
        <v>2986</v>
      </c>
      <c r="D67" s="1" t="s">
        <v>11</v>
      </c>
      <c r="E67" s="1" t="s">
        <v>447</v>
      </c>
      <c r="F67" s="1">
        <v>8</v>
      </c>
      <c r="G67" s="1" t="s">
        <v>24</v>
      </c>
      <c r="H67" s="1" t="s">
        <v>14</v>
      </c>
      <c r="I67" s="1">
        <v>17643</v>
      </c>
      <c r="J67" s="1">
        <v>162220</v>
      </c>
      <c r="K67" s="1"/>
      <c r="L67" s="1">
        <v>6299</v>
      </c>
      <c r="M67" s="18"/>
      <c r="N67" s="1" t="s">
        <v>37</v>
      </c>
      <c r="O67" s="18">
        <v>909015.51</v>
      </c>
      <c r="P67" s="6">
        <f t="shared" si="0"/>
        <v>17.845680102862051</v>
      </c>
      <c r="Q67" s="18"/>
    </row>
    <row r="68" spans="2:17" ht="18.5" x14ac:dyDescent="0.45">
      <c r="B68" s="3"/>
      <c r="C68" s="1"/>
      <c r="D68" s="1"/>
      <c r="E68" s="1" t="s">
        <v>226</v>
      </c>
      <c r="F68" s="1">
        <v>80</v>
      </c>
      <c r="G68" s="1" t="s">
        <v>13</v>
      </c>
      <c r="H68" s="1" t="s">
        <v>14</v>
      </c>
      <c r="I68" s="1">
        <v>17673</v>
      </c>
      <c r="J68" s="1">
        <v>48250</v>
      </c>
      <c r="K68" s="1"/>
      <c r="L68" s="1">
        <v>6299</v>
      </c>
      <c r="M68" s="18"/>
      <c r="N68" s="1" t="s">
        <v>37</v>
      </c>
      <c r="O68" s="18">
        <v>2871000</v>
      </c>
      <c r="P68" s="6">
        <f t="shared" si="0"/>
        <v>1.6805990943921978</v>
      </c>
      <c r="Q68" s="18"/>
    </row>
    <row r="69" spans="2:17" ht="18.5" x14ac:dyDescent="0.45">
      <c r="B69" s="3"/>
      <c r="C69" s="1"/>
      <c r="D69" s="1"/>
      <c r="E69" s="1" t="s">
        <v>42</v>
      </c>
      <c r="F69" s="1">
        <v>47</v>
      </c>
      <c r="G69" s="1" t="s">
        <v>13</v>
      </c>
      <c r="H69" s="1" t="s">
        <v>14</v>
      </c>
      <c r="I69" s="1">
        <v>17676</v>
      </c>
      <c r="J69" s="1">
        <v>48250</v>
      </c>
      <c r="K69" s="1"/>
      <c r="L69" s="1">
        <v>6299</v>
      </c>
      <c r="M69" s="18"/>
      <c r="N69" s="1" t="s">
        <v>37</v>
      </c>
      <c r="O69" s="18">
        <v>1783950.93</v>
      </c>
      <c r="P69" s="6">
        <f t="shared" si="0"/>
        <v>2.7046708061639344</v>
      </c>
      <c r="Q69" s="18"/>
    </row>
    <row r="70" spans="2:17" ht="18.5" x14ac:dyDescent="0.45">
      <c r="B70" s="3"/>
      <c r="C70" s="1"/>
      <c r="D70" s="1"/>
      <c r="E70" s="1" t="s">
        <v>42</v>
      </c>
      <c r="F70" s="1">
        <v>5</v>
      </c>
      <c r="G70" s="1" t="s">
        <v>13</v>
      </c>
      <c r="H70" s="1" t="s">
        <v>14</v>
      </c>
      <c r="I70" s="1">
        <v>17677</v>
      </c>
      <c r="J70" s="1">
        <v>0</v>
      </c>
      <c r="K70" s="1"/>
      <c r="L70" s="1">
        <v>6299</v>
      </c>
      <c r="M70" s="18"/>
      <c r="N70" s="1" t="s">
        <v>37</v>
      </c>
      <c r="O70" s="18">
        <v>0.25</v>
      </c>
      <c r="P70" s="6">
        <f t="shared" si="0"/>
        <v>0</v>
      </c>
      <c r="Q70" s="18"/>
    </row>
    <row r="71" spans="2:17" ht="18.5" x14ac:dyDescent="0.45">
      <c r="B71" s="3"/>
      <c r="C71" s="1"/>
      <c r="D71" s="1"/>
      <c r="E71" s="1" t="s">
        <v>169</v>
      </c>
      <c r="F71" s="1">
        <v>22</v>
      </c>
      <c r="G71" s="1" t="s">
        <v>13</v>
      </c>
      <c r="H71" s="9" t="s">
        <v>168</v>
      </c>
      <c r="I71" s="1">
        <v>17684</v>
      </c>
      <c r="J71" s="1">
        <v>48250</v>
      </c>
      <c r="K71" s="1"/>
      <c r="L71" s="1">
        <v>6299</v>
      </c>
      <c r="M71" s="18"/>
      <c r="N71" s="1" t="s">
        <v>37</v>
      </c>
      <c r="O71" s="18">
        <v>878382</v>
      </c>
      <c r="P71" s="6">
        <f t="shared" si="0"/>
        <v>5.4930542747916054</v>
      </c>
      <c r="Q71" s="18"/>
    </row>
    <row r="72" spans="2:17" ht="18.5" x14ac:dyDescent="0.45">
      <c r="B72" s="3"/>
      <c r="C72" s="1"/>
      <c r="D72" s="1"/>
      <c r="E72" s="1" t="s">
        <v>169</v>
      </c>
      <c r="F72" s="1">
        <v>5</v>
      </c>
      <c r="G72" s="1" t="s">
        <v>13</v>
      </c>
      <c r="H72" s="9" t="s">
        <v>168</v>
      </c>
      <c r="I72" s="1">
        <v>17685</v>
      </c>
      <c r="J72" s="1">
        <v>0</v>
      </c>
      <c r="K72" s="1"/>
      <c r="L72" s="1">
        <v>6299</v>
      </c>
      <c r="M72" s="18"/>
      <c r="N72" s="1" t="s">
        <v>37</v>
      </c>
      <c r="O72" s="18">
        <v>0.25</v>
      </c>
      <c r="P72" s="6">
        <f t="shared" ref="P72:P136" si="1" xml:space="preserve"> (J72 * 100) / O72</f>
        <v>0</v>
      </c>
      <c r="Q72" s="18"/>
    </row>
    <row r="73" spans="2:17" ht="18.5" x14ac:dyDescent="0.45">
      <c r="B73" s="3"/>
      <c r="C73" s="1"/>
      <c r="D73" s="1"/>
      <c r="E73" s="1" t="s">
        <v>167</v>
      </c>
      <c r="F73" s="1">
        <v>30</v>
      </c>
      <c r="G73" s="1" t="s">
        <v>13</v>
      </c>
      <c r="H73" s="9" t="s">
        <v>168</v>
      </c>
      <c r="I73" s="1">
        <v>17682</v>
      </c>
      <c r="J73" s="1">
        <v>0</v>
      </c>
      <c r="K73" s="1"/>
      <c r="L73" s="1">
        <v>6299</v>
      </c>
      <c r="M73" s="18"/>
      <c r="N73" s="1" t="s">
        <v>37</v>
      </c>
      <c r="O73" s="18">
        <v>1143049.52</v>
      </c>
      <c r="P73" s="6">
        <f t="shared" si="1"/>
        <v>0</v>
      </c>
      <c r="Q73" s="18"/>
    </row>
    <row r="74" spans="2:17" ht="18.5" x14ac:dyDescent="0.45">
      <c r="B74" s="3"/>
      <c r="C74" s="1"/>
      <c r="D74" s="1"/>
      <c r="E74" s="1" t="s">
        <v>167</v>
      </c>
      <c r="F74" s="1">
        <v>2</v>
      </c>
      <c r="G74" s="1" t="s">
        <v>13</v>
      </c>
      <c r="H74" s="9" t="s">
        <v>168</v>
      </c>
      <c r="I74" s="1">
        <v>17683</v>
      </c>
      <c r="J74" s="1">
        <v>0</v>
      </c>
      <c r="K74" s="1"/>
      <c r="L74" s="1">
        <v>6299</v>
      </c>
      <c r="M74" s="18"/>
      <c r="N74" s="1" t="s">
        <v>37</v>
      </c>
      <c r="O74" s="18">
        <v>0.1</v>
      </c>
      <c r="P74" s="6">
        <f t="shared" si="1"/>
        <v>0</v>
      </c>
      <c r="Q74" s="18"/>
    </row>
    <row r="75" spans="2:17" ht="18.5" x14ac:dyDescent="0.45">
      <c r="B75" s="3"/>
      <c r="C75" s="1"/>
      <c r="D75" s="1"/>
      <c r="E75" s="1" t="s">
        <v>435</v>
      </c>
      <c r="F75" s="1">
        <v>27</v>
      </c>
      <c r="G75" s="1" t="s">
        <v>13</v>
      </c>
      <c r="H75" s="1" t="s">
        <v>14</v>
      </c>
      <c r="I75" s="1">
        <v>17686</v>
      </c>
      <c r="J75" s="1">
        <v>48250</v>
      </c>
      <c r="K75" s="1"/>
      <c r="L75" s="1">
        <v>6299</v>
      </c>
      <c r="M75" s="18" t="s">
        <v>110</v>
      </c>
      <c r="N75" s="1" t="s">
        <v>37</v>
      </c>
      <c r="O75" s="18">
        <v>943067.25</v>
      </c>
      <c r="P75" s="6">
        <f t="shared" si="1"/>
        <v>5.1162841250186561</v>
      </c>
      <c r="Q75" s="18"/>
    </row>
    <row r="76" spans="2:17" ht="18.5" x14ac:dyDescent="0.45">
      <c r="B76" s="4"/>
      <c r="C76" s="2"/>
      <c r="D76" s="2"/>
      <c r="E76" s="2" t="s">
        <v>435</v>
      </c>
      <c r="F76" s="2">
        <v>16</v>
      </c>
      <c r="G76" s="2" t="s">
        <v>13</v>
      </c>
      <c r="H76" s="2" t="s">
        <v>14</v>
      </c>
      <c r="I76" s="2">
        <v>17688</v>
      </c>
      <c r="J76" s="2">
        <v>0</v>
      </c>
      <c r="K76" s="2"/>
      <c r="L76" s="2">
        <v>6299</v>
      </c>
      <c r="M76" s="35" t="s">
        <v>110</v>
      </c>
      <c r="N76" s="2" t="s">
        <v>37</v>
      </c>
      <c r="O76" s="35">
        <v>0.8</v>
      </c>
      <c r="P76" s="7">
        <f t="shared" si="1"/>
        <v>0</v>
      </c>
      <c r="Q76" s="18"/>
    </row>
    <row r="77" spans="2:17" ht="18.5" x14ac:dyDescent="0.45">
      <c r="B77" s="8">
        <v>45581</v>
      </c>
      <c r="C77" s="1">
        <v>2987</v>
      </c>
      <c r="D77" s="1" t="s">
        <v>11</v>
      </c>
      <c r="E77" s="1" t="s">
        <v>307</v>
      </c>
      <c r="F77" s="1">
        <v>48</v>
      </c>
      <c r="G77" s="1" t="s">
        <v>24</v>
      </c>
      <c r="H77" s="1" t="s">
        <v>14</v>
      </c>
      <c r="I77" s="1">
        <v>17699</v>
      </c>
      <c r="J77" s="1">
        <v>48250</v>
      </c>
      <c r="K77" s="1"/>
      <c r="L77" s="1">
        <v>6300</v>
      </c>
      <c r="M77" s="18"/>
      <c r="N77" s="1" t="s">
        <v>37</v>
      </c>
      <c r="O77" s="18">
        <v>1702804.8</v>
      </c>
      <c r="P77" s="5">
        <f t="shared" si="1"/>
        <v>2.8335602530601274</v>
      </c>
      <c r="Q77" s="18"/>
    </row>
    <row r="78" spans="2:17" ht="18.5" x14ac:dyDescent="0.45">
      <c r="B78" s="63"/>
      <c r="C78" s="19"/>
      <c r="D78" s="19"/>
      <c r="E78" s="1" t="s">
        <v>307</v>
      </c>
      <c r="F78" s="1">
        <v>10</v>
      </c>
      <c r="G78" s="1" t="s">
        <v>24</v>
      </c>
      <c r="H78" s="1" t="s">
        <v>14</v>
      </c>
      <c r="I78" s="1">
        <v>17700</v>
      </c>
      <c r="J78" s="1">
        <v>0</v>
      </c>
      <c r="K78" s="1"/>
      <c r="L78" s="1">
        <v>6300</v>
      </c>
      <c r="M78" s="18"/>
      <c r="N78" s="1" t="s">
        <v>37</v>
      </c>
      <c r="O78" s="18">
        <v>0.5</v>
      </c>
      <c r="P78" s="6">
        <f t="shared" si="1"/>
        <v>0</v>
      </c>
      <c r="Q78" s="18"/>
    </row>
    <row r="79" spans="2:17" ht="18.5" x14ac:dyDescent="0.45">
      <c r="B79" s="63"/>
      <c r="C79" s="19"/>
      <c r="D79" s="19"/>
      <c r="E79" s="1" t="s">
        <v>94</v>
      </c>
      <c r="F79" s="1">
        <v>40</v>
      </c>
      <c r="G79" s="1" t="s">
        <v>13</v>
      </c>
      <c r="H79" s="1" t="s">
        <v>14</v>
      </c>
      <c r="I79" s="1">
        <v>17692</v>
      </c>
      <c r="J79" s="1">
        <v>48250</v>
      </c>
      <c r="K79" s="1"/>
      <c r="L79" s="1">
        <v>6300</v>
      </c>
      <c r="M79" s="18"/>
      <c r="N79" s="1" t="s">
        <v>37</v>
      </c>
      <c r="O79" s="18">
        <v>1292472.3999999999</v>
      </c>
      <c r="P79" s="6">
        <f t="shared" si="1"/>
        <v>3.7331551528682549</v>
      </c>
      <c r="Q79" s="18"/>
    </row>
    <row r="80" spans="2:17" ht="18.5" x14ac:dyDescent="0.45">
      <c r="B80" s="20"/>
      <c r="E80" s="1" t="s">
        <v>94</v>
      </c>
      <c r="F80" s="1">
        <v>2</v>
      </c>
      <c r="G80" s="1" t="s">
        <v>13</v>
      </c>
      <c r="H80" s="1" t="s">
        <v>14</v>
      </c>
      <c r="I80" s="1">
        <v>17693</v>
      </c>
      <c r="J80" s="1">
        <v>0</v>
      </c>
      <c r="K80" s="1"/>
      <c r="L80" s="1">
        <v>6300</v>
      </c>
      <c r="N80" s="19" t="s">
        <v>37</v>
      </c>
      <c r="O80" s="18">
        <v>0.1</v>
      </c>
      <c r="P80" s="6">
        <f t="shared" si="1"/>
        <v>0</v>
      </c>
    </row>
    <row r="81" spans="2:16" ht="18.5" x14ac:dyDescent="0.45">
      <c r="B81" s="20"/>
      <c r="E81" s="1" t="s">
        <v>164</v>
      </c>
      <c r="F81" s="1">
        <v>18</v>
      </c>
      <c r="G81" s="1" t="s">
        <v>13</v>
      </c>
      <c r="H81" s="1" t="s">
        <v>14</v>
      </c>
      <c r="I81" s="1">
        <v>17695</v>
      </c>
      <c r="J81" s="1">
        <v>48250</v>
      </c>
      <c r="K81" s="1"/>
      <c r="L81" s="1">
        <v>6300</v>
      </c>
      <c r="N81" s="19" t="s">
        <v>37</v>
      </c>
      <c r="O81" s="18">
        <v>725122.37</v>
      </c>
      <c r="P81" s="6">
        <f t="shared" si="1"/>
        <v>6.6540493020509075</v>
      </c>
    </row>
    <row r="82" spans="2:16" ht="18.5" x14ac:dyDescent="0.45">
      <c r="B82" s="20"/>
      <c r="E82" s="1" t="s">
        <v>445</v>
      </c>
      <c r="F82" s="1">
        <v>15</v>
      </c>
      <c r="G82" s="1" t="s">
        <v>41</v>
      </c>
      <c r="H82" s="1" t="s">
        <v>14</v>
      </c>
      <c r="I82" s="1">
        <v>17698</v>
      </c>
      <c r="J82" s="1">
        <v>188800</v>
      </c>
      <c r="K82" s="1"/>
      <c r="L82" s="1">
        <v>6300</v>
      </c>
      <c r="N82" s="19" t="s">
        <v>37</v>
      </c>
      <c r="O82" s="18">
        <v>1292082.75</v>
      </c>
      <c r="P82" s="6">
        <f t="shared" si="1"/>
        <v>14.612067222474721</v>
      </c>
    </row>
    <row r="83" spans="2:16" ht="18.5" x14ac:dyDescent="0.45">
      <c r="B83" s="73"/>
      <c r="C83" s="71"/>
      <c r="D83" s="71"/>
      <c r="E83" s="2" t="s">
        <v>279</v>
      </c>
      <c r="F83" s="2">
        <v>80</v>
      </c>
      <c r="G83" s="2" t="s">
        <v>322</v>
      </c>
      <c r="H83" s="2" t="s">
        <v>14</v>
      </c>
      <c r="I83" s="2">
        <v>17694</v>
      </c>
      <c r="J83" s="2">
        <v>48250</v>
      </c>
      <c r="K83" s="2"/>
      <c r="L83" s="2">
        <v>6300</v>
      </c>
      <c r="M83" s="71"/>
      <c r="N83" s="74" t="s">
        <v>37</v>
      </c>
      <c r="O83" s="35">
        <v>3765762.4</v>
      </c>
      <c r="P83" s="7">
        <f t="shared" si="1"/>
        <v>1.281281049489474</v>
      </c>
    </row>
    <row r="84" spans="2:16" ht="18.5" x14ac:dyDescent="0.45">
      <c r="B84" s="8">
        <v>45581</v>
      </c>
      <c r="C84" s="1">
        <v>2988</v>
      </c>
      <c r="D84" s="1" t="s">
        <v>33</v>
      </c>
      <c r="E84" s="1" t="s">
        <v>71</v>
      </c>
      <c r="F84" s="1">
        <v>135</v>
      </c>
      <c r="G84" s="1" t="s">
        <v>181</v>
      </c>
      <c r="H84" s="1" t="s">
        <v>14</v>
      </c>
      <c r="I84" s="1">
        <v>17701</v>
      </c>
      <c r="J84" s="1">
        <v>307000</v>
      </c>
      <c r="K84" s="1"/>
      <c r="L84" s="1">
        <v>6300</v>
      </c>
      <c r="M84" s="18"/>
      <c r="N84" s="1" t="s">
        <v>37</v>
      </c>
      <c r="O84" s="18">
        <v>5268596.66</v>
      </c>
      <c r="P84" s="22">
        <f t="shared" si="1"/>
        <v>5.8269786019262293</v>
      </c>
    </row>
    <row r="85" spans="2:16" ht="18.5" x14ac:dyDescent="0.45">
      <c r="B85" s="3"/>
      <c r="C85" s="1"/>
      <c r="D85" s="1"/>
      <c r="E85" s="1" t="s">
        <v>71</v>
      </c>
      <c r="F85" s="1">
        <v>11</v>
      </c>
      <c r="G85" s="1" t="s">
        <v>181</v>
      </c>
      <c r="H85" s="1" t="s">
        <v>14</v>
      </c>
      <c r="I85" s="1">
        <v>17702</v>
      </c>
      <c r="J85" s="1">
        <v>0</v>
      </c>
      <c r="K85" s="1"/>
      <c r="L85" s="1">
        <v>6300</v>
      </c>
      <c r="M85" s="18"/>
      <c r="N85" s="1" t="s">
        <v>37</v>
      </c>
      <c r="O85" s="18">
        <v>0.55000000000000004</v>
      </c>
      <c r="P85" s="22">
        <f t="shared" si="1"/>
        <v>0</v>
      </c>
    </row>
    <row r="86" spans="2:16" ht="18.5" x14ac:dyDescent="0.45">
      <c r="B86" s="4"/>
      <c r="C86" s="2"/>
      <c r="D86" s="2"/>
      <c r="E86" s="2" t="s">
        <v>50</v>
      </c>
      <c r="F86" s="2">
        <v>128</v>
      </c>
      <c r="G86" s="2" t="s">
        <v>181</v>
      </c>
      <c r="H86" s="2" t="s">
        <v>14</v>
      </c>
      <c r="I86" s="2" t="s">
        <v>449</v>
      </c>
      <c r="J86" s="2">
        <v>0</v>
      </c>
      <c r="K86" s="2"/>
      <c r="L86" s="2">
        <v>6300</v>
      </c>
      <c r="M86" s="35"/>
      <c r="N86" s="2" t="s">
        <v>450</v>
      </c>
      <c r="O86" s="35">
        <v>5163037.51</v>
      </c>
      <c r="P86" s="36">
        <f t="shared" si="1"/>
        <v>0</v>
      </c>
    </row>
    <row r="87" spans="2:16" ht="18.5" x14ac:dyDescent="0.45">
      <c r="B87" s="8">
        <v>45582</v>
      </c>
      <c r="C87" s="1">
        <v>2989</v>
      </c>
      <c r="D87" s="1" t="s">
        <v>11</v>
      </c>
      <c r="E87" s="1" t="s">
        <v>448</v>
      </c>
      <c r="F87" s="1">
        <v>16</v>
      </c>
      <c r="G87" s="1" t="s">
        <v>24</v>
      </c>
      <c r="H87" s="1" t="s">
        <v>14</v>
      </c>
      <c r="I87" s="1">
        <v>17711</v>
      </c>
      <c r="J87" s="1">
        <v>162220</v>
      </c>
      <c r="K87" s="1"/>
      <c r="L87" s="1">
        <v>6300</v>
      </c>
      <c r="M87" s="18"/>
      <c r="N87" s="1" t="s">
        <v>37</v>
      </c>
      <c r="O87" s="18">
        <v>615892.55000000005</v>
      </c>
      <c r="P87" s="22">
        <f t="shared" si="1"/>
        <v>26.33900994580954</v>
      </c>
    </row>
    <row r="88" spans="2:16" ht="18.5" x14ac:dyDescent="0.45">
      <c r="B88" s="3"/>
      <c r="C88" s="1"/>
      <c r="D88" s="1"/>
      <c r="E88" s="1" t="s">
        <v>26</v>
      </c>
      <c r="F88" s="1">
        <v>40</v>
      </c>
      <c r="G88" s="1" t="s">
        <v>13</v>
      </c>
      <c r="H88" s="1" t="s">
        <v>14</v>
      </c>
      <c r="I88" s="1">
        <v>17712</v>
      </c>
      <c r="J88" s="1">
        <v>48250</v>
      </c>
      <c r="K88" s="1"/>
      <c r="L88" s="1">
        <v>6300</v>
      </c>
      <c r="M88" s="18"/>
      <c r="N88" s="1" t="s">
        <v>37</v>
      </c>
      <c r="O88" s="18">
        <v>1386459.05</v>
      </c>
      <c r="P88" s="22">
        <f t="shared" si="1"/>
        <v>3.4800883589024862</v>
      </c>
    </row>
    <row r="89" spans="2:16" ht="18.5" x14ac:dyDescent="0.45">
      <c r="B89" s="3"/>
      <c r="C89" s="1"/>
      <c r="D89" s="1"/>
      <c r="E89" s="1" t="s">
        <v>26</v>
      </c>
      <c r="F89" s="1">
        <v>6</v>
      </c>
      <c r="G89" s="1" t="s">
        <v>13</v>
      </c>
      <c r="H89" s="1" t="s">
        <v>14</v>
      </c>
      <c r="I89" s="1">
        <v>17713</v>
      </c>
      <c r="J89" s="1">
        <v>0</v>
      </c>
      <c r="K89" s="1"/>
      <c r="L89" s="1">
        <v>6300</v>
      </c>
      <c r="M89" s="18"/>
      <c r="N89" s="1" t="s">
        <v>37</v>
      </c>
      <c r="O89" s="18">
        <v>0.3</v>
      </c>
      <c r="P89" s="22">
        <f t="shared" si="1"/>
        <v>0</v>
      </c>
    </row>
    <row r="90" spans="2:16" ht="18.5" x14ac:dyDescent="0.45">
      <c r="B90" s="3"/>
      <c r="C90" s="1"/>
      <c r="D90" s="1"/>
      <c r="E90" s="1" t="s">
        <v>354</v>
      </c>
      <c r="F90" s="1">
        <v>9</v>
      </c>
      <c r="G90" s="1" t="s">
        <v>13</v>
      </c>
      <c r="H90" s="1" t="s">
        <v>107</v>
      </c>
      <c r="I90" s="1">
        <v>17669</v>
      </c>
      <c r="J90" s="1">
        <v>48250</v>
      </c>
      <c r="K90" s="1"/>
      <c r="L90" s="1">
        <v>6300</v>
      </c>
      <c r="M90" s="18"/>
      <c r="N90" s="1" t="s">
        <v>37</v>
      </c>
      <c r="O90" s="18">
        <v>387087.12</v>
      </c>
      <c r="P90" s="22">
        <f t="shared" si="1"/>
        <v>12.464894207794876</v>
      </c>
    </row>
    <row r="91" spans="2:16" ht="18.5" x14ac:dyDescent="0.45">
      <c r="B91" s="3"/>
      <c r="C91" s="1"/>
      <c r="D91" s="1"/>
      <c r="E91" s="1" t="s">
        <v>359</v>
      </c>
      <c r="F91" s="1">
        <v>50</v>
      </c>
      <c r="G91" s="1" t="s">
        <v>13</v>
      </c>
      <c r="H91" s="1" t="s">
        <v>178</v>
      </c>
      <c r="I91" s="1">
        <v>17710</v>
      </c>
      <c r="J91" s="1">
        <v>48250</v>
      </c>
      <c r="K91" s="1"/>
      <c r="L91" s="1">
        <v>6300</v>
      </c>
      <c r="M91" s="18"/>
      <c r="N91" s="1" t="s">
        <v>37</v>
      </c>
      <c r="O91" s="18">
        <v>1327795</v>
      </c>
      <c r="P91" s="22">
        <f t="shared" si="1"/>
        <v>3.6338440798466629</v>
      </c>
    </row>
    <row r="92" spans="2:16" ht="18.5" x14ac:dyDescent="0.45">
      <c r="B92" s="3"/>
      <c r="C92" s="1"/>
      <c r="D92" s="1"/>
      <c r="E92" s="1" t="s">
        <v>254</v>
      </c>
      <c r="F92" s="1">
        <v>32</v>
      </c>
      <c r="G92" s="1" t="s">
        <v>13</v>
      </c>
      <c r="H92" s="1" t="s">
        <v>14</v>
      </c>
      <c r="I92" s="1">
        <v>17707</v>
      </c>
      <c r="J92" s="1">
        <v>48250</v>
      </c>
      <c r="K92" s="1"/>
      <c r="L92" s="1">
        <v>6300</v>
      </c>
      <c r="M92" s="18"/>
      <c r="N92" s="1" t="s">
        <v>37</v>
      </c>
      <c r="O92" s="18">
        <v>3001508.79</v>
      </c>
      <c r="P92" s="22">
        <f t="shared" si="1"/>
        <v>1.6075248608550634</v>
      </c>
    </row>
    <row r="93" spans="2:16" ht="18.5" x14ac:dyDescent="0.45">
      <c r="B93" s="3"/>
      <c r="C93" s="1"/>
      <c r="D93" s="1"/>
      <c r="E93" s="1" t="s">
        <v>58</v>
      </c>
      <c r="F93" s="1">
        <v>96</v>
      </c>
      <c r="G93" s="1" t="s">
        <v>13</v>
      </c>
      <c r="H93" s="1" t="s">
        <v>19</v>
      </c>
      <c r="I93" s="1">
        <v>17708</v>
      </c>
      <c r="J93" s="1">
        <v>48250</v>
      </c>
      <c r="K93" s="1"/>
      <c r="L93" s="1">
        <v>6300</v>
      </c>
      <c r="M93" s="18"/>
      <c r="N93" s="1" t="s">
        <v>37</v>
      </c>
      <c r="O93" s="18">
        <v>3370982.4</v>
      </c>
      <c r="P93" s="22">
        <f t="shared" si="1"/>
        <v>1.4313334890149532</v>
      </c>
    </row>
    <row r="94" spans="2:16" ht="18.5" x14ac:dyDescent="0.45">
      <c r="B94" s="4"/>
      <c r="C94" s="2"/>
      <c r="D94" s="2"/>
      <c r="E94" s="2" t="s">
        <v>58</v>
      </c>
      <c r="F94" s="2">
        <v>20</v>
      </c>
      <c r="G94" s="2" t="s">
        <v>13</v>
      </c>
      <c r="H94" s="2" t="s">
        <v>19</v>
      </c>
      <c r="I94" s="2">
        <v>17709</v>
      </c>
      <c r="J94" s="2">
        <v>0</v>
      </c>
      <c r="K94" s="2"/>
      <c r="L94" s="2">
        <v>6300</v>
      </c>
      <c r="M94" s="35"/>
      <c r="N94" s="2" t="s">
        <v>37</v>
      </c>
      <c r="O94" s="35">
        <v>1</v>
      </c>
      <c r="P94" s="36">
        <f t="shared" si="1"/>
        <v>0</v>
      </c>
    </row>
    <row r="95" spans="2:16" ht="18.5" x14ac:dyDescent="0.45">
      <c r="B95" s="8">
        <v>45583</v>
      </c>
      <c r="C95" s="1">
        <v>2990</v>
      </c>
      <c r="D95" s="1" t="s">
        <v>11</v>
      </c>
      <c r="E95" s="1" t="s">
        <v>451</v>
      </c>
      <c r="F95" s="1">
        <v>40</v>
      </c>
      <c r="G95" s="1" t="s">
        <v>13</v>
      </c>
      <c r="H95" s="1" t="s">
        <v>452</v>
      </c>
      <c r="I95" s="1">
        <v>17697</v>
      </c>
      <c r="J95" s="1">
        <v>48250</v>
      </c>
      <c r="K95" s="1"/>
      <c r="L95" s="1">
        <v>6300</v>
      </c>
      <c r="M95" s="18"/>
      <c r="N95" s="1"/>
      <c r="O95" s="18">
        <v>1071356</v>
      </c>
      <c r="P95" s="22">
        <f t="shared" si="1"/>
        <v>4.5036383797729229</v>
      </c>
    </row>
    <row r="96" spans="2:16" ht="18.5" x14ac:dyDescent="0.45">
      <c r="B96" s="3"/>
      <c r="C96" s="1"/>
      <c r="D96" s="1"/>
      <c r="E96" s="1" t="s">
        <v>34</v>
      </c>
      <c r="F96" s="1">
        <v>20</v>
      </c>
      <c r="G96" s="1" t="s">
        <v>13</v>
      </c>
      <c r="H96" s="1" t="s">
        <v>35</v>
      </c>
      <c r="I96" s="1">
        <v>17723</v>
      </c>
      <c r="J96" s="1">
        <v>48250</v>
      </c>
      <c r="K96" s="1"/>
      <c r="L96" s="1">
        <v>6300</v>
      </c>
      <c r="M96" s="18"/>
      <c r="N96" s="1" t="s">
        <v>37</v>
      </c>
      <c r="O96" s="18">
        <v>1766240</v>
      </c>
      <c r="P96" s="22">
        <f t="shared" si="1"/>
        <v>2.7317918289700156</v>
      </c>
    </row>
    <row r="97" spans="2:16" ht="18.5" x14ac:dyDescent="0.45">
      <c r="B97" s="3"/>
      <c r="C97" s="1"/>
      <c r="D97" s="1"/>
      <c r="E97" s="1" t="s">
        <v>340</v>
      </c>
      <c r="F97" s="1">
        <v>40</v>
      </c>
      <c r="G97" s="1" t="s">
        <v>302</v>
      </c>
      <c r="H97" s="1" t="s">
        <v>14</v>
      </c>
      <c r="I97" s="1">
        <v>17724</v>
      </c>
      <c r="J97" s="1">
        <v>170256</v>
      </c>
      <c r="K97" s="1"/>
      <c r="L97" s="1">
        <v>6300</v>
      </c>
      <c r="M97" s="18"/>
      <c r="N97" s="1" t="s">
        <v>37</v>
      </c>
      <c r="O97" s="18">
        <v>1471690</v>
      </c>
      <c r="P97" s="22">
        <f t="shared" si="1"/>
        <v>11.568740699467959</v>
      </c>
    </row>
    <row r="98" spans="2:16" ht="18.5" x14ac:dyDescent="0.45">
      <c r="B98" s="3"/>
      <c r="C98" s="1"/>
      <c r="D98" s="1"/>
      <c r="E98" s="1" t="s">
        <v>221</v>
      </c>
      <c r="F98" s="1">
        <v>16</v>
      </c>
      <c r="G98" s="1" t="s">
        <v>126</v>
      </c>
      <c r="H98" s="1" t="s">
        <v>14</v>
      </c>
      <c r="I98" s="1">
        <v>17717</v>
      </c>
      <c r="J98" s="1">
        <v>48250</v>
      </c>
      <c r="K98" s="1"/>
      <c r="L98" s="1">
        <v>6300</v>
      </c>
      <c r="M98" s="18"/>
      <c r="N98" s="1" t="s">
        <v>37</v>
      </c>
      <c r="O98" s="18">
        <v>861935.41</v>
      </c>
      <c r="P98" s="22">
        <f t="shared" si="1"/>
        <v>5.5978672462244008</v>
      </c>
    </row>
    <row r="99" spans="2:16" ht="18.5" x14ac:dyDescent="0.45">
      <c r="B99" s="3"/>
      <c r="C99" s="1"/>
      <c r="D99" s="1"/>
      <c r="E99" s="1" t="s">
        <v>221</v>
      </c>
      <c r="F99" s="1">
        <v>13</v>
      </c>
      <c r="G99" s="1" t="s">
        <v>126</v>
      </c>
      <c r="H99" s="1" t="s">
        <v>14</v>
      </c>
      <c r="I99" s="1">
        <v>17718</v>
      </c>
      <c r="J99" s="1">
        <v>0</v>
      </c>
      <c r="K99" s="1"/>
      <c r="L99" s="1">
        <v>6300</v>
      </c>
      <c r="M99" s="18"/>
      <c r="N99" s="1" t="s">
        <v>37</v>
      </c>
      <c r="O99" s="18">
        <v>522523.33</v>
      </c>
      <c r="P99" s="22">
        <f t="shared" si="1"/>
        <v>0</v>
      </c>
    </row>
    <row r="100" spans="2:16" ht="18.5" x14ac:dyDescent="0.45">
      <c r="B100" s="3"/>
      <c r="C100" s="1"/>
      <c r="D100" s="1"/>
      <c r="E100" s="1" t="s">
        <v>439</v>
      </c>
      <c r="F100" s="1">
        <v>23</v>
      </c>
      <c r="G100" s="1" t="s">
        <v>126</v>
      </c>
      <c r="H100" s="1" t="s">
        <v>14</v>
      </c>
      <c r="I100" s="1">
        <v>17719</v>
      </c>
      <c r="J100" s="1">
        <v>48250</v>
      </c>
      <c r="K100" s="1"/>
      <c r="L100" s="1">
        <v>6300</v>
      </c>
      <c r="M100" s="18"/>
      <c r="N100" s="1" t="s">
        <v>37</v>
      </c>
      <c r="O100" s="18">
        <v>885509.84</v>
      </c>
      <c r="P100" s="22">
        <f t="shared" si="1"/>
        <v>5.4488383776740417</v>
      </c>
    </row>
    <row r="101" spans="2:16" ht="18.5" x14ac:dyDescent="0.45">
      <c r="B101" s="3"/>
      <c r="C101" s="1"/>
      <c r="D101" s="1"/>
      <c r="E101" s="1" t="s">
        <v>439</v>
      </c>
      <c r="F101" s="1">
        <v>1</v>
      </c>
      <c r="G101" s="1" t="s">
        <v>126</v>
      </c>
      <c r="H101" s="1" t="s">
        <v>14</v>
      </c>
      <c r="I101" s="1">
        <v>17720</v>
      </c>
      <c r="J101" s="1">
        <v>0</v>
      </c>
      <c r="K101" s="1"/>
      <c r="L101" s="1">
        <v>6300</v>
      </c>
      <c r="M101" s="18"/>
      <c r="N101" s="1" t="s">
        <v>37</v>
      </c>
      <c r="O101" s="18">
        <v>0.05</v>
      </c>
      <c r="P101" s="22">
        <f t="shared" si="1"/>
        <v>0</v>
      </c>
    </row>
    <row r="102" spans="2:16" ht="18.5" x14ac:dyDescent="0.45">
      <c r="B102" s="3"/>
      <c r="C102" s="1"/>
      <c r="D102" s="1"/>
      <c r="E102" s="1" t="s">
        <v>29</v>
      </c>
      <c r="F102" s="1">
        <v>90</v>
      </c>
      <c r="G102" s="1" t="s">
        <v>30</v>
      </c>
      <c r="H102" s="1" t="s">
        <v>14</v>
      </c>
      <c r="I102" s="1">
        <v>17721</v>
      </c>
      <c r="J102" s="1">
        <v>48250</v>
      </c>
      <c r="K102" s="1"/>
      <c r="L102" s="1">
        <v>6300</v>
      </c>
      <c r="M102" s="18"/>
      <c r="N102" s="1" t="s">
        <v>37</v>
      </c>
      <c r="O102" s="18">
        <v>3689527.45</v>
      </c>
      <c r="P102" s="22">
        <f t="shared" si="1"/>
        <v>1.3077555501043907</v>
      </c>
    </row>
    <row r="103" spans="2:16" ht="18.5" x14ac:dyDescent="0.45">
      <c r="B103" s="4"/>
      <c r="C103" s="2"/>
      <c r="D103" s="2"/>
      <c r="E103" s="2" t="s">
        <v>29</v>
      </c>
      <c r="F103" s="2">
        <v>29</v>
      </c>
      <c r="G103" s="2" t="s">
        <v>30</v>
      </c>
      <c r="H103" s="2" t="s">
        <v>14</v>
      </c>
      <c r="I103" s="2">
        <v>17722</v>
      </c>
      <c r="J103" s="2">
        <v>0</v>
      </c>
      <c r="K103" s="2"/>
      <c r="L103" s="2">
        <v>6300</v>
      </c>
      <c r="M103" s="35"/>
      <c r="N103" s="2" t="s">
        <v>37</v>
      </c>
      <c r="O103" s="35">
        <v>1.4</v>
      </c>
      <c r="P103" s="36">
        <f t="shared" si="1"/>
        <v>0</v>
      </c>
    </row>
    <row r="104" spans="2:16" ht="18.5" x14ac:dyDescent="0.45">
      <c r="B104" s="8">
        <v>45586</v>
      </c>
      <c r="C104" s="1">
        <v>2991</v>
      </c>
      <c r="D104" s="1" t="s">
        <v>11</v>
      </c>
      <c r="E104" s="1" t="s">
        <v>76</v>
      </c>
      <c r="F104" s="1">
        <v>30</v>
      </c>
      <c r="G104" s="1" t="s">
        <v>13</v>
      </c>
      <c r="H104" s="1" t="s">
        <v>14</v>
      </c>
      <c r="I104" s="1">
        <v>17728</v>
      </c>
      <c r="J104" s="1">
        <v>162220</v>
      </c>
      <c r="K104" s="1"/>
      <c r="L104" s="1">
        <v>6316</v>
      </c>
      <c r="M104" s="18"/>
      <c r="N104" s="1" t="s">
        <v>37</v>
      </c>
      <c r="O104" s="18">
        <v>1150157.7</v>
      </c>
      <c r="P104" s="22">
        <f t="shared" si="1"/>
        <v>14.104152847909466</v>
      </c>
    </row>
    <row r="105" spans="2:16" ht="18.5" x14ac:dyDescent="0.45">
      <c r="B105" s="3"/>
      <c r="C105" s="1"/>
      <c r="D105" s="1"/>
      <c r="E105" s="1" t="s">
        <v>453</v>
      </c>
      <c r="F105" s="1">
        <v>5</v>
      </c>
      <c r="G105" s="1" t="s">
        <v>13</v>
      </c>
      <c r="H105" s="1" t="s">
        <v>14</v>
      </c>
      <c r="I105" s="1">
        <v>17727</v>
      </c>
      <c r="J105" s="1">
        <v>48250</v>
      </c>
      <c r="K105" s="1"/>
      <c r="L105" s="1">
        <v>6316</v>
      </c>
      <c r="M105" s="18"/>
      <c r="N105" s="1" t="s">
        <v>37</v>
      </c>
      <c r="O105" s="18">
        <v>731307.82</v>
      </c>
      <c r="P105" s="22">
        <f t="shared" si="1"/>
        <v>6.5977689121388039</v>
      </c>
    </row>
    <row r="106" spans="2:16" ht="18.5" x14ac:dyDescent="0.45">
      <c r="B106" s="3"/>
      <c r="C106" s="1"/>
      <c r="D106" s="1"/>
      <c r="E106" s="1" t="s">
        <v>454</v>
      </c>
      <c r="F106" s="1">
        <v>70</v>
      </c>
      <c r="G106" s="1" t="s">
        <v>13</v>
      </c>
      <c r="H106" s="1" t="s">
        <v>397</v>
      </c>
      <c r="I106" s="1">
        <v>17730</v>
      </c>
      <c r="J106" s="1">
        <v>48250</v>
      </c>
      <c r="K106" s="1"/>
      <c r="L106" s="1">
        <v>6316</v>
      </c>
      <c r="M106" s="1"/>
      <c r="N106" s="1" t="s">
        <v>37</v>
      </c>
      <c r="O106" s="18">
        <v>1896500</v>
      </c>
      <c r="P106" s="22">
        <f t="shared" si="1"/>
        <v>2.5441602952807805</v>
      </c>
    </row>
    <row r="107" spans="2:16" ht="18.5" x14ac:dyDescent="0.45">
      <c r="B107" s="3"/>
      <c r="C107" s="1"/>
      <c r="D107" s="1"/>
      <c r="E107" s="1" t="s">
        <v>34</v>
      </c>
      <c r="F107" s="1">
        <v>105</v>
      </c>
      <c r="G107" s="1" t="s">
        <v>13</v>
      </c>
      <c r="H107" s="1" t="s">
        <v>35</v>
      </c>
      <c r="I107" s="1">
        <v>17726</v>
      </c>
      <c r="J107" s="1">
        <v>48250</v>
      </c>
      <c r="K107" s="1"/>
      <c r="L107" s="1">
        <v>6316</v>
      </c>
      <c r="M107" s="1"/>
      <c r="N107" s="1" t="s">
        <v>37</v>
      </c>
      <c r="O107" s="18">
        <v>7140000</v>
      </c>
      <c r="P107" s="22">
        <f t="shared" si="1"/>
        <v>0.67577030812324934</v>
      </c>
    </row>
    <row r="108" spans="2:16" ht="18.5" x14ac:dyDescent="0.45">
      <c r="B108" s="4"/>
      <c r="C108" s="2"/>
      <c r="D108" s="2"/>
      <c r="E108" s="2" t="s">
        <v>455</v>
      </c>
      <c r="F108" s="2">
        <v>27</v>
      </c>
      <c r="G108" s="2" t="s">
        <v>13</v>
      </c>
      <c r="H108" s="2" t="s">
        <v>206</v>
      </c>
      <c r="I108" s="2">
        <v>17356</v>
      </c>
      <c r="J108" s="2">
        <v>48250</v>
      </c>
      <c r="K108" s="2"/>
      <c r="L108" s="2">
        <v>6316</v>
      </c>
      <c r="M108" s="2"/>
      <c r="N108" s="2" t="s">
        <v>37</v>
      </c>
      <c r="O108" s="35">
        <v>2553288.4700000002</v>
      </c>
      <c r="P108" s="36">
        <f t="shared" si="1"/>
        <v>1.8897198873889873</v>
      </c>
    </row>
    <row r="109" spans="2:16" ht="18.5" x14ac:dyDescent="0.45">
      <c r="B109" s="12">
        <v>45587</v>
      </c>
      <c r="C109" s="10">
        <v>2992</v>
      </c>
      <c r="D109" s="10" t="s">
        <v>11</v>
      </c>
      <c r="E109" s="10" t="s">
        <v>38</v>
      </c>
      <c r="F109" s="10">
        <v>354</v>
      </c>
      <c r="G109" s="10" t="s">
        <v>39</v>
      </c>
      <c r="H109" s="10" t="s">
        <v>14</v>
      </c>
      <c r="I109" s="10">
        <v>17734</v>
      </c>
      <c r="J109" s="10">
        <v>170256</v>
      </c>
      <c r="K109" s="10"/>
      <c r="L109" s="10">
        <v>6316</v>
      </c>
      <c r="M109" s="10"/>
      <c r="N109" s="10" t="s">
        <v>37</v>
      </c>
      <c r="O109" s="42">
        <v>21027600</v>
      </c>
      <c r="P109" s="37">
        <f t="shared" si="1"/>
        <v>0.80967870798379271</v>
      </c>
    </row>
    <row r="110" spans="2:16" ht="18.5" x14ac:dyDescent="0.45">
      <c r="B110" s="8">
        <v>45588</v>
      </c>
      <c r="C110" s="1">
        <v>2993</v>
      </c>
      <c r="D110" s="1" t="s">
        <v>11</v>
      </c>
      <c r="E110" s="1" t="s">
        <v>175</v>
      </c>
      <c r="F110" s="1">
        <v>24</v>
      </c>
      <c r="G110" s="1" t="s">
        <v>24</v>
      </c>
      <c r="H110" s="1" t="s">
        <v>14</v>
      </c>
      <c r="I110" s="1">
        <v>17744</v>
      </c>
      <c r="J110" s="1">
        <v>48250</v>
      </c>
      <c r="K110" s="1"/>
      <c r="L110" s="1">
        <v>6316</v>
      </c>
      <c r="M110" s="1"/>
      <c r="N110" s="1" t="s">
        <v>37</v>
      </c>
      <c r="O110" s="18">
        <v>2272374.7200000002</v>
      </c>
      <c r="P110" s="22">
        <f t="shared" si="1"/>
        <v>2.1233293776477145</v>
      </c>
    </row>
    <row r="111" spans="2:16" ht="18.5" x14ac:dyDescent="0.45">
      <c r="B111" s="3"/>
      <c r="C111" s="1"/>
      <c r="D111" s="1"/>
      <c r="E111" s="1" t="s">
        <v>338</v>
      </c>
      <c r="F111" s="1">
        <v>6</v>
      </c>
      <c r="G111" s="1" t="s">
        <v>13</v>
      </c>
      <c r="H111" s="1" t="s">
        <v>14</v>
      </c>
      <c r="I111" s="1">
        <v>17749</v>
      </c>
      <c r="J111" s="1">
        <v>48250</v>
      </c>
      <c r="K111" s="1"/>
      <c r="L111" s="1">
        <v>6317</v>
      </c>
      <c r="M111" s="1"/>
      <c r="N111" s="1" t="s">
        <v>37</v>
      </c>
      <c r="O111" s="18">
        <v>366203.16</v>
      </c>
      <c r="P111" s="22">
        <f t="shared" si="1"/>
        <v>13.175746490008443</v>
      </c>
    </row>
    <row r="112" spans="2:16" ht="18.5" x14ac:dyDescent="0.45">
      <c r="B112" s="3"/>
      <c r="C112" s="1"/>
      <c r="D112" s="1"/>
      <c r="E112" s="1" t="s">
        <v>294</v>
      </c>
      <c r="F112" s="1">
        <v>80</v>
      </c>
      <c r="G112" s="1" t="s">
        <v>13</v>
      </c>
      <c r="H112" s="1" t="s">
        <v>78</v>
      </c>
      <c r="I112" s="1">
        <v>17740</v>
      </c>
      <c r="J112" s="1">
        <v>48250</v>
      </c>
      <c r="K112" s="1"/>
      <c r="L112" s="1">
        <v>6316</v>
      </c>
      <c r="M112" s="1"/>
      <c r="N112" s="1" t="s">
        <v>37</v>
      </c>
      <c r="O112" s="18">
        <v>1620650.31</v>
      </c>
      <c r="P112" s="22">
        <f t="shared" si="1"/>
        <v>2.9771999364872239</v>
      </c>
    </row>
    <row r="113" spans="1:16" ht="18.5" x14ac:dyDescent="0.45">
      <c r="B113" s="3"/>
      <c r="C113" s="1"/>
      <c r="D113" s="1"/>
      <c r="E113" s="1" t="s">
        <v>123</v>
      </c>
      <c r="F113" s="1">
        <v>37</v>
      </c>
      <c r="G113" s="1" t="s">
        <v>13</v>
      </c>
      <c r="H113" s="1" t="s">
        <v>124</v>
      </c>
      <c r="I113" s="1">
        <v>17729</v>
      </c>
      <c r="J113" s="1">
        <v>48250</v>
      </c>
      <c r="K113" s="1"/>
      <c r="L113" s="1">
        <v>6316</v>
      </c>
      <c r="M113" s="1"/>
      <c r="N113" s="1" t="s">
        <v>37</v>
      </c>
      <c r="O113" s="18">
        <v>1498789.92</v>
      </c>
      <c r="P113" s="22">
        <f t="shared" si="1"/>
        <v>3.2192637110876756</v>
      </c>
    </row>
    <row r="114" spans="1:16" ht="18.5" x14ac:dyDescent="0.45">
      <c r="B114" s="3"/>
      <c r="C114" s="1"/>
      <c r="D114" s="1"/>
      <c r="E114" s="1" t="s">
        <v>84</v>
      </c>
      <c r="F114" s="1">
        <v>8</v>
      </c>
      <c r="G114" s="1" t="s">
        <v>85</v>
      </c>
      <c r="H114" s="1" t="s">
        <v>14</v>
      </c>
      <c r="I114" s="1">
        <v>17739</v>
      </c>
      <c r="J114" s="1">
        <v>0</v>
      </c>
      <c r="K114" s="1"/>
      <c r="L114" s="1">
        <v>6316</v>
      </c>
      <c r="M114" s="1"/>
      <c r="N114" s="1" t="s">
        <v>37</v>
      </c>
      <c r="O114" s="18">
        <v>0.4</v>
      </c>
      <c r="P114" s="22">
        <f t="shared" si="1"/>
        <v>0</v>
      </c>
    </row>
    <row r="115" spans="1:16" ht="18.5" x14ac:dyDescent="0.45">
      <c r="B115" s="3"/>
      <c r="C115" s="1"/>
      <c r="D115" s="1"/>
      <c r="E115" s="1" t="s">
        <v>84</v>
      </c>
      <c r="F115" s="1">
        <v>45</v>
      </c>
      <c r="G115" s="1" t="s">
        <v>85</v>
      </c>
      <c r="H115" s="1" t="s">
        <v>14</v>
      </c>
      <c r="I115" s="1">
        <v>17738</v>
      </c>
      <c r="J115" s="1">
        <v>188800</v>
      </c>
      <c r="K115" s="1"/>
      <c r="L115" s="1">
        <v>6316</v>
      </c>
      <c r="M115" s="1"/>
      <c r="N115" s="1" t="s">
        <v>37</v>
      </c>
      <c r="O115" s="18">
        <v>1702257.64</v>
      </c>
      <c r="P115" s="22">
        <f t="shared" si="1"/>
        <v>11.091153040734774</v>
      </c>
    </row>
    <row r="116" spans="1:16" ht="18.5" x14ac:dyDescent="0.45">
      <c r="B116" s="3"/>
      <c r="C116" s="1"/>
      <c r="D116" s="1"/>
      <c r="E116" s="1" t="s">
        <v>439</v>
      </c>
      <c r="F116" s="1">
        <v>24</v>
      </c>
      <c r="G116" s="1" t="s">
        <v>126</v>
      </c>
      <c r="H116" s="1" t="s">
        <v>14</v>
      </c>
      <c r="I116" s="1">
        <v>17741</v>
      </c>
      <c r="J116" s="1">
        <v>48250</v>
      </c>
      <c r="K116" s="1"/>
      <c r="L116" s="1">
        <v>6316</v>
      </c>
      <c r="M116" s="1"/>
      <c r="N116" s="1" t="s">
        <v>37</v>
      </c>
      <c r="O116" s="18">
        <v>776579.85</v>
      </c>
      <c r="P116" s="22">
        <f t="shared" si="1"/>
        <v>6.2131408637501995</v>
      </c>
    </row>
    <row r="117" spans="1:16" ht="18.5" x14ac:dyDescent="0.45">
      <c r="B117" s="3"/>
      <c r="C117" s="1"/>
      <c r="D117" s="1"/>
      <c r="E117" s="1" t="s">
        <v>439</v>
      </c>
      <c r="F117" s="1">
        <v>5</v>
      </c>
      <c r="G117" s="1" t="s">
        <v>126</v>
      </c>
      <c r="H117" s="1" t="s">
        <v>14</v>
      </c>
      <c r="I117" s="1">
        <v>17742</v>
      </c>
      <c r="J117" s="1">
        <v>0</v>
      </c>
      <c r="K117" s="1"/>
      <c r="L117" s="1">
        <v>6316</v>
      </c>
      <c r="M117" s="1"/>
      <c r="N117" s="1" t="s">
        <v>37</v>
      </c>
      <c r="O117" s="18">
        <v>0.25</v>
      </c>
      <c r="P117" s="22">
        <f t="shared" si="1"/>
        <v>0</v>
      </c>
    </row>
    <row r="118" spans="1:16" ht="18.5" x14ac:dyDescent="0.45">
      <c r="B118" s="4"/>
      <c r="C118" s="2"/>
      <c r="D118" s="2"/>
      <c r="E118" s="2" t="s">
        <v>387</v>
      </c>
      <c r="F118" s="2">
        <v>18</v>
      </c>
      <c r="G118" s="2" t="s">
        <v>134</v>
      </c>
      <c r="H118" s="2" t="s">
        <v>14</v>
      </c>
      <c r="I118" s="2">
        <v>17743</v>
      </c>
      <c r="J118" s="2">
        <v>48250</v>
      </c>
      <c r="K118" s="2"/>
      <c r="L118" s="2">
        <v>6317</v>
      </c>
      <c r="M118" s="2"/>
      <c r="N118" s="2" t="s">
        <v>37</v>
      </c>
      <c r="O118" s="35">
        <v>770977.8</v>
      </c>
      <c r="P118" s="36">
        <f t="shared" si="1"/>
        <v>6.25828655507331</v>
      </c>
    </row>
    <row r="119" spans="1:16" ht="18.5" x14ac:dyDescent="0.45">
      <c r="A119" s="18"/>
      <c r="B119" s="12">
        <v>45588</v>
      </c>
      <c r="C119" s="10">
        <v>2994</v>
      </c>
      <c r="D119" s="10" t="s">
        <v>33</v>
      </c>
      <c r="E119" s="10" t="s">
        <v>73</v>
      </c>
      <c r="F119" s="10">
        <v>280</v>
      </c>
      <c r="G119" s="10" t="s">
        <v>181</v>
      </c>
      <c r="H119" s="10" t="s">
        <v>14</v>
      </c>
      <c r="I119" s="10">
        <v>17745</v>
      </c>
      <c r="J119" s="10">
        <v>307000</v>
      </c>
      <c r="K119" s="10"/>
      <c r="L119" s="10">
        <v>6316</v>
      </c>
      <c r="M119" s="10"/>
      <c r="N119" s="10" t="s">
        <v>37</v>
      </c>
      <c r="O119" s="42">
        <v>10980055.199999999</v>
      </c>
      <c r="P119" s="37">
        <f t="shared" si="1"/>
        <v>2.7959786577393531</v>
      </c>
    </row>
    <row r="120" spans="1:16" ht="18.5" x14ac:dyDescent="0.45">
      <c r="A120" s="18"/>
      <c r="B120" s="8">
        <v>45589</v>
      </c>
      <c r="C120" s="1">
        <v>2995</v>
      </c>
      <c r="D120" s="1" t="s">
        <v>11</v>
      </c>
      <c r="E120" s="1" t="s">
        <v>310</v>
      </c>
      <c r="F120" s="1">
        <v>160</v>
      </c>
      <c r="G120" s="1" t="s">
        <v>211</v>
      </c>
      <c r="H120" s="1" t="s">
        <v>14</v>
      </c>
      <c r="I120" s="1">
        <v>17756</v>
      </c>
      <c r="J120" s="1">
        <v>170256</v>
      </c>
      <c r="K120" s="1"/>
      <c r="L120" s="1">
        <v>6317</v>
      </c>
      <c r="M120" s="1"/>
      <c r="N120" s="1" t="s">
        <v>37</v>
      </c>
      <c r="O120" s="18">
        <v>5415121</v>
      </c>
      <c r="P120" s="22">
        <f t="shared" si="1"/>
        <v>3.1440848690177008</v>
      </c>
    </row>
    <row r="121" spans="1:16" ht="18.5" x14ac:dyDescent="0.45">
      <c r="A121" s="18"/>
      <c r="B121" s="3"/>
      <c r="C121" s="1"/>
      <c r="D121" s="1"/>
      <c r="E121" s="1" t="s">
        <v>310</v>
      </c>
      <c r="F121" s="1">
        <v>48</v>
      </c>
      <c r="G121" s="1" t="s">
        <v>211</v>
      </c>
      <c r="H121" s="1" t="s">
        <v>14</v>
      </c>
      <c r="I121" s="1">
        <v>17757</v>
      </c>
      <c r="J121" s="1">
        <v>0</v>
      </c>
      <c r="K121" s="1"/>
      <c r="L121" s="1">
        <v>6317</v>
      </c>
      <c r="M121" s="1"/>
      <c r="N121" s="1" t="s">
        <v>37</v>
      </c>
      <c r="O121" s="18">
        <v>2.4</v>
      </c>
      <c r="P121" s="22">
        <f t="shared" si="1"/>
        <v>0</v>
      </c>
    </row>
    <row r="122" spans="1:16" ht="18.5" x14ac:dyDescent="0.45">
      <c r="A122" s="18"/>
      <c r="B122" s="4"/>
      <c r="C122" s="2"/>
      <c r="D122" s="2"/>
      <c r="E122" s="2" t="s">
        <v>236</v>
      </c>
      <c r="F122" s="2">
        <v>21</v>
      </c>
      <c r="G122" s="2" t="s">
        <v>180</v>
      </c>
      <c r="H122" s="2" t="s">
        <v>14</v>
      </c>
      <c r="I122" s="2">
        <v>17758</v>
      </c>
      <c r="J122" s="2">
        <v>48250</v>
      </c>
      <c r="K122" s="2"/>
      <c r="L122" s="2">
        <v>6317</v>
      </c>
      <c r="M122" s="35"/>
      <c r="N122" s="2" t="s">
        <v>37</v>
      </c>
      <c r="O122" s="35">
        <v>680652.27</v>
      </c>
      <c r="P122" s="36">
        <f t="shared" si="1"/>
        <v>7.0887885233968291</v>
      </c>
    </row>
    <row r="123" spans="1:16" ht="18.5" x14ac:dyDescent="0.45">
      <c r="A123" s="18"/>
      <c r="B123" s="12">
        <v>45589</v>
      </c>
      <c r="C123" s="10">
        <v>2996</v>
      </c>
      <c r="D123" s="10" t="s">
        <v>33</v>
      </c>
      <c r="E123" s="10" t="s">
        <v>29</v>
      </c>
      <c r="F123" s="10">
        <v>170</v>
      </c>
      <c r="G123" s="10" t="s">
        <v>30</v>
      </c>
      <c r="H123" s="10" t="s">
        <v>14</v>
      </c>
      <c r="I123" s="10">
        <v>17754</v>
      </c>
      <c r="J123" s="10">
        <v>170256</v>
      </c>
      <c r="K123" s="10"/>
      <c r="L123" s="10">
        <v>6317</v>
      </c>
      <c r="M123" s="42" t="s">
        <v>459</v>
      </c>
      <c r="N123" s="10" t="s">
        <v>37</v>
      </c>
      <c r="O123" s="42">
        <v>6421172</v>
      </c>
      <c r="P123" s="37">
        <f t="shared" si="1"/>
        <v>2.6514785774310359</v>
      </c>
    </row>
    <row r="124" spans="1:16" ht="18.5" x14ac:dyDescent="0.45">
      <c r="A124" s="18"/>
      <c r="B124" s="12">
        <v>45589</v>
      </c>
      <c r="C124" s="10">
        <v>2996</v>
      </c>
      <c r="D124" s="10" t="s">
        <v>33</v>
      </c>
      <c r="E124" s="10" t="s">
        <v>456</v>
      </c>
      <c r="F124" s="10">
        <v>60</v>
      </c>
      <c r="G124" s="10" t="s">
        <v>30</v>
      </c>
      <c r="H124" s="10" t="s">
        <v>14</v>
      </c>
      <c r="I124" s="10">
        <v>17755</v>
      </c>
      <c r="J124" s="10">
        <v>0</v>
      </c>
      <c r="K124" s="10"/>
      <c r="L124" s="10">
        <v>6317</v>
      </c>
      <c r="M124" s="42" t="s">
        <v>459</v>
      </c>
      <c r="N124" s="10" t="s">
        <v>37</v>
      </c>
      <c r="O124" s="42">
        <v>3</v>
      </c>
      <c r="P124" s="37">
        <f t="shared" si="1"/>
        <v>0</v>
      </c>
    </row>
    <row r="125" spans="1:16" ht="18.5" x14ac:dyDescent="0.45">
      <c r="A125" s="18"/>
      <c r="B125" s="16"/>
      <c r="C125" s="10"/>
      <c r="D125" s="10"/>
      <c r="E125" s="10" t="s">
        <v>457</v>
      </c>
      <c r="F125" s="10"/>
      <c r="G125" s="10"/>
      <c r="H125" s="10"/>
      <c r="I125" s="10"/>
      <c r="J125" s="10">
        <v>81110</v>
      </c>
      <c r="K125" s="10"/>
      <c r="L125" s="10"/>
      <c r="M125" s="42"/>
      <c r="N125" s="10"/>
      <c r="O125" s="42"/>
      <c r="P125" s="37" t="e">
        <f t="shared" si="1"/>
        <v>#DIV/0!</v>
      </c>
    </row>
    <row r="126" spans="1:16" ht="18.5" x14ac:dyDescent="0.45">
      <c r="A126" s="18"/>
      <c r="B126" s="8">
        <v>45590</v>
      </c>
      <c r="C126" s="1">
        <v>2997</v>
      </c>
      <c r="D126" s="1" t="s">
        <v>11</v>
      </c>
      <c r="E126" s="1" t="s">
        <v>219</v>
      </c>
      <c r="F126" s="1">
        <v>30</v>
      </c>
      <c r="G126" s="1" t="s">
        <v>24</v>
      </c>
      <c r="H126" s="1" t="s">
        <v>14</v>
      </c>
      <c r="I126" s="1">
        <v>17770</v>
      </c>
      <c r="J126" s="1">
        <v>162220</v>
      </c>
      <c r="K126" s="1"/>
      <c r="L126" s="1">
        <v>6317</v>
      </c>
      <c r="M126" s="18"/>
      <c r="N126" s="1" t="s">
        <v>37</v>
      </c>
      <c r="O126" s="18">
        <v>891025.25</v>
      </c>
      <c r="P126" s="22">
        <f t="shared" si="1"/>
        <v>18.205993601191437</v>
      </c>
    </row>
    <row r="127" spans="1:16" ht="18.5" x14ac:dyDescent="0.45">
      <c r="A127" s="18"/>
      <c r="B127" s="3"/>
      <c r="C127" s="1"/>
      <c r="D127" s="1"/>
      <c r="E127" s="1" t="s">
        <v>43</v>
      </c>
      <c r="F127" s="1">
        <v>8</v>
      </c>
      <c r="G127" s="1" t="s">
        <v>13</v>
      </c>
      <c r="H127" s="1" t="s">
        <v>14</v>
      </c>
      <c r="I127" s="1">
        <v>17767</v>
      </c>
      <c r="J127" s="1">
        <v>0</v>
      </c>
      <c r="K127" s="1"/>
      <c r="L127" s="1">
        <v>6317</v>
      </c>
      <c r="M127" s="18"/>
      <c r="N127" s="1" t="s">
        <v>37</v>
      </c>
      <c r="O127" s="18">
        <v>0.4</v>
      </c>
      <c r="P127" s="22">
        <f t="shared" si="1"/>
        <v>0</v>
      </c>
    </row>
    <row r="128" spans="1:16" ht="18.5" x14ac:dyDescent="0.45">
      <c r="A128" s="18"/>
      <c r="B128" s="3"/>
      <c r="C128" s="1"/>
      <c r="D128" s="1"/>
      <c r="E128" s="1" t="s">
        <v>43</v>
      </c>
      <c r="F128" s="1">
        <v>40</v>
      </c>
      <c r="G128" s="1" t="s">
        <v>13</v>
      </c>
      <c r="H128" s="1" t="s">
        <v>14</v>
      </c>
      <c r="I128" s="1">
        <v>17766</v>
      </c>
      <c r="J128" s="1">
        <v>48250</v>
      </c>
      <c r="K128" s="1"/>
      <c r="L128" s="1">
        <v>6317</v>
      </c>
      <c r="M128" s="18"/>
      <c r="N128" s="1" t="s">
        <v>37</v>
      </c>
      <c r="O128" s="18">
        <v>1183176.75</v>
      </c>
      <c r="P128" s="22">
        <f t="shared" si="1"/>
        <v>4.0780044063577146</v>
      </c>
    </row>
    <row r="129" spans="1:16" ht="18.5" x14ac:dyDescent="0.45">
      <c r="A129" s="18"/>
      <c r="B129" s="3"/>
      <c r="C129" s="1"/>
      <c r="D129" s="1"/>
      <c r="E129" s="1" t="s">
        <v>21</v>
      </c>
      <c r="F129" s="1">
        <v>34</v>
      </c>
      <c r="G129" s="1" t="s">
        <v>13</v>
      </c>
      <c r="H129" s="1" t="s">
        <v>22</v>
      </c>
      <c r="I129" s="1">
        <v>17768</v>
      </c>
      <c r="J129" s="1">
        <v>48250</v>
      </c>
      <c r="K129" s="1"/>
      <c r="L129" s="1">
        <v>6317</v>
      </c>
      <c r="M129" s="18"/>
      <c r="N129" s="1" t="s">
        <v>37</v>
      </c>
      <c r="O129" s="18">
        <v>1281127.2</v>
      </c>
      <c r="P129" s="22">
        <f t="shared" si="1"/>
        <v>3.7662146272438837</v>
      </c>
    </row>
    <row r="130" spans="1:16" ht="18.5" x14ac:dyDescent="0.45">
      <c r="A130" s="18"/>
      <c r="B130" s="3"/>
      <c r="C130" s="1"/>
      <c r="D130" s="1"/>
      <c r="E130" s="1" t="s">
        <v>21</v>
      </c>
      <c r="F130" s="1">
        <v>7</v>
      </c>
      <c r="G130" s="1" t="s">
        <v>13</v>
      </c>
      <c r="H130" s="1" t="s">
        <v>22</v>
      </c>
      <c r="I130" s="1">
        <v>17769</v>
      </c>
      <c r="J130" s="1">
        <v>0</v>
      </c>
      <c r="K130" s="1"/>
      <c r="L130" s="1">
        <v>6317</v>
      </c>
      <c r="M130" s="18"/>
      <c r="N130" s="1" t="s">
        <v>37</v>
      </c>
      <c r="O130" s="18">
        <v>0.35</v>
      </c>
      <c r="P130" s="22">
        <f t="shared" si="1"/>
        <v>0</v>
      </c>
    </row>
    <row r="131" spans="1:16" ht="18.5" x14ac:dyDescent="0.45">
      <c r="A131" s="18"/>
      <c r="B131" s="3"/>
      <c r="C131" s="1"/>
      <c r="D131" s="1"/>
      <c r="E131" s="1" t="s">
        <v>458</v>
      </c>
      <c r="F131" s="1">
        <v>39</v>
      </c>
      <c r="G131" s="1" t="s">
        <v>13</v>
      </c>
      <c r="H131" s="1" t="s">
        <v>401</v>
      </c>
      <c r="I131" s="1">
        <v>17771</v>
      </c>
      <c r="J131" s="1">
        <v>48250</v>
      </c>
      <c r="K131" s="1"/>
      <c r="L131" s="1">
        <v>6317</v>
      </c>
      <c r="M131" s="18"/>
      <c r="N131" s="1" t="s">
        <v>37</v>
      </c>
      <c r="O131" s="18">
        <v>984637.42</v>
      </c>
      <c r="P131" s="22">
        <f t="shared" si="1"/>
        <v>4.9002809582434921</v>
      </c>
    </row>
    <row r="132" spans="1:16" ht="18.5" x14ac:dyDescent="0.45">
      <c r="A132" s="18"/>
      <c r="B132" s="3"/>
      <c r="C132" s="1"/>
      <c r="D132" s="1"/>
      <c r="E132" s="1" t="s">
        <v>16</v>
      </c>
      <c r="F132" s="1">
        <v>6</v>
      </c>
      <c r="G132" s="1" t="s">
        <v>13</v>
      </c>
      <c r="H132" s="1" t="s">
        <v>97</v>
      </c>
      <c r="I132" s="1">
        <v>17772</v>
      </c>
      <c r="J132" s="1">
        <v>0</v>
      </c>
      <c r="K132" s="1"/>
      <c r="L132" s="1">
        <v>6317</v>
      </c>
      <c r="M132" s="18"/>
      <c r="N132" s="1" t="s">
        <v>37</v>
      </c>
      <c r="O132" s="18">
        <v>0.3</v>
      </c>
      <c r="P132" s="22">
        <f t="shared" si="1"/>
        <v>0</v>
      </c>
    </row>
    <row r="133" spans="1:16" ht="18.5" x14ac:dyDescent="0.45">
      <c r="A133" s="18"/>
      <c r="B133" s="4"/>
      <c r="C133" s="2"/>
      <c r="D133" s="2"/>
      <c r="E133" s="2" t="s">
        <v>16</v>
      </c>
      <c r="F133" s="2">
        <v>59</v>
      </c>
      <c r="G133" s="2" t="s">
        <v>13</v>
      </c>
      <c r="H133" s="2" t="s">
        <v>97</v>
      </c>
      <c r="I133" s="2">
        <v>17773</v>
      </c>
      <c r="J133" s="2">
        <v>48250</v>
      </c>
      <c r="K133" s="2"/>
      <c r="L133" s="2">
        <v>6317</v>
      </c>
      <c r="M133" s="35"/>
      <c r="N133" s="2" t="s">
        <v>37</v>
      </c>
      <c r="O133" s="35">
        <v>2488190.5</v>
      </c>
      <c r="P133" s="36">
        <f t="shared" si="1"/>
        <v>1.9391602049762668</v>
      </c>
    </row>
    <row r="134" spans="1:16" ht="18.5" x14ac:dyDescent="0.45">
      <c r="A134" s="18"/>
      <c r="B134" s="12">
        <v>45589</v>
      </c>
      <c r="C134" s="10"/>
      <c r="D134" s="10"/>
      <c r="E134" s="10" t="s">
        <v>50</v>
      </c>
      <c r="F134" s="10">
        <v>65</v>
      </c>
      <c r="G134" s="10" t="s">
        <v>197</v>
      </c>
      <c r="H134" s="10" t="s">
        <v>14</v>
      </c>
      <c r="I134" s="10">
        <v>9905</v>
      </c>
      <c r="J134" s="10">
        <v>128260</v>
      </c>
      <c r="K134" s="10"/>
      <c r="L134" s="10">
        <v>6317</v>
      </c>
      <c r="M134" s="42" t="s">
        <v>460</v>
      </c>
      <c r="N134" s="10" t="s">
        <v>37</v>
      </c>
      <c r="O134" s="42"/>
      <c r="P134" s="37" t="e">
        <f t="shared" si="1"/>
        <v>#DIV/0!</v>
      </c>
    </row>
    <row r="135" spans="1:16" ht="18.5" x14ac:dyDescent="0.45">
      <c r="A135" s="18"/>
      <c r="B135" s="12">
        <v>45593</v>
      </c>
      <c r="C135" s="10">
        <v>2998</v>
      </c>
      <c r="D135" s="10" t="s">
        <v>33</v>
      </c>
      <c r="E135" s="10" t="s">
        <v>226</v>
      </c>
      <c r="F135" s="10">
        <v>199</v>
      </c>
      <c r="G135" s="10" t="s">
        <v>24</v>
      </c>
      <c r="H135" s="10" t="s">
        <v>14</v>
      </c>
      <c r="I135" s="10">
        <v>17778</v>
      </c>
      <c r="J135" s="10">
        <v>162220</v>
      </c>
      <c r="K135" s="10"/>
      <c r="L135" s="10">
        <v>6317</v>
      </c>
      <c r="M135" s="42"/>
      <c r="N135" s="10" t="s">
        <v>37</v>
      </c>
      <c r="O135" s="42">
        <v>5596126</v>
      </c>
      <c r="P135" s="37">
        <f t="shared" si="1"/>
        <v>2.8987910565273189</v>
      </c>
    </row>
    <row r="136" spans="1:16" ht="18.5" x14ac:dyDescent="0.45">
      <c r="A136" s="18"/>
      <c r="B136" s="8">
        <v>45593</v>
      </c>
      <c r="C136" s="1">
        <v>2999</v>
      </c>
      <c r="D136" s="1" t="s">
        <v>11</v>
      </c>
      <c r="E136" s="1" t="s">
        <v>172</v>
      </c>
      <c r="F136" s="1">
        <v>52</v>
      </c>
      <c r="G136" s="1" t="s">
        <v>446</v>
      </c>
      <c r="H136" s="1" t="s">
        <v>14</v>
      </c>
      <c r="I136" s="1">
        <v>17779</v>
      </c>
      <c r="J136" s="1">
        <v>0</v>
      </c>
      <c r="K136" s="1"/>
      <c r="L136" s="1">
        <v>6317</v>
      </c>
      <c r="M136" s="18"/>
      <c r="N136" s="1" t="s">
        <v>37</v>
      </c>
      <c r="O136" s="18">
        <v>2.6</v>
      </c>
      <c r="P136" s="22">
        <f t="shared" si="1"/>
        <v>0</v>
      </c>
    </row>
    <row r="137" spans="1:16" ht="18.5" x14ac:dyDescent="0.45">
      <c r="A137" s="18"/>
      <c r="B137" s="4"/>
      <c r="C137" s="2"/>
      <c r="D137" s="2"/>
      <c r="E137" s="2" t="s">
        <v>172</v>
      </c>
      <c r="F137" s="2">
        <v>172</v>
      </c>
      <c r="G137" s="2" t="s">
        <v>446</v>
      </c>
      <c r="H137" s="2" t="s">
        <v>14</v>
      </c>
      <c r="I137" s="2">
        <v>17780</v>
      </c>
      <c r="J137" s="2">
        <v>170256</v>
      </c>
      <c r="K137" s="2"/>
      <c r="L137" s="2">
        <v>6317</v>
      </c>
      <c r="M137" s="35"/>
      <c r="N137" s="2" t="s">
        <v>37</v>
      </c>
      <c r="O137" s="35">
        <v>6241624</v>
      </c>
      <c r="P137" s="36">
        <f t="shared" ref="P137:P146" si="2" xml:space="preserve"> (J137 * 100) / O137</f>
        <v>2.7277516236159052</v>
      </c>
    </row>
    <row r="138" spans="1:16" ht="18.5" x14ac:dyDescent="0.45">
      <c r="A138" s="18"/>
      <c r="B138" s="8">
        <v>45594</v>
      </c>
      <c r="C138" s="1">
        <v>3000</v>
      </c>
      <c r="D138" s="1" t="s">
        <v>11</v>
      </c>
      <c r="E138" s="1" t="s">
        <v>164</v>
      </c>
      <c r="F138" s="1">
        <v>18</v>
      </c>
      <c r="G138" s="1" t="s">
        <v>13</v>
      </c>
      <c r="H138" s="1" t="s">
        <v>14</v>
      </c>
      <c r="I138" s="1">
        <v>17792</v>
      </c>
      <c r="J138" s="1">
        <v>162220</v>
      </c>
      <c r="K138" s="1"/>
      <c r="L138" s="1">
        <v>6317</v>
      </c>
      <c r="M138" s="18"/>
      <c r="N138" s="1" t="s">
        <v>37</v>
      </c>
      <c r="O138" s="18">
        <v>725122.37</v>
      </c>
      <c r="P138" s="36">
        <f t="shared" si="2"/>
        <v>22.371396430646595</v>
      </c>
    </row>
    <row r="139" spans="1:16" ht="18.5" x14ac:dyDescent="0.45">
      <c r="A139" s="18"/>
      <c r="B139" s="3"/>
      <c r="C139" s="1"/>
      <c r="D139" s="1"/>
      <c r="E139" s="1" t="s">
        <v>137</v>
      </c>
      <c r="F139" s="1">
        <v>1</v>
      </c>
      <c r="G139" s="1" t="s">
        <v>13</v>
      </c>
      <c r="H139" s="1" t="s">
        <v>138</v>
      </c>
      <c r="I139" s="1">
        <v>17786</v>
      </c>
      <c r="J139" s="1">
        <v>0</v>
      </c>
      <c r="K139" s="1"/>
      <c r="L139" s="1">
        <v>6317</v>
      </c>
      <c r="M139" s="18"/>
      <c r="N139" s="1" t="s">
        <v>37</v>
      </c>
      <c r="O139" s="18">
        <v>0.02</v>
      </c>
      <c r="P139" s="36">
        <f t="shared" si="2"/>
        <v>0</v>
      </c>
    </row>
    <row r="140" spans="1:16" ht="18.5" x14ac:dyDescent="0.45">
      <c r="A140" s="18"/>
      <c r="B140" s="3"/>
      <c r="C140" s="1"/>
      <c r="D140" s="1"/>
      <c r="E140" s="1" t="s">
        <v>137</v>
      </c>
      <c r="F140" s="1">
        <v>30</v>
      </c>
      <c r="G140" s="1" t="s">
        <v>13</v>
      </c>
      <c r="H140" s="1" t="s">
        <v>138</v>
      </c>
      <c r="I140" s="1">
        <v>17785</v>
      </c>
      <c r="J140" s="1">
        <v>48250</v>
      </c>
      <c r="K140" s="1"/>
      <c r="L140" s="1">
        <v>6317</v>
      </c>
      <c r="M140" s="18"/>
      <c r="N140" s="1" t="s">
        <v>37</v>
      </c>
      <c r="O140" s="18">
        <v>1087336.1499999999</v>
      </c>
      <c r="P140" s="36">
        <f t="shared" si="2"/>
        <v>4.4374501850232795</v>
      </c>
    </row>
    <row r="141" spans="1:16" ht="18.5" x14ac:dyDescent="0.45">
      <c r="A141" s="18"/>
      <c r="B141" s="3"/>
      <c r="C141" s="1"/>
      <c r="D141" s="1"/>
      <c r="E141" s="1" t="s">
        <v>246</v>
      </c>
      <c r="F141" s="1">
        <v>50</v>
      </c>
      <c r="G141" s="1" t="s">
        <v>13</v>
      </c>
      <c r="H141" s="1" t="s">
        <v>247</v>
      </c>
      <c r="I141" s="1">
        <v>17782</v>
      </c>
      <c r="J141" s="1">
        <v>48250</v>
      </c>
      <c r="K141" s="1"/>
      <c r="L141" s="1">
        <v>6317</v>
      </c>
      <c r="M141" s="18"/>
      <c r="N141" s="1" t="s">
        <v>37</v>
      </c>
      <c r="O141" s="18">
        <v>2183685.66</v>
      </c>
      <c r="P141" s="36">
        <f t="shared" si="2"/>
        <v>2.2095671040858509</v>
      </c>
    </row>
    <row r="142" spans="1:16" ht="18.5" x14ac:dyDescent="0.45">
      <c r="A142" s="18"/>
      <c r="B142" s="3"/>
      <c r="C142" s="1"/>
      <c r="D142" s="1"/>
      <c r="E142" s="1" t="s">
        <v>246</v>
      </c>
      <c r="F142" s="1">
        <v>50</v>
      </c>
      <c r="G142" s="1" t="s">
        <v>13</v>
      </c>
      <c r="H142" s="1" t="s">
        <v>247</v>
      </c>
      <c r="I142" s="1">
        <v>17795</v>
      </c>
      <c r="J142" s="1">
        <v>0</v>
      </c>
      <c r="K142" s="1"/>
      <c r="L142" s="1">
        <v>6317</v>
      </c>
      <c r="M142" s="18"/>
      <c r="N142" s="1" t="s">
        <v>37</v>
      </c>
      <c r="O142" s="18">
        <v>2720741.4</v>
      </c>
      <c r="P142" s="36">
        <f t="shared" si="2"/>
        <v>0</v>
      </c>
    </row>
    <row r="143" spans="1:16" ht="18.5" x14ac:dyDescent="0.45">
      <c r="A143" s="1"/>
      <c r="B143" s="4"/>
      <c r="C143" s="2"/>
      <c r="D143" s="2"/>
      <c r="E143" s="2" t="s">
        <v>300</v>
      </c>
      <c r="F143" s="2">
        <v>45</v>
      </c>
      <c r="G143" s="2" t="s">
        <v>13</v>
      </c>
      <c r="H143" s="2" t="s">
        <v>206</v>
      </c>
      <c r="I143" s="2">
        <v>17781</v>
      </c>
      <c r="J143" s="2">
        <v>48250</v>
      </c>
      <c r="K143" s="2"/>
      <c r="L143" s="2">
        <v>6317</v>
      </c>
      <c r="M143" s="35"/>
      <c r="N143" s="2" t="s">
        <v>37</v>
      </c>
      <c r="O143" s="35">
        <v>6028643.71</v>
      </c>
      <c r="P143" s="36">
        <f t="shared" si="2"/>
        <v>0.80034585424189875</v>
      </c>
    </row>
    <row r="144" spans="1:16" ht="18.5" x14ac:dyDescent="0.45">
      <c r="A144" s="18"/>
      <c r="B144" s="8">
        <v>45596</v>
      </c>
      <c r="C144" s="1">
        <v>3001</v>
      </c>
      <c r="D144" s="1" t="s">
        <v>11</v>
      </c>
      <c r="E144" s="1" t="s">
        <v>84</v>
      </c>
      <c r="F144" s="1">
        <v>50</v>
      </c>
      <c r="G144" s="1" t="s">
        <v>85</v>
      </c>
      <c r="H144" s="1" t="s">
        <v>14</v>
      </c>
      <c r="I144" s="1">
        <v>17801</v>
      </c>
      <c r="J144" s="1">
        <v>188800</v>
      </c>
      <c r="K144" s="1"/>
      <c r="L144" s="1">
        <v>6328</v>
      </c>
      <c r="M144" s="18"/>
      <c r="N144" s="1" t="s">
        <v>37</v>
      </c>
      <c r="O144" s="18">
        <v>1686790</v>
      </c>
      <c r="P144" s="36">
        <f t="shared" si="2"/>
        <v>11.192857439278155</v>
      </c>
    </row>
    <row r="145" spans="2:16" ht="18.5" x14ac:dyDescent="0.45">
      <c r="B145" s="63"/>
      <c r="C145" s="19"/>
      <c r="D145" s="19"/>
      <c r="E145" s="1" t="s">
        <v>84</v>
      </c>
      <c r="F145" s="1">
        <v>15</v>
      </c>
      <c r="G145" s="1" t="s">
        <v>85</v>
      </c>
      <c r="H145" s="1" t="s">
        <v>14</v>
      </c>
      <c r="I145" s="1">
        <v>17802</v>
      </c>
      <c r="J145" s="1">
        <v>0</v>
      </c>
      <c r="K145" s="1"/>
      <c r="L145" s="1">
        <v>6328</v>
      </c>
      <c r="N145" s="19" t="s">
        <v>37</v>
      </c>
      <c r="O145" s="18">
        <v>0.75</v>
      </c>
      <c r="P145" s="36">
        <f t="shared" si="2"/>
        <v>0</v>
      </c>
    </row>
    <row r="146" spans="2:16" ht="18.5" x14ac:dyDescent="0.45">
      <c r="B146" s="75"/>
      <c r="C146" s="74"/>
      <c r="D146" s="74"/>
      <c r="E146" s="2" t="s">
        <v>49</v>
      </c>
      <c r="F146" s="2">
        <v>71</v>
      </c>
      <c r="G146" s="2" t="s">
        <v>13</v>
      </c>
      <c r="H146" s="2" t="s">
        <v>14</v>
      </c>
      <c r="I146" s="2">
        <v>17803</v>
      </c>
      <c r="J146" s="2">
        <v>48250</v>
      </c>
      <c r="K146" s="2"/>
      <c r="L146" s="2">
        <v>6328</v>
      </c>
      <c r="M146" s="71"/>
      <c r="N146" s="74" t="s">
        <v>37</v>
      </c>
      <c r="O146" s="35">
        <v>5043998.6900000004</v>
      </c>
      <c r="P146" s="36">
        <f t="shared" si="2"/>
        <v>0.95658232615441052</v>
      </c>
    </row>
    <row r="147" spans="2:16" ht="18.5" x14ac:dyDescent="0.45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P147" s="22" t="e">
        <f>#REF!/#REF!</f>
        <v>#REF!</v>
      </c>
    </row>
    <row r="148" spans="2:16" x14ac:dyDescent="0.35"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2:16" x14ac:dyDescent="0.35"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2:16" x14ac:dyDescent="0.35"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3D24-5C95-4EDA-874A-9113F67E7D8A}">
  <dimension ref="A2:Q175"/>
  <sheetViews>
    <sheetView zoomScale="60" zoomScaleNormal="60" workbookViewId="0">
      <selection activeCell="B4" sqref="B4:P4"/>
    </sheetView>
  </sheetViews>
  <sheetFormatPr baseColWidth="10" defaultRowHeight="14.5" x14ac:dyDescent="0.35"/>
  <cols>
    <col min="1" max="1" width="4.54296875" customWidth="1"/>
    <col min="2" max="2" width="17.81640625" bestFit="1" customWidth="1"/>
    <col min="3" max="3" width="12.26953125" bestFit="1" customWidth="1"/>
    <col min="5" max="5" width="32.1796875" customWidth="1"/>
    <col min="6" max="6" width="30.453125" bestFit="1" customWidth="1"/>
    <col min="7" max="7" width="26.81640625" bestFit="1" customWidth="1"/>
    <col min="8" max="8" width="24.7265625" bestFit="1" customWidth="1"/>
    <col min="9" max="9" width="11.7265625" bestFit="1" customWidth="1"/>
    <col min="10" max="10" width="16.81640625" bestFit="1" customWidth="1"/>
    <col min="11" max="11" width="18.453125" bestFit="1" customWidth="1"/>
    <col min="12" max="12" width="17.7265625" bestFit="1" customWidth="1"/>
    <col min="13" max="13" width="29.453125" bestFit="1" customWidth="1"/>
    <col min="14" max="14" width="12.54296875" bestFit="1" customWidth="1"/>
    <col min="15" max="15" width="24.1796875" bestFit="1" customWidth="1"/>
    <col min="16" max="16" width="17.26953125" bestFit="1" customWidth="1"/>
  </cols>
  <sheetData>
    <row r="2" spans="2:17" ht="15" customHeight="1" x14ac:dyDescent="0.35">
      <c r="B2" s="138" t="s">
        <v>461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2:17" ht="15.75" customHeight="1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18.5" x14ac:dyDescent="0.45">
      <c r="B5" s="120" t="s">
        <v>553</v>
      </c>
      <c r="C5" s="99"/>
      <c r="D5" s="99"/>
      <c r="E5" s="99"/>
      <c r="F5" s="99"/>
      <c r="G5" s="99"/>
      <c r="H5" s="99"/>
      <c r="I5" s="99"/>
      <c r="J5" s="99"/>
      <c r="K5" s="99" t="s">
        <v>554</v>
      </c>
      <c r="L5" s="99"/>
      <c r="M5" s="99"/>
      <c r="N5" s="99"/>
      <c r="O5" s="99" t="s">
        <v>555</v>
      </c>
      <c r="P5" s="100"/>
    </row>
    <row r="6" spans="2:17" s="19" customFormat="1" ht="18.5" x14ac:dyDescent="0.45">
      <c r="B6" s="76">
        <f>COUNT(B7:B987)</f>
        <v>32</v>
      </c>
      <c r="C6" s="101"/>
      <c r="D6" s="101"/>
      <c r="E6" s="101"/>
      <c r="F6" s="101"/>
      <c r="G6" s="101"/>
      <c r="H6" s="101"/>
      <c r="I6" s="101"/>
      <c r="J6" s="101"/>
      <c r="K6" s="101">
        <f>SUM(K7:K987)</f>
        <v>9933360</v>
      </c>
      <c r="L6" s="101"/>
      <c r="M6" s="101"/>
      <c r="N6" s="101"/>
      <c r="O6" s="101">
        <f>SUM(O7:O987)</f>
        <v>328581860.24000013</v>
      </c>
      <c r="P6" s="102">
        <f>K6/O6</f>
        <v>3.0231005426606797E-2</v>
      </c>
      <c r="Q6" s="19">
        <f>K6/B6</f>
        <v>310417.5</v>
      </c>
    </row>
    <row r="7" spans="2:17" ht="18.5" x14ac:dyDescent="0.45">
      <c r="B7" s="8">
        <v>45597</v>
      </c>
      <c r="C7" s="1">
        <v>3002</v>
      </c>
      <c r="D7" s="1" t="s">
        <v>11</v>
      </c>
      <c r="E7" s="1" t="s">
        <v>176</v>
      </c>
      <c r="F7" s="1">
        <v>17</v>
      </c>
      <c r="G7" s="1" t="s">
        <v>24</v>
      </c>
      <c r="H7" s="1" t="s">
        <v>14</v>
      </c>
      <c r="I7" s="1">
        <v>17830</v>
      </c>
      <c r="J7" s="1"/>
      <c r="K7" s="1">
        <v>48250</v>
      </c>
      <c r="L7" s="1">
        <v>6328</v>
      </c>
      <c r="M7" s="1"/>
      <c r="N7" s="1" t="s">
        <v>37</v>
      </c>
      <c r="O7" s="1">
        <v>655409.91</v>
      </c>
      <c r="P7" s="6">
        <f xml:space="preserve"> (K7 * 100) /O7</f>
        <v>7.3618050724927242</v>
      </c>
    </row>
    <row r="8" spans="2:17" ht="18.5" x14ac:dyDescent="0.45">
      <c r="B8" s="3"/>
      <c r="C8" s="1"/>
      <c r="D8" s="1"/>
      <c r="E8" s="1" t="s">
        <v>54</v>
      </c>
      <c r="F8" s="1">
        <v>31</v>
      </c>
      <c r="G8" s="1" t="s">
        <v>13</v>
      </c>
      <c r="H8" s="1" t="s">
        <v>14</v>
      </c>
      <c r="I8" s="1">
        <v>17823</v>
      </c>
      <c r="J8" s="1"/>
      <c r="K8" s="1">
        <v>48250</v>
      </c>
      <c r="L8" s="1">
        <v>6328</v>
      </c>
      <c r="M8" s="1"/>
      <c r="N8" s="1" t="s">
        <v>37</v>
      </c>
      <c r="O8" s="1">
        <v>1080299.8400000001</v>
      </c>
      <c r="P8" s="6">
        <f t="shared" ref="P8:P71" si="0" xml:space="preserve"> (K8 * 100) /O8</f>
        <v>4.4663526007742442</v>
      </c>
    </row>
    <row r="9" spans="2:17" ht="18.5" x14ac:dyDescent="0.45">
      <c r="B9" s="3"/>
      <c r="C9" s="1"/>
      <c r="D9" s="1"/>
      <c r="E9" s="1" t="s">
        <v>79</v>
      </c>
      <c r="F9" s="1">
        <v>17</v>
      </c>
      <c r="G9" s="1" t="s">
        <v>13</v>
      </c>
      <c r="H9" s="1" t="s">
        <v>80</v>
      </c>
      <c r="I9" s="1">
        <v>17807</v>
      </c>
      <c r="J9" s="1"/>
      <c r="K9" s="1">
        <v>48250</v>
      </c>
      <c r="L9" s="1">
        <v>6328</v>
      </c>
      <c r="M9" s="1"/>
      <c r="N9" s="1" t="s">
        <v>37</v>
      </c>
      <c r="O9" s="1">
        <v>546323.05000000005</v>
      </c>
      <c r="P9" s="6">
        <f t="shared" si="0"/>
        <v>8.8317708725634034</v>
      </c>
    </row>
    <row r="10" spans="2:17" ht="18.5" x14ac:dyDescent="0.45">
      <c r="B10" s="3"/>
      <c r="C10" s="1"/>
      <c r="D10" s="1"/>
      <c r="E10" s="1" t="s">
        <v>128</v>
      </c>
      <c r="F10" s="1">
        <v>46</v>
      </c>
      <c r="G10" s="1" t="s">
        <v>13</v>
      </c>
      <c r="H10" s="1" t="s">
        <v>129</v>
      </c>
      <c r="I10" s="1">
        <v>17799</v>
      </c>
      <c r="J10" s="1"/>
      <c r="K10" s="1">
        <v>48250</v>
      </c>
      <c r="L10" s="1">
        <v>6328</v>
      </c>
      <c r="M10" s="1"/>
      <c r="N10" s="1" t="s">
        <v>37</v>
      </c>
      <c r="O10" s="1">
        <v>2734958.28</v>
      </c>
      <c r="P10" s="6">
        <f t="shared" si="0"/>
        <v>1.7641951013600106</v>
      </c>
    </row>
    <row r="11" spans="2:17" ht="18.5" x14ac:dyDescent="0.45">
      <c r="B11" s="3"/>
      <c r="C11" s="1"/>
      <c r="D11" s="1"/>
      <c r="E11" s="1" t="s">
        <v>462</v>
      </c>
      <c r="F11" s="1">
        <v>80</v>
      </c>
      <c r="G11" s="1" t="s">
        <v>13</v>
      </c>
      <c r="H11" s="1" t="s">
        <v>129</v>
      </c>
      <c r="I11" s="1">
        <v>17787</v>
      </c>
      <c r="J11" s="1"/>
      <c r="K11" s="1">
        <v>48250</v>
      </c>
      <c r="L11" s="1">
        <v>6328</v>
      </c>
      <c r="M11" s="1"/>
      <c r="N11" s="1" t="s">
        <v>37</v>
      </c>
      <c r="O11" s="1">
        <v>3003130.4</v>
      </c>
      <c r="P11" s="6">
        <f t="shared" si="0"/>
        <v>1.6066568404755253</v>
      </c>
    </row>
    <row r="12" spans="2:17" ht="18.5" x14ac:dyDescent="0.45">
      <c r="B12" s="4"/>
      <c r="C12" s="2"/>
      <c r="D12" s="2"/>
      <c r="E12" s="2" t="s">
        <v>224</v>
      </c>
      <c r="F12" s="2">
        <v>40</v>
      </c>
      <c r="G12" s="2" t="s">
        <v>288</v>
      </c>
      <c r="H12" s="2" t="s">
        <v>14</v>
      </c>
      <c r="I12" s="2">
        <v>17818</v>
      </c>
      <c r="J12" s="2"/>
      <c r="K12" s="2">
        <v>188800</v>
      </c>
      <c r="L12" s="2">
        <v>6328</v>
      </c>
      <c r="M12" s="2"/>
      <c r="N12" s="2" t="s">
        <v>37</v>
      </c>
      <c r="O12" s="2">
        <v>2016107.64</v>
      </c>
      <c r="P12" s="7">
        <f t="shared" si="0"/>
        <v>9.3645793634312113</v>
      </c>
    </row>
    <row r="13" spans="2:17" ht="18.5" x14ac:dyDescent="0.45">
      <c r="B13" s="8">
        <v>45597</v>
      </c>
      <c r="C13" s="1">
        <v>3003</v>
      </c>
      <c r="D13" s="1" t="s">
        <v>33</v>
      </c>
      <c r="E13" s="1" t="s">
        <v>374</v>
      </c>
      <c r="F13" s="1">
        <v>60</v>
      </c>
      <c r="G13" s="1" t="s">
        <v>134</v>
      </c>
      <c r="H13" s="1" t="s">
        <v>14</v>
      </c>
      <c r="I13" s="1">
        <v>17816</v>
      </c>
      <c r="J13" s="1"/>
      <c r="K13" s="1">
        <v>170256</v>
      </c>
      <c r="L13" s="1">
        <v>6328</v>
      </c>
      <c r="M13" s="1"/>
      <c r="N13" s="1" t="s">
        <v>37</v>
      </c>
      <c r="O13" s="1">
        <v>2447685.4</v>
      </c>
      <c r="P13" s="5">
        <f t="shared" si="0"/>
        <v>6.9557958714792356</v>
      </c>
    </row>
    <row r="14" spans="2:17" ht="18.5" x14ac:dyDescent="0.45">
      <c r="B14" s="3"/>
      <c r="C14" s="1"/>
      <c r="D14" s="1"/>
      <c r="E14" s="1" t="s">
        <v>374</v>
      </c>
      <c r="F14" s="1">
        <v>9</v>
      </c>
      <c r="G14" s="1" t="s">
        <v>134</v>
      </c>
      <c r="H14" s="1" t="s">
        <v>14</v>
      </c>
      <c r="I14" s="1">
        <v>17817</v>
      </c>
      <c r="J14" s="1"/>
      <c r="K14" s="1">
        <v>0</v>
      </c>
      <c r="L14" s="1">
        <v>6328</v>
      </c>
      <c r="M14" s="1"/>
      <c r="N14" s="1" t="s">
        <v>37</v>
      </c>
      <c r="O14" s="1">
        <v>0.45</v>
      </c>
      <c r="P14" s="6">
        <f t="shared" si="0"/>
        <v>0</v>
      </c>
    </row>
    <row r="15" spans="2:17" ht="18.5" x14ac:dyDescent="0.45">
      <c r="B15" s="3"/>
      <c r="C15" s="1"/>
      <c r="D15" s="1"/>
      <c r="E15" s="1" t="s">
        <v>31</v>
      </c>
      <c r="F15" s="1">
        <v>150</v>
      </c>
      <c r="G15" s="1" t="s">
        <v>463</v>
      </c>
      <c r="H15" s="1" t="s">
        <v>14</v>
      </c>
      <c r="I15" s="1">
        <v>17826</v>
      </c>
      <c r="J15" s="1"/>
      <c r="K15" s="1">
        <v>48250</v>
      </c>
      <c r="L15" s="1">
        <v>6328</v>
      </c>
      <c r="M15" s="1"/>
      <c r="N15" s="1" t="s">
        <v>37</v>
      </c>
      <c r="O15" s="1">
        <v>5175132.5</v>
      </c>
      <c r="P15" s="6">
        <f t="shared" si="0"/>
        <v>0.93234327816727403</v>
      </c>
    </row>
    <row r="16" spans="2:17" ht="18.5" x14ac:dyDescent="0.45">
      <c r="B16" s="4"/>
      <c r="C16" s="2"/>
      <c r="D16" s="2"/>
      <c r="E16" s="2" t="s">
        <v>31</v>
      </c>
      <c r="F16" s="2">
        <v>35</v>
      </c>
      <c r="G16" s="2" t="s">
        <v>463</v>
      </c>
      <c r="H16" s="2" t="s">
        <v>14</v>
      </c>
      <c r="I16" s="2">
        <v>17827</v>
      </c>
      <c r="J16" s="2"/>
      <c r="K16" s="2">
        <v>0</v>
      </c>
      <c r="L16" s="2">
        <v>6328</v>
      </c>
      <c r="M16" s="2"/>
      <c r="N16" s="2" t="s">
        <v>37</v>
      </c>
      <c r="O16" s="2">
        <v>1.75</v>
      </c>
      <c r="P16" s="7">
        <f t="shared" si="0"/>
        <v>0</v>
      </c>
    </row>
    <row r="17" spans="2:16" ht="18.5" x14ac:dyDescent="0.45">
      <c r="B17" s="12">
        <v>45600</v>
      </c>
      <c r="C17" s="10">
        <v>3004</v>
      </c>
      <c r="D17" s="10" t="s">
        <v>33</v>
      </c>
      <c r="E17" s="10" t="s">
        <v>226</v>
      </c>
      <c r="F17" s="10">
        <v>121</v>
      </c>
      <c r="G17" s="10" t="s">
        <v>24</v>
      </c>
      <c r="H17" s="10" t="s">
        <v>14</v>
      </c>
      <c r="I17" s="10">
        <v>17836</v>
      </c>
      <c r="J17" s="10"/>
      <c r="K17" s="10">
        <v>162220</v>
      </c>
      <c r="L17" s="10">
        <v>6345</v>
      </c>
      <c r="M17" s="10"/>
      <c r="N17" s="10" t="s">
        <v>37</v>
      </c>
      <c r="O17" s="10">
        <v>4866840</v>
      </c>
      <c r="P17" s="11">
        <f t="shared" si="0"/>
        <v>3.3331689556262378</v>
      </c>
    </row>
    <row r="18" spans="2:16" ht="18.5" x14ac:dyDescent="0.45">
      <c r="B18" s="8">
        <v>45600</v>
      </c>
      <c r="C18" s="1">
        <v>3005</v>
      </c>
      <c r="D18" s="1" t="s">
        <v>11</v>
      </c>
      <c r="E18" s="1" t="s">
        <v>157</v>
      </c>
      <c r="F18" s="1">
        <v>15</v>
      </c>
      <c r="G18" s="1" t="s">
        <v>13</v>
      </c>
      <c r="H18" s="1" t="s">
        <v>14</v>
      </c>
      <c r="I18" s="1">
        <v>17833</v>
      </c>
      <c r="J18" s="1"/>
      <c r="K18" s="1">
        <v>162220</v>
      </c>
      <c r="L18" s="1">
        <v>6345</v>
      </c>
      <c r="M18" s="1"/>
      <c r="N18" s="1" t="s">
        <v>37</v>
      </c>
      <c r="O18" s="64">
        <v>633043.07999999996</v>
      </c>
      <c r="P18" s="6">
        <f t="shared" si="0"/>
        <v>25.625428209404014</v>
      </c>
    </row>
    <row r="19" spans="2:16" ht="18.5" x14ac:dyDescent="0.45">
      <c r="B19" s="3"/>
      <c r="C19" s="1"/>
      <c r="D19" s="1"/>
      <c r="E19" s="1" t="s">
        <v>42</v>
      </c>
      <c r="F19" s="1">
        <v>6</v>
      </c>
      <c r="G19" s="1" t="s">
        <v>13</v>
      </c>
      <c r="H19" s="1" t="s">
        <v>14</v>
      </c>
      <c r="I19" s="1">
        <v>17783</v>
      </c>
      <c r="J19" s="1"/>
      <c r="K19" s="1">
        <v>0</v>
      </c>
      <c r="L19" s="1">
        <v>6345</v>
      </c>
      <c r="M19" s="1"/>
      <c r="N19" s="1" t="s">
        <v>37</v>
      </c>
      <c r="O19" s="64">
        <v>0.3</v>
      </c>
      <c r="P19" s="6">
        <f t="shared" si="0"/>
        <v>0</v>
      </c>
    </row>
    <row r="20" spans="2:16" ht="18.5" x14ac:dyDescent="0.45">
      <c r="B20" s="3"/>
      <c r="C20" s="1"/>
      <c r="D20" s="1"/>
      <c r="E20" s="1" t="s">
        <v>42</v>
      </c>
      <c r="F20" s="1">
        <v>58</v>
      </c>
      <c r="G20" s="1" t="s">
        <v>13</v>
      </c>
      <c r="H20" s="1" t="s">
        <v>14</v>
      </c>
      <c r="I20" s="1">
        <v>17784</v>
      </c>
      <c r="J20" s="1"/>
      <c r="K20" s="1">
        <v>48250</v>
      </c>
      <c r="L20" s="1">
        <v>6345</v>
      </c>
      <c r="M20" s="1"/>
      <c r="N20" s="1" t="s">
        <v>37</v>
      </c>
      <c r="O20" s="64">
        <v>2271318.27</v>
      </c>
      <c r="P20" s="6">
        <f t="shared" si="0"/>
        <v>2.1243169941128506</v>
      </c>
    </row>
    <row r="21" spans="2:16" ht="18.5" x14ac:dyDescent="0.45">
      <c r="B21" s="3"/>
      <c r="C21" s="1"/>
      <c r="D21" s="1"/>
      <c r="E21" s="1" t="s">
        <v>283</v>
      </c>
      <c r="F21" s="1">
        <v>45</v>
      </c>
      <c r="G21" s="1" t="s">
        <v>13</v>
      </c>
      <c r="H21" s="1" t="s">
        <v>14</v>
      </c>
      <c r="I21" s="1">
        <v>17834</v>
      </c>
      <c r="J21" s="1"/>
      <c r="K21" s="1">
        <v>48250</v>
      </c>
      <c r="L21" s="1">
        <v>6345</v>
      </c>
      <c r="M21" s="1"/>
      <c r="N21" s="1" t="s">
        <v>37</v>
      </c>
      <c r="O21" s="64">
        <v>1682150.11</v>
      </c>
      <c r="P21" s="6">
        <f t="shared" si="0"/>
        <v>2.8683528130554294</v>
      </c>
    </row>
    <row r="22" spans="2:16" ht="18.5" x14ac:dyDescent="0.45">
      <c r="B22" s="3"/>
      <c r="C22" s="1"/>
      <c r="D22" s="1"/>
      <c r="E22" s="1" t="s">
        <v>283</v>
      </c>
      <c r="F22" s="1">
        <v>6</v>
      </c>
      <c r="G22" s="1" t="s">
        <v>13</v>
      </c>
      <c r="H22" s="1" t="s">
        <v>14</v>
      </c>
      <c r="I22" s="1">
        <v>17835</v>
      </c>
      <c r="J22" s="1"/>
      <c r="K22" s="1">
        <v>0</v>
      </c>
      <c r="L22" s="1">
        <v>6345</v>
      </c>
      <c r="M22" s="1"/>
      <c r="N22" s="1" t="s">
        <v>37</v>
      </c>
      <c r="O22" s="64">
        <v>0.3</v>
      </c>
      <c r="P22" s="6">
        <f t="shared" si="0"/>
        <v>0</v>
      </c>
    </row>
    <row r="23" spans="2:16" ht="18.5" x14ac:dyDescent="0.45">
      <c r="B23" s="3"/>
      <c r="C23" s="1"/>
      <c r="D23" s="1"/>
      <c r="E23" s="1" t="s">
        <v>43</v>
      </c>
      <c r="F23" s="1">
        <v>50</v>
      </c>
      <c r="G23" s="1" t="s">
        <v>13</v>
      </c>
      <c r="H23" s="1" t="s">
        <v>14</v>
      </c>
      <c r="I23" s="1">
        <v>17821</v>
      </c>
      <c r="J23" s="1"/>
      <c r="K23" s="1">
        <v>48250</v>
      </c>
      <c r="L23" s="1">
        <v>6345</v>
      </c>
      <c r="M23" s="1"/>
      <c r="N23" s="1" t="s">
        <v>37</v>
      </c>
      <c r="O23" s="64">
        <v>1475328.25</v>
      </c>
      <c r="P23" s="6">
        <f t="shared" si="0"/>
        <v>3.2704586250551362</v>
      </c>
    </row>
    <row r="24" spans="2:16" ht="18.5" x14ac:dyDescent="0.45">
      <c r="B24" s="3"/>
      <c r="C24" s="1"/>
      <c r="D24" s="1"/>
      <c r="E24" s="1" t="s">
        <v>43</v>
      </c>
      <c r="F24" s="1">
        <v>13</v>
      </c>
      <c r="G24" s="1" t="s">
        <v>13</v>
      </c>
      <c r="H24" s="1" t="s">
        <v>14</v>
      </c>
      <c r="I24" s="1">
        <v>17822</v>
      </c>
      <c r="J24" s="1"/>
      <c r="K24" s="1">
        <v>0</v>
      </c>
      <c r="L24" s="1">
        <v>6345</v>
      </c>
      <c r="M24" s="1"/>
      <c r="N24" s="1" t="s">
        <v>37</v>
      </c>
      <c r="O24" s="64">
        <v>0.65</v>
      </c>
      <c r="P24" s="6">
        <f t="shared" si="0"/>
        <v>0</v>
      </c>
    </row>
    <row r="25" spans="2:16" ht="18.5" x14ac:dyDescent="0.45">
      <c r="B25" s="4"/>
      <c r="C25" s="2"/>
      <c r="D25" s="2"/>
      <c r="E25" s="2" t="s">
        <v>50</v>
      </c>
      <c r="F25" s="2">
        <v>100</v>
      </c>
      <c r="G25" s="2" t="s">
        <v>13</v>
      </c>
      <c r="H25" s="2" t="s">
        <v>14</v>
      </c>
      <c r="I25" s="2">
        <v>17837</v>
      </c>
      <c r="J25" s="2"/>
      <c r="K25" s="2">
        <v>48250</v>
      </c>
      <c r="L25" s="2">
        <v>6345</v>
      </c>
      <c r="M25" s="2"/>
      <c r="N25" s="2" t="s">
        <v>37</v>
      </c>
      <c r="O25" s="66">
        <v>3085857.1</v>
      </c>
      <c r="P25" s="7">
        <f t="shared" si="0"/>
        <v>1.5635850409275269</v>
      </c>
    </row>
    <row r="26" spans="2:16" ht="18.5" x14ac:dyDescent="0.45">
      <c r="B26" s="17">
        <v>45601</v>
      </c>
      <c r="C26" s="1">
        <v>3006</v>
      </c>
      <c r="D26" s="1" t="s">
        <v>11</v>
      </c>
      <c r="E26" s="1" t="s">
        <v>226</v>
      </c>
      <c r="F26" s="1">
        <v>94</v>
      </c>
      <c r="G26" s="1" t="s">
        <v>24</v>
      </c>
      <c r="H26" s="1" t="s">
        <v>14</v>
      </c>
      <c r="I26" s="1">
        <v>17846</v>
      </c>
      <c r="J26" s="1"/>
      <c r="K26" s="1">
        <v>48250</v>
      </c>
      <c r="L26" s="1">
        <v>6345</v>
      </c>
      <c r="M26" s="1"/>
      <c r="N26" s="1" t="s">
        <v>37</v>
      </c>
      <c r="O26" s="39">
        <v>3329935</v>
      </c>
      <c r="P26" s="6">
        <f t="shared" si="0"/>
        <v>1.4489772322883179</v>
      </c>
    </row>
    <row r="27" spans="2:16" ht="18.5" x14ac:dyDescent="0.45">
      <c r="B27" s="21"/>
      <c r="C27" s="18"/>
      <c r="D27" s="18"/>
      <c r="E27" s="1" t="s">
        <v>121</v>
      </c>
      <c r="F27" s="1">
        <v>18</v>
      </c>
      <c r="G27" s="1" t="s">
        <v>13</v>
      </c>
      <c r="H27" s="1" t="s">
        <v>122</v>
      </c>
      <c r="I27" s="1">
        <v>17844</v>
      </c>
      <c r="J27" s="1"/>
      <c r="K27" s="1">
        <v>48250</v>
      </c>
      <c r="L27" s="1">
        <v>6345</v>
      </c>
      <c r="M27" s="18"/>
      <c r="N27" s="1" t="s">
        <v>37</v>
      </c>
      <c r="O27" s="18">
        <v>871729.74</v>
      </c>
      <c r="P27" s="6">
        <f t="shared" si="0"/>
        <v>5.534972341313031</v>
      </c>
    </row>
    <row r="28" spans="2:16" ht="18.5" x14ac:dyDescent="0.45">
      <c r="B28" s="21"/>
      <c r="C28" s="18"/>
      <c r="D28" s="18"/>
      <c r="E28" s="1" t="s">
        <v>111</v>
      </c>
      <c r="F28" s="1">
        <v>14</v>
      </c>
      <c r="G28" s="1" t="s">
        <v>13</v>
      </c>
      <c r="H28" s="1" t="s">
        <v>14</v>
      </c>
      <c r="I28" s="1">
        <v>17811</v>
      </c>
      <c r="J28" s="1"/>
      <c r="K28" s="1">
        <v>0</v>
      </c>
      <c r="L28" s="1">
        <v>6345</v>
      </c>
      <c r="M28" s="18"/>
      <c r="N28" s="1" t="s">
        <v>37</v>
      </c>
      <c r="O28" s="18">
        <v>0.7</v>
      </c>
      <c r="P28" s="6">
        <f t="shared" si="0"/>
        <v>0</v>
      </c>
    </row>
    <row r="29" spans="2:16" ht="18.5" x14ac:dyDescent="0.45">
      <c r="B29" s="21"/>
      <c r="C29" s="18"/>
      <c r="D29" s="18"/>
      <c r="E29" s="1" t="s">
        <v>111</v>
      </c>
      <c r="F29" s="1">
        <v>31</v>
      </c>
      <c r="G29" s="1" t="s">
        <v>13</v>
      </c>
      <c r="H29" s="1" t="s">
        <v>14</v>
      </c>
      <c r="I29" s="1">
        <v>17809</v>
      </c>
      <c r="J29" s="1"/>
      <c r="K29" s="1">
        <v>48250</v>
      </c>
      <c r="L29" s="1">
        <v>6345</v>
      </c>
      <c r="M29" s="18"/>
      <c r="N29" s="1" t="s">
        <v>37</v>
      </c>
      <c r="O29" s="18">
        <v>1018573.65</v>
      </c>
      <c r="P29" s="6">
        <f t="shared" si="0"/>
        <v>4.7370163168858728</v>
      </c>
    </row>
    <row r="30" spans="2:16" ht="18.5" x14ac:dyDescent="0.45">
      <c r="B30" s="21"/>
      <c r="C30" s="18"/>
      <c r="D30" s="18"/>
      <c r="E30" s="1" t="s">
        <v>109</v>
      </c>
      <c r="F30" s="1">
        <v>30</v>
      </c>
      <c r="G30" s="1" t="s">
        <v>13</v>
      </c>
      <c r="H30" s="1" t="s">
        <v>14</v>
      </c>
      <c r="I30" s="1">
        <v>17810</v>
      </c>
      <c r="J30" s="1"/>
      <c r="K30" s="1">
        <v>0</v>
      </c>
      <c r="L30" s="1">
        <v>6345</v>
      </c>
      <c r="M30" s="18"/>
      <c r="N30" s="1" t="s">
        <v>37</v>
      </c>
      <c r="O30" s="18">
        <v>977361.45</v>
      </c>
      <c r="P30" s="6">
        <f t="shared" si="0"/>
        <v>0</v>
      </c>
    </row>
    <row r="31" spans="2:16" ht="18.5" x14ac:dyDescent="0.45">
      <c r="B31" s="21"/>
      <c r="C31" s="18"/>
      <c r="D31" s="18"/>
      <c r="E31" s="1" t="s">
        <v>36</v>
      </c>
      <c r="F31" s="1">
        <v>34</v>
      </c>
      <c r="G31" s="1" t="s">
        <v>24</v>
      </c>
      <c r="H31" s="1" t="s">
        <v>14</v>
      </c>
      <c r="I31" s="1">
        <v>17813</v>
      </c>
      <c r="J31" s="1"/>
      <c r="K31" s="1">
        <v>48250</v>
      </c>
      <c r="L31" s="1">
        <v>6345</v>
      </c>
      <c r="M31" s="18"/>
      <c r="N31" s="1" t="s">
        <v>37</v>
      </c>
      <c r="O31" s="18">
        <v>1323659.3</v>
      </c>
      <c r="P31" s="6">
        <f t="shared" si="0"/>
        <v>3.6451978239415532</v>
      </c>
    </row>
    <row r="32" spans="2:16" ht="18.5" x14ac:dyDescent="0.45">
      <c r="B32" s="21"/>
      <c r="C32" s="18"/>
      <c r="D32" s="18"/>
      <c r="E32" s="1" t="s">
        <v>29</v>
      </c>
      <c r="F32" s="1">
        <v>61</v>
      </c>
      <c r="G32" s="1" t="s">
        <v>30</v>
      </c>
      <c r="H32" s="1" t="s">
        <v>14</v>
      </c>
      <c r="I32" s="1">
        <v>17824</v>
      </c>
      <c r="J32" s="1"/>
      <c r="K32" s="1">
        <v>170256</v>
      </c>
      <c r="L32" s="1">
        <v>6345</v>
      </c>
      <c r="M32" s="18"/>
      <c r="N32" s="1" t="s">
        <v>37</v>
      </c>
      <c r="O32" s="18">
        <v>2356393.98</v>
      </c>
      <c r="P32" s="6">
        <f t="shared" si="0"/>
        <v>7.2252773281995912</v>
      </c>
    </row>
    <row r="33" spans="2:17" ht="18.5" x14ac:dyDescent="0.45">
      <c r="B33" s="34"/>
      <c r="C33" s="35"/>
      <c r="D33" s="35"/>
      <c r="E33" s="2" t="s">
        <v>29</v>
      </c>
      <c r="F33" s="2">
        <v>10</v>
      </c>
      <c r="G33" s="2" t="s">
        <v>30</v>
      </c>
      <c r="H33" s="2" t="s">
        <v>14</v>
      </c>
      <c r="I33" s="2">
        <v>17825</v>
      </c>
      <c r="J33" s="2"/>
      <c r="K33" s="2">
        <v>0</v>
      </c>
      <c r="L33" s="2">
        <v>6345</v>
      </c>
      <c r="M33" s="35"/>
      <c r="N33" s="2" t="s">
        <v>37</v>
      </c>
      <c r="O33" s="35">
        <v>0.5</v>
      </c>
      <c r="P33" s="7">
        <f t="shared" si="0"/>
        <v>0</v>
      </c>
    </row>
    <row r="34" spans="2:17" ht="18.5" x14ac:dyDescent="0.45">
      <c r="B34" s="77">
        <v>45601</v>
      </c>
      <c r="C34" s="1">
        <v>3007</v>
      </c>
      <c r="D34" s="1" t="s">
        <v>33</v>
      </c>
      <c r="E34" s="1" t="s">
        <v>71</v>
      </c>
      <c r="F34" s="1">
        <v>170</v>
      </c>
      <c r="G34" s="1" t="s">
        <v>181</v>
      </c>
      <c r="H34" s="1" t="s">
        <v>14</v>
      </c>
      <c r="I34" s="1">
        <v>17828</v>
      </c>
      <c r="J34" s="1"/>
      <c r="K34" s="1">
        <v>307000</v>
      </c>
      <c r="L34" s="1">
        <v>6346</v>
      </c>
      <c r="M34" s="18"/>
      <c r="N34" s="1" t="s">
        <v>37</v>
      </c>
      <c r="O34" s="18">
        <v>6204025</v>
      </c>
      <c r="P34" s="6">
        <f t="shared" si="0"/>
        <v>4.9484004335894847</v>
      </c>
    </row>
    <row r="35" spans="2:17" ht="18.5" x14ac:dyDescent="0.45">
      <c r="B35" s="21"/>
      <c r="C35" s="1"/>
      <c r="D35" s="1"/>
      <c r="E35" s="1" t="s">
        <v>71</v>
      </c>
      <c r="F35" s="1">
        <v>44</v>
      </c>
      <c r="G35" s="1" t="s">
        <v>181</v>
      </c>
      <c r="H35" s="1" t="s">
        <v>14</v>
      </c>
      <c r="I35" s="1">
        <v>17829</v>
      </c>
      <c r="J35" s="1"/>
      <c r="K35" s="1">
        <v>0</v>
      </c>
      <c r="L35" s="1">
        <v>6346</v>
      </c>
      <c r="M35" s="18"/>
      <c r="N35" s="1" t="s">
        <v>37</v>
      </c>
      <c r="O35" s="18">
        <v>2.2000000000000002</v>
      </c>
      <c r="P35" s="6">
        <f t="shared" si="0"/>
        <v>0</v>
      </c>
    </row>
    <row r="36" spans="2:17" ht="18.5" x14ac:dyDescent="0.45">
      <c r="B36" s="21"/>
      <c r="C36" s="1"/>
      <c r="D36" s="1"/>
      <c r="E36" s="1" t="s">
        <v>464</v>
      </c>
      <c r="F36" s="1">
        <v>2</v>
      </c>
      <c r="G36" s="1" t="s">
        <v>181</v>
      </c>
      <c r="H36" s="1" t="s">
        <v>14</v>
      </c>
      <c r="I36" s="1">
        <v>17841</v>
      </c>
      <c r="J36" s="1"/>
      <c r="K36" s="1">
        <v>0</v>
      </c>
      <c r="L36" s="1">
        <v>6346</v>
      </c>
      <c r="M36" s="18"/>
      <c r="N36" s="1" t="s">
        <v>37</v>
      </c>
      <c r="O36" s="18">
        <v>0.1</v>
      </c>
      <c r="P36" s="6">
        <f t="shared" si="0"/>
        <v>0</v>
      </c>
    </row>
    <row r="37" spans="2:17" ht="18.5" x14ac:dyDescent="0.45">
      <c r="B37" s="21"/>
      <c r="C37" s="1"/>
      <c r="D37" s="1"/>
      <c r="E37" s="1" t="s">
        <v>464</v>
      </c>
      <c r="F37" s="1">
        <v>8</v>
      </c>
      <c r="G37" s="1" t="s">
        <v>181</v>
      </c>
      <c r="H37" s="1" t="s">
        <v>14</v>
      </c>
      <c r="I37" s="1">
        <v>17842</v>
      </c>
      <c r="J37" s="1"/>
      <c r="K37" s="1">
        <v>0</v>
      </c>
      <c r="L37" s="1">
        <v>6346</v>
      </c>
      <c r="M37" s="18"/>
      <c r="N37" s="1" t="s">
        <v>37</v>
      </c>
      <c r="O37" s="18">
        <v>340252.15</v>
      </c>
      <c r="P37" s="6">
        <f t="shared" si="0"/>
        <v>0</v>
      </c>
    </row>
    <row r="38" spans="2:17" ht="18.5" x14ac:dyDescent="0.45">
      <c r="B38" s="34"/>
      <c r="C38" s="2"/>
      <c r="D38" s="2"/>
      <c r="E38" s="2" t="s">
        <v>465</v>
      </c>
      <c r="F38" s="2">
        <v>5</v>
      </c>
      <c r="G38" s="2" t="s">
        <v>181</v>
      </c>
      <c r="H38" s="2" t="s">
        <v>14</v>
      </c>
      <c r="I38" s="2">
        <v>17843</v>
      </c>
      <c r="J38" s="2"/>
      <c r="K38" s="2">
        <v>0</v>
      </c>
      <c r="L38" s="2">
        <v>6346</v>
      </c>
      <c r="M38" s="35"/>
      <c r="N38" s="2" t="s">
        <v>37</v>
      </c>
      <c r="O38" s="35">
        <v>380972.79999999999</v>
      </c>
      <c r="P38" s="7">
        <f t="shared" si="0"/>
        <v>0</v>
      </c>
    </row>
    <row r="39" spans="2:17" ht="18.5" x14ac:dyDescent="0.45">
      <c r="B39" s="78">
        <v>45602</v>
      </c>
      <c r="C39" s="1">
        <v>3008</v>
      </c>
      <c r="D39" s="1" t="s">
        <v>33</v>
      </c>
      <c r="E39" s="1" t="s">
        <v>29</v>
      </c>
      <c r="F39" s="1">
        <v>133</v>
      </c>
      <c r="G39" s="1" t="s">
        <v>478</v>
      </c>
      <c r="H39" s="1" t="s">
        <v>14</v>
      </c>
      <c r="I39" s="1">
        <v>17848</v>
      </c>
      <c r="J39" s="1"/>
      <c r="K39" s="1">
        <v>188800</v>
      </c>
      <c r="L39" s="1">
        <v>6346</v>
      </c>
      <c r="M39" s="18"/>
      <c r="N39" s="1" t="s">
        <v>37</v>
      </c>
      <c r="O39" s="18">
        <v>5023622.8</v>
      </c>
      <c r="P39" s="6">
        <f t="shared" si="0"/>
        <v>3.7582439509590571</v>
      </c>
      <c r="Q39" s="18"/>
    </row>
    <row r="40" spans="2:17" ht="18.5" x14ac:dyDescent="0.45">
      <c r="B40" s="34"/>
      <c r="C40" s="2"/>
      <c r="D40" s="2"/>
      <c r="E40" s="2" t="s">
        <v>29</v>
      </c>
      <c r="F40" s="2">
        <v>47</v>
      </c>
      <c r="G40" s="2" t="s">
        <v>30</v>
      </c>
      <c r="H40" s="2" t="s">
        <v>14</v>
      </c>
      <c r="I40" s="2">
        <v>17849</v>
      </c>
      <c r="J40" s="2"/>
      <c r="K40" s="2">
        <v>0</v>
      </c>
      <c r="L40" s="2">
        <v>6346</v>
      </c>
      <c r="M40" s="35"/>
      <c r="N40" s="2" t="s">
        <v>37</v>
      </c>
      <c r="O40" s="35">
        <v>2.35</v>
      </c>
      <c r="P40" s="36">
        <f t="shared" si="0"/>
        <v>0</v>
      </c>
      <c r="Q40" s="18"/>
    </row>
    <row r="41" spans="2:17" ht="18.5" x14ac:dyDescent="0.45">
      <c r="B41" s="77">
        <v>45603</v>
      </c>
      <c r="C41" s="1">
        <v>3009</v>
      </c>
      <c r="D41" s="1" t="s">
        <v>11</v>
      </c>
      <c r="E41" s="1" t="s">
        <v>226</v>
      </c>
      <c r="F41" s="1">
        <v>120</v>
      </c>
      <c r="G41" s="1" t="s">
        <v>13</v>
      </c>
      <c r="H41" s="1" t="s">
        <v>14</v>
      </c>
      <c r="I41" s="1">
        <v>17857</v>
      </c>
      <c r="J41" s="1"/>
      <c r="K41" s="1">
        <v>48250</v>
      </c>
      <c r="L41" s="1">
        <v>6346</v>
      </c>
      <c r="M41" s="18"/>
      <c r="N41" s="18"/>
      <c r="O41" s="18">
        <v>4306500</v>
      </c>
      <c r="P41" s="79">
        <f t="shared" si="0"/>
        <v>1.1203993962614651</v>
      </c>
      <c r="Q41" s="18"/>
    </row>
    <row r="42" spans="2:17" ht="18.5" x14ac:dyDescent="0.45">
      <c r="B42" s="21"/>
      <c r="C42" s="1"/>
      <c r="D42" s="1"/>
      <c r="E42" s="1" t="s">
        <v>164</v>
      </c>
      <c r="F42" s="1">
        <v>18</v>
      </c>
      <c r="G42" s="1" t="s">
        <v>13</v>
      </c>
      <c r="H42" s="1" t="s">
        <v>14</v>
      </c>
      <c r="I42" s="1">
        <v>17860</v>
      </c>
      <c r="J42" s="1"/>
      <c r="K42" s="1">
        <v>48250</v>
      </c>
      <c r="L42" s="1">
        <v>6346</v>
      </c>
      <c r="M42" s="18"/>
      <c r="N42" s="18"/>
      <c r="O42" s="18">
        <v>725122.37</v>
      </c>
      <c r="P42" s="22">
        <f t="shared" si="0"/>
        <v>6.6540493020509075</v>
      </c>
      <c r="Q42" s="18"/>
    </row>
    <row r="43" spans="2:17" ht="18.5" x14ac:dyDescent="0.45">
      <c r="B43" s="21"/>
      <c r="C43" s="1"/>
      <c r="D43" s="1"/>
      <c r="E43" s="1" t="s">
        <v>283</v>
      </c>
      <c r="F43" s="1">
        <v>22</v>
      </c>
      <c r="G43" s="1" t="s">
        <v>13</v>
      </c>
      <c r="H43" s="1" t="s">
        <v>14</v>
      </c>
      <c r="I43" s="1">
        <v>17855</v>
      </c>
      <c r="J43" s="1"/>
      <c r="K43" s="1">
        <v>48250</v>
      </c>
      <c r="L43" s="1">
        <v>6346</v>
      </c>
      <c r="M43" s="18"/>
      <c r="N43" s="18"/>
      <c r="O43" s="18">
        <v>674869.8</v>
      </c>
      <c r="P43" s="22">
        <f t="shared" si="0"/>
        <v>7.1495272125082492</v>
      </c>
      <c r="Q43" s="18"/>
    </row>
    <row r="44" spans="2:17" ht="18.5" x14ac:dyDescent="0.45">
      <c r="B44" s="21"/>
      <c r="C44" s="1"/>
      <c r="D44" s="1"/>
      <c r="E44" s="1" t="s">
        <v>283</v>
      </c>
      <c r="F44" s="1">
        <v>5</v>
      </c>
      <c r="G44" s="1" t="s">
        <v>13</v>
      </c>
      <c r="H44" s="1" t="s">
        <v>14</v>
      </c>
      <c r="I44" s="1">
        <v>17856</v>
      </c>
      <c r="J44" s="1"/>
      <c r="K44" s="1">
        <v>0</v>
      </c>
      <c r="L44" s="1">
        <v>6346</v>
      </c>
      <c r="M44" s="18"/>
      <c r="N44" s="18"/>
      <c r="O44" s="18">
        <v>0.25</v>
      </c>
      <c r="P44" s="22">
        <f t="shared" si="0"/>
        <v>0</v>
      </c>
      <c r="Q44" s="18"/>
    </row>
    <row r="45" spans="2:17" ht="18.5" x14ac:dyDescent="0.45">
      <c r="B45" s="3"/>
      <c r="C45" s="1"/>
      <c r="D45" s="1"/>
      <c r="E45" s="1" t="s">
        <v>246</v>
      </c>
      <c r="F45" s="1">
        <v>50</v>
      </c>
      <c r="G45" s="1" t="s">
        <v>13</v>
      </c>
      <c r="H45" s="1" t="s">
        <v>247</v>
      </c>
      <c r="I45" s="1">
        <v>17845</v>
      </c>
      <c r="J45" s="1"/>
      <c r="K45" s="1">
        <v>48250</v>
      </c>
      <c r="L45" s="1">
        <v>6346</v>
      </c>
      <c r="M45" s="1"/>
      <c r="N45" s="18"/>
      <c r="O45" s="18">
        <v>2541722.8199999998</v>
      </c>
      <c r="P45" s="22">
        <f t="shared" si="0"/>
        <v>1.8983187159644734</v>
      </c>
      <c r="Q45" s="18"/>
    </row>
    <row r="46" spans="2:17" ht="18.5" x14ac:dyDescent="0.45">
      <c r="B46" s="3"/>
      <c r="C46" s="1"/>
      <c r="D46" s="1"/>
      <c r="E46" s="1" t="s">
        <v>399</v>
      </c>
      <c r="F46" s="1">
        <v>27</v>
      </c>
      <c r="G46" s="1" t="s">
        <v>13</v>
      </c>
      <c r="H46" s="1" t="s">
        <v>186</v>
      </c>
      <c r="I46" s="1">
        <v>17865</v>
      </c>
      <c r="J46" s="1"/>
      <c r="K46" s="1">
        <v>48250</v>
      </c>
      <c r="L46" s="1">
        <v>6346</v>
      </c>
      <c r="M46" s="1"/>
      <c r="N46" s="18"/>
      <c r="O46" s="18">
        <v>685870</v>
      </c>
      <c r="P46" s="22">
        <f t="shared" si="0"/>
        <v>7.0348608336856842</v>
      </c>
      <c r="Q46" s="18"/>
    </row>
    <row r="47" spans="2:17" ht="18.5" x14ac:dyDescent="0.45">
      <c r="B47" s="4"/>
      <c r="C47" s="2"/>
      <c r="D47" s="2"/>
      <c r="E47" s="2" t="s">
        <v>373</v>
      </c>
      <c r="F47" s="2">
        <v>4</v>
      </c>
      <c r="G47" s="2" t="s">
        <v>302</v>
      </c>
      <c r="H47" s="2" t="s">
        <v>14</v>
      </c>
      <c r="I47" s="2">
        <v>17867</v>
      </c>
      <c r="J47" s="2"/>
      <c r="K47" s="2">
        <v>170256</v>
      </c>
      <c r="L47" s="2">
        <v>6346</v>
      </c>
      <c r="M47" s="2"/>
      <c r="N47" s="35"/>
      <c r="O47" s="35">
        <v>0.2</v>
      </c>
      <c r="P47" s="36">
        <f t="shared" si="0"/>
        <v>85128000</v>
      </c>
      <c r="Q47" s="18"/>
    </row>
    <row r="48" spans="2:17" ht="18.5" x14ac:dyDescent="0.45">
      <c r="B48" s="8">
        <v>45603</v>
      </c>
      <c r="C48" s="1">
        <v>3010</v>
      </c>
      <c r="D48" s="1" t="s">
        <v>33</v>
      </c>
      <c r="E48" s="1" t="s">
        <v>307</v>
      </c>
      <c r="F48" s="1">
        <v>10</v>
      </c>
      <c r="G48" s="1" t="s">
        <v>466</v>
      </c>
      <c r="H48" s="1" t="s">
        <v>14</v>
      </c>
      <c r="I48" s="1">
        <v>17859</v>
      </c>
      <c r="J48" s="1"/>
      <c r="K48" s="1">
        <v>0</v>
      </c>
      <c r="L48" s="1">
        <v>6347</v>
      </c>
      <c r="M48" s="1"/>
      <c r="N48" s="18"/>
      <c r="O48" s="18">
        <v>0.5</v>
      </c>
      <c r="P48" s="22">
        <f t="shared" si="0"/>
        <v>0</v>
      </c>
      <c r="Q48" s="18"/>
    </row>
    <row r="49" spans="2:17" ht="18.5" x14ac:dyDescent="0.45">
      <c r="B49" s="3"/>
      <c r="C49" s="1"/>
      <c r="D49" s="1"/>
      <c r="E49" s="1" t="s">
        <v>307</v>
      </c>
      <c r="F49" s="1">
        <v>48</v>
      </c>
      <c r="G49" s="1" t="s">
        <v>466</v>
      </c>
      <c r="H49" s="1" t="s">
        <v>14</v>
      </c>
      <c r="I49" s="1">
        <v>17858</v>
      </c>
      <c r="J49" s="1"/>
      <c r="K49" s="1">
        <v>162220</v>
      </c>
      <c r="L49" s="1">
        <v>6347</v>
      </c>
      <c r="M49" s="1"/>
      <c r="N49" s="18"/>
      <c r="O49" s="18">
        <v>1702804.8</v>
      </c>
      <c r="P49" s="22">
        <f t="shared" si="0"/>
        <v>9.5266351140189407</v>
      </c>
      <c r="Q49" s="18"/>
    </row>
    <row r="50" spans="2:17" ht="18.5" x14ac:dyDescent="0.45">
      <c r="B50" s="3"/>
      <c r="C50" s="1"/>
      <c r="D50" s="1"/>
      <c r="E50" s="1" t="s">
        <v>58</v>
      </c>
      <c r="F50" s="1">
        <v>100</v>
      </c>
      <c r="G50" s="1" t="s">
        <v>13</v>
      </c>
      <c r="H50" s="1" t="s">
        <v>19</v>
      </c>
      <c r="I50" s="1">
        <v>17861</v>
      </c>
      <c r="J50" s="1"/>
      <c r="K50" s="1">
        <v>48250</v>
      </c>
      <c r="L50" s="1">
        <v>6347</v>
      </c>
      <c r="M50" s="1"/>
      <c r="N50" s="18"/>
      <c r="O50" s="18">
        <v>3538012</v>
      </c>
      <c r="P50" s="22">
        <f t="shared" si="0"/>
        <v>1.3637602133627584</v>
      </c>
      <c r="Q50" s="18"/>
    </row>
    <row r="51" spans="2:17" ht="18.5" x14ac:dyDescent="0.45">
      <c r="B51" s="3"/>
      <c r="C51" s="1"/>
      <c r="D51" s="1"/>
      <c r="E51" s="1" t="s">
        <v>58</v>
      </c>
      <c r="F51" s="1">
        <v>20</v>
      </c>
      <c r="G51" s="1" t="s">
        <v>13</v>
      </c>
      <c r="H51" s="1" t="s">
        <v>19</v>
      </c>
      <c r="I51" s="1">
        <v>17862</v>
      </c>
      <c r="J51" s="1"/>
      <c r="K51" s="1">
        <v>0</v>
      </c>
      <c r="L51" s="1">
        <v>6347</v>
      </c>
      <c r="M51" s="1"/>
      <c r="N51" s="18"/>
      <c r="O51" s="18">
        <v>1</v>
      </c>
      <c r="P51" s="22">
        <f t="shared" si="0"/>
        <v>0</v>
      </c>
      <c r="Q51" s="18"/>
    </row>
    <row r="52" spans="2:17" ht="18.5" x14ac:dyDescent="0.45">
      <c r="B52" s="4"/>
      <c r="C52" s="2"/>
      <c r="D52" s="2"/>
      <c r="E52" s="2" t="s">
        <v>205</v>
      </c>
      <c r="F52" s="2">
        <v>46</v>
      </c>
      <c r="G52" s="2" t="s">
        <v>13</v>
      </c>
      <c r="H52" s="2" t="s">
        <v>206</v>
      </c>
      <c r="I52" s="2">
        <v>17864</v>
      </c>
      <c r="J52" s="2"/>
      <c r="K52" s="2">
        <v>48250</v>
      </c>
      <c r="L52" s="2">
        <v>6347</v>
      </c>
      <c r="M52" s="2"/>
      <c r="N52" s="35"/>
      <c r="O52" s="35">
        <v>3945728.63</v>
      </c>
      <c r="P52" s="36">
        <f t="shared" si="0"/>
        <v>1.2228413184106885</v>
      </c>
      <c r="Q52" s="18"/>
    </row>
    <row r="53" spans="2:17" ht="18.5" x14ac:dyDescent="0.45">
      <c r="B53" s="8">
        <v>45604</v>
      </c>
      <c r="C53" s="1">
        <v>3011</v>
      </c>
      <c r="D53" s="1" t="s">
        <v>11</v>
      </c>
      <c r="E53" s="1" t="s">
        <v>226</v>
      </c>
      <c r="F53" s="1">
        <v>50</v>
      </c>
      <c r="G53" s="1" t="s">
        <v>24</v>
      </c>
      <c r="H53" s="1" t="s">
        <v>14</v>
      </c>
      <c r="I53" s="1">
        <v>17869</v>
      </c>
      <c r="J53" s="1"/>
      <c r="K53" s="1">
        <v>48250</v>
      </c>
      <c r="L53" s="1">
        <v>6347</v>
      </c>
      <c r="M53" s="18"/>
      <c r="N53" s="18"/>
      <c r="O53" s="18">
        <v>1685500</v>
      </c>
      <c r="P53" s="22">
        <f t="shared" si="0"/>
        <v>2.8626520320379711</v>
      </c>
      <c r="Q53" s="18"/>
    </row>
    <row r="54" spans="2:17" ht="18.5" x14ac:dyDescent="0.45">
      <c r="B54" s="3"/>
      <c r="C54" s="1"/>
      <c r="D54" s="1"/>
      <c r="E54" s="1" t="s">
        <v>467</v>
      </c>
      <c r="F54" s="1">
        <v>60</v>
      </c>
      <c r="G54" s="1" t="s">
        <v>134</v>
      </c>
      <c r="H54" s="1" t="s">
        <v>14</v>
      </c>
      <c r="I54" s="1">
        <v>17870</v>
      </c>
      <c r="J54" s="1"/>
      <c r="K54" s="1">
        <v>170256</v>
      </c>
      <c r="L54" s="1">
        <v>6347</v>
      </c>
      <c r="M54" s="18"/>
      <c r="N54" s="18"/>
      <c r="O54" s="18">
        <v>2112877</v>
      </c>
      <c r="P54" s="22">
        <f t="shared" si="0"/>
        <v>8.0580175750883747</v>
      </c>
      <c r="Q54" s="18"/>
    </row>
    <row r="55" spans="2:17" ht="18.5" x14ac:dyDescent="0.45">
      <c r="B55" s="3"/>
      <c r="C55" s="1"/>
      <c r="D55" s="1"/>
      <c r="E55" s="1" t="s">
        <v>467</v>
      </c>
      <c r="F55" s="1">
        <v>16</v>
      </c>
      <c r="G55" s="1" t="s">
        <v>134</v>
      </c>
      <c r="H55" s="1" t="s">
        <v>14</v>
      </c>
      <c r="I55" s="1">
        <v>17871</v>
      </c>
      <c r="J55" s="1"/>
      <c r="K55" s="1">
        <v>0</v>
      </c>
      <c r="L55" s="1">
        <v>6347</v>
      </c>
      <c r="M55" s="18"/>
      <c r="N55" s="18"/>
      <c r="O55" s="18">
        <v>0.68</v>
      </c>
      <c r="P55" s="22">
        <f t="shared" si="0"/>
        <v>0</v>
      </c>
      <c r="Q55" s="18"/>
    </row>
    <row r="56" spans="2:17" ht="18.5" x14ac:dyDescent="0.45">
      <c r="B56" s="3"/>
      <c r="C56" s="1"/>
      <c r="D56" s="1"/>
      <c r="E56" s="1" t="s">
        <v>221</v>
      </c>
      <c r="F56" s="1">
        <v>7</v>
      </c>
      <c r="G56" s="1" t="s">
        <v>126</v>
      </c>
      <c r="H56" s="1" t="s">
        <v>14</v>
      </c>
      <c r="I56" s="1">
        <v>17872</v>
      </c>
      <c r="J56" s="1"/>
      <c r="K56" s="1">
        <v>48250</v>
      </c>
      <c r="L56" s="1">
        <v>6347</v>
      </c>
      <c r="M56" s="18"/>
      <c r="N56" s="18"/>
      <c r="O56" s="18">
        <v>325600.65999999997</v>
      </c>
      <c r="P56" s="22">
        <f t="shared" si="0"/>
        <v>14.818766030756818</v>
      </c>
      <c r="Q56" s="18"/>
    </row>
    <row r="57" spans="2:17" ht="18.5" x14ac:dyDescent="0.45">
      <c r="B57" s="3"/>
      <c r="C57" s="1"/>
      <c r="D57" s="1"/>
      <c r="E57" s="1" t="s">
        <v>221</v>
      </c>
      <c r="F57" s="1">
        <v>12</v>
      </c>
      <c r="G57" s="1" t="s">
        <v>126</v>
      </c>
      <c r="H57" s="1" t="s">
        <v>14</v>
      </c>
      <c r="I57" s="1">
        <v>17873</v>
      </c>
      <c r="J57" s="1"/>
      <c r="K57" s="1">
        <v>0</v>
      </c>
      <c r="L57" s="1">
        <v>6347</v>
      </c>
      <c r="M57" s="18"/>
      <c r="N57" s="18"/>
      <c r="O57" s="18">
        <v>280438.3</v>
      </c>
      <c r="P57" s="22">
        <f t="shared" si="0"/>
        <v>0</v>
      </c>
      <c r="Q57" s="18"/>
    </row>
    <row r="58" spans="2:17" ht="18.5" x14ac:dyDescent="0.45">
      <c r="B58" s="3"/>
      <c r="C58" s="1"/>
      <c r="D58" s="1"/>
      <c r="E58" s="1" t="s">
        <v>439</v>
      </c>
      <c r="F58" s="1">
        <v>39</v>
      </c>
      <c r="G58" s="1" t="s">
        <v>126</v>
      </c>
      <c r="H58" s="1" t="s">
        <v>14</v>
      </c>
      <c r="I58" s="1">
        <v>17874</v>
      </c>
      <c r="J58" s="1"/>
      <c r="K58" s="1">
        <v>48250</v>
      </c>
      <c r="L58" s="1">
        <v>6347</v>
      </c>
      <c r="M58" s="18"/>
      <c r="N58" s="18"/>
      <c r="O58" s="18">
        <v>1264352.6499999999</v>
      </c>
      <c r="P58" s="22">
        <f t="shared" si="0"/>
        <v>3.8161821387411181</v>
      </c>
      <c r="Q58" s="18"/>
    </row>
    <row r="59" spans="2:17" ht="18.5" x14ac:dyDescent="0.45">
      <c r="B59" s="3"/>
      <c r="C59" s="1"/>
      <c r="D59" s="1"/>
      <c r="E59" s="1" t="s">
        <v>439</v>
      </c>
      <c r="F59" s="1">
        <v>12</v>
      </c>
      <c r="G59" s="1" t="s">
        <v>126</v>
      </c>
      <c r="H59" s="1" t="s">
        <v>14</v>
      </c>
      <c r="I59" s="1">
        <v>17875</v>
      </c>
      <c r="J59" s="1"/>
      <c r="K59" s="1">
        <v>0</v>
      </c>
      <c r="L59" s="1">
        <v>6347</v>
      </c>
      <c r="M59" s="18"/>
      <c r="N59" s="18"/>
      <c r="O59" s="18">
        <v>0.6</v>
      </c>
      <c r="P59" s="22">
        <f t="shared" si="0"/>
        <v>0</v>
      </c>
      <c r="Q59" s="18"/>
    </row>
    <row r="60" spans="2:17" ht="18.5" x14ac:dyDescent="0.45">
      <c r="B60" s="3"/>
      <c r="C60" s="1"/>
      <c r="D60" s="1"/>
      <c r="E60" s="1" t="s">
        <v>46</v>
      </c>
      <c r="F60" s="1">
        <v>60</v>
      </c>
      <c r="G60" s="1" t="s">
        <v>13</v>
      </c>
      <c r="H60" s="1" t="s">
        <v>14</v>
      </c>
      <c r="I60" s="1">
        <v>17812</v>
      </c>
      <c r="J60" s="1"/>
      <c r="K60" s="1">
        <v>48250</v>
      </c>
      <c r="L60" s="1">
        <v>6347</v>
      </c>
      <c r="M60" s="18"/>
      <c r="N60" s="18"/>
      <c r="O60" s="18">
        <v>4749491.4000000004</v>
      </c>
      <c r="P60" s="22">
        <f t="shared" si="0"/>
        <v>1.0158982496525837</v>
      </c>
      <c r="Q60" s="18"/>
    </row>
    <row r="61" spans="2:17" ht="18.5" x14ac:dyDescent="0.45">
      <c r="B61" s="75"/>
      <c r="C61" s="74"/>
      <c r="D61" s="74"/>
      <c r="E61" s="2" t="s">
        <v>128</v>
      </c>
      <c r="F61" s="2">
        <v>6</v>
      </c>
      <c r="G61" s="2" t="s">
        <v>13</v>
      </c>
      <c r="H61" s="2" t="s">
        <v>129</v>
      </c>
      <c r="I61" s="2">
        <v>17839</v>
      </c>
      <c r="J61" s="2"/>
      <c r="K61" s="2">
        <v>48250</v>
      </c>
      <c r="L61" s="2">
        <v>6347</v>
      </c>
      <c r="M61" s="71"/>
      <c r="N61" s="71"/>
      <c r="O61" s="35">
        <v>225234.78</v>
      </c>
      <c r="P61" s="36">
        <f t="shared" si="0"/>
        <v>21.422091206340337</v>
      </c>
    </row>
    <row r="62" spans="2:17" ht="18.5" x14ac:dyDescent="0.45">
      <c r="B62" s="8">
        <v>45607</v>
      </c>
      <c r="C62" s="1">
        <v>3012</v>
      </c>
      <c r="D62" s="1" t="s">
        <v>11</v>
      </c>
      <c r="E62" s="1" t="s">
        <v>226</v>
      </c>
      <c r="F62" s="1">
        <v>60</v>
      </c>
      <c r="G62" s="14" t="s">
        <v>468</v>
      </c>
      <c r="H62" s="1" t="s">
        <v>14</v>
      </c>
      <c r="I62" s="1">
        <v>17881</v>
      </c>
      <c r="J62" s="1"/>
      <c r="K62" s="1">
        <v>188800</v>
      </c>
      <c r="L62" s="1" t="s">
        <v>509</v>
      </c>
      <c r="M62" s="18"/>
      <c r="N62" s="1" t="s">
        <v>37</v>
      </c>
      <c r="O62" s="18">
        <v>1935500</v>
      </c>
      <c r="P62" s="22">
        <f t="shared" si="0"/>
        <v>9.7545853784551788</v>
      </c>
    </row>
    <row r="63" spans="2:17" ht="18.5" x14ac:dyDescent="0.45">
      <c r="B63" s="4"/>
      <c r="C63" s="2"/>
      <c r="D63" s="2"/>
      <c r="E63" s="2" t="s">
        <v>469</v>
      </c>
      <c r="F63" s="2">
        <v>210</v>
      </c>
      <c r="G63" s="2" t="s">
        <v>13</v>
      </c>
      <c r="H63" s="2" t="s">
        <v>178</v>
      </c>
      <c r="I63" s="2">
        <v>17880</v>
      </c>
      <c r="J63" s="2"/>
      <c r="K63" s="2">
        <v>48250</v>
      </c>
      <c r="L63" s="2" t="s">
        <v>509</v>
      </c>
      <c r="M63" s="35"/>
      <c r="N63" s="2" t="s">
        <v>37</v>
      </c>
      <c r="O63" s="35">
        <v>4117284.04</v>
      </c>
      <c r="P63" s="36">
        <f t="shared" si="0"/>
        <v>1.1718890300315545</v>
      </c>
    </row>
    <row r="64" spans="2:17" ht="18.5" x14ac:dyDescent="0.45">
      <c r="B64" s="8">
        <v>45608</v>
      </c>
      <c r="C64" s="1">
        <v>3013</v>
      </c>
      <c r="D64" s="1" t="s">
        <v>33</v>
      </c>
      <c r="E64" s="1" t="s">
        <v>34</v>
      </c>
      <c r="F64" s="1">
        <v>90</v>
      </c>
      <c r="G64" s="1" t="s">
        <v>13</v>
      </c>
      <c r="H64" s="1" t="s">
        <v>35</v>
      </c>
      <c r="I64" s="1">
        <v>17891</v>
      </c>
      <c r="J64" s="1"/>
      <c r="K64" s="1">
        <v>48250</v>
      </c>
      <c r="L64" s="1">
        <v>6354</v>
      </c>
      <c r="M64" s="18"/>
      <c r="N64" s="1" t="s">
        <v>37</v>
      </c>
      <c r="O64" s="39">
        <v>6120000</v>
      </c>
      <c r="P64" s="22">
        <f t="shared" si="0"/>
        <v>0.78839869281045749</v>
      </c>
    </row>
    <row r="65" spans="2:16" ht="18.5" x14ac:dyDescent="0.45">
      <c r="B65" s="3"/>
      <c r="C65" s="1"/>
      <c r="D65" s="1"/>
      <c r="E65" s="1" t="s">
        <v>34</v>
      </c>
      <c r="F65" s="1">
        <v>30</v>
      </c>
      <c r="G65" s="1" t="s">
        <v>13</v>
      </c>
      <c r="H65" s="1" t="s">
        <v>35</v>
      </c>
      <c r="I65" s="1">
        <v>17892</v>
      </c>
      <c r="J65" s="1"/>
      <c r="K65" s="1">
        <v>0</v>
      </c>
      <c r="L65" s="1">
        <v>6354</v>
      </c>
      <c r="M65" s="18"/>
      <c r="N65" s="1" t="s">
        <v>37</v>
      </c>
      <c r="O65" s="39">
        <v>2133000</v>
      </c>
      <c r="P65" s="22">
        <f t="shared" si="0"/>
        <v>0</v>
      </c>
    </row>
    <row r="66" spans="2:16" ht="18.5" x14ac:dyDescent="0.45">
      <c r="B66" s="3"/>
      <c r="C66" s="1"/>
      <c r="D66" s="1"/>
      <c r="E66" s="1" t="s">
        <v>364</v>
      </c>
      <c r="F66" s="1">
        <v>30</v>
      </c>
      <c r="G66" s="1" t="s">
        <v>116</v>
      </c>
      <c r="H66" s="1" t="s">
        <v>14</v>
      </c>
      <c r="I66" s="1">
        <v>17888</v>
      </c>
      <c r="J66" s="1"/>
      <c r="K66" s="1">
        <v>48250</v>
      </c>
      <c r="L66" s="1">
        <v>6354</v>
      </c>
      <c r="M66" s="18"/>
      <c r="N66" s="1" t="s">
        <v>37</v>
      </c>
      <c r="O66" s="18">
        <v>1072344</v>
      </c>
      <c r="P66" s="22">
        <f t="shared" si="0"/>
        <v>4.4994889699574019</v>
      </c>
    </row>
    <row r="67" spans="2:16" ht="18.5" x14ac:dyDescent="0.45">
      <c r="B67" s="3"/>
      <c r="C67" s="1"/>
      <c r="D67" s="1"/>
      <c r="E67" s="1" t="s">
        <v>364</v>
      </c>
      <c r="F67" s="1">
        <v>9</v>
      </c>
      <c r="G67" s="1" t="s">
        <v>116</v>
      </c>
      <c r="H67" s="1" t="s">
        <v>14</v>
      </c>
      <c r="I67" s="1">
        <v>17889</v>
      </c>
      <c r="J67" s="1"/>
      <c r="K67" s="1">
        <v>0</v>
      </c>
      <c r="L67" s="1">
        <v>6354</v>
      </c>
      <c r="M67" s="18"/>
      <c r="N67" s="1" t="s">
        <v>37</v>
      </c>
      <c r="O67" s="18">
        <v>0.45</v>
      </c>
      <c r="P67" s="22">
        <f t="shared" si="0"/>
        <v>0</v>
      </c>
    </row>
    <row r="68" spans="2:16" ht="18.5" x14ac:dyDescent="0.45">
      <c r="B68" s="4"/>
      <c r="C68" s="2"/>
      <c r="D68" s="2"/>
      <c r="E68" s="2" t="s">
        <v>57</v>
      </c>
      <c r="F68" s="2">
        <v>30</v>
      </c>
      <c r="G68" s="2" t="s">
        <v>41</v>
      </c>
      <c r="H68" s="2" t="s">
        <v>14</v>
      </c>
      <c r="I68" s="2">
        <v>17886</v>
      </c>
      <c r="J68" s="2"/>
      <c r="K68" s="2">
        <v>188800</v>
      </c>
      <c r="L68" s="2">
        <v>6354</v>
      </c>
      <c r="M68" s="35"/>
      <c r="N68" s="2" t="s">
        <v>37</v>
      </c>
      <c r="O68" s="72">
        <v>2766369.2</v>
      </c>
      <c r="P68" s="36">
        <f t="shared" si="0"/>
        <v>6.8248301781266214</v>
      </c>
    </row>
    <row r="69" spans="2:16" ht="18.5" x14ac:dyDescent="0.45">
      <c r="B69" s="8">
        <v>45608</v>
      </c>
      <c r="C69" s="1">
        <v>3014</v>
      </c>
      <c r="D69" s="1" t="s">
        <v>11</v>
      </c>
      <c r="E69" s="1" t="s">
        <v>470</v>
      </c>
      <c r="F69" s="1">
        <v>150</v>
      </c>
      <c r="G69" s="1" t="s">
        <v>24</v>
      </c>
      <c r="H69" s="1" t="s">
        <v>14</v>
      </c>
      <c r="I69" s="1">
        <v>17887</v>
      </c>
      <c r="J69" s="1"/>
      <c r="K69" s="1">
        <v>48250</v>
      </c>
      <c r="L69" s="1">
        <v>6357</v>
      </c>
      <c r="M69" s="18"/>
      <c r="N69" s="1"/>
      <c r="O69" s="39">
        <v>3326999.4</v>
      </c>
      <c r="P69" s="22">
        <f t="shared" si="0"/>
        <v>1.4502557469652686</v>
      </c>
    </row>
    <row r="70" spans="2:16" ht="18.5" x14ac:dyDescent="0.45">
      <c r="B70" s="3"/>
      <c r="C70" s="1"/>
      <c r="D70" s="1"/>
      <c r="E70" s="1" t="s">
        <v>121</v>
      </c>
      <c r="F70" s="1">
        <v>18</v>
      </c>
      <c r="G70" s="1" t="s">
        <v>13</v>
      </c>
      <c r="H70" s="1" t="s">
        <v>330</v>
      </c>
      <c r="I70" s="1">
        <v>17893</v>
      </c>
      <c r="J70" s="1"/>
      <c r="K70" s="1">
        <v>48250</v>
      </c>
      <c r="L70" s="1">
        <v>6354</v>
      </c>
      <c r="M70" s="18"/>
      <c r="N70" s="1" t="s">
        <v>37</v>
      </c>
      <c r="O70" s="18">
        <v>871729.74</v>
      </c>
      <c r="P70" s="22">
        <f t="shared" si="0"/>
        <v>5.534972341313031</v>
      </c>
    </row>
    <row r="71" spans="2:16" ht="18.5" x14ac:dyDescent="0.45">
      <c r="B71" s="3"/>
      <c r="C71" s="1"/>
      <c r="D71" s="1"/>
      <c r="E71" s="1" t="s">
        <v>381</v>
      </c>
      <c r="F71" s="1">
        <v>16</v>
      </c>
      <c r="G71" s="1" t="s">
        <v>13</v>
      </c>
      <c r="H71" s="1" t="s">
        <v>107</v>
      </c>
      <c r="I71" s="1">
        <v>17883</v>
      </c>
      <c r="J71" s="1"/>
      <c r="K71" s="1">
        <v>162220</v>
      </c>
      <c r="L71" s="1">
        <v>6354</v>
      </c>
      <c r="M71" s="1"/>
      <c r="N71" s="1" t="s">
        <v>37</v>
      </c>
      <c r="O71" s="18">
        <v>681708</v>
      </c>
      <c r="P71" s="22">
        <f t="shared" si="0"/>
        <v>23.796112118384997</v>
      </c>
    </row>
    <row r="72" spans="2:16" ht="18.5" x14ac:dyDescent="0.45">
      <c r="B72" s="3"/>
      <c r="C72" s="1"/>
      <c r="D72" s="1"/>
      <c r="E72" s="1" t="s">
        <v>471</v>
      </c>
      <c r="F72" s="1">
        <v>21</v>
      </c>
      <c r="G72" s="1" t="s">
        <v>13</v>
      </c>
      <c r="H72" s="1" t="s">
        <v>472</v>
      </c>
      <c r="I72" s="1">
        <v>17879</v>
      </c>
      <c r="J72" s="1"/>
      <c r="K72" s="1">
        <v>48250</v>
      </c>
      <c r="L72" s="1">
        <v>6354</v>
      </c>
      <c r="M72" s="1"/>
      <c r="N72" s="1" t="s">
        <v>37</v>
      </c>
      <c r="O72" s="18">
        <v>853841.08</v>
      </c>
      <c r="P72" s="22">
        <f t="shared" ref="P72:P135" si="1" xml:space="preserve"> (K72 * 100) /O72</f>
        <v>5.6509344806881394</v>
      </c>
    </row>
    <row r="73" spans="2:16" ht="18.5" x14ac:dyDescent="0.45">
      <c r="B73" s="3"/>
      <c r="C73" s="1"/>
      <c r="D73" s="1"/>
      <c r="E73" s="1" t="s">
        <v>111</v>
      </c>
      <c r="F73" s="1">
        <v>24</v>
      </c>
      <c r="G73" s="1" t="s">
        <v>13</v>
      </c>
      <c r="H73" s="1" t="s">
        <v>14</v>
      </c>
      <c r="I73" s="1">
        <v>17894</v>
      </c>
      <c r="J73" s="1"/>
      <c r="K73" s="1">
        <v>48250</v>
      </c>
      <c r="L73" s="1">
        <v>6354</v>
      </c>
      <c r="M73" s="1"/>
      <c r="N73" s="1" t="s">
        <v>37</v>
      </c>
      <c r="O73" s="18">
        <v>778171.65</v>
      </c>
      <c r="P73" s="22">
        <f t="shared" si="1"/>
        <v>6.2004314857782337</v>
      </c>
    </row>
    <row r="74" spans="2:16" ht="18.5" x14ac:dyDescent="0.45">
      <c r="B74" s="4"/>
      <c r="C74" s="2"/>
      <c r="D74" s="2"/>
      <c r="E74" s="2" t="s">
        <v>111</v>
      </c>
      <c r="F74" s="2">
        <v>14</v>
      </c>
      <c r="G74" s="2" t="s">
        <v>13</v>
      </c>
      <c r="H74" s="2" t="s">
        <v>14</v>
      </c>
      <c r="I74" s="2">
        <v>17895</v>
      </c>
      <c r="J74" s="2"/>
      <c r="K74" s="2">
        <v>0</v>
      </c>
      <c r="L74" s="2">
        <v>6354</v>
      </c>
      <c r="M74" s="2"/>
      <c r="N74" s="2" t="s">
        <v>37</v>
      </c>
      <c r="O74" s="35">
        <v>0.7</v>
      </c>
      <c r="P74" s="36">
        <f t="shared" si="1"/>
        <v>0</v>
      </c>
    </row>
    <row r="75" spans="2:16" ht="18.5" x14ac:dyDescent="0.45">
      <c r="B75" s="8">
        <v>45609</v>
      </c>
      <c r="C75" s="1">
        <v>3015</v>
      </c>
      <c r="D75" s="1" t="s">
        <v>11</v>
      </c>
      <c r="E75" s="1" t="s">
        <v>226</v>
      </c>
      <c r="F75" s="1">
        <v>30</v>
      </c>
      <c r="G75" s="1" t="s">
        <v>24</v>
      </c>
      <c r="H75" s="1" t="s">
        <v>14</v>
      </c>
      <c r="I75" s="1">
        <v>17903</v>
      </c>
      <c r="J75" s="1"/>
      <c r="K75" s="1">
        <v>48250</v>
      </c>
      <c r="L75" s="1">
        <v>6355</v>
      </c>
      <c r="M75" s="1"/>
      <c r="N75" s="1" t="s">
        <v>37</v>
      </c>
      <c r="O75" s="39">
        <v>1076625</v>
      </c>
      <c r="P75" s="79">
        <f t="shared" si="1"/>
        <v>4.4815975850458605</v>
      </c>
    </row>
    <row r="76" spans="2:16" ht="18.5" x14ac:dyDescent="0.45">
      <c r="B76" s="3"/>
      <c r="C76" s="1"/>
      <c r="D76" s="1"/>
      <c r="E76" s="1" t="s">
        <v>367</v>
      </c>
      <c r="F76" s="1">
        <v>115</v>
      </c>
      <c r="G76" s="1" t="s">
        <v>24</v>
      </c>
      <c r="H76" s="1" t="s">
        <v>14</v>
      </c>
      <c r="I76" s="1">
        <v>17901</v>
      </c>
      <c r="J76" s="1"/>
      <c r="K76" s="1">
        <v>48250</v>
      </c>
      <c r="L76" s="1">
        <v>6355</v>
      </c>
      <c r="M76" s="1"/>
      <c r="N76" s="1" t="s">
        <v>37</v>
      </c>
      <c r="O76" s="18">
        <v>3621133.25</v>
      </c>
      <c r="P76" s="22">
        <f t="shared" si="1"/>
        <v>1.3324557995760029</v>
      </c>
    </row>
    <row r="77" spans="2:16" ht="18.5" x14ac:dyDescent="0.45">
      <c r="B77" s="3"/>
      <c r="C77" s="1"/>
      <c r="D77" s="1"/>
      <c r="E77" s="1" t="s">
        <v>367</v>
      </c>
      <c r="F77" s="1">
        <v>29</v>
      </c>
      <c r="G77" s="1" t="s">
        <v>24</v>
      </c>
      <c r="H77" s="1" t="s">
        <v>14</v>
      </c>
      <c r="I77" s="1">
        <v>17902</v>
      </c>
      <c r="J77" s="1"/>
      <c r="K77" s="1">
        <v>0</v>
      </c>
      <c r="L77" s="1">
        <v>6355</v>
      </c>
      <c r="M77" s="1"/>
      <c r="N77" s="1" t="s">
        <v>37</v>
      </c>
      <c r="O77" s="18">
        <v>1.45</v>
      </c>
      <c r="P77" s="22">
        <f t="shared" si="1"/>
        <v>0</v>
      </c>
    </row>
    <row r="78" spans="2:16" ht="18.5" x14ac:dyDescent="0.45">
      <c r="B78" s="3"/>
      <c r="C78" s="1"/>
      <c r="D78" s="1"/>
      <c r="E78" s="1" t="s">
        <v>210</v>
      </c>
      <c r="F78" s="1">
        <v>16</v>
      </c>
      <c r="G78" s="1" t="s">
        <v>211</v>
      </c>
      <c r="H78" s="1" t="s">
        <v>14</v>
      </c>
      <c r="I78" s="1">
        <v>17897</v>
      </c>
      <c r="J78" s="1"/>
      <c r="K78" s="1">
        <v>170256</v>
      </c>
      <c r="L78" s="1">
        <v>6355</v>
      </c>
      <c r="M78" s="1"/>
      <c r="N78" s="1" t="s">
        <v>37</v>
      </c>
      <c r="O78" s="18">
        <v>1727870.95</v>
      </c>
      <c r="P78" s="22">
        <f t="shared" si="1"/>
        <v>9.8535136550562417</v>
      </c>
    </row>
    <row r="79" spans="2:16" ht="18.5" x14ac:dyDescent="0.45">
      <c r="B79" s="3"/>
      <c r="C79" s="1"/>
      <c r="D79" s="1"/>
      <c r="E79" s="1" t="s">
        <v>151</v>
      </c>
      <c r="F79" s="1">
        <v>27</v>
      </c>
      <c r="G79" s="1" t="s">
        <v>13</v>
      </c>
      <c r="H79" s="1" t="s">
        <v>263</v>
      </c>
      <c r="I79" s="1">
        <v>17911</v>
      </c>
      <c r="J79" s="1"/>
      <c r="K79" s="1">
        <v>48250</v>
      </c>
      <c r="L79" s="1">
        <v>6355</v>
      </c>
      <c r="M79" s="1"/>
      <c r="N79" s="1" t="s">
        <v>37</v>
      </c>
      <c r="O79" s="18">
        <v>1125105.76</v>
      </c>
      <c r="P79" s="22">
        <f t="shared" si="1"/>
        <v>4.2884857331101029</v>
      </c>
    </row>
    <row r="80" spans="2:16" ht="18.5" x14ac:dyDescent="0.45">
      <c r="B80" s="3"/>
      <c r="C80" s="1"/>
      <c r="D80" s="1"/>
      <c r="E80" s="1" t="s">
        <v>151</v>
      </c>
      <c r="F80" s="1">
        <v>5</v>
      </c>
      <c r="G80" s="1" t="s">
        <v>13</v>
      </c>
      <c r="H80" s="1" t="s">
        <v>263</v>
      </c>
      <c r="I80" s="1">
        <v>17912</v>
      </c>
      <c r="J80" s="1"/>
      <c r="K80" s="1">
        <v>0</v>
      </c>
      <c r="L80" s="1">
        <v>6355</v>
      </c>
      <c r="M80" s="1"/>
      <c r="N80" s="1" t="s">
        <v>37</v>
      </c>
      <c r="O80" s="18">
        <v>0.25</v>
      </c>
      <c r="P80" s="22">
        <f t="shared" si="1"/>
        <v>0</v>
      </c>
    </row>
    <row r="81" spans="2:16" ht="18.5" x14ac:dyDescent="0.45">
      <c r="B81" s="4"/>
      <c r="C81" s="2"/>
      <c r="D81" s="2"/>
      <c r="E81" s="2" t="s">
        <v>98</v>
      </c>
      <c r="F81" s="2">
        <v>18</v>
      </c>
      <c r="G81" s="2" t="s">
        <v>13</v>
      </c>
      <c r="H81" s="2" t="s">
        <v>99</v>
      </c>
      <c r="I81" s="2">
        <v>17913</v>
      </c>
      <c r="J81" s="2"/>
      <c r="K81" s="2">
        <v>48250</v>
      </c>
      <c r="L81" s="2">
        <v>6355</v>
      </c>
      <c r="M81" s="2"/>
      <c r="N81" s="2" t="s">
        <v>37</v>
      </c>
      <c r="O81" s="35">
        <v>658720.80000000005</v>
      </c>
      <c r="P81" s="36">
        <f t="shared" si="1"/>
        <v>7.3248028603317215</v>
      </c>
    </row>
    <row r="82" spans="2:16" ht="18.5" x14ac:dyDescent="0.45">
      <c r="B82" s="8">
        <v>45609</v>
      </c>
      <c r="C82" s="1">
        <v>3016</v>
      </c>
      <c r="D82" s="1" t="s">
        <v>33</v>
      </c>
      <c r="E82" s="1" t="s">
        <v>473</v>
      </c>
      <c r="F82" s="1">
        <v>4</v>
      </c>
      <c r="G82" s="1" t="s">
        <v>181</v>
      </c>
      <c r="H82" s="1" t="s">
        <v>14</v>
      </c>
      <c r="I82" s="1">
        <v>17906</v>
      </c>
      <c r="J82" s="1"/>
      <c r="K82" s="1">
        <v>307000</v>
      </c>
      <c r="L82" s="1" t="s">
        <v>510</v>
      </c>
      <c r="M82" s="1"/>
      <c r="N82" s="1" t="s">
        <v>37</v>
      </c>
      <c r="O82" s="18">
        <v>194917.36</v>
      </c>
      <c r="P82" s="22">
        <f t="shared" si="1"/>
        <v>157.50264624967218</v>
      </c>
    </row>
    <row r="83" spans="2:16" ht="18.5" x14ac:dyDescent="0.45">
      <c r="B83" s="3"/>
      <c r="C83" s="1"/>
      <c r="D83" s="1"/>
      <c r="E83" s="1" t="s">
        <v>71</v>
      </c>
      <c r="F83" s="1">
        <v>20</v>
      </c>
      <c r="G83" s="1" t="s">
        <v>181</v>
      </c>
      <c r="H83" s="1" t="s">
        <v>14</v>
      </c>
      <c r="I83" s="1">
        <v>17905</v>
      </c>
      <c r="J83" s="1"/>
      <c r="K83" s="1">
        <v>0</v>
      </c>
      <c r="L83" s="1" t="s">
        <v>510</v>
      </c>
      <c r="M83" s="1"/>
      <c r="N83" s="1" t="s">
        <v>37</v>
      </c>
      <c r="O83" s="18">
        <v>1</v>
      </c>
      <c r="P83" s="22">
        <f t="shared" si="1"/>
        <v>0</v>
      </c>
    </row>
    <row r="84" spans="2:16" ht="18.5" x14ac:dyDescent="0.45">
      <c r="B84" s="3"/>
      <c r="C84" s="1"/>
      <c r="D84" s="1"/>
      <c r="E84" s="1" t="s">
        <v>71</v>
      </c>
      <c r="F84" s="1">
        <v>75</v>
      </c>
      <c r="G84" s="1" t="s">
        <v>181</v>
      </c>
      <c r="H84" s="1" t="s">
        <v>14</v>
      </c>
      <c r="I84" s="1">
        <v>17904</v>
      </c>
      <c r="J84" s="1"/>
      <c r="K84" s="1">
        <v>0</v>
      </c>
      <c r="L84" s="1" t="s">
        <v>510</v>
      </c>
      <c r="M84" s="1"/>
      <c r="N84" s="1" t="s">
        <v>37</v>
      </c>
      <c r="O84" s="39">
        <v>2749907.5</v>
      </c>
      <c r="P84" s="22">
        <f t="shared" si="1"/>
        <v>0</v>
      </c>
    </row>
    <row r="85" spans="2:16" ht="18.5" x14ac:dyDescent="0.45">
      <c r="B85" s="4"/>
      <c r="C85" s="2"/>
      <c r="D85" s="2"/>
      <c r="E85" s="2" t="s">
        <v>50</v>
      </c>
      <c r="F85" s="2">
        <v>125</v>
      </c>
      <c r="G85" s="2" t="s">
        <v>181</v>
      </c>
      <c r="H85" s="2" t="s">
        <v>14</v>
      </c>
      <c r="I85" s="2">
        <v>17907</v>
      </c>
      <c r="J85" s="2"/>
      <c r="K85" s="2">
        <v>0</v>
      </c>
      <c r="L85" s="2" t="s">
        <v>510</v>
      </c>
      <c r="M85" s="2"/>
      <c r="N85" s="2" t="s">
        <v>37</v>
      </c>
      <c r="O85" s="35">
        <v>5891847.4900000002</v>
      </c>
      <c r="P85" s="36">
        <f t="shared" si="1"/>
        <v>0</v>
      </c>
    </row>
    <row r="86" spans="2:16" ht="18.5" x14ac:dyDescent="0.45">
      <c r="B86" s="8">
        <v>45610</v>
      </c>
      <c r="C86" s="1">
        <v>3017</v>
      </c>
      <c r="D86" s="1" t="s">
        <v>11</v>
      </c>
      <c r="E86" s="1" t="s">
        <v>26</v>
      </c>
      <c r="F86" s="1">
        <v>6</v>
      </c>
      <c r="G86" s="1" t="s">
        <v>13</v>
      </c>
      <c r="H86" s="1" t="s">
        <v>14</v>
      </c>
      <c r="I86" s="1">
        <v>17924</v>
      </c>
      <c r="J86" s="1"/>
      <c r="K86" s="1">
        <v>0</v>
      </c>
      <c r="L86" s="1">
        <v>6355</v>
      </c>
      <c r="M86" s="18"/>
      <c r="N86" s="1" t="s">
        <v>37</v>
      </c>
      <c r="O86" s="18">
        <v>0.3</v>
      </c>
      <c r="P86" s="22">
        <f t="shared" si="1"/>
        <v>0</v>
      </c>
    </row>
    <row r="87" spans="2:16" ht="18.5" x14ac:dyDescent="0.45">
      <c r="B87" s="3"/>
      <c r="C87" s="1"/>
      <c r="D87" s="1"/>
      <c r="E87" s="1" t="s">
        <v>26</v>
      </c>
      <c r="F87" s="1">
        <v>40</v>
      </c>
      <c r="G87" s="1" t="s">
        <v>13</v>
      </c>
      <c r="H87" s="1" t="s">
        <v>14</v>
      </c>
      <c r="I87" s="1">
        <v>17923</v>
      </c>
      <c r="J87" s="1"/>
      <c r="K87" s="1">
        <v>48250</v>
      </c>
      <c r="L87" s="1">
        <v>6355</v>
      </c>
      <c r="M87" s="18"/>
      <c r="N87" s="1" t="s">
        <v>37</v>
      </c>
      <c r="O87" s="18">
        <v>1365217.95</v>
      </c>
      <c r="P87" s="22">
        <f t="shared" si="1"/>
        <v>3.5342342224551033</v>
      </c>
    </row>
    <row r="88" spans="2:16" ht="18.5" x14ac:dyDescent="0.45">
      <c r="B88" s="3"/>
      <c r="C88" s="1"/>
      <c r="D88" s="1"/>
      <c r="E88" s="1" t="s">
        <v>95</v>
      </c>
      <c r="F88" s="1">
        <v>25</v>
      </c>
      <c r="G88" s="1" t="s">
        <v>13</v>
      </c>
      <c r="H88" s="1" t="s">
        <v>14</v>
      </c>
      <c r="I88" s="1">
        <v>17927</v>
      </c>
      <c r="J88" s="1"/>
      <c r="K88" s="1">
        <v>48250</v>
      </c>
      <c r="L88" s="1">
        <v>6355</v>
      </c>
      <c r="M88" s="18"/>
      <c r="N88" s="1" t="s">
        <v>37</v>
      </c>
      <c r="O88" s="18">
        <v>990664.48</v>
      </c>
      <c r="P88" s="22">
        <f t="shared" si="1"/>
        <v>4.8704683547349958</v>
      </c>
    </row>
    <row r="89" spans="2:16" ht="18.5" x14ac:dyDescent="0.45">
      <c r="B89" s="3"/>
      <c r="C89" s="1"/>
      <c r="D89" s="1"/>
      <c r="E89" s="1" t="s">
        <v>50</v>
      </c>
      <c r="F89" s="1">
        <v>100</v>
      </c>
      <c r="G89" s="1" t="s">
        <v>13</v>
      </c>
      <c r="H89" s="1" t="s">
        <v>14</v>
      </c>
      <c r="I89" s="1">
        <v>17922</v>
      </c>
      <c r="J89" s="1"/>
      <c r="K89" s="1">
        <v>48250</v>
      </c>
      <c r="L89" s="1">
        <v>6355</v>
      </c>
      <c r="M89" s="18"/>
      <c r="N89" s="1" t="s">
        <v>37</v>
      </c>
      <c r="O89" s="39">
        <v>2434827</v>
      </c>
      <c r="P89" s="22">
        <f t="shared" si="1"/>
        <v>1.9816602986577692</v>
      </c>
    </row>
    <row r="90" spans="2:16" ht="18.5" x14ac:dyDescent="0.45">
      <c r="B90" s="3"/>
      <c r="C90" s="1"/>
      <c r="D90" s="1"/>
      <c r="E90" s="1" t="s">
        <v>50</v>
      </c>
      <c r="F90" s="1">
        <v>5</v>
      </c>
      <c r="G90" s="1" t="s">
        <v>13</v>
      </c>
      <c r="H90" s="1" t="s">
        <v>14</v>
      </c>
      <c r="I90" s="1">
        <v>17921</v>
      </c>
      <c r="J90" s="1"/>
      <c r="K90" s="1">
        <v>0</v>
      </c>
      <c r="L90" s="1">
        <v>6355</v>
      </c>
      <c r="M90" s="18"/>
      <c r="N90" s="1" t="s">
        <v>37</v>
      </c>
      <c r="O90" s="39">
        <v>221497</v>
      </c>
      <c r="P90" s="22">
        <f t="shared" si="1"/>
        <v>0</v>
      </c>
    </row>
    <row r="91" spans="2:16" ht="18.5" x14ac:dyDescent="0.45">
      <c r="B91" s="3"/>
      <c r="C91" s="1"/>
      <c r="D91" s="1"/>
      <c r="E91" s="1" t="s">
        <v>474</v>
      </c>
      <c r="F91" s="1">
        <v>14</v>
      </c>
      <c r="G91" s="1" t="s">
        <v>475</v>
      </c>
      <c r="H91" s="1" t="s">
        <v>14</v>
      </c>
      <c r="I91" s="1">
        <v>17919</v>
      </c>
      <c r="J91" s="1"/>
      <c r="K91" s="1">
        <v>0</v>
      </c>
      <c r="L91" s="1">
        <v>6355</v>
      </c>
      <c r="M91" s="88" t="s">
        <v>479</v>
      </c>
      <c r="N91" s="1"/>
      <c r="O91" s="18">
        <v>615130.38</v>
      </c>
      <c r="P91" s="22">
        <f t="shared" si="1"/>
        <v>0</v>
      </c>
    </row>
    <row r="92" spans="2:16" ht="18.5" x14ac:dyDescent="0.45">
      <c r="B92" s="3"/>
      <c r="C92" s="1"/>
      <c r="D92" s="1"/>
      <c r="E92" s="1" t="s">
        <v>73</v>
      </c>
      <c r="F92" s="1">
        <v>40</v>
      </c>
      <c r="G92" s="1" t="s">
        <v>13</v>
      </c>
      <c r="H92" s="1" t="s">
        <v>118</v>
      </c>
      <c r="I92" s="1">
        <v>17928</v>
      </c>
      <c r="J92" s="1"/>
      <c r="K92" s="1">
        <v>48250</v>
      </c>
      <c r="L92" s="1">
        <v>6355</v>
      </c>
      <c r="M92" s="18"/>
      <c r="N92" s="1" t="s">
        <v>37</v>
      </c>
      <c r="O92" s="39">
        <v>1517925.6</v>
      </c>
      <c r="P92" s="22">
        <f t="shared" si="1"/>
        <v>3.1786801671966001</v>
      </c>
    </row>
    <row r="93" spans="2:16" ht="18.5" x14ac:dyDescent="0.45">
      <c r="B93" s="3"/>
      <c r="C93" s="1"/>
      <c r="D93" s="1"/>
      <c r="E93" s="1" t="s">
        <v>439</v>
      </c>
      <c r="F93" s="1">
        <v>61</v>
      </c>
      <c r="G93" s="1" t="s">
        <v>126</v>
      </c>
      <c r="H93" s="1" t="s">
        <v>14</v>
      </c>
      <c r="I93" s="1">
        <v>17925</v>
      </c>
      <c r="J93" s="1"/>
      <c r="K93" s="1">
        <v>170256</v>
      </c>
      <c r="L93" s="1">
        <v>6355</v>
      </c>
      <c r="M93" s="18"/>
      <c r="N93" s="1" t="s">
        <v>37</v>
      </c>
      <c r="O93" s="39">
        <v>2260836.9</v>
      </c>
      <c r="P93" s="22">
        <f t="shared" si="1"/>
        <v>7.5306626497470921</v>
      </c>
    </row>
    <row r="94" spans="2:16" ht="18.5" x14ac:dyDescent="0.45">
      <c r="B94" s="4"/>
      <c r="C94" s="2"/>
      <c r="D94" s="2"/>
      <c r="E94" s="2" t="s">
        <v>439</v>
      </c>
      <c r="F94" s="2">
        <v>13</v>
      </c>
      <c r="G94" s="2" t="s">
        <v>126</v>
      </c>
      <c r="H94" s="2" t="s">
        <v>14</v>
      </c>
      <c r="I94" s="2">
        <v>17926</v>
      </c>
      <c r="J94" s="2"/>
      <c r="K94" s="2">
        <v>0</v>
      </c>
      <c r="L94" s="2">
        <v>6355</v>
      </c>
      <c r="M94" s="35"/>
      <c r="N94" s="2" t="s">
        <v>37</v>
      </c>
      <c r="O94" s="35">
        <v>0.65</v>
      </c>
      <c r="P94" s="36">
        <f t="shared" si="1"/>
        <v>0</v>
      </c>
    </row>
    <row r="95" spans="2:16" ht="18.5" x14ac:dyDescent="0.45">
      <c r="B95" s="12">
        <v>45608</v>
      </c>
      <c r="C95" s="10"/>
      <c r="D95" s="10" t="s">
        <v>11</v>
      </c>
      <c r="E95" s="10" t="s">
        <v>476</v>
      </c>
      <c r="F95" s="10" t="s">
        <v>477</v>
      </c>
      <c r="G95" s="10"/>
      <c r="H95" s="10" t="s">
        <v>14</v>
      </c>
      <c r="I95" s="10">
        <v>76462</v>
      </c>
      <c r="J95" s="10"/>
      <c r="K95" s="10">
        <v>113540</v>
      </c>
      <c r="L95" s="10">
        <v>6355</v>
      </c>
      <c r="M95" s="42"/>
      <c r="N95" s="10"/>
      <c r="O95" s="42"/>
      <c r="P95" s="37" t="e">
        <f t="shared" si="1"/>
        <v>#DIV/0!</v>
      </c>
    </row>
    <row r="96" spans="2:16" ht="18.5" x14ac:dyDescent="0.45">
      <c r="B96" s="12">
        <v>45611</v>
      </c>
      <c r="C96" s="10">
        <v>3018</v>
      </c>
      <c r="D96" s="10" t="s">
        <v>33</v>
      </c>
      <c r="E96" s="10" t="s">
        <v>226</v>
      </c>
      <c r="F96" s="10">
        <v>141</v>
      </c>
      <c r="G96" s="10" t="s">
        <v>24</v>
      </c>
      <c r="H96" s="10" t="s">
        <v>14</v>
      </c>
      <c r="I96" s="10">
        <v>17932</v>
      </c>
      <c r="J96" s="10"/>
      <c r="K96" s="10">
        <v>162220</v>
      </c>
      <c r="L96" s="10">
        <v>6356</v>
      </c>
      <c r="M96" s="42"/>
      <c r="N96" s="10"/>
      <c r="O96" s="42">
        <v>3813028</v>
      </c>
      <c r="P96" s="37">
        <f t="shared" si="1"/>
        <v>4.2543616254588219</v>
      </c>
    </row>
    <row r="97" spans="1:16" ht="18.5" x14ac:dyDescent="0.45">
      <c r="A97" s="80"/>
      <c r="B97" s="12">
        <v>45611</v>
      </c>
      <c r="C97" s="10">
        <v>3019</v>
      </c>
      <c r="D97" s="10" t="s">
        <v>11</v>
      </c>
      <c r="E97" s="10" t="s">
        <v>226</v>
      </c>
      <c r="F97" s="10">
        <v>216</v>
      </c>
      <c r="G97" s="10" t="s">
        <v>24</v>
      </c>
      <c r="H97" s="10" t="s">
        <v>14</v>
      </c>
      <c r="I97" s="10">
        <v>17933</v>
      </c>
      <c r="J97" s="10"/>
      <c r="K97" s="10">
        <v>162220</v>
      </c>
      <c r="L97" s="10">
        <v>6356</v>
      </c>
      <c r="M97" s="42"/>
      <c r="N97" s="10"/>
      <c r="O97" s="42">
        <v>7778595</v>
      </c>
      <c r="P97" s="37">
        <f t="shared" si="1"/>
        <v>2.0854665913317252</v>
      </c>
    </row>
    <row r="98" spans="1:16" ht="18.5" x14ac:dyDescent="0.45">
      <c r="B98" s="8">
        <v>45616</v>
      </c>
      <c r="C98" s="1">
        <v>3020</v>
      </c>
      <c r="D98" s="1" t="s">
        <v>11</v>
      </c>
      <c r="E98" s="1" t="s">
        <v>42</v>
      </c>
      <c r="F98" s="1">
        <v>51</v>
      </c>
      <c r="G98" s="1" t="s">
        <v>13</v>
      </c>
      <c r="H98" s="1" t="s">
        <v>14</v>
      </c>
      <c r="I98" s="1">
        <v>17943</v>
      </c>
      <c r="J98" s="1"/>
      <c r="K98" s="1">
        <v>48250</v>
      </c>
      <c r="L98" s="1">
        <v>6365</v>
      </c>
      <c r="M98" s="18"/>
      <c r="N98" s="1" t="s">
        <v>37</v>
      </c>
      <c r="O98" s="18">
        <v>2162520.61</v>
      </c>
      <c r="P98" s="22">
        <f t="shared" si="1"/>
        <v>2.2311926081481372</v>
      </c>
    </row>
    <row r="99" spans="1:16" ht="18.5" x14ac:dyDescent="0.45">
      <c r="B99" s="3"/>
      <c r="C99" s="1"/>
      <c r="D99" s="1"/>
      <c r="E99" s="1" t="s">
        <v>42</v>
      </c>
      <c r="F99" s="1">
        <v>4</v>
      </c>
      <c r="G99" s="1" t="s">
        <v>13</v>
      </c>
      <c r="H99" s="1" t="s">
        <v>14</v>
      </c>
      <c r="I99" s="1">
        <v>17944</v>
      </c>
      <c r="J99" s="1"/>
      <c r="K99" s="1">
        <v>0</v>
      </c>
      <c r="L99" s="1">
        <v>6365</v>
      </c>
      <c r="M99" s="18"/>
      <c r="N99" s="1" t="s">
        <v>37</v>
      </c>
      <c r="O99" s="18">
        <v>0.2</v>
      </c>
      <c r="P99" s="22">
        <f t="shared" si="1"/>
        <v>0</v>
      </c>
    </row>
    <row r="100" spans="1:16" ht="18.5" x14ac:dyDescent="0.45">
      <c r="B100" s="3"/>
      <c r="C100" s="1"/>
      <c r="D100" s="1"/>
      <c r="E100" s="1" t="s">
        <v>338</v>
      </c>
      <c r="F100" s="1">
        <v>6</v>
      </c>
      <c r="G100" s="1" t="s">
        <v>13</v>
      </c>
      <c r="H100" s="1" t="s">
        <v>14</v>
      </c>
      <c r="I100" s="1">
        <v>17947</v>
      </c>
      <c r="J100" s="1"/>
      <c r="K100" s="1">
        <v>48250</v>
      </c>
      <c r="L100" s="1">
        <v>6365</v>
      </c>
      <c r="M100" s="18"/>
      <c r="N100" s="1" t="s">
        <v>37</v>
      </c>
      <c r="O100" s="18">
        <v>366203.16</v>
      </c>
      <c r="P100" s="22">
        <f t="shared" si="1"/>
        <v>13.175746490008443</v>
      </c>
    </row>
    <row r="101" spans="1:16" ht="18.5" x14ac:dyDescent="0.45">
      <c r="B101" s="3"/>
      <c r="C101" s="1"/>
      <c r="D101" s="1"/>
      <c r="E101" s="1" t="s">
        <v>94</v>
      </c>
      <c r="F101" s="1">
        <v>40</v>
      </c>
      <c r="G101" s="1" t="s">
        <v>13</v>
      </c>
      <c r="H101" s="1" t="s">
        <v>14</v>
      </c>
      <c r="I101" s="1">
        <v>17949</v>
      </c>
      <c r="J101" s="1"/>
      <c r="K101" s="1">
        <v>48250</v>
      </c>
      <c r="L101" s="1">
        <v>6365</v>
      </c>
      <c r="M101" s="18"/>
      <c r="N101" s="1" t="s">
        <v>37</v>
      </c>
      <c r="O101" s="18">
        <v>1243284.8500000001</v>
      </c>
      <c r="P101" s="22">
        <f t="shared" si="1"/>
        <v>3.8808483832164447</v>
      </c>
    </row>
    <row r="102" spans="1:16" ht="18.5" x14ac:dyDescent="0.45">
      <c r="B102" s="3"/>
      <c r="C102" s="1"/>
      <c r="D102" s="1"/>
      <c r="E102" s="1" t="s">
        <v>94</v>
      </c>
      <c r="F102" s="1">
        <v>2</v>
      </c>
      <c r="G102" s="1" t="s">
        <v>13</v>
      </c>
      <c r="H102" s="1" t="s">
        <v>14</v>
      </c>
      <c r="I102" s="1">
        <v>17950</v>
      </c>
      <c r="J102" s="1"/>
      <c r="K102" s="1">
        <v>0</v>
      </c>
      <c r="L102" s="1">
        <v>6365</v>
      </c>
      <c r="M102" s="18"/>
      <c r="N102" s="1" t="s">
        <v>37</v>
      </c>
      <c r="O102" s="18">
        <v>0.1</v>
      </c>
      <c r="P102" s="22">
        <f t="shared" si="1"/>
        <v>0</v>
      </c>
    </row>
    <row r="103" spans="1:16" ht="18.5" x14ac:dyDescent="0.45">
      <c r="B103" s="3"/>
      <c r="C103" s="1"/>
      <c r="D103" s="1"/>
      <c r="E103" s="1" t="s">
        <v>21</v>
      </c>
      <c r="F103" s="1">
        <v>40</v>
      </c>
      <c r="G103" s="1" t="s">
        <v>13</v>
      </c>
      <c r="H103" s="1" t="s">
        <v>22</v>
      </c>
      <c r="I103" s="1">
        <v>17930</v>
      </c>
      <c r="J103" s="1"/>
      <c r="K103" s="1">
        <v>48250</v>
      </c>
      <c r="L103" s="1">
        <v>6365</v>
      </c>
      <c r="M103" s="18"/>
      <c r="N103" s="1" t="s">
        <v>37</v>
      </c>
      <c r="O103" s="18">
        <v>1486576</v>
      </c>
      <c r="P103" s="22">
        <f t="shared" si="1"/>
        <v>3.2457136399349915</v>
      </c>
    </row>
    <row r="104" spans="1:16" ht="18.5" x14ac:dyDescent="0.45">
      <c r="B104" s="3"/>
      <c r="C104" s="1"/>
      <c r="D104" s="1"/>
      <c r="E104" s="1" t="s">
        <v>21</v>
      </c>
      <c r="F104" s="1">
        <v>8</v>
      </c>
      <c r="G104" s="1" t="s">
        <v>13</v>
      </c>
      <c r="H104" s="1" t="s">
        <v>22</v>
      </c>
      <c r="I104" s="1">
        <v>17931</v>
      </c>
      <c r="J104" s="1"/>
      <c r="K104" s="1">
        <v>0</v>
      </c>
      <c r="L104" s="1">
        <v>6365</v>
      </c>
      <c r="M104" s="18"/>
      <c r="N104" s="1" t="s">
        <v>37</v>
      </c>
      <c r="O104" s="18">
        <v>0.4</v>
      </c>
      <c r="P104" s="22">
        <f t="shared" si="1"/>
        <v>0</v>
      </c>
    </row>
    <row r="105" spans="1:16" ht="18.5" x14ac:dyDescent="0.45">
      <c r="B105" s="3"/>
      <c r="C105" s="1"/>
      <c r="D105" s="1"/>
      <c r="E105" s="1" t="s">
        <v>29</v>
      </c>
      <c r="F105" s="1">
        <v>68</v>
      </c>
      <c r="G105" s="1" t="s">
        <v>30</v>
      </c>
      <c r="H105" s="1" t="s">
        <v>14</v>
      </c>
      <c r="I105" s="1">
        <v>17951</v>
      </c>
      <c r="J105" s="1"/>
      <c r="K105" s="1">
        <v>170256</v>
      </c>
      <c r="L105" s="1">
        <v>6365</v>
      </c>
      <c r="M105" s="18"/>
      <c r="N105" s="1" t="s">
        <v>37</v>
      </c>
      <c r="O105" s="18">
        <v>2448416</v>
      </c>
      <c r="P105" s="22">
        <f t="shared" si="1"/>
        <v>6.9537202828277547</v>
      </c>
    </row>
    <row r="106" spans="1:16" ht="18.5" x14ac:dyDescent="0.45">
      <c r="B106" s="4"/>
      <c r="C106" s="2"/>
      <c r="D106" s="2"/>
      <c r="E106" s="2" t="s">
        <v>29</v>
      </c>
      <c r="F106" s="2">
        <v>14</v>
      </c>
      <c r="G106" s="2" t="s">
        <v>30</v>
      </c>
      <c r="H106" s="2" t="s">
        <v>14</v>
      </c>
      <c r="I106" s="2">
        <v>17952</v>
      </c>
      <c r="J106" s="2"/>
      <c r="K106" s="2">
        <v>0</v>
      </c>
      <c r="L106" s="2">
        <v>6365</v>
      </c>
      <c r="M106" s="35"/>
      <c r="N106" s="2" t="s">
        <v>37</v>
      </c>
      <c r="O106" s="35">
        <v>0.7</v>
      </c>
      <c r="P106" s="36">
        <f t="shared" si="1"/>
        <v>0</v>
      </c>
    </row>
    <row r="107" spans="1:16" ht="18.5" x14ac:dyDescent="0.45">
      <c r="B107" s="8">
        <v>45616</v>
      </c>
      <c r="C107" s="1">
        <v>3021</v>
      </c>
      <c r="D107" s="1" t="s">
        <v>33</v>
      </c>
      <c r="E107" s="1" t="s">
        <v>66</v>
      </c>
      <c r="F107" s="1">
        <v>90</v>
      </c>
      <c r="G107" s="1" t="s">
        <v>67</v>
      </c>
      <c r="H107" s="1" t="s">
        <v>163</v>
      </c>
      <c r="I107" s="1">
        <v>17945</v>
      </c>
      <c r="J107" s="1"/>
      <c r="K107" s="1">
        <v>48250</v>
      </c>
      <c r="L107" s="1">
        <v>6365</v>
      </c>
      <c r="M107" s="18"/>
      <c r="N107" s="1" t="s">
        <v>37</v>
      </c>
      <c r="O107" s="18">
        <v>3024785</v>
      </c>
      <c r="P107" s="22">
        <f t="shared" si="1"/>
        <v>1.5951546969454027</v>
      </c>
    </row>
    <row r="108" spans="1:16" ht="18.5" x14ac:dyDescent="0.45">
      <c r="B108" s="3"/>
      <c r="C108" s="1"/>
      <c r="D108" s="1"/>
      <c r="E108" s="1" t="s">
        <v>66</v>
      </c>
      <c r="F108" s="1">
        <v>27</v>
      </c>
      <c r="G108" s="1" t="s">
        <v>67</v>
      </c>
      <c r="H108" s="1" t="s">
        <v>163</v>
      </c>
      <c r="I108" s="1">
        <v>17946</v>
      </c>
      <c r="J108" s="1"/>
      <c r="K108" s="1">
        <v>0</v>
      </c>
      <c r="L108" s="1">
        <v>6365</v>
      </c>
      <c r="M108" s="18"/>
      <c r="N108" s="1" t="s">
        <v>37</v>
      </c>
      <c r="O108" s="18">
        <v>1.35</v>
      </c>
      <c r="P108" s="22">
        <f t="shared" si="1"/>
        <v>0</v>
      </c>
    </row>
    <row r="109" spans="1:16" ht="18.5" x14ac:dyDescent="0.45">
      <c r="B109" s="3"/>
      <c r="C109" s="1"/>
      <c r="D109" s="1"/>
      <c r="E109" s="1" t="s">
        <v>84</v>
      </c>
      <c r="F109" s="1">
        <v>38</v>
      </c>
      <c r="G109" s="1" t="s">
        <v>85</v>
      </c>
      <c r="H109" s="1" t="s">
        <v>14</v>
      </c>
      <c r="I109" s="1">
        <v>17940</v>
      </c>
      <c r="J109" s="1"/>
      <c r="K109" s="1">
        <v>48250</v>
      </c>
      <c r="L109" s="1">
        <v>6365</v>
      </c>
      <c r="M109" s="18"/>
      <c r="N109" s="19" t="s">
        <v>37</v>
      </c>
      <c r="O109" s="18">
        <v>1348971.24</v>
      </c>
      <c r="P109" s="22">
        <f t="shared" si="1"/>
        <v>3.5767997544558474</v>
      </c>
    </row>
    <row r="110" spans="1:16" ht="18.5" x14ac:dyDescent="0.45">
      <c r="B110" s="3"/>
      <c r="C110" s="1"/>
      <c r="D110" s="1"/>
      <c r="E110" s="1" t="s">
        <v>84</v>
      </c>
      <c r="F110" s="1">
        <v>9</v>
      </c>
      <c r="G110" s="1" t="s">
        <v>85</v>
      </c>
      <c r="H110" s="1" t="s">
        <v>14</v>
      </c>
      <c r="I110" s="1">
        <v>17942</v>
      </c>
      <c r="J110" s="1"/>
      <c r="K110" s="1">
        <v>0</v>
      </c>
      <c r="L110" s="1">
        <v>6365</v>
      </c>
      <c r="M110" s="18"/>
      <c r="N110" s="19" t="s">
        <v>37</v>
      </c>
      <c r="O110" s="18">
        <v>0.45</v>
      </c>
      <c r="P110" s="22">
        <f t="shared" si="1"/>
        <v>0</v>
      </c>
    </row>
    <row r="111" spans="1:16" ht="18.5" x14ac:dyDescent="0.45">
      <c r="B111" s="4"/>
      <c r="C111" s="2"/>
      <c r="D111" s="2"/>
      <c r="E111" s="2" t="s">
        <v>365</v>
      </c>
      <c r="F111" s="2">
        <v>23</v>
      </c>
      <c r="G111" s="2" t="s">
        <v>41</v>
      </c>
      <c r="H111" s="2" t="s">
        <v>14</v>
      </c>
      <c r="I111" s="2">
        <v>17948</v>
      </c>
      <c r="J111" s="2"/>
      <c r="K111" s="2">
        <v>188800</v>
      </c>
      <c r="L111" s="2">
        <v>6365</v>
      </c>
      <c r="M111" s="35"/>
      <c r="N111" s="74" t="s">
        <v>37</v>
      </c>
      <c r="O111" s="35">
        <v>2460891.44</v>
      </c>
      <c r="P111" s="36">
        <f t="shared" si="1"/>
        <v>7.6720166087456505</v>
      </c>
    </row>
    <row r="112" spans="1:16" ht="18.5" x14ac:dyDescent="0.45">
      <c r="B112" s="8">
        <v>45617</v>
      </c>
      <c r="C112" s="1">
        <v>3022</v>
      </c>
      <c r="D112" s="1" t="s">
        <v>33</v>
      </c>
      <c r="E112" s="1" t="s">
        <v>480</v>
      </c>
      <c r="F112" s="1">
        <v>50</v>
      </c>
      <c r="G112" s="1" t="s">
        <v>13</v>
      </c>
      <c r="H112" s="1" t="s">
        <v>14</v>
      </c>
      <c r="I112" s="1">
        <v>17966</v>
      </c>
      <c r="J112" s="1"/>
      <c r="K112" s="1">
        <v>48250</v>
      </c>
      <c r="L112" s="1">
        <v>6365</v>
      </c>
      <c r="M112" s="1"/>
      <c r="N112" s="19" t="s">
        <v>37</v>
      </c>
      <c r="O112" s="39">
        <v>1460757.5</v>
      </c>
      <c r="P112" s="22">
        <f t="shared" si="1"/>
        <v>3.3030807646032967</v>
      </c>
    </row>
    <row r="113" spans="2:16" ht="18.5" x14ac:dyDescent="0.45">
      <c r="B113" s="3"/>
      <c r="C113" s="1"/>
      <c r="D113" s="1"/>
      <c r="E113" s="1" t="s">
        <v>480</v>
      </c>
      <c r="F113" s="1">
        <v>13</v>
      </c>
      <c r="G113" s="1" t="s">
        <v>13</v>
      </c>
      <c r="H113" s="1" t="s">
        <v>14</v>
      </c>
      <c r="I113" s="1">
        <v>17967</v>
      </c>
      <c r="J113" s="1"/>
      <c r="K113" s="1">
        <v>0</v>
      </c>
      <c r="L113" s="1">
        <v>6365</v>
      </c>
      <c r="M113" s="1"/>
      <c r="N113" s="19" t="s">
        <v>37</v>
      </c>
      <c r="O113" s="18">
        <v>0.65</v>
      </c>
      <c r="P113" s="22">
        <f t="shared" si="1"/>
        <v>0</v>
      </c>
    </row>
    <row r="114" spans="2:16" ht="18.5" x14ac:dyDescent="0.45">
      <c r="B114" s="3"/>
      <c r="C114" s="1"/>
      <c r="D114" s="1"/>
      <c r="E114" s="1" t="s">
        <v>470</v>
      </c>
      <c r="F114" s="1">
        <v>60</v>
      </c>
      <c r="G114" s="1" t="s">
        <v>24</v>
      </c>
      <c r="H114" s="1" t="s">
        <v>14</v>
      </c>
      <c r="I114" s="1">
        <v>17969</v>
      </c>
      <c r="J114" s="1"/>
      <c r="K114" s="1">
        <v>48250</v>
      </c>
      <c r="L114" s="1">
        <v>6365</v>
      </c>
      <c r="M114" s="1"/>
      <c r="N114" s="19"/>
      <c r="O114" s="39">
        <v>2400000</v>
      </c>
      <c r="P114" s="22">
        <f t="shared" si="1"/>
        <v>2.0104166666666665</v>
      </c>
    </row>
    <row r="115" spans="2:16" ht="18.5" x14ac:dyDescent="0.45">
      <c r="B115" s="63"/>
      <c r="C115" s="19"/>
      <c r="D115" s="19"/>
      <c r="E115" s="1" t="s">
        <v>454</v>
      </c>
      <c r="F115" s="1">
        <v>52</v>
      </c>
      <c r="G115" s="1" t="s">
        <v>13</v>
      </c>
      <c r="H115" s="1" t="s">
        <v>397</v>
      </c>
      <c r="I115" s="1">
        <v>17968</v>
      </c>
      <c r="J115" s="1"/>
      <c r="K115" s="1">
        <v>48250</v>
      </c>
      <c r="L115" s="1">
        <v>6365</v>
      </c>
      <c r="M115" s="19"/>
      <c r="N115" s="19" t="s">
        <v>37</v>
      </c>
      <c r="O115" s="18">
        <v>1996804</v>
      </c>
      <c r="P115" s="22">
        <f t="shared" si="1"/>
        <v>2.4163613454299973</v>
      </c>
    </row>
    <row r="116" spans="2:16" ht="18.5" x14ac:dyDescent="0.45">
      <c r="B116" s="63"/>
      <c r="C116" s="19"/>
      <c r="D116" s="19"/>
      <c r="E116" s="1" t="s">
        <v>258</v>
      </c>
      <c r="F116" s="1">
        <v>30</v>
      </c>
      <c r="G116" s="1" t="s">
        <v>180</v>
      </c>
      <c r="H116" s="1" t="s">
        <v>14</v>
      </c>
      <c r="I116" s="1">
        <v>17972</v>
      </c>
      <c r="J116" s="1"/>
      <c r="K116" s="1">
        <v>48250</v>
      </c>
      <c r="L116" s="1">
        <v>6365</v>
      </c>
      <c r="M116" s="19"/>
      <c r="N116" s="19" t="s">
        <v>37</v>
      </c>
      <c r="O116" s="18">
        <v>1124143.99</v>
      </c>
      <c r="P116" s="22">
        <f t="shared" si="1"/>
        <v>4.2921547799228108</v>
      </c>
    </row>
    <row r="117" spans="2:16" ht="18.5" x14ac:dyDescent="0.45">
      <c r="B117" s="63"/>
      <c r="C117" s="19"/>
      <c r="D117" s="19"/>
      <c r="E117" s="1" t="s">
        <v>84</v>
      </c>
      <c r="F117" s="1">
        <v>20</v>
      </c>
      <c r="G117" s="1" t="s">
        <v>85</v>
      </c>
      <c r="H117" s="1" t="s">
        <v>14</v>
      </c>
      <c r="I117" s="1">
        <v>17970</v>
      </c>
      <c r="J117" s="1"/>
      <c r="K117" s="1">
        <v>188800</v>
      </c>
      <c r="L117" s="1">
        <v>6365</v>
      </c>
      <c r="M117" s="19"/>
      <c r="N117" s="19" t="s">
        <v>37</v>
      </c>
      <c r="O117" s="39">
        <v>861745.8</v>
      </c>
      <c r="P117" s="22">
        <f t="shared" si="1"/>
        <v>21.909013075549655</v>
      </c>
    </row>
    <row r="118" spans="2:16" ht="18.5" x14ac:dyDescent="0.45">
      <c r="B118" s="75"/>
      <c r="C118" s="74"/>
      <c r="D118" s="74"/>
      <c r="E118" s="2" t="s">
        <v>84</v>
      </c>
      <c r="F118" s="2">
        <v>3</v>
      </c>
      <c r="G118" s="2" t="s">
        <v>85</v>
      </c>
      <c r="H118" s="2" t="s">
        <v>14</v>
      </c>
      <c r="I118" s="2">
        <v>17971</v>
      </c>
      <c r="J118" s="2"/>
      <c r="K118" s="2">
        <v>0</v>
      </c>
      <c r="L118" s="2">
        <v>6365</v>
      </c>
      <c r="M118" s="74"/>
      <c r="N118" s="74" t="s">
        <v>37</v>
      </c>
      <c r="O118" s="35">
        <v>0.15</v>
      </c>
      <c r="P118" s="36">
        <f t="shared" si="1"/>
        <v>0</v>
      </c>
    </row>
    <row r="119" spans="2:16" ht="18.5" x14ac:dyDescent="0.45">
      <c r="B119" s="8">
        <v>45617</v>
      </c>
      <c r="C119" s="1">
        <v>3023</v>
      </c>
      <c r="D119" s="1" t="s">
        <v>11</v>
      </c>
      <c r="E119" s="1" t="s">
        <v>49</v>
      </c>
      <c r="F119" s="1">
        <v>71</v>
      </c>
      <c r="G119" s="1" t="s">
        <v>13</v>
      </c>
      <c r="H119" s="1" t="s">
        <v>14</v>
      </c>
      <c r="I119" s="1">
        <v>17957</v>
      </c>
      <c r="J119" s="1"/>
      <c r="K119" s="1">
        <v>162220</v>
      </c>
      <c r="L119" s="1">
        <v>6366</v>
      </c>
      <c r="M119" s="1"/>
      <c r="N119" s="1" t="s">
        <v>37</v>
      </c>
      <c r="O119" s="18">
        <v>5043998.6900000004</v>
      </c>
      <c r="P119" s="22">
        <f t="shared" si="1"/>
        <v>3.2160991699226629</v>
      </c>
    </row>
    <row r="120" spans="2:16" ht="18.5" x14ac:dyDescent="0.45">
      <c r="B120" s="3"/>
      <c r="C120" s="1"/>
      <c r="D120" s="1"/>
      <c r="E120" s="1" t="s">
        <v>300</v>
      </c>
      <c r="F120" s="1">
        <v>30</v>
      </c>
      <c r="G120" s="1" t="s">
        <v>13</v>
      </c>
      <c r="H120" s="1" t="s">
        <v>206</v>
      </c>
      <c r="I120" s="1">
        <v>17965</v>
      </c>
      <c r="J120" s="1"/>
      <c r="K120" s="1">
        <v>48250</v>
      </c>
      <c r="L120" s="1">
        <v>6366</v>
      </c>
      <c r="M120" s="1"/>
      <c r="N120" s="1" t="s">
        <v>37</v>
      </c>
      <c r="O120" s="18">
        <v>3061800</v>
      </c>
      <c r="P120" s="22">
        <f t="shared" si="1"/>
        <v>1.5758704030308968</v>
      </c>
    </row>
    <row r="121" spans="2:16" ht="18.5" x14ac:dyDescent="0.45">
      <c r="B121" s="3"/>
      <c r="C121" s="1"/>
      <c r="D121" s="1"/>
      <c r="E121" s="1" t="s">
        <v>481</v>
      </c>
      <c r="F121" s="1">
        <v>20</v>
      </c>
      <c r="G121" s="1" t="s">
        <v>13</v>
      </c>
      <c r="H121" s="1" t="s">
        <v>97</v>
      </c>
      <c r="I121" s="1">
        <v>17962</v>
      </c>
      <c r="J121" s="1"/>
      <c r="K121" s="1">
        <v>48250</v>
      </c>
      <c r="L121" s="1">
        <v>6366</v>
      </c>
      <c r="M121" s="1"/>
      <c r="N121" s="1" t="s">
        <v>37</v>
      </c>
      <c r="O121" s="18">
        <v>643998.18999999994</v>
      </c>
      <c r="P121" s="22">
        <f t="shared" si="1"/>
        <v>7.4922570822753407</v>
      </c>
    </row>
    <row r="122" spans="2:16" ht="18.5" x14ac:dyDescent="0.45">
      <c r="B122" s="3"/>
      <c r="C122" s="1"/>
      <c r="D122" s="1"/>
      <c r="E122" s="1" t="s">
        <v>481</v>
      </c>
      <c r="F122" s="1">
        <v>3</v>
      </c>
      <c r="G122" s="1" t="s">
        <v>13</v>
      </c>
      <c r="H122" s="1" t="s">
        <v>97</v>
      </c>
      <c r="I122" s="1">
        <v>17961</v>
      </c>
      <c r="J122" s="1"/>
      <c r="K122" s="1">
        <v>0</v>
      </c>
      <c r="L122" s="1">
        <v>6366</v>
      </c>
      <c r="M122" s="1"/>
      <c r="N122" s="1" t="s">
        <v>37</v>
      </c>
      <c r="O122" s="18">
        <v>0.15</v>
      </c>
      <c r="P122" s="22">
        <f t="shared" si="1"/>
        <v>0</v>
      </c>
    </row>
    <row r="123" spans="2:16" ht="18.5" x14ac:dyDescent="0.45">
      <c r="B123" s="3"/>
      <c r="C123" s="1"/>
      <c r="D123" s="1"/>
      <c r="E123" s="1" t="s">
        <v>202</v>
      </c>
      <c r="F123" s="1">
        <v>31</v>
      </c>
      <c r="G123" s="1" t="s">
        <v>13</v>
      </c>
      <c r="H123" s="1" t="s">
        <v>203</v>
      </c>
      <c r="I123" s="1">
        <v>17963</v>
      </c>
      <c r="J123" s="1"/>
      <c r="K123" s="1">
        <v>48250</v>
      </c>
      <c r="L123" s="1">
        <v>6366</v>
      </c>
      <c r="M123" s="1"/>
      <c r="N123" s="1" t="s">
        <v>37</v>
      </c>
      <c r="O123" s="18">
        <v>1227356.48</v>
      </c>
      <c r="P123" s="22">
        <f t="shared" si="1"/>
        <v>3.9312132038444121</v>
      </c>
    </row>
    <row r="124" spans="2:16" ht="18.5" x14ac:dyDescent="0.45">
      <c r="B124" s="3"/>
      <c r="C124" s="1"/>
      <c r="D124" s="1"/>
      <c r="E124" s="1" t="s">
        <v>183</v>
      </c>
      <c r="F124" s="1">
        <v>71</v>
      </c>
      <c r="G124" s="1" t="s">
        <v>13</v>
      </c>
      <c r="H124" s="1" t="s">
        <v>154</v>
      </c>
      <c r="I124" s="1">
        <v>17958</v>
      </c>
      <c r="J124" s="1"/>
      <c r="K124" s="1">
        <v>48250</v>
      </c>
      <c r="L124" s="1">
        <v>6366</v>
      </c>
      <c r="M124" s="1"/>
      <c r="N124" s="1" t="s">
        <v>37</v>
      </c>
      <c r="O124" s="18">
        <v>2699255.86</v>
      </c>
      <c r="P124" s="22">
        <f t="shared" si="1"/>
        <v>1.7875296934615159</v>
      </c>
    </row>
    <row r="125" spans="2:16" ht="18.5" x14ac:dyDescent="0.45">
      <c r="B125" s="3"/>
      <c r="C125" s="1"/>
      <c r="D125" s="1"/>
      <c r="E125" s="1" t="s">
        <v>183</v>
      </c>
      <c r="F125" s="1">
        <v>13</v>
      </c>
      <c r="G125" s="1" t="s">
        <v>13</v>
      </c>
      <c r="H125" s="1" t="s">
        <v>154</v>
      </c>
      <c r="I125" s="1">
        <v>17959</v>
      </c>
      <c r="J125" s="1"/>
      <c r="K125" s="1">
        <v>0</v>
      </c>
      <c r="L125" s="1">
        <v>6366</v>
      </c>
      <c r="M125" s="1"/>
      <c r="N125" s="1" t="s">
        <v>37</v>
      </c>
      <c r="O125" s="18">
        <v>0.65</v>
      </c>
      <c r="P125" s="22">
        <f t="shared" si="1"/>
        <v>0</v>
      </c>
    </row>
    <row r="126" spans="2:16" ht="18.5" x14ac:dyDescent="0.45">
      <c r="B126" s="3"/>
      <c r="C126" s="1"/>
      <c r="D126" s="1"/>
      <c r="E126" s="1" t="s">
        <v>123</v>
      </c>
      <c r="F126" s="1">
        <v>35</v>
      </c>
      <c r="G126" s="1" t="s">
        <v>13</v>
      </c>
      <c r="H126" s="1" t="s">
        <v>124</v>
      </c>
      <c r="I126" s="1">
        <v>17960</v>
      </c>
      <c r="J126" s="1"/>
      <c r="K126" s="1">
        <v>48250</v>
      </c>
      <c r="L126" s="1">
        <v>6366</v>
      </c>
      <c r="M126" s="1"/>
      <c r="N126" s="1" t="s">
        <v>37</v>
      </c>
      <c r="O126" s="18">
        <v>1382214.99</v>
      </c>
      <c r="P126" s="22">
        <f t="shared" si="1"/>
        <v>3.4907738918386348</v>
      </c>
    </row>
    <row r="127" spans="2:16" ht="18.5" x14ac:dyDescent="0.45">
      <c r="B127" s="3"/>
      <c r="C127" s="1"/>
      <c r="D127" s="1"/>
      <c r="E127" s="1" t="s">
        <v>482</v>
      </c>
      <c r="F127" s="1">
        <v>18</v>
      </c>
      <c r="G127" s="1" t="s">
        <v>13</v>
      </c>
      <c r="H127" s="1" t="s">
        <v>483</v>
      </c>
      <c r="I127" s="1">
        <v>17918</v>
      </c>
      <c r="J127" s="1"/>
      <c r="K127" s="1">
        <v>48250</v>
      </c>
      <c r="L127" s="1">
        <v>6366</v>
      </c>
      <c r="M127" s="1"/>
      <c r="N127" s="1" t="s">
        <v>37</v>
      </c>
      <c r="O127" s="18">
        <v>2815941.06</v>
      </c>
      <c r="P127" s="22">
        <f t="shared" si="1"/>
        <v>1.7134591588362293</v>
      </c>
    </row>
    <row r="128" spans="2:16" ht="18.5" x14ac:dyDescent="0.45">
      <c r="B128" s="4"/>
      <c r="C128" s="2"/>
      <c r="D128" s="2"/>
      <c r="E128" s="2" t="s">
        <v>484</v>
      </c>
      <c r="F128" s="2">
        <v>6</v>
      </c>
      <c r="G128" s="2" t="s">
        <v>13</v>
      </c>
      <c r="H128" s="2" t="s">
        <v>14</v>
      </c>
      <c r="I128" s="2">
        <v>17964</v>
      </c>
      <c r="J128" s="2"/>
      <c r="K128" s="2">
        <v>48250</v>
      </c>
      <c r="L128" s="2">
        <v>6366</v>
      </c>
      <c r="M128" s="35"/>
      <c r="N128" s="35"/>
      <c r="O128" s="35">
        <v>264727.01</v>
      </c>
      <c r="P128" s="36">
        <f t="shared" si="1"/>
        <v>18.226323033679108</v>
      </c>
    </row>
    <row r="129" spans="1:16" ht="18.5" x14ac:dyDescent="0.45">
      <c r="A129" s="19"/>
      <c r="B129" s="8">
        <v>45618</v>
      </c>
      <c r="C129" s="1">
        <v>3024</v>
      </c>
      <c r="D129" s="1" t="s">
        <v>11</v>
      </c>
      <c r="E129" s="1" t="s">
        <v>53</v>
      </c>
      <c r="F129" s="1">
        <v>6</v>
      </c>
      <c r="G129" s="1" t="s">
        <v>39</v>
      </c>
      <c r="H129" s="1" t="s">
        <v>14</v>
      </c>
      <c r="I129" s="1">
        <v>17975</v>
      </c>
      <c r="J129" s="1"/>
      <c r="K129" s="1">
        <v>0</v>
      </c>
      <c r="L129" s="1">
        <v>6366</v>
      </c>
      <c r="M129" s="1"/>
      <c r="N129" s="1" t="s">
        <v>37</v>
      </c>
      <c r="O129" s="39">
        <v>0.3</v>
      </c>
      <c r="P129" s="22">
        <f t="shared" si="1"/>
        <v>0</v>
      </c>
    </row>
    <row r="130" spans="1:16" ht="18.5" x14ac:dyDescent="0.45">
      <c r="A130" s="19"/>
      <c r="B130" s="3"/>
      <c r="C130" s="1"/>
      <c r="D130" s="1"/>
      <c r="E130" s="1" t="s">
        <v>53</v>
      </c>
      <c r="F130" s="1">
        <v>27</v>
      </c>
      <c r="G130" s="1" t="s">
        <v>39</v>
      </c>
      <c r="H130" s="1" t="s">
        <v>14</v>
      </c>
      <c r="I130" s="1">
        <v>17974</v>
      </c>
      <c r="J130" s="1"/>
      <c r="K130" s="1">
        <v>170256</v>
      </c>
      <c r="L130" s="1">
        <v>6366</v>
      </c>
      <c r="M130" s="1"/>
      <c r="N130" s="1" t="s">
        <v>37</v>
      </c>
      <c r="O130" s="18">
        <v>898547.45</v>
      </c>
      <c r="P130" s="22">
        <f t="shared" si="1"/>
        <v>18.947914214213174</v>
      </c>
    </row>
    <row r="131" spans="1:16" ht="18.5" x14ac:dyDescent="0.45">
      <c r="A131" s="19"/>
      <c r="B131" s="3"/>
      <c r="C131" s="1"/>
      <c r="D131" s="1"/>
      <c r="E131" s="1" t="s">
        <v>282</v>
      </c>
      <c r="F131" s="1">
        <v>23</v>
      </c>
      <c r="G131" s="1" t="s">
        <v>24</v>
      </c>
      <c r="H131" s="1" t="s">
        <v>14</v>
      </c>
      <c r="I131" s="1">
        <v>17937</v>
      </c>
      <c r="J131" s="1"/>
      <c r="K131" s="1">
        <v>48250</v>
      </c>
      <c r="L131" s="1">
        <v>6366</v>
      </c>
      <c r="M131" s="1"/>
      <c r="N131" s="1" t="s">
        <v>37</v>
      </c>
      <c r="O131" s="39">
        <v>876703.2</v>
      </c>
      <c r="P131" s="22">
        <f t="shared" si="1"/>
        <v>5.503572930953144</v>
      </c>
    </row>
    <row r="132" spans="1:16" ht="18.5" x14ac:dyDescent="0.45">
      <c r="A132" s="19"/>
      <c r="B132" s="3"/>
      <c r="C132" s="1"/>
      <c r="D132" s="1"/>
      <c r="E132" s="1" t="s">
        <v>282</v>
      </c>
      <c r="F132" s="1">
        <v>5</v>
      </c>
      <c r="G132" s="1" t="s">
        <v>24</v>
      </c>
      <c r="H132" s="1" t="s">
        <v>14</v>
      </c>
      <c r="I132" s="1">
        <v>17939</v>
      </c>
      <c r="J132" s="1"/>
      <c r="K132" s="1">
        <v>0</v>
      </c>
      <c r="L132" s="1">
        <v>6366</v>
      </c>
      <c r="M132" s="1"/>
      <c r="N132" s="1" t="s">
        <v>37</v>
      </c>
      <c r="O132" s="18">
        <v>0.25</v>
      </c>
      <c r="P132" s="22">
        <f t="shared" si="1"/>
        <v>0</v>
      </c>
    </row>
    <row r="133" spans="1:16" ht="18.5" x14ac:dyDescent="0.45">
      <c r="B133" s="3"/>
      <c r="C133" s="1"/>
      <c r="D133" s="1"/>
      <c r="E133" s="1" t="s">
        <v>485</v>
      </c>
      <c r="F133" s="1">
        <v>30</v>
      </c>
      <c r="G133" s="1" t="s">
        <v>134</v>
      </c>
      <c r="H133" s="1" t="s">
        <v>14</v>
      </c>
      <c r="I133" s="1">
        <v>17984</v>
      </c>
      <c r="J133" s="1"/>
      <c r="K133" s="1">
        <v>48250</v>
      </c>
      <c r="L133" s="1">
        <v>6366</v>
      </c>
      <c r="M133" s="18"/>
      <c r="N133" s="1" t="s">
        <v>37</v>
      </c>
      <c r="O133" s="39">
        <v>973004.5</v>
      </c>
      <c r="P133" s="22">
        <f t="shared" si="1"/>
        <v>4.9588670967092137</v>
      </c>
    </row>
    <row r="134" spans="1:16" ht="18.5" x14ac:dyDescent="0.45">
      <c r="B134" s="3"/>
      <c r="C134" s="1"/>
      <c r="D134" s="1"/>
      <c r="E134" s="1" t="s">
        <v>485</v>
      </c>
      <c r="F134" s="1">
        <v>9</v>
      </c>
      <c r="G134" s="1" t="s">
        <v>134</v>
      </c>
      <c r="H134" s="1" t="s">
        <v>14</v>
      </c>
      <c r="I134" s="1">
        <v>17985</v>
      </c>
      <c r="J134" s="1"/>
      <c r="K134" s="1">
        <v>0</v>
      </c>
      <c r="L134" s="1">
        <v>6366</v>
      </c>
      <c r="M134" s="18"/>
      <c r="N134" s="1" t="s">
        <v>37</v>
      </c>
      <c r="O134" s="18">
        <v>0.45</v>
      </c>
      <c r="P134" s="22">
        <f t="shared" si="1"/>
        <v>0</v>
      </c>
    </row>
    <row r="135" spans="1:16" ht="18.5" x14ac:dyDescent="0.45">
      <c r="B135" s="3"/>
      <c r="C135" s="1"/>
      <c r="D135" s="1"/>
      <c r="E135" s="1" t="s">
        <v>29</v>
      </c>
      <c r="F135" s="1">
        <v>10</v>
      </c>
      <c r="G135" s="1" t="s">
        <v>30</v>
      </c>
      <c r="H135" s="1" t="s">
        <v>14</v>
      </c>
      <c r="I135" s="1">
        <v>17983</v>
      </c>
      <c r="J135" s="1"/>
      <c r="K135" s="1">
        <v>48250</v>
      </c>
      <c r="L135" s="1">
        <v>6366</v>
      </c>
      <c r="M135" s="18"/>
      <c r="N135" s="1" t="s">
        <v>37</v>
      </c>
      <c r="O135" s="18">
        <v>608198.5</v>
      </c>
      <c r="P135" s="22">
        <f t="shared" si="1"/>
        <v>7.9332652086448752</v>
      </c>
    </row>
    <row r="136" spans="1:16" ht="18.5" x14ac:dyDescent="0.45">
      <c r="B136" s="63"/>
      <c r="C136" s="19"/>
      <c r="D136" s="19"/>
      <c r="E136" s="1" t="s">
        <v>439</v>
      </c>
      <c r="F136" s="1">
        <v>5</v>
      </c>
      <c r="G136" s="1" t="s">
        <v>126</v>
      </c>
      <c r="H136" s="1" t="s">
        <v>14</v>
      </c>
      <c r="I136" s="1">
        <v>17982</v>
      </c>
      <c r="J136" s="1"/>
      <c r="K136" s="1">
        <v>0</v>
      </c>
      <c r="L136" s="1">
        <v>6366</v>
      </c>
      <c r="N136" s="1" t="s">
        <v>37</v>
      </c>
      <c r="O136" s="18">
        <v>0.25</v>
      </c>
      <c r="P136" s="22">
        <f t="shared" ref="P136:P175" si="2" xml:space="preserve"> (K136 * 100) /O136</f>
        <v>0</v>
      </c>
    </row>
    <row r="137" spans="1:16" ht="18.5" x14ac:dyDescent="0.45">
      <c r="B137" s="63"/>
      <c r="C137" s="19"/>
      <c r="D137" s="19"/>
      <c r="E137" s="1" t="s">
        <v>439</v>
      </c>
      <c r="F137" s="1">
        <v>24</v>
      </c>
      <c r="G137" s="1" t="s">
        <v>126</v>
      </c>
      <c r="H137" s="1" t="s">
        <v>14</v>
      </c>
      <c r="I137" s="1">
        <v>17981</v>
      </c>
      <c r="J137" s="1"/>
      <c r="K137" s="1">
        <v>48250</v>
      </c>
      <c r="L137" s="1">
        <v>6366</v>
      </c>
      <c r="N137" s="1" t="s">
        <v>37</v>
      </c>
      <c r="O137" s="18">
        <v>861250.52</v>
      </c>
      <c r="P137" s="22">
        <f t="shared" si="2"/>
        <v>5.6023188235636709</v>
      </c>
    </row>
    <row r="138" spans="1:16" ht="18.5" x14ac:dyDescent="0.45">
      <c r="B138" s="75"/>
      <c r="C138" s="74"/>
      <c r="D138" s="74"/>
      <c r="E138" s="2" t="s">
        <v>36</v>
      </c>
      <c r="F138" s="2">
        <v>62</v>
      </c>
      <c r="G138" s="2" t="s">
        <v>24</v>
      </c>
      <c r="H138" s="2" t="s">
        <v>14</v>
      </c>
      <c r="I138" s="2">
        <v>17980</v>
      </c>
      <c r="J138" s="2"/>
      <c r="K138" s="2">
        <v>48250</v>
      </c>
      <c r="L138" s="2">
        <v>6366</v>
      </c>
      <c r="M138" s="71"/>
      <c r="N138" s="74" t="s">
        <v>37</v>
      </c>
      <c r="O138" s="35">
        <v>3187780.99</v>
      </c>
      <c r="P138" s="36">
        <f t="shared" si="2"/>
        <v>1.513592061416992</v>
      </c>
    </row>
    <row r="139" spans="1:16" ht="18.5" x14ac:dyDescent="0.45">
      <c r="B139" s="12">
        <v>45621</v>
      </c>
      <c r="C139" s="10">
        <v>3025</v>
      </c>
      <c r="D139" s="10" t="s">
        <v>162</v>
      </c>
      <c r="E139" s="10" t="s">
        <v>226</v>
      </c>
      <c r="F139" s="10">
        <v>203</v>
      </c>
      <c r="G139" s="10" t="s">
        <v>24</v>
      </c>
      <c r="H139" s="10" t="s">
        <v>14</v>
      </c>
      <c r="I139" s="10">
        <v>17992</v>
      </c>
      <c r="J139" s="10"/>
      <c r="K139" s="10">
        <v>162220</v>
      </c>
      <c r="L139" s="10">
        <v>6389</v>
      </c>
      <c r="M139" s="10"/>
      <c r="N139" s="82" t="s">
        <v>37</v>
      </c>
      <c r="O139" s="42">
        <v>6694572</v>
      </c>
      <c r="P139" s="37">
        <f t="shared" si="2"/>
        <v>2.4231571488065256</v>
      </c>
    </row>
    <row r="140" spans="1:16" ht="18.5" x14ac:dyDescent="0.45">
      <c r="B140" s="3"/>
      <c r="C140" s="1" t="s">
        <v>490</v>
      </c>
      <c r="D140" s="1" t="s">
        <v>11</v>
      </c>
      <c r="E140" s="1" t="s">
        <v>359</v>
      </c>
      <c r="F140" s="1">
        <v>196</v>
      </c>
      <c r="G140" s="1" t="s">
        <v>13</v>
      </c>
      <c r="H140" s="1" t="s">
        <v>78</v>
      </c>
      <c r="I140" s="1">
        <v>17991</v>
      </c>
      <c r="J140" s="1"/>
      <c r="K140" s="1">
        <v>162220</v>
      </c>
      <c r="L140" s="1">
        <v>6389</v>
      </c>
      <c r="M140" s="1"/>
      <c r="N140" s="19" t="s">
        <v>37</v>
      </c>
      <c r="O140" s="18">
        <v>3750838.24</v>
      </c>
      <c r="P140" s="22">
        <f t="shared" si="2"/>
        <v>4.324899918904527</v>
      </c>
    </row>
    <row r="141" spans="1:16" ht="18.5" x14ac:dyDescent="0.45">
      <c r="B141" s="3"/>
      <c r="C141" s="1"/>
      <c r="D141" s="1"/>
      <c r="E141" s="1" t="s">
        <v>50</v>
      </c>
      <c r="F141" s="1">
        <v>60</v>
      </c>
      <c r="G141" s="1" t="s">
        <v>13</v>
      </c>
      <c r="H141" s="1" t="s">
        <v>14</v>
      </c>
      <c r="I141" s="1">
        <v>17990</v>
      </c>
      <c r="J141" s="1"/>
      <c r="K141" s="1">
        <v>48250</v>
      </c>
      <c r="L141" s="1">
        <v>6389</v>
      </c>
      <c r="M141" s="1"/>
      <c r="N141" s="19" t="s">
        <v>37</v>
      </c>
      <c r="O141" s="18">
        <v>1516275</v>
      </c>
      <c r="P141" s="22">
        <f t="shared" si="2"/>
        <v>3.182140442861618</v>
      </c>
    </row>
    <row r="142" spans="1:16" ht="18.5" x14ac:dyDescent="0.45">
      <c r="B142" s="13"/>
      <c r="C142" s="14"/>
      <c r="D142" s="14"/>
      <c r="E142" s="14" t="s">
        <v>155</v>
      </c>
      <c r="F142" s="14">
        <v>12</v>
      </c>
      <c r="G142" s="14" t="s">
        <v>13</v>
      </c>
      <c r="H142" s="14" t="s">
        <v>35</v>
      </c>
      <c r="I142" s="14">
        <v>17987</v>
      </c>
      <c r="J142" s="14"/>
      <c r="K142" s="14">
        <v>0</v>
      </c>
      <c r="L142" s="14"/>
      <c r="M142" s="14" t="s">
        <v>487</v>
      </c>
      <c r="N142" s="19"/>
      <c r="O142" s="18">
        <v>427118.25</v>
      </c>
      <c r="P142" s="22">
        <f t="shared" si="2"/>
        <v>0</v>
      </c>
    </row>
    <row r="143" spans="1:16" ht="18.5" x14ac:dyDescent="0.45">
      <c r="B143" s="17">
        <v>45622</v>
      </c>
      <c r="C143" s="41">
        <v>3026</v>
      </c>
      <c r="D143" s="41" t="s">
        <v>33</v>
      </c>
      <c r="E143" s="41" t="s">
        <v>50</v>
      </c>
      <c r="F143" s="41">
        <v>110</v>
      </c>
      <c r="G143" s="41" t="s">
        <v>181</v>
      </c>
      <c r="H143" s="41" t="s">
        <v>14</v>
      </c>
      <c r="I143" s="41">
        <v>18001</v>
      </c>
      <c r="J143" s="41"/>
      <c r="K143" s="41">
        <v>307000</v>
      </c>
      <c r="L143" s="41">
        <v>6389</v>
      </c>
      <c r="M143" s="41"/>
      <c r="N143" s="85" t="s">
        <v>37</v>
      </c>
      <c r="O143" s="86">
        <v>4603716.9000000004</v>
      </c>
      <c r="P143" s="79">
        <f t="shared" si="2"/>
        <v>6.6685247305280644</v>
      </c>
    </row>
    <row r="144" spans="1:16" ht="18.5" x14ac:dyDescent="0.45">
      <c r="B144" s="8"/>
      <c r="C144" s="1"/>
      <c r="D144" s="1"/>
      <c r="E144" s="1" t="s">
        <v>50</v>
      </c>
      <c r="F144" s="1">
        <v>130</v>
      </c>
      <c r="G144" s="1" t="s">
        <v>181</v>
      </c>
      <c r="H144" s="1" t="s">
        <v>14</v>
      </c>
      <c r="I144" s="1">
        <v>18002</v>
      </c>
      <c r="J144" s="1"/>
      <c r="K144" s="1">
        <v>0</v>
      </c>
      <c r="L144" s="1">
        <v>6389</v>
      </c>
      <c r="M144" s="1"/>
      <c r="N144" s="19" t="s">
        <v>37</v>
      </c>
      <c r="O144" s="18">
        <v>4635904.1500000004</v>
      </c>
      <c r="P144" s="22">
        <f t="shared" si="2"/>
        <v>0</v>
      </c>
    </row>
    <row r="145" spans="2:16" ht="18.5" x14ac:dyDescent="0.45">
      <c r="B145" s="84"/>
      <c r="C145" s="2"/>
      <c r="D145" s="2"/>
      <c r="E145" s="2" t="s">
        <v>71</v>
      </c>
      <c r="F145" s="2">
        <v>125</v>
      </c>
      <c r="G145" s="2" t="s">
        <v>181</v>
      </c>
      <c r="H145" s="2" t="s">
        <v>14</v>
      </c>
      <c r="I145" s="2">
        <v>17998</v>
      </c>
      <c r="J145" s="2"/>
      <c r="K145" s="2">
        <v>0</v>
      </c>
      <c r="L145" s="2">
        <v>6389</v>
      </c>
      <c r="M145" s="2"/>
      <c r="N145" s="74" t="s">
        <v>37</v>
      </c>
      <c r="O145" s="35">
        <v>5174265.1900000004</v>
      </c>
      <c r="P145" s="36">
        <f t="shared" si="2"/>
        <v>0</v>
      </c>
    </row>
    <row r="146" spans="2:16" ht="18.5" x14ac:dyDescent="0.45">
      <c r="B146" s="8">
        <v>45622</v>
      </c>
      <c r="C146" s="1">
        <v>3027</v>
      </c>
      <c r="D146" s="1" t="s">
        <v>11</v>
      </c>
      <c r="E146" s="1" t="s">
        <v>340</v>
      </c>
      <c r="F146" s="1">
        <v>20</v>
      </c>
      <c r="G146" s="1" t="s">
        <v>302</v>
      </c>
      <c r="H146" s="1" t="s">
        <v>14</v>
      </c>
      <c r="I146" s="1">
        <v>17988</v>
      </c>
      <c r="J146" s="1"/>
      <c r="K146" s="1">
        <v>170256</v>
      </c>
      <c r="L146" s="1">
        <v>6389</v>
      </c>
      <c r="M146" s="1"/>
      <c r="N146" s="19" t="s">
        <v>37</v>
      </c>
      <c r="O146" s="18">
        <v>891550</v>
      </c>
      <c r="P146" s="22">
        <f t="shared" si="2"/>
        <v>19.096629465537546</v>
      </c>
    </row>
    <row r="147" spans="2:16" ht="18.5" x14ac:dyDescent="0.45">
      <c r="B147" s="3"/>
      <c r="C147" s="1"/>
      <c r="D147" s="1"/>
      <c r="E147" s="1" t="s">
        <v>340</v>
      </c>
      <c r="F147" s="1">
        <v>6</v>
      </c>
      <c r="G147" s="1" t="s">
        <v>302</v>
      </c>
      <c r="H147" s="1" t="s">
        <v>14</v>
      </c>
      <c r="I147" s="1">
        <v>17989</v>
      </c>
      <c r="J147" s="1"/>
      <c r="K147" s="1">
        <v>0</v>
      </c>
      <c r="L147" s="1">
        <v>6389</v>
      </c>
      <c r="M147" s="1"/>
      <c r="N147" s="19" t="s">
        <v>37</v>
      </c>
      <c r="O147" s="18">
        <v>0.3</v>
      </c>
      <c r="P147" s="22">
        <f t="shared" si="2"/>
        <v>0</v>
      </c>
    </row>
    <row r="148" spans="2:16" ht="18.5" x14ac:dyDescent="0.45">
      <c r="B148" s="3"/>
      <c r="C148" s="1"/>
      <c r="D148" s="1"/>
      <c r="E148" s="1" t="s">
        <v>486</v>
      </c>
      <c r="F148" s="1">
        <v>18</v>
      </c>
      <c r="G148" s="1" t="s">
        <v>13</v>
      </c>
      <c r="H148" s="1" t="s">
        <v>14</v>
      </c>
      <c r="I148" s="1">
        <v>17978</v>
      </c>
      <c r="J148" s="1"/>
      <c r="K148" s="1">
        <v>0</v>
      </c>
      <c r="L148" s="1"/>
      <c r="M148" s="14" t="s">
        <v>489</v>
      </c>
      <c r="N148" s="19" t="s">
        <v>37</v>
      </c>
      <c r="O148" s="18">
        <v>877128.12</v>
      </c>
      <c r="P148" s="22">
        <f t="shared" si="2"/>
        <v>0</v>
      </c>
    </row>
    <row r="149" spans="2:16" ht="18.5" x14ac:dyDescent="0.45">
      <c r="B149" s="3"/>
      <c r="C149" s="1"/>
      <c r="D149" s="1"/>
      <c r="E149" s="1" t="s">
        <v>155</v>
      </c>
      <c r="F149" s="1">
        <v>12</v>
      </c>
      <c r="G149" s="1" t="s">
        <v>13</v>
      </c>
      <c r="H149" s="1" t="s">
        <v>35</v>
      </c>
      <c r="I149" s="1">
        <v>17987</v>
      </c>
      <c r="J149" s="1"/>
      <c r="K149" s="1">
        <v>48250</v>
      </c>
      <c r="L149" s="1">
        <v>6389</v>
      </c>
      <c r="M149" s="1"/>
      <c r="O149" s="18">
        <v>427118.25</v>
      </c>
      <c r="P149" s="22">
        <f t="shared" si="2"/>
        <v>11.29663740661983</v>
      </c>
    </row>
    <row r="150" spans="2:16" ht="18.5" x14ac:dyDescent="0.45">
      <c r="B150" s="4"/>
      <c r="C150" s="2"/>
      <c r="D150" s="2"/>
      <c r="E150" s="2" t="s">
        <v>50</v>
      </c>
      <c r="F150" s="2">
        <v>305</v>
      </c>
      <c r="G150" s="2" t="s">
        <v>312</v>
      </c>
      <c r="H150" s="2" t="s">
        <v>14</v>
      </c>
      <c r="I150" s="2">
        <v>18000</v>
      </c>
      <c r="J150" s="2"/>
      <c r="K150" s="2">
        <v>48250</v>
      </c>
      <c r="L150" s="2">
        <v>6389</v>
      </c>
      <c r="M150" s="2"/>
      <c r="N150" s="74" t="s">
        <v>37</v>
      </c>
      <c r="O150" s="35">
        <v>8509385.8900000006</v>
      </c>
      <c r="P150" s="36">
        <f t="shared" si="2"/>
        <v>0.56702094162520111</v>
      </c>
    </row>
    <row r="151" spans="2:16" ht="18.5" x14ac:dyDescent="0.45">
      <c r="B151" s="12">
        <v>45621</v>
      </c>
      <c r="C151" s="10"/>
      <c r="D151" s="10"/>
      <c r="E151" s="10" t="s">
        <v>50</v>
      </c>
      <c r="F151" s="10">
        <v>9914</v>
      </c>
      <c r="G151" s="10" t="s">
        <v>488</v>
      </c>
      <c r="H151" s="10" t="s">
        <v>14</v>
      </c>
      <c r="I151" s="10"/>
      <c r="J151" s="10"/>
      <c r="K151" s="10"/>
      <c r="L151" s="10"/>
      <c r="M151" s="10"/>
      <c r="N151" s="82"/>
      <c r="O151" s="81"/>
      <c r="P151" s="37" t="e">
        <f t="shared" si="2"/>
        <v>#DIV/0!</v>
      </c>
    </row>
    <row r="152" spans="2:16" ht="18.5" x14ac:dyDescent="0.45">
      <c r="B152" s="8">
        <v>45623</v>
      </c>
      <c r="C152" s="1">
        <v>3028</v>
      </c>
      <c r="D152" s="1" t="s">
        <v>11</v>
      </c>
      <c r="E152" s="1" t="s">
        <v>106</v>
      </c>
      <c r="F152" s="1">
        <v>42</v>
      </c>
      <c r="G152" s="1" t="s">
        <v>13</v>
      </c>
      <c r="H152" s="1" t="s">
        <v>431</v>
      </c>
      <c r="I152" s="1">
        <v>18015</v>
      </c>
      <c r="J152" s="1"/>
      <c r="K152" s="1">
        <v>48250</v>
      </c>
      <c r="L152" s="1">
        <v>6390</v>
      </c>
      <c r="M152" s="1"/>
      <c r="N152" s="19" t="s">
        <v>37</v>
      </c>
      <c r="O152" s="18">
        <v>1932169.4</v>
      </c>
      <c r="P152" s="22">
        <f t="shared" si="2"/>
        <v>2.4971930514995218</v>
      </c>
    </row>
    <row r="153" spans="2:16" ht="18.5" x14ac:dyDescent="0.45">
      <c r="B153" s="3"/>
      <c r="C153" s="1"/>
      <c r="D153" s="1"/>
      <c r="E153" s="1" t="s">
        <v>34</v>
      </c>
      <c r="F153" s="1">
        <v>30</v>
      </c>
      <c r="G153" s="1" t="s">
        <v>13</v>
      </c>
      <c r="H153" s="1" t="s">
        <v>35</v>
      </c>
      <c r="I153" s="1">
        <v>18016</v>
      </c>
      <c r="J153" s="1"/>
      <c r="K153" s="1">
        <v>48250</v>
      </c>
      <c r="L153" s="1">
        <v>6390</v>
      </c>
      <c r="M153" s="1"/>
      <c r="N153" s="19"/>
      <c r="O153" s="39">
        <v>2133000</v>
      </c>
      <c r="P153" s="22">
        <f t="shared" si="2"/>
        <v>2.2620721987810595</v>
      </c>
    </row>
    <row r="154" spans="2:16" ht="18.5" x14ac:dyDescent="0.45">
      <c r="B154" s="3"/>
      <c r="C154" s="1"/>
      <c r="D154" s="1"/>
      <c r="E154" s="1" t="s">
        <v>300</v>
      </c>
      <c r="F154" s="1">
        <v>82</v>
      </c>
      <c r="G154" s="1" t="s">
        <v>13</v>
      </c>
      <c r="H154" s="1" t="s">
        <v>206</v>
      </c>
      <c r="I154" s="1">
        <v>18018</v>
      </c>
      <c r="J154" s="1"/>
      <c r="K154" s="1">
        <v>48250</v>
      </c>
      <c r="L154" s="1">
        <v>6390</v>
      </c>
      <c r="M154" s="1"/>
      <c r="N154" s="19" t="s">
        <v>37</v>
      </c>
      <c r="O154" s="39">
        <v>8192016</v>
      </c>
      <c r="P154" s="22">
        <f t="shared" si="2"/>
        <v>0.58898810744510266</v>
      </c>
    </row>
    <row r="155" spans="2:16" ht="18.5" x14ac:dyDescent="0.45">
      <c r="B155" s="3"/>
      <c r="C155" s="1"/>
      <c r="D155" s="1"/>
      <c r="E155" s="1" t="s">
        <v>57</v>
      </c>
      <c r="F155" s="1">
        <v>9</v>
      </c>
      <c r="G155" s="1" t="s">
        <v>41</v>
      </c>
      <c r="H155" s="1" t="s">
        <v>14</v>
      </c>
      <c r="I155" s="1">
        <v>18009</v>
      </c>
      <c r="J155" s="1"/>
      <c r="K155" s="1">
        <v>0</v>
      </c>
      <c r="L155" s="1">
        <v>6390</v>
      </c>
      <c r="M155" s="1"/>
      <c r="N155" s="19" t="s">
        <v>37</v>
      </c>
      <c r="O155" s="18">
        <v>962957.52</v>
      </c>
      <c r="P155" s="22">
        <f t="shared" si="2"/>
        <v>0</v>
      </c>
    </row>
    <row r="156" spans="2:16" ht="18.5" x14ac:dyDescent="0.45">
      <c r="B156" s="3"/>
      <c r="C156" s="1"/>
      <c r="D156" s="1"/>
      <c r="E156" s="1" t="s">
        <v>57</v>
      </c>
      <c r="F156" s="1">
        <v>48</v>
      </c>
      <c r="G156" s="1" t="s">
        <v>41</v>
      </c>
      <c r="H156" s="1" t="s">
        <v>14</v>
      </c>
      <c r="I156" s="1">
        <v>18010</v>
      </c>
      <c r="J156" s="1"/>
      <c r="K156" s="1">
        <v>188800</v>
      </c>
      <c r="L156" s="1">
        <v>6390</v>
      </c>
      <c r="M156" s="1"/>
      <c r="N156" s="19" t="s">
        <v>37</v>
      </c>
      <c r="O156" s="18">
        <v>51235773.439999998</v>
      </c>
      <c r="P156" s="22">
        <f t="shared" si="2"/>
        <v>0.36849253426630812</v>
      </c>
    </row>
    <row r="157" spans="2:16" ht="18.5" x14ac:dyDescent="0.45">
      <c r="B157" s="3"/>
      <c r="C157" s="1"/>
      <c r="D157" s="1"/>
      <c r="E157" s="1" t="s">
        <v>387</v>
      </c>
      <c r="F157" s="1">
        <v>67</v>
      </c>
      <c r="G157" s="1" t="s">
        <v>24</v>
      </c>
      <c r="H157" s="1" t="s">
        <v>14</v>
      </c>
      <c r="I157" s="1">
        <v>18011</v>
      </c>
      <c r="J157" s="1"/>
      <c r="K157" s="1">
        <v>48250</v>
      </c>
      <c r="L157" s="1">
        <v>6390</v>
      </c>
      <c r="M157" s="1"/>
      <c r="N157" s="19" t="s">
        <v>37</v>
      </c>
      <c r="O157" s="18">
        <v>2964522.57</v>
      </c>
      <c r="P157" s="22">
        <f t="shared" si="2"/>
        <v>1.6275807945695622</v>
      </c>
    </row>
    <row r="158" spans="2:16" ht="18.5" x14ac:dyDescent="0.45">
      <c r="B158" s="73"/>
      <c r="C158" s="71"/>
      <c r="D158" s="71"/>
      <c r="E158" s="2" t="s">
        <v>387</v>
      </c>
      <c r="F158" s="2">
        <v>8</v>
      </c>
      <c r="G158" s="2" t="s">
        <v>24</v>
      </c>
      <c r="H158" s="2" t="s">
        <v>14</v>
      </c>
      <c r="I158" s="2">
        <v>18012</v>
      </c>
      <c r="J158" s="2"/>
      <c r="K158" s="2">
        <v>0</v>
      </c>
      <c r="L158" s="2">
        <v>6390</v>
      </c>
      <c r="M158" s="71"/>
      <c r="N158" s="74" t="s">
        <v>37</v>
      </c>
      <c r="O158" s="72">
        <v>0.4</v>
      </c>
      <c r="P158" s="36">
        <f t="shared" si="2"/>
        <v>0</v>
      </c>
    </row>
    <row r="159" spans="2:16" ht="18.5" x14ac:dyDescent="0.45">
      <c r="B159" s="8">
        <v>45623</v>
      </c>
      <c r="C159" s="1">
        <v>3029</v>
      </c>
      <c r="D159" s="1" t="s">
        <v>33</v>
      </c>
      <c r="E159" s="1" t="s">
        <v>29</v>
      </c>
      <c r="F159" s="1">
        <v>170</v>
      </c>
      <c r="G159" s="1" t="s">
        <v>478</v>
      </c>
      <c r="H159" s="1" t="s">
        <v>14</v>
      </c>
      <c r="I159" s="1">
        <v>18013</v>
      </c>
      <c r="J159" s="1"/>
      <c r="K159" s="1">
        <v>188800</v>
      </c>
      <c r="L159" s="1">
        <v>6390</v>
      </c>
      <c r="M159" s="1" t="s">
        <v>492</v>
      </c>
      <c r="N159" s="19"/>
      <c r="O159" s="39">
        <v>6421172</v>
      </c>
      <c r="P159" s="22">
        <f t="shared" si="2"/>
        <v>2.9402732086914973</v>
      </c>
    </row>
    <row r="160" spans="2:16" ht="18.5" x14ac:dyDescent="0.45">
      <c r="B160" s="4"/>
      <c r="C160" s="2"/>
      <c r="D160" s="2"/>
      <c r="E160" s="2" t="s">
        <v>29</v>
      </c>
      <c r="F160" s="2">
        <v>60</v>
      </c>
      <c r="G160" s="2" t="s">
        <v>478</v>
      </c>
      <c r="H160" s="2" t="s">
        <v>14</v>
      </c>
      <c r="I160" s="2">
        <v>18014</v>
      </c>
      <c r="J160" s="2"/>
      <c r="K160" s="2">
        <v>0</v>
      </c>
      <c r="L160" s="2">
        <v>6390</v>
      </c>
      <c r="M160" s="71"/>
      <c r="N160" s="71"/>
      <c r="O160" s="72">
        <v>3</v>
      </c>
      <c r="P160" s="36">
        <f t="shared" si="2"/>
        <v>0</v>
      </c>
    </row>
    <row r="161" spans="2:16" ht="18.5" x14ac:dyDescent="0.45">
      <c r="B161" s="8">
        <v>45624</v>
      </c>
      <c r="C161" s="1">
        <v>3030</v>
      </c>
      <c r="D161" s="1" t="s">
        <v>33</v>
      </c>
      <c r="E161" s="1" t="s">
        <v>111</v>
      </c>
      <c r="F161" s="1">
        <v>15</v>
      </c>
      <c r="G161" s="1" t="s">
        <v>13</v>
      </c>
      <c r="H161" s="1" t="s">
        <v>14</v>
      </c>
      <c r="I161" s="1">
        <v>18028</v>
      </c>
      <c r="J161" s="1"/>
      <c r="K161" s="1">
        <v>0</v>
      </c>
      <c r="L161" s="1">
        <v>6390</v>
      </c>
      <c r="N161" s="19" t="s">
        <v>37</v>
      </c>
      <c r="O161" s="39">
        <v>0.75</v>
      </c>
      <c r="P161" s="22">
        <f t="shared" si="2"/>
        <v>0</v>
      </c>
    </row>
    <row r="162" spans="2:16" ht="18.5" x14ac:dyDescent="0.45">
      <c r="B162" s="3"/>
      <c r="C162" s="1"/>
      <c r="D162" s="1"/>
      <c r="E162" s="1" t="s">
        <v>111</v>
      </c>
      <c r="F162" s="1">
        <v>44</v>
      </c>
      <c r="G162" s="1" t="s">
        <v>13</v>
      </c>
      <c r="H162" s="1" t="s">
        <v>14</v>
      </c>
      <c r="I162" s="1">
        <v>18029</v>
      </c>
      <c r="J162" s="1"/>
      <c r="K162" s="1">
        <v>162220</v>
      </c>
      <c r="L162" s="1">
        <v>6390</v>
      </c>
      <c r="N162" s="19" t="s">
        <v>37</v>
      </c>
      <c r="O162" s="39">
        <v>1488233.6</v>
      </c>
      <c r="P162" s="22">
        <f t="shared" si="2"/>
        <v>10.900170510866035</v>
      </c>
    </row>
    <row r="163" spans="2:16" ht="18.5" x14ac:dyDescent="0.45">
      <c r="B163" s="3"/>
      <c r="C163" s="1"/>
      <c r="D163" s="1"/>
      <c r="E163" s="1" t="s">
        <v>491</v>
      </c>
      <c r="F163" s="1">
        <v>44</v>
      </c>
      <c r="G163" s="1" t="s">
        <v>13</v>
      </c>
      <c r="H163" s="1" t="s">
        <v>14</v>
      </c>
      <c r="I163" s="1">
        <v>18030</v>
      </c>
      <c r="J163" s="1"/>
      <c r="K163" s="1">
        <v>0</v>
      </c>
      <c r="L163" s="1">
        <v>6390</v>
      </c>
      <c r="N163" s="19" t="s">
        <v>37</v>
      </c>
      <c r="O163" s="39">
        <v>1488233.6</v>
      </c>
      <c r="P163" s="22">
        <f t="shared" si="2"/>
        <v>0</v>
      </c>
    </row>
    <row r="164" spans="2:16" ht="18.5" x14ac:dyDescent="0.45">
      <c r="B164" s="4"/>
      <c r="C164" s="2"/>
      <c r="D164" s="2"/>
      <c r="E164" s="2" t="s">
        <v>491</v>
      </c>
      <c r="F164" s="2">
        <v>124</v>
      </c>
      <c r="G164" s="2" t="s">
        <v>13</v>
      </c>
      <c r="H164" s="2" t="s">
        <v>14</v>
      </c>
      <c r="I164" s="2">
        <v>18031</v>
      </c>
      <c r="J164" s="2"/>
      <c r="K164" s="2">
        <v>0</v>
      </c>
      <c r="L164" s="2">
        <v>6390</v>
      </c>
      <c r="M164" s="71"/>
      <c r="N164" s="74" t="s">
        <v>37</v>
      </c>
      <c r="O164" s="35">
        <v>10600248</v>
      </c>
      <c r="P164" s="36">
        <f t="shared" si="2"/>
        <v>0</v>
      </c>
    </row>
    <row r="165" spans="2:16" ht="18.5" x14ac:dyDescent="0.45">
      <c r="B165" s="8">
        <v>45624</v>
      </c>
      <c r="C165" s="1">
        <v>3031</v>
      </c>
      <c r="D165" s="1" t="s">
        <v>11</v>
      </c>
      <c r="E165" s="1" t="s">
        <v>226</v>
      </c>
      <c r="F165" s="1">
        <v>106</v>
      </c>
      <c r="G165" s="1" t="s">
        <v>24</v>
      </c>
      <c r="H165" s="1" t="s">
        <v>14</v>
      </c>
      <c r="I165" s="1">
        <v>18023</v>
      </c>
      <c r="J165" s="1"/>
      <c r="K165" s="1">
        <v>48250</v>
      </c>
      <c r="L165" s="1">
        <v>6390</v>
      </c>
      <c r="N165" s="19" t="s">
        <v>37</v>
      </c>
      <c r="O165" s="18">
        <v>3686937</v>
      </c>
      <c r="P165" s="22">
        <f t="shared" si="2"/>
        <v>1.3086743820141218</v>
      </c>
    </row>
    <row r="166" spans="2:16" ht="18.5" x14ac:dyDescent="0.45">
      <c r="B166" s="3"/>
      <c r="C166" s="1"/>
      <c r="D166" s="1"/>
      <c r="E166" s="1" t="s">
        <v>176</v>
      </c>
      <c r="F166" s="1">
        <v>20</v>
      </c>
      <c r="G166" s="1" t="s">
        <v>24</v>
      </c>
      <c r="H166" s="1" t="s">
        <v>14</v>
      </c>
      <c r="I166" s="1">
        <v>18017</v>
      </c>
      <c r="J166" s="1"/>
      <c r="K166" s="1">
        <v>48250</v>
      </c>
      <c r="L166" s="1">
        <v>6390</v>
      </c>
      <c r="N166" s="19" t="s">
        <v>37</v>
      </c>
      <c r="O166" s="18">
        <v>766771.8</v>
      </c>
      <c r="P166" s="22">
        <f t="shared" si="2"/>
        <v>6.2926153517904542</v>
      </c>
    </row>
    <row r="167" spans="2:16" ht="18.5" x14ac:dyDescent="0.45">
      <c r="B167" s="3"/>
      <c r="C167" s="1"/>
      <c r="D167" s="1"/>
      <c r="E167" s="1" t="s">
        <v>164</v>
      </c>
      <c r="F167" s="1">
        <v>18</v>
      </c>
      <c r="G167" s="1" t="s">
        <v>13</v>
      </c>
      <c r="H167" s="1" t="s">
        <v>14</v>
      </c>
      <c r="I167" s="1">
        <v>18024</v>
      </c>
      <c r="J167" s="1"/>
      <c r="K167" s="1">
        <v>48250</v>
      </c>
      <c r="L167" s="1">
        <v>6390</v>
      </c>
      <c r="N167" s="19" t="s">
        <v>37</v>
      </c>
      <c r="O167" s="18">
        <v>725122.37</v>
      </c>
      <c r="P167" s="22">
        <f t="shared" si="2"/>
        <v>6.6540493020509075</v>
      </c>
    </row>
    <row r="168" spans="2:16" ht="18.5" x14ac:dyDescent="0.45">
      <c r="B168" s="20"/>
      <c r="E168" s="1" t="s">
        <v>245</v>
      </c>
      <c r="F168" s="1">
        <v>25</v>
      </c>
      <c r="G168" s="1" t="s">
        <v>13</v>
      </c>
      <c r="H168" s="1" t="s">
        <v>45</v>
      </c>
      <c r="I168" s="1">
        <v>18025</v>
      </c>
      <c r="J168" s="1"/>
      <c r="K168" s="1">
        <v>48250</v>
      </c>
      <c r="L168" s="1">
        <v>6390</v>
      </c>
      <c r="N168" s="19" t="s">
        <v>37</v>
      </c>
      <c r="O168" s="18">
        <v>1122387.1499999999</v>
      </c>
      <c r="P168" s="22">
        <f t="shared" si="2"/>
        <v>4.2988731651106304</v>
      </c>
    </row>
    <row r="169" spans="2:16" ht="18.5" x14ac:dyDescent="0.45">
      <c r="B169" s="20"/>
      <c r="E169" s="1" t="s">
        <v>427</v>
      </c>
      <c r="F169" s="1">
        <v>4</v>
      </c>
      <c r="G169" s="1" t="s">
        <v>13</v>
      </c>
      <c r="H169" s="1" t="s">
        <v>428</v>
      </c>
      <c r="I169" s="1">
        <v>18027</v>
      </c>
      <c r="J169" s="1"/>
      <c r="K169" s="1">
        <v>48250</v>
      </c>
      <c r="L169" s="1">
        <v>6390</v>
      </c>
      <c r="N169" s="19" t="s">
        <v>37</v>
      </c>
      <c r="O169" s="39">
        <v>163558.1</v>
      </c>
      <c r="P169" s="22">
        <f t="shared" si="2"/>
        <v>29.500220410973224</v>
      </c>
    </row>
    <row r="170" spans="2:16" ht="18.5" x14ac:dyDescent="0.45">
      <c r="B170" s="20"/>
      <c r="E170" s="1" t="s">
        <v>427</v>
      </c>
      <c r="F170" s="1">
        <v>18</v>
      </c>
      <c r="G170" s="1" t="s">
        <v>13</v>
      </c>
      <c r="H170" s="1" t="s">
        <v>428</v>
      </c>
      <c r="I170" s="1">
        <v>18026</v>
      </c>
      <c r="J170" s="1"/>
      <c r="K170" s="1">
        <v>0</v>
      </c>
      <c r="L170" s="1">
        <v>6390</v>
      </c>
      <c r="N170" s="19" t="s">
        <v>37</v>
      </c>
      <c r="O170" s="39">
        <v>743387.4</v>
      </c>
      <c r="P170" s="22">
        <f t="shared" si="2"/>
        <v>0</v>
      </c>
    </row>
    <row r="171" spans="2:16" ht="18.5" x14ac:dyDescent="0.45">
      <c r="B171" s="73"/>
      <c r="C171" s="71"/>
      <c r="D171" s="71"/>
      <c r="E171" s="2" t="s">
        <v>66</v>
      </c>
      <c r="F171" s="2">
        <v>145</v>
      </c>
      <c r="G171" s="2" t="s">
        <v>67</v>
      </c>
      <c r="H171" s="2" t="s">
        <v>163</v>
      </c>
      <c r="I171" s="2">
        <v>18022</v>
      </c>
      <c r="J171" s="2"/>
      <c r="K171" s="2">
        <v>170256</v>
      </c>
      <c r="L171" s="2">
        <v>6390</v>
      </c>
      <c r="M171" s="71"/>
      <c r="N171" s="74" t="s">
        <v>37</v>
      </c>
      <c r="O171" s="72">
        <v>4552561</v>
      </c>
      <c r="P171" s="22">
        <f t="shared" si="2"/>
        <v>3.7397851451084345</v>
      </c>
    </row>
    <row r="172" spans="2:16" ht="18.5" x14ac:dyDescent="0.45">
      <c r="B172" s="73"/>
      <c r="C172" s="71"/>
      <c r="D172" s="71"/>
      <c r="E172" s="2" t="s">
        <v>508</v>
      </c>
      <c r="F172" s="71"/>
      <c r="G172" s="2"/>
      <c r="H172" s="2"/>
      <c r="I172" s="2">
        <v>746</v>
      </c>
      <c r="J172" s="2"/>
      <c r="K172" s="2">
        <v>128300</v>
      </c>
      <c r="L172" s="2">
        <v>6390</v>
      </c>
      <c r="M172" s="71"/>
      <c r="N172" s="74"/>
      <c r="O172" s="35"/>
      <c r="P172" s="36" t="e">
        <f t="shared" si="2"/>
        <v>#DIV/0!</v>
      </c>
    </row>
    <row r="173" spans="2:16" ht="18.5" x14ac:dyDescent="0.45">
      <c r="B173" s="87"/>
      <c r="C173" s="81"/>
      <c r="D173" s="81"/>
      <c r="E173" s="27" t="s">
        <v>508</v>
      </c>
      <c r="F173" s="89"/>
      <c r="G173" s="89"/>
      <c r="H173" s="89"/>
      <c r="I173" s="27">
        <v>230914</v>
      </c>
      <c r="J173" s="27"/>
      <c r="K173" s="27">
        <v>113550</v>
      </c>
      <c r="L173" s="89"/>
      <c r="M173" s="90" t="s">
        <v>513</v>
      </c>
      <c r="N173" s="82"/>
      <c r="O173" s="81"/>
      <c r="P173" s="37" t="e">
        <f t="shared" si="2"/>
        <v>#DIV/0!</v>
      </c>
    </row>
    <row r="174" spans="2:16" ht="18.5" x14ac:dyDescent="0.45">
      <c r="B174" s="87"/>
      <c r="C174" s="81"/>
      <c r="D174" s="81"/>
      <c r="E174" s="10" t="s">
        <v>507</v>
      </c>
      <c r="F174" s="81"/>
      <c r="G174" s="10" t="s">
        <v>312</v>
      </c>
      <c r="H174" s="81"/>
      <c r="I174" s="10">
        <v>231431</v>
      </c>
      <c r="J174" s="10"/>
      <c r="K174" s="10">
        <v>55500</v>
      </c>
      <c r="L174" s="10">
        <v>6396</v>
      </c>
      <c r="M174" s="81"/>
      <c r="N174" s="82"/>
      <c r="O174" s="81"/>
      <c r="P174" s="37" t="e">
        <f t="shared" si="2"/>
        <v>#DIV/0!</v>
      </c>
    </row>
    <row r="175" spans="2:16" ht="18.5" x14ac:dyDescent="0.45">
      <c r="B175" s="87"/>
      <c r="C175" s="81"/>
      <c r="D175" s="81"/>
      <c r="E175" s="10" t="s">
        <v>508</v>
      </c>
      <c r="F175" s="81"/>
      <c r="G175" s="10" t="s">
        <v>511</v>
      </c>
      <c r="H175" s="81" t="s">
        <v>14</v>
      </c>
      <c r="I175" s="10" t="s">
        <v>512</v>
      </c>
      <c r="J175" s="10"/>
      <c r="K175" s="10">
        <v>147560</v>
      </c>
      <c r="L175" s="10">
        <v>6396</v>
      </c>
      <c r="M175" s="81"/>
      <c r="N175" s="81"/>
      <c r="O175" s="81"/>
      <c r="P175" s="37" t="e">
        <f t="shared" si="2"/>
        <v>#DIV/0!</v>
      </c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1FD2-6A9C-47B8-B252-DA02F7C8CE00}">
  <dimension ref="B2:Q169"/>
  <sheetViews>
    <sheetView topLeftCell="A3" zoomScale="60" zoomScaleNormal="60" workbookViewId="0">
      <selection activeCell="J7" sqref="J7"/>
    </sheetView>
  </sheetViews>
  <sheetFormatPr baseColWidth="10" defaultRowHeight="14.5" x14ac:dyDescent="0.35"/>
  <cols>
    <col min="1" max="1" width="4.7265625" customWidth="1"/>
    <col min="2" max="2" width="17.81640625" bestFit="1" customWidth="1"/>
    <col min="3" max="3" width="15.453125" bestFit="1" customWidth="1"/>
    <col min="4" max="4" width="12.54296875" bestFit="1" customWidth="1"/>
    <col min="5" max="5" width="25.81640625" bestFit="1" customWidth="1"/>
    <col min="6" max="6" width="13.26953125" bestFit="1" customWidth="1"/>
    <col min="7" max="7" width="22.7265625" bestFit="1" customWidth="1"/>
    <col min="8" max="8" width="21.1796875" bestFit="1" customWidth="1"/>
    <col min="9" max="9" width="16.8164062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26.26953125" bestFit="1" customWidth="1"/>
    <col min="14" max="14" width="14.453125" bestFit="1" customWidth="1"/>
    <col min="15" max="15" width="29.7265625" bestFit="1" customWidth="1"/>
    <col min="16" max="16" width="17.26953125" customWidth="1"/>
    <col min="21" max="21" width="13.7265625" bestFit="1" customWidth="1"/>
    <col min="27" max="27" width="13.7265625" bestFit="1" customWidth="1"/>
  </cols>
  <sheetData>
    <row r="2" spans="2:17" ht="15" customHeight="1" x14ac:dyDescent="0.35">
      <c r="B2" s="138" t="s">
        <v>493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2:17" ht="15.75" customHeight="1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18.5" x14ac:dyDescent="0.45">
      <c r="B5" s="98" t="s">
        <v>553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 t="s">
        <v>555</v>
      </c>
      <c r="P5" s="97"/>
    </row>
    <row r="6" spans="2:17" s="19" customFormat="1" ht="18.5" x14ac:dyDescent="0.45">
      <c r="B6" s="76">
        <f>COUNT(B7:B992)</f>
        <v>31</v>
      </c>
      <c r="C6" s="101"/>
      <c r="D6" s="101"/>
      <c r="E6" s="101"/>
      <c r="F6" s="101"/>
      <c r="G6" s="101"/>
      <c r="H6" s="101"/>
      <c r="I6" s="101"/>
      <c r="J6" s="101">
        <f>SUM(J7:J992)</f>
        <v>11163120</v>
      </c>
      <c r="K6" s="101"/>
      <c r="L6" s="101"/>
      <c r="M6" s="101"/>
      <c r="N6" s="101"/>
      <c r="O6" s="101">
        <f>SUM(O7:O992)</f>
        <v>269168320.12999994</v>
      </c>
      <c r="P6" s="102">
        <f>J6/O6</f>
        <v>4.1472636878695679E-2</v>
      </c>
      <c r="Q6" s="19">
        <f>J6/B6</f>
        <v>360100.6451612903</v>
      </c>
    </row>
    <row r="7" spans="2:17" ht="18.5" x14ac:dyDescent="0.45">
      <c r="B7" s="8">
        <v>45628</v>
      </c>
      <c r="C7" s="1">
        <v>3032</v>
      </c>
      <c r="D7" s="1" t="s">
        <v>11</v>
      </c>
      <c r="E7" s="1" t="s">
        <v>307</v>
      </c>
      <c r="F7" s="1">
        <v>10</v>
      </c>
      <c r="G7" s="1" t="s">
        <v>24</v>
      </c>
      <c r="H7" s="1" t="s">
        <v>14</v>
      </c>
      <c r="I7" s="1">
        <v>18046</v>
      </c>
      <c r="J7" s="1"/>
      <c r="K7" s="1"/>
      <c r="L7" s="1">
        <v>6396</v>
      </c>
      <c r="M7" s="1"/>
      <c r="N7" s="1" t="s">
        <v>37</v>
      </c>
      <c r="O7" s="18">
        <v>0.5</v>
      </c>
      <c r="P7" s="22">
        <f xml:space="preserve"> (J7 * 100) / O7</f>
        <v>0</v>
      </c>
    </row>
    <row r="8" spans="2:17" ht="18.5" x14ac:dyDescent="0.45">
      <c r="B8" s="3"/>
      <c r="C8" s="1"/>
      <c r="D8" s="1"/>
      <c r="E8" s="1" t="s">
        <v>307</v>
      </c>
      <c r="F8" s="1">
        <v>38</v>
      </c>
      <c r="G8" s="1" t="s">
        <v>24</v>
      </c>
      <c r="H8" s="1" t="s">
        <v>14</v>
      </c>
      <c r="I8" s="1">
        <v>18045</v>
      </c>
      <c r="J8" s="1">
        <v>55500</v>
      </c>
      <c r="K8" s="1"/>
      <c r="L8" s="1">
        <v>6396</v>
      </c>
      <c r="M8" s="1"/>
      <c r="N8" s="1" t="s">
        <v>37</v>
      </c>
      <c r="O8" s="18">
        <v>1348053.8</v>
      </c>
      <c r="P8" s="22">
        <f t="shared" ref="P8:P71" si="0" xml:space="preserve"> (J8 * 100) / O8</f>
        <v>4.1170463671405395</v>
      </c>
    </row>
    <row r="9" spans="2:17" ht="18.5" x14ac:dyDescent="0.45">
      <c r="B9" s="3"/>
      <c r="C9" s="1"/>
      <c r="D9" s="1"/>
      <c r="E9" s="1" t="s">
        <v>215</v>
      </c>
      <c r="F9" s="1">
        <v>20</v>
      </c>
      <c r="G9" s="1" t="s">
        <v>13</v>
      </c>
      <c r="H9" s="1" t="s">
        <v>14</v>
      </c>
      <c r="I9" s="1">
        <v>18049</v>
      </c>
      <c r="J9" s="1">
        <v>55500</v>
      </c>
      <c r="K9" s="1"/>
      <c r="L9" s="1">
        <v>6396</v>
      </c>
      <c r="M9" s="1"/>
      <c r="N9" s="1" t="s">
        <v>37</v>
      </c>
      <c r="O9" s="18">
        <v>856642</v>
      </c>
      <c r="P9" s="22">
        <f t="shared" si="0"/>
        <v>6.4787857704852199</v>
      </c>
    </row>
    <row r="10" spans="2:17" ht="18.5" x14ac:dyDescent="0.45">
      <c r="B10" s="3"/>
      <c r="C10" s="1"/>
      <c r="D10" s="1"/>
      <c r="E10" s="1" t="s">
        <v>79</v>
      </c>
      <c r="F10" s="1">
        <v>8</v>
      </c>
      <c r="G10" s="1" t="s">
        <v>13</v>
      </c>
      <c r="H10" s="1" t="s">
        <v>80</v>
      </c>
      <c r="I10" s="1">
        <v>18043</v>
      </c>
      <c r="J10" s="1">
        <v>55500</v>
      </c>
      <c r="K10" s="1"/>
      <c r="L10" s="1">
        <v>6396</v>
      </c>
      <c r="M10" s="1"/>
      <c r="N10" s="1" t="s">
        <v>37</v>
      </c>
      <c r="O10" s="18">
        <v>257093.2</v>
      </c>
      <c r="P10" s="22">
        <f t="shared" si="0"/>
        <v>21.587502119853809</v>
      </c>
    </row>
    <row r="11" spans="2:17" ht="18.5" x14ac:dyDescent="0.45">
      <c r="B11" s="3"/>
      <c r="C11" s="1"/>
      <c r="D11" s="1"/>
      <c r="E11" s="1" t="s">
        <v>345</v>
      </c>
      <c r="F11" s="1">
        <v>30</v>
      </c>
      <c r="G11" s="1" t="s">
        <v>13</v>
      </c>
      <c r="H11" s="1" t="s">
        <v>14</v>
      </c>
      <c r="I11" s="1">
        <v>18036</v>
      </c>
      <c r="J11" s="1">
        <v>55500</v>
      </c>
      <c r="K11" s="1"/>
      <c r="L11" s="1">
        <v>6396</v>
      </c>
      <c r="M11" s="1" t="s">
        <v>494</v>
      </c>
      <c r="N11" s="1" t="s">
        <v>37</v>
      </c>
      <c r="O11" s="18">
        <v>2851974.4</v>
      </c>
      <c r="P11" s="22">
        <f t="shared" si="0"/>
        <v>1.9460202728327436</v>
      </c>
    </row>
    <row r="12" spans="2:17" ht="18.5" x14ac:dyDescent="0.45">
      <c r="B12" s="3"/>
      <c r="C12" s="1"/>
      <c r="D12" s="1"/>
      <c r="E12" s="1" t="s">
        <v>114</v>
      </c>
      <c r="F12" s="1">
        <v>40</v>
      </c>
      <c r="G12" s="1" t="s">
        <v>39</v>
      </c>
      <c r="H12" s="1" t="s">
        <v>14</v>
      </c>
      <c r="I12" s="1">
        <v>18047</v>
      </c>
      <c r="J12" s="1">
        <v>195800</v>
      </c>
      <c r="K12" s="1"/>
      <c r="L12" s="1">
        <v>6396</v>
      </c>
      <c r="M12" s="1"/>
      <c r="N12" s="1" t="s">
        <v>37</v>
      </c>
      <c r="O12" s="18">
        <v>1486576</v>
      </c>
      <c r="P12" s="22">
        <f t="shared" si="0"/>
        <v>13.171206853870908</v>
      </c>
    </row>
    <row r="13" spans="2:17" ht="18.5" x14ac:dyDescent="0.45">
      <c r="B13" s="3"/>
      <c r="C13" s="1"/>
      <c r="D13" s="1"/>
      <c r="E13" s="1" t="s">
        <v>114</v>
      </c>
      <c r="F13" s="1">
        <v>6</v>
      </c>
      <c r="G13" s="1" t="s">
        <v>39</v>
      </c>
      <c r="H13" s="1" t="s">
        <v>14</v>
      </c>
      <c r="I13" s="1">
        <v>18048</v>
      </c>
      <c r="J13" s="1">
        <v>0</v>
      </c>
      <c r="K13" s="1"/>
      <c r="L13" s="1">
        <v>6396</v>
      </c>
      <c r="M13" s="1"/>
      <c r="N13" s="1" t="s">
        <v>37</v>
      </c>
      <c r="O13" s="18">
        <v>0.3</v>
      </c>
      <c r="P13" s="22">
        <f t="shared" si="0"/>
        <v>0</v>
      </c>
    </row>
    <row r="14" spans="2:17" ht="18.5" x14ac:dyDescent="0.45">
      <c r="B14" s="3"/>
      <c r="C14" s="1"/>
      <c r="D14" s="1"/>
      <c r="E14" s="1" t="s">
        <v>38</v>
      </c>
      <c r="F14" s="1">
        <v>55</v>
      </c>
      <c r="G14" s="1" t="s">
        <v>39</v>
      </c>
      <c r="H14" s="1" t="s">
        <v>14</v>
      </c>
      <c r="I14" s="1">
        <v>18041</v>
      </c>
      <c r="J14" s="1">
        <v>55500</v>
      </c>
      <c r="K14" s="1"/>
      <c r="L14" s="1">
        <v>6396</v>
      </c>
      <c r="M14" s="1"/>
      <c r="N14" s="1" t="s">
        <v>37</v>
      </c>
      <c r="O14" s="18">
        <v>5816448</v>
      </c>
      <c r="P14" s="22">
        <f t="shared" si="0"/>
        <v>0.95419059879844192</v>
      </c>
    </row>
    <row r="15" spans="2:17" ht="18.5" x14ac:dyDescent="0.45">
      <c r="B15" s="4"/>
      <c r="C15" s="2"/>
      <c r="D15" s="2"/>
      <c r="E15" s="2" t="s">
        <v>50</v>
      </c>
      <c r="F15" s="2">
        <v>5</v>
      </c>
      <c r="G15" s="2" t="s">
        <v>13</v>
      </c>
      <c r="H15" s="2" t="s">
        <v>14</v>
      </c>
      <c r="I15" s="2">
        <v>18042</v>
      </c>
      <c r="J15" s="2">
        <v>55500</v>
      </c>
      <c r="K15" s="2"/>
      <c r="L15" s="2">
        <v>6396</v>
      </c>
      <c r="M15" s="2"/>
      <c r="N15" s="2" t="s">
        <v>37</v>
      </c>
      <c r="O15" s="35">
        <v>121741.35</v>
      </c>
      <c r="P15" s="36">
        <f t="shared" si="0"/>
        <v>45.588454539069922</v>
      </c>
    </row>
    <row r="16" spans="2:17" ht="18.5" x14ac:dyDescent="0.45">
      <c r="B16" s="12">
        <v>45629</v>
      </c>
      <c r="C16" s="10">
        <v>3033</v>
      </c>
      <c r="D16" s="10" t="s">
        <v>33</v>
      </c>
      <c r="E16" s="10" t="s">
        <v>226</v>
      </c>
      <c r="F16" s="10">
        <v>182</v>
      </c>
      <c r="G16" s="10" t="s">
        <v>24</v>
      </c>
      <c r="H16" s="10" t="s">
        <v>14</v>
      </c>
      <c r="I16" s="10">
        <v>18057</v>
      </c>
      <c r="J16" s="10">
        <v>186600</v>
      </c>
      <c r="K16" s="10"/>
      <c r="L16" s="10">
        <v>6397</v>
      </c>
      <c r="M16" s="10"/>
      <c r="N16" s="10" t="s">
        <v>37</v>
      </c>
      <c r="O16" s="42">
        <v>5539948</v>
      </c>
      <c r="P16" s="37">
        <f t="shared" si="0"/>
        <v>3.3682626623932208</v>
      </c>
    </row>
    <row r="17" spans="2:16" ht="18.5" x14ac:dyDescent="0.45">
      <c r="B17" s="8">
        <v>45629</v>
      </c>
      <c r="C17" s="1">
        <v>3034</v>
      </c>
      <c r="D17" s="1" t="s">
        <v>11</v>
      </c>
      <c r="E17" s="1" t="s">
        <v>495</v>
      </c>
      <c r="F17" s="1">
        <v>160</v>
      </c>
      <c r="G17" s="1" t="s">
        <v>197</v>
      </c>
      <c r="H17" s="1" t="s">
        <v>14</v>
      </c>
      <c r="I17" s="1">
        <v>18040</v>
      </c>
      <c r="J17" s="1">
        <v>210800</v>
      </c>
      <c r="K17" s="1"/>
      <c r="L17" s="1">
        <v>6396</v>
      </c>
      <c r="M17" s="1"/>
      <c r="N17" s="1" t="s">
        <v>37</v>
      </c>
      <c r="O17" s="18">
        <v>7933919.04</v>
      </c>
      <c r="P17" s="22">
        <f t="shared" si="0"/>
        <v>2.6569466985637402</v>
      </c>
    </row>
    <row r="18" spans="2:16" ht="18.5" x14ac:dyDescent="0.45">
      <c r="B18" s="4"/>
      <c r="C18" s="2"/>
      <c r="D18" s="2"/>
      <c r="E18" s="2" t="s">
        <v>226</v>
      </c>
      <c r="F18" s="2">
        <v>30</v>
      </c>
      <c r="G18" s="2" t="s">
        <v>388</v>
      </c>
      <c r="H18" s="2" t="s">
        <v>14</v>
      </c>
      <c r="I18" s="2">
        <v>18058</v>
      </c>
      <c r="J18" s="2">
        <v>55500</v>
      </c>
      <c r="K18" s="2"/>
      <c r="L18" s="2">
        <v>6396</v>
      </c>
      <c r="M18" s="2"/>
      <c r="N18" s="2" t="s">
        <v>37</v>
      </c>
      <c r="O18" s="35">
        <v>540000</v>
      </c>
      <c r="P18" s="36">
        <f t="shared" si="0"/>
        <v>10.277777777777779</v>
      </c>
    </row>
    <row r="19" spans="2:16" ht="18.5" x14ac:dyDescent="0.45">
      <c r="B19" s="8">
        <v>45630</v>
      </c>
      <c r="C19" s="1">
        <v>3035</v>
      </c>
      <c r="D19" s="1" t="s">
        <v>33</v>
      </c>
      <c r="E19" s="1" t="s">
        <v>29</v>
      </c>
      <c r="F19" s="1">
        <v>133</v>
      </c>
      <c r="G19" s="1" t="s">
        <v>30</v>
      </c>
      <c r="H19" s="1" t="s">
        <v>14</v>
      </c>
      <c r="I19" s="1">
        <v>18064</v>
      </c>
      <c r="J19" s="1">
        <v>217200</v>
      </c>
      <c r="K19" s="1"/>
      <c r="L19" s="1">
        <v>6397</v>
      </c>
      <c r="M19" s="1" t="s">
        <v>504</v>
      </c>
      <c r="N19" s="1" t="s">
        <v>37</v>
      </c>
      <c r="O19" s="18">
        <v>5023622.8</v>
      </c>
      <c r="P19" s="22">
        <f t="shared" si="0"/>
        <v>4.3235730198533222</v>
      </c>
    </row>
    <row r="20" spans="2:16" ht="18.5" x14ac:dyDescent="0.45">
      <c r="B20" s="4"/>
      <c r="C20" s="2"/>
      <c r="D20" s="2"/>
      <c r="E20" s="2" t="s">
        <v>29</v>
      </c>
      <c r="F20" s="2">
        <v>47</v>
      </c>
      <c r="G20" s="2" t="s">
        <v>30</v>
      </c>
      <c r="H20" s="2" t="s">
        <v>14</v>
      </c>
      <c r="I20" s="2">
        <v>18065</v>
      </c>
      <c r="J20" s="2">
        <v>0</v>
      </c>
      <c r="K20" s="2"/>
      <c r="L20" s="2">
        <v>6397</v>
      </c>
      <c r="M20" s="2" t="s">
        <v>478</v>
      </c>
      <c r="N20" s="2"/>
      <c r="O20" s="35">
        <v>2.35</v>
      </c>
      <c r="P20" s="36">
        <f t="shared" si="0"/>
        <v>0</v>
      </c>
    </row>
    <row r="21" spans="2:16" ht="18.5" x14ac:dyDescent="0.45">
      <c r="B21" s="8">
        <v>45630</v>
      </c>
      <c r="C21" s="1">
        <v>3036</v>
      </c>
      <c r="D21" s="1" t="s">
        <v>11</v>
      </c>
      <c r="E21" s="1" t="s">
        <v>192</v>
      </c>
      <c r="F21" s="1">
        <v>5</v>
      </c>
      <c r="G21" s="1" t="s">
        <v>13</v>
      </c>
      <c r="H21" s="1" t="s">
        <v>14</v>
      </c>
      <c r="I21" s="1">
        <v>18071</v>
      </c>
      <c r="J21" s="1">
        <v>186600</v>
      </c>
      <c r="K21" s="1"/>
      <c r="L21" s="1">
        <v>6397</v>
      </c>
      <c r="M21" s="1"/>
      <c r="N21" s="1"/>
      <c r="O21" s="18">
        <v>202062.05</v>
      </c>
      <c r="P21" s="22">
        <f t="shared" si="0"/>
        <v>92.347870369522639</v>
      </c>
    </row>
    <row r="22" spans="2:16" ht="18.5" x14ac:dyDescent="0.45">
      <c r="B22" s="3"/>
      <c r="C22" s="1"/>
      <c r="D22" s="1"/>
      <c r="E22" s="1" t="s">
        <v>43</v>
      </c>
      <c r="F22" s="1">
        <v>50</v>
      </c>
      <c r="G22" s="1" t="s">
        <v>13</v>
      </c>
      <c r="H22" s="1" t="s">
        <v>14</v>
      </c>
      <c r="I22" s="1">
        <v>18066</v>
      </c>
      <c r="J22" s="1">
        <v>55500</v>
      </c>
      <c r="K22" s="1"/>
      <c r="L22" s="1">
        <v>6397</v>
      </c>
      <c r="M22" s="1"/>
      <c r="N22" s="1" t="s">
        <v>37</v>
      </c>
      <c r="O22" s="18">
        <v>1460757.5</v>
      </c>
      <c r="P22" s="22">
        <f t="shared" si="0"/>
        <v>3.7993985996991286</v>
      </c>
    </row>
    <row r="23" spans="2:16" ht="18.5" x14ac:dyDescent="0.45">
      <c r="B23" s="3"/>
      <c r="C23" s="1"/>
      <c r="D23" s="1"/>
      <c r="E23" s="1" t="s">
        <v>43</v>
      </c>
      <c r="F23" s="1">
        <v>13</v>
      </c>
      <c r="G23" s="1" t="s">
        <v>13</v>
      </c>
      <c r="H23" s="1" t="s">
        <v>14</v>
      </c>
      <c r="I23" s="1">
        <v>18067</v>
      </c>
      <c r="J23" s="1">
        <v>0</v>
      </c>
      <c r="K23" s="1"/>
      <c r="L23" s="1">
        <v>6397</v>
      </c>
      <c r="M23" s="1"/>
      <c r="N23" s="1" t="s">
        <v>37</v>
      </c>
      <c r="O23" s="18">
        <v>0.65</v>
      </c>
      <c r="P23" s="22">
        <f t="shared" si="0"/>
        <v>0</v>
      </c>
    </row>
    <row r="24" spans="2:16" ht="18.5" x14ac:dyDescent="0.45">
      <c r="B24" s="3"/>
      <c r="C24" s="1"/>
      <c r="D24" s="1"/>
      <c r="E24" s="1" t="s">
        <v>277</v>
      </c>
      <c r="F24" s="1">
        <v>56</v>
      </c>
      <c r="G24" s="1" t="s">
        <v>24</v>
      </c>
      <c r="H24" s="1" t="s">
        <v>14</v>
      </c>
      <c r="I24" s="1">
        <v>18068</v>
      </c>
      <c r="J24" s="1">
        <v>55500</v>
      </c>
      <c r="K24" s="1"/>
      <c r="L24" s="1">
        <v>6397</v>
      </c>
      <c r="M24" s="1"/>
      <c r="N24" s="1" t="s">
        <v>37</v>
      </c>
      <c r="O24" s="18">
        <v>2884089.6</v>
      </c>
      <c r="P24" s="22">
        <f t="shared" si="0"/>
        <v>1.9243507552608627</v>
      </c>
    </row>
    <row r="25" spans="2:16" ht="18.5" x14ac:dyDescent="0.45">
      <c r="B25" s="3"/>
      <c r="C25" s="1"/>
      <c r="D25" s="1"/>
      <c r="E25" s="1" t="s">
        <v>128</v>
      </c>
      <c r="F25" s="1">
        <v>42</v>
      </c>
      <c r="G25" s="1" t="s">
        <v>13</v>
      </c>
      <c r="H25" s="1" t="s">
        <v>129</v>
      </c>
      <c r="I25" s="1">
        <v>18034</v>
      </c>
      <c r="J25" s="1">
        <v>55500</v>
      </c>
      <c r="K25" s="1"/>
      <c r="L25" s="1">
        <v>6397</v>
      </c>
      <c r="M25" s="1"/>
      <c r="N25" s="1" t="s">
        <v>37</v>
      </c>
      <c r="O25" s="18">
        <v>2588373.56</v>
      </c>
      <c r="P25" s="22">
        <f t="shared" si="0"/>
        <v>2.1442036365106434</v>
      </c>
    </row>
    <row r="26" spans="2:16" ht="18.5" x14ac:dyDescent="0.45">
      <c r="B26" s="3"/>
      <c r="C26" s="1"/>
      <c r="D26" s="1"/>
      <c r="E26" s="1" t="s">
        <v>283</v>
      </c>
      <c r="F26" s="1">
        <v>9</v>
      </c>
      <c r="G26" s="1" t="s">
        <v>13</v>
      </c>
      <c r="H26" s="1" t="s">
        <v>14</v>
      </c>
      <c r="I26" s="1">
        <v>18070</v>
      </c>
      <c r="J26" s="1">
        <v>0</v>
      </c>
      <c r="K26" s="1"/>
      <c r="L26" s="1">
        <v>6397</v>
      </c>
      <c r="M26" s="1"/>
      <c r="N26" s="1" t="s">
        <v>37</v>
      </c>
      <c r="O26" s="18">
        <v>0.45</v>
      </c>
      <c r="P26" s="22">
        <f t="shared" si="0"/>
        <v>0</v>
      </c>
    </row>
    <row r="27" spans="2:16" ht="18.5" x14ac:dyDescent="0.45">
      <c r="B27" s="4"/>
      <c r="C27" s="2"/>
      <c r="D27" s="2"/>
      <c r="E27" s="2" t="s">
        <v>283</v>
      </c>
      <c r="F27" s="2">
        <v>47</v>
      </c>
      <c r="G27" s="2" t="s">
        <v>13</v>
      </c>
      <c r="H27" s="2" t="s">
        <v>14</v>
      </c>
      <c r="I27" s="2">
        <v>18069</v>
      </c>
      <c r="J27" s="2">
        <v>55500</v>
      </c>
      <c r="K27" s="2"/>
      <c r="L27" s="2">
        <v>6397</v>
      </c>
      <c r="M27" s="2"/>
      <c r="N27" s="2" t="s">
        <v>37</v>
      </c>
      <c r="O27" s="35">
        <v>1695825.54</v>
      </c>
      <c r="P27" s="36">
        <f t="shared" si="0"/>
        <v>3.2727423128678672</v>
      </c>
    </row>
    <row r="28" spans="2:16" ht="18.5" x14ac:dyDescent="0.45">
      <c r="B28" s="8">
        <v>45631</v>
      </c>
      <c r="C28" s="1">
        <v>3037</v>
      </c>
      <c r="D28" s="1" t="s">
        <v>11</v>
      </c>
      <c r="E28" s="1" t="s">
        <v>42</v>
      </c>
      <c r="F28" s="1">
        <v>2</v>
      </c>
      <c r="G28" s="1" t="s">
        <v>13</v>
      </c>
      <c r="H28" s="1" t="s">
        <v>14</v>
      </c>
      <c r="I28" s="1">
        <v>18079</v>
      </c>
      <c r="J28" s="1">
        <v>0</v>
      </c>
      <c r="K28" s="1"/>
      <c r="L28" s="1">
        <v>6398</v>
      </c>
      <c r="M28" s="1"/>
      <c r="N28" s="1" t="s">
        <v>37</v>
      </c>
      <c r="O28" s="18">
        <v>0.1</v>
      </c>
      <c r="P28" s="79">
        <f t="shared" si="0"/>
        <v>0</v>
      </c>
    </row>
    <row r="29" spans="2:16" ht="18.5" x14ac:dyDescent="0.45">
      <c r="B29" s="3"/>
      <c r="C29" s="1"/>
      <c r="D29" s="1"/>
      <c r="E29" s="1" t="s">
        <v>42</v>
      </c>
      <c r="F29" s="1">
        <v>50</v>
      </c>
      <c r="G29" s="1" t="s">
        <v>13</v>
      </c>
      <c r="H29" s="1" t="s">
        <v>14</v>
      </c>
      <c r="I29" s="1">
        <v>18080</v>
      </c>
      <c r="J29" s="1">
        <v>186600</v>
      </c>
      <c r="K29" s="1"/>
      <c r="L29" s="1">
        <v>6398</v>
      </c>
      <c r="M29" s="1"/>
      <c r="N29" s="1" t="s">
        <v>37</v>
      </c>
      <c r="O29" s="18">
        <v>1957189.4</v>
      </c>
      <c r="P29" s="22">
        <f t="shared" si="0"/>
        <v>9.5340798391816346</v>
      </c>
    </row>
    <row r="30" spans="2:16" ht="18.5" x14ac:dyDescent="0.45">
      <c r="B30" s="3"/>
      <c r="C30" s="1"/>
      <c r="D30" s="1"/>
      <c r="E30" s="1" t="s">
        <v>354</v>
      </c>
      <c r="F30" s="1">
        <v>10</v>
      </c>
      <c r="G30" s="1" t="s">
        <v>13</v>
      </c>
      <c r="H30" s="1" t="s">
        <v>107</v>
      </c>
      <c r="I30" s="1">
        <v>18077</v>
      </c>
      <c r="J30" s="1">
        <v>55500</v>
      </c>
      <c r="K30" s="1"/>
      <c r="L30" s="1">
        <v>6398</v>
      </c>
      <c r="M30" s="1"/>
      <c r="N30" s="1" t="s">
        <v>37</v>
      </c>
      <c r="O30" s="18">
        <v>438155.4</v>
      </c>
      <c r="P30" s="22">
        <f t="shared" si="0"/>
        <v>12.666738787197419</v>
      </c>
    </row>
    <row r="31" spans="2:16" ht="18.5" x14ac:dyDescent="0.45">
      <c r="B31" s="3"/>
      <c r="C31" s="1"/>
      <c r="D31" s="1"/>
      <c r="E31" s="1" t="s">
        <v>55</v>
      </c>
      <c r="F31" s="1">
        <v>22</v>
      </c>
      <c r="G31" s="1" t="s">
        <v>13</v>
      </c>
      <c r="H31" s="1" t="s">
        <v>56</v>
      </c>
      <c r="I31" s="1">
        <v>18078</v>
      </c>
      <c r="J31" s="1">
        <v>55500</v>
      </c>
      <c r="K31" s="1"/>
      <c r="L31" s="1">
        <v>6398</v>
      </c>
      <c r="M31" s="1"/>
      <c r="N31" s="1" t="s">
        <v>37</v>
      </c>
      <c r="O31" s="18">
        <v>910084.08</v>
      </c>
      <c r="P31" s="22">
        <f t="shared" si="0"/>
        <v>6.0983376393091069</v>
      </c>
    </row>
    <row r="32" spans="2:16" ht="18.5" x14ac:dyDescent="0.45">
      <c r="B32" s="3"/>
      <c r="C32" s="1"/>
      <c r="D32" s="1"/>
      <c r="E32" s="1" t="s">
        <v>34</v>
      </c>
      <c r="F32" s="1">
        <v>100</v>
      </c>
      <c r="G32" s="1" t="s">
        <v>13</v>
      </c>
      <c r="H32" s="1" t="s">
        <v>35</v>
      </c>
      <c r="I32" s="1">
        <v>18074</v>
      </c>
      <c r="J32" s="1">
        <v>55500</v>
      </c>
      <c r="K32" s="1"/>
      <c r="L32" s="1">
        <v>6398</v>
      </c>
      <c r="M32" s="1"/>
      <c r="N32" s="1" t="s">
        <v>37</v>
      </c>
      <c r="O32" s="18">
        <v>6800000</v>
      </c>
      <c r="P32" s="22">
        <f t="shared" si="0"/>
        <v>0.81617647058823528</v>
      </c>
    </row>
    <row r="33" spans="2:16" ht="18.5" x14ac:dyDescent="0.45">
      <c r="B33" s="4"/>
      <c r="C33" s="2"/>
      <c r="D33" s="2"/>
      <c r="E33" s="2" t="s">
        <v>496</v>
      </c>
      <c r="F33" s="2">
        <v>28</v>
      </c>
      <c r="G33" s="2" t="s">
        <v>13</v>
      </c>
      <c r="H33" s="2" t="s">
        <v>497</v>
      </c>
      <c r="I33" s="2">
        <v>18063</v>
      </c>
      <c r="J33" s="2">
        <v>55500</v>
      </c>
      <c r="K33" s="2"/>
      <c r="L33" s="2">
        <v>6398</v>
      </c>
      <c r="M33" s="2"/>
      <c r="N33" s="2" t="s">
        <v>37</v>
      </c>
      <c r="O33" s="35">
        <v>1284031.19</v>
      </c>
      <c r="P33" s="36">
        <f t="shared" si="0"/>
        <v>4.3223249117492237</v>
      </c>
    </row>
    <row r="34" spans="2:16" ht="18.5" x14ac:dyDescent="0.45">
      <c r="B34" s="8">
        <v>45632</v>
      </c>
      <c r="C34" s="1">
        <v>3038</v>
      </c>
      <c r="D34" s="1" t="s">
        <v>11</v>
      </c>
      <c r="E34" s="1" t="s">
        <v>498</v>
      </c>
      <c r="F34" s="1">
        <v>14</v>
      </c>
      <c r="G34" s="1" t="s">
        <v>13</v>
      </c>
      <c r="H34" s="1" t="s">
        <v>424</v>
      </c>
      <c r="I34" s="1">
        <v>18073</v>
      </c>
      <c r="J34" s="1">
        <v>0</v>
      </c>
      <c r="K34" s="1"/>
      <c r="L34" s="1">
        <v>6398</v>
      </c>
      <c r="M34" s="1"/>
      <c r="N34" s="1" t="s">
        <v>37</v>
      </c>
      <c r="O34" s="18">
        <v>0.7</v>
      </c>
      <c r="P34" s="22">
        <f t="shared" si="0"/>
        <v>0</v>
      </c>
    </row>
    <row r="35" spans="2:16" ht="18.5" x14ac:dyDescent="0.45">
      <c r="B35" s="3"/>
      <c r="C35" s="1"/>
      <c r="D35" s="1"/>
      <c r="E35" s="1" t="s">
        <v>498</v>
      </c>
      <c r="F35" s="1">
        <v>173</v>
      </c>
      <c r="G35" s="1" t="s">
        <v>13</v>
      </c>
      <c r="H35" s="1" t="s">
        <v>424</v>
      </c>
      <c r="I35" s="1">
        <v>18072</v>
      </c>
      <c r="J35" s="1">
        <v>55500</v>
      </c>
      <c r="K35" s="1"/>
      <c r="L35" s="1">
        <v>6398</v>
      </c>
      <c r="M35" s="1"/>
      <c r="N35" s="1" t="s">
        <v>37</v>
      </c>
      <c r="O35" s="18">
        <v>6458865.5</v>
      </c>
      <c r="P35" s="22">
        <f t="shared" si="0"/>
        <v>0.85928403370530015</v>
      </c>
    </row>
    <row r="36" spans="2:16" ht="18.5" x14ac:dyDescent="0.45">
      <c r="B36" s="3"/>
      <c r="C36" s="1"/>
      <c r="D36" s="1"/>
      <c r="E36" s="1" t="s">
        <v>36</v>
      </c>
      <c r="F36" s="1">
        <v>24</v>
      </c>
      <c r="G36" s="1" t="s">
        <v>24</v>
      </c>
      <c r="H36" s="1" t="s">
        <v>14</v>
      </c>
      <c r="I36" s="1">
        <v>18089</v>
      </c>
      <c r="J36" s="1">
        <v>55500</v>
      </c>
      <c r="K36" s="1"/>
      <c r="L36" s="1">
        <v>6398</v>
      </c>
      <c r="M36" s="1"/>
      <c r="N36" s="1" t="s">
        <v>37</v>
      </c>
      <c r="O36" s="18">
        <v>1454112</v>
      </c>
      <c r="P36" s="22">
        <f t="shared" si="0"/>
        <v>3.8167623951937677</v>
      </c>
    </row>
    <row r="37" spans="2:16" ht="18.5" x14ac:dyDescent="0.45">
      <c r="B37" s="3"/>
      <c r="C37" s="1"/>
      <c r="D37" s="1"/>
      <c r="E37" s="1" t="s">
        <v>221</v>
      </c>
      <c r="F37" s="1">
        <v>16</v>
      </c>
      <c r="G37" s="1" t="s">
        <v>126</v>
      </c>
      <c r="H37" s="1" t="s">
        <v>14</v>
      </c>
      <c r="I37" s="1">
        <v>18086</v>
      </c>
      <c r="J37" s="1">
        <v>195800</v>
      </c>
      <c r="K37" s="1"/>
      <c r="L37" s="1">
        <v>6398</v>
      </c>
      <c r="M37" s="1"/>
      <c r="N37" s="1" t="s">
        <v>37</v>
      </c>
      <c r="O37" s="18">
        <v>872987.52</v>
      </c>
      <c r="P37" s="22">
        <f t="shared" si="0"/>
        <v>22.428728419851865</v>
      </c>
    </row>
    <row r="38" spans="2:16" ht="18.5" x14ac:dyDescent="0.45">
      <c r="B38" s="3"/>
      <c r="C38" s="1"/>
      <c r="D38" s="1"/>
      <c r="E38" s="1" t="s">
        <v>439</v>
      </c>
      <c r="F38" s="1">
        <v>10</v>
      </c>
      <c r="G38" s="1" t="s">
        <v>126</v>
      </c>
      <c r="H38" s="1" t="s">
        <v>14</v>
      </c>
      <c r="I38" s="1">
        <v>18088</v>
      </c>
      <c r="J38" s="1">
        <v>0</v>
      </c>
      <c r="K38" s="1"/>
      <c r="L38" s="1">
        <v>6398</v>
      </c>
      <c r="M38" s="1"/>
      <c r="N38" s="1" t="s">
        <v>37</v>
      </c>
      <c r="O38" s="18">
        <v>0.5</v>
      </c>
      <c r="P38" s="22">
        <f t="shared" si="0"/>
        <v>0</v>
      </c>
    </row>
    <row r="39" spans="2:16" ht="18.5" x14ac:dyDescent="0.45">
      <c r="B39" s="3"/>
      <c r="C39" s="1"/>
      <c r="D39" s="1"/>
      <c r="E39" s="1" t="s">
        <v>439</v>
      </c>
      <c r="F39" s="1">
        <v>35</v>
      </c>
      <c r="G39" s="1" t="s">
        <v>126</v>
      </c>
      <c r="H39" s="1" t="s">
        <v>14</v>
      </c>
      <c r="I39" s="1">
        <v>18087</v>
      </c>
      <c r="J39" s="1">
        <v>55500</v>
      </c>
      <c r="K39" s="1"/>
      <c r="L39" s="1">
        <v>6398</v>
      </c>
      <c r="M39" s="1"/>
      <c r="N39" s="1" t="s">
        <v>37</v>
      </c>
      <c r="O39" s="18">
        <v>1262815.49</v>
      </c>
      <c r="P39" s="22">
        <f t="shared" si="0"/>
        <v>4.3949413385798746</v>
      </c>
    </row>
    <row r="40" spans="2:16" ht="18.5" x14ac:dyDescent="0.45">
      <c r="B40" s="4"/>
      <c r="C40" s="2"/>
      <c r="D40" s="2"/>
      <c r="E40" s="2" t="s">
        <v>499</v>
      </c>
      <c r="F40" s="2">
        <v>6</v>
      </c>
      <c r="G40" s="2" t="s">
        <v>13</v>
      </c>
      <c r="H40" s="2" t="s">
        <v>129</v>
      </c>
      <c r="I40" s="2">
        <v>18076</v>
      </c>
      <c r="J40" s="2">
        <v>55500</v>
      </c>
      <c r="K40" s="2"/>
      <c r="L40" s="2">
        <v>6398</v>
      </c>
      <c r="M40" s="2"/>
      <c r="N40" s="2" t="s">
        <v>37</v>
      </c>
      <c r="O40" s="35">
        <v>225234.78</v>
      </c>
      <c r="P40" s="36">
        <f t="shared" si="0"/>
        <v>24.640954651852613</v>
      </c>
    </row>
    <row r="41" spans="2:16" ht="18.5" x14ac:dyDescent="0.45">
      <c r="B41" s="12">
        <v>45635</v>
      </c>
      <c r="C41" s="10">
        <v>3039</v>
      </c>
      <c r="D41" s="10" t="s">
        <v>11</v>
      </c>
      <c r="E41" s="10" t="s">
        <v>226</v>
      </c>
      <c r="F41" s="10">
        <v>228</v>
      </c>
      <c r="G41" s="10" t="s">
        <v>24</v>
      </c>
      <c r="H41" s="10" t="s">
        <v>14</v>
      </c>
      <c r="I41" s="10">
        <v>18090</v>
      </c>
      <c r="J41" s="10">
        <v>186600</v>
      </c>
      <c r="K41" s="10"/>
      <c r="L41" s="10">
        <v>6407</v>
      </c>
      <c r="M41" s="10"/>
      <c r="N41" s="10" t="s">
        <v>37</v>
      </c>
      <c r="O41" s="42">
        <v>7345867</v>
      </c>
      <c r="P41" s="37">
        <f t="shared" si="0"/>
        <v>2.5402038996894443</v>
      </c>
    </row>
    <row r="42" spans="2:16" ht="18.5" x14ac:dyDescent="0.45">
      <c r="B42" s="8">
        <v>45636</v>
      </c>
      <c r="C42" s="1">
        <v>3040</v>
      </c>
      <c r="D42" s="1" t="s">
        <v>33</v>
      </c>
      <c r="E42" s="1" t="s">
        <v>88</v>
      </c>
      <c r="F42" s="1">
        <v>6</v>
      </c>
      <c r="G42" s="1" t="s">
        <v>24</v>
      </c>
      <c r="H42" s="1" t="s">
        <v>14</v>
      </c>
      <c r="I42" s="1">
        <v>18101</v>
      </c>
      <c r="J42" s="1">
        <v>0</v>
      </c>
      <c r="K42" s="1"/>
      <c r="L42" s="1">
        <v>6407</v>
      </c>
      <c r="M42" s="1"/>
      <c r="N42" s="1" t="s">
        <v>37</v>
      </c>
      <c r="O42" s="18">
        <v>0.3</v>
      </c>
      <c r="P42" s="22">
        <f t="shared" si="0"/>
        <v>0</v>
      </c>
    </row>
    <row r="43" spans="2:16" ht="18.5" x14ac:dyDescent="0.45">
      <c r="B43" s="3"/>
      <c r="C43" s="1"/>
      <c r="D43" s="1"/>
      <c r="E43" s="1" t="s">
        <v>88</v>
      </c>
      <c r="F43" s="1">
        <v>30</v>
      </c>
      <c r="G43" s="1" t="s">
        <v>24</v>
      </c>
      <c r="H43" s="1" t="s">
        <v>14</v>
      </c>
      <c r="I43" s="1">
        <v>18100</v>
      </c>
      <c r="J43" s="1">
        <v>55500</v>
      </c>
      <c r="K43" s="1"/>
      <c r="L43" s="1">
        <v>6407</v>
      </c>
      <c r="M43" s="1"/>
      <c r="N43" s="1" t="s">
        <v>37</v>
      </c>
      <c r="O43" s="18">
        <v>1109735.5</v>
      </c>
      <c r="P43" s="22">
        <f t="shared" si="0"/>
        <v>5.0011917254156506</v>
      </c>
    </row>
    <row r="44" spans="2:16" ht="18.5" x14ac:dyDescent="0.45">
      <c r="B44" s="3"/>
      <c r="C44" s="1"/>
      <c r="D44" s="1"/>
      <c r="E44" s="1" t="s">
        <v>58</v>
      </c>
      <c r="F44" s="1">
        <v>20</v>
      </c>
      <c r="G44" s="1" t="s">
        <v>13</v>
      </c>
      <c r="H44" s="1" t="s">
        <v>19</v>
      </c>
      <c r="I44" s="1">
        <v>18091</v>
      </c>
      <c r="J44" s="1">
        <v>0</v>
      </c>
      <c r="K44" s="1"/>
      <c r="L44" s="1">
        <v>6407</v>
      </c>
      <c r="M44" s="1"/>
      <c r="N44" s="1" t="s">
        <v>37</v>
      </c>
      <c r="O44" s="18">
        <v>1</v>
      </c>
      <c r="P44" s="22">
        <f t="shared" si="0"/>
        <v>0</v>
      </c>
    </row>
    <row r="45" spans="2:16" ht="18.5" x14ac:dyDescent="0.45">
      <c r="B45" s="3"/>
      <c r="C45" s="1"/>
      <c r="D45" s="1"/>
      <c r="E45" s="1" t="s">
        <v>58</v>
      </c>
      <c r="F45" s="1">
        <v>100</v>
      </c>
      <c r="G45" s="1" t="s">
        <v>13</v>
      </c>
      <c r="H45" s="1" t="s">
        <v>19</v>
      </c>
      <c r="I45" s="1">
        <v>18092</v>
      </c>
      <c r="J45" s="1">
        <v>55500</v>
      </c>
      <c r="K45" s="1"/>
      <c r="L45" s="1">
        <v>6407</v>
      </c>
      <c r="M45" s="1"/>
      <c r="N45" s="1" t="s">
        <v>37</v>
      </c>
      <c r="O45" s="18">
        <v>3538012</v>
      </c>
      <c r="P45" s="22">
        <f t="shared" si="0"/>
        <v>1.5686775511219295</v>
      </c>
    </row>
    <row r="46" spans="2:16" ht="18.5" x14ac:dyDescent="0.45">
      <c r="B46" s="3"/>
      <c r="C46" s="1"/>
      <c r="D46" s="1"/>
      <c r="E46" s="1" t="s">
        <v>92</v>
      </c>
      <c r="F46" s="1">
        <v>2</v>
      </c>
      <c r="G46" s="1" t="s">
        <v>13</v>
      </c>
      <c r="H46" s="1" t="s">
        <v>14</v>
      </c>
      <c r="I46" s="1">
        <v>18102</v>
      </c>
      <c r="J46" s="1">
        <v>55500</v>
      </c>
      <c r="K46" s="1"/>
      <c r="L46" s="1">
        <v>6407</v>
      </c>
      <c r="M46" s="1" t="s">
        <v>199</v>
      </c>
      <c r="N46" s="1" t="s">
        <v>37</v>
      </c>
      <c r="O46" s="18">
        <v>122067.72</v>
      </c>
      <c r="P46" s="22">
        <f t="shared" si="0"/>
        <v>45.466565608008409</v>
      </c>
    </row>
    <row r="47" spans="2:16" ht="18.5" x14ac:dyDescent="0.45">
      <c r="B47" s="3"/>
      <c r="C47" s="1"/>
      <c r="D47" s="1"/>
      <c r="E47" s="1" t="s">
        <v>92</v>
      </c>
      <c r="F47" s="1">
        <v>6</v>
      </c>
      <c r="G47" s="1" t="s">
        <v>13</v>
      </c>
      <c r="H47" s="1" t="s">
        <v>14</v>
      </c>
      <c r="I47" s="1">
        <v>18097</v>
      </c>
      <c r="J47" s="1">
        <v>0</v>
      </c>
      <c r="K47" s="1"/>
      <c r="L47" s="1">
        <v>6407</v>
      </c>
      <c r="M47" s="1" t="s">
        <v>199</v>
      </c>
      <c r="N47" s="1" t="s">
        <v>37</v>
      </c>
      <c r="O47" s="18">
        <v>366203.16</v>
      </c>
      <c r="P47" s="22">
        <f t="shared" si="0"/>
        <v>0</v>
      </c>
    </row>
    <row r="48" spans="2:16" ht="18.5" x14ac:dyDescent="0.45">
      <c r="B48" s="3"/>
      <c r="C48" s="1"/>
      <c r="D48" s="1"/>
      <c r="E48" s="1" t="s">
        <v>395</v>
      </c>
      <c r="F48" s="1">
        <v>4</v>
      </c>
      <c r="G48" s="1" t="s">
        <v>13</v>
      </c>
      <c r="H48" s="1" t="s">
        <v>14</v>
      </c>
      <c r="I48" s="1">
        <v>18096</v>
      </c>
      <c r="J48" s="1">
        <v>0</v>
      </c>
      <c r="K48" s="1"/>
      <c r="L48" s="1">
        <v>6407</v>
      </c>
      <c r="M48" s="1" t="s">
        <v>199</v>
      </c>
      <c r="N48" s="1" t="s">
        <v>37</v>
      </c>
      <c r="O48" s="18">
        <v>223581.4</v>
      </c>
      <c r="P48" s="22">
        <f t="shared" si="0"/>
        <v>0</v>
      </c>
    </row>
    <row r="49" spans="2:16" ht="18.5" x14ac:dyDescent="0.45">
      <c r="B49" s="3"/>
      <c r="C49" s="1"/>
      <c r="D49" s="1"/>
      <c r="E49" s="1" t="s">
        <v>500</v>
      </c>
      <c r="F49" s="1">
        <v>3</v>
      </c>
      <c r="G49" s="1" t="s">
        <v>475</v>
      </c>
      <c r="H49" s="1" t="s">
        <v>14</v>
      </c>
      <c r="I49" s="1">
        <v>18095</v>
      </c>
      <c r="J49" s="1">
        <v>0</v>
      </c>
      <c r="K49" s="1"/>
      <c r="L49" s="1">
        <v>6407</v>
      </c>
      <c r="M49" s="1" t="s">
        <v>199</v>
      </c>
      <c r="N49" s="1" t="s">
        <v>37</v>
      </c>
      <c r="O49" s="18">
        <v>162807.64000000001</v>
      </c>
      <c r="P49" s="22">
        <f t="shared" si="0"/>
        <v>0</v>
      </c>
    </row>
    <row r="50" spans="2:16" ht="18.5" x14ac:dyDescent="0.45">
      <c r="B50" s="3"/>
      <c r="C50" s="1"/>
      <c r="D50" s="1"/>
      <c r="E50" s="1" t="s">
        <v>249</v>
      </c>
      <c r="F50" s="1">
        <v>8</v>
      </c>
      <c r="G50" s="1" t="s">
        <v>126</v>
      </c>
      <c r="H50" s="1" t="s">
        <v>14</v>
      </c>
      <c r="I50" s="1">
        <v>18099</v>
      </c>
      <c r="J50" s="1">
        <v>0</v>
      </c>
      <c r="K50" s="1"/>
      <c r="L50" s="1">
        <v>6407</v>
      </c>
      <c r="M50" s="1" t="s">
        <v>199</v>
      </c>
      <c r="N50" s="1" t="s">
        <v>37</v>
      </c>
      <c r="O50" s="18">
        <v>326706.31</v>
      </c>
      <c r="P50" s="22">
        <f t="shared" si="0"/>
        <v>0</v>
      </c>
    </row>
    <row r="51" spans="2:16" ht="18.5" x14ac:dyDescent="0.45">
      <c r="B51" s="3"/>
      <c r="C51" s="1"/>
      <c r="D51" s="1"/>
      <c r="E51" s="1" t="s">
        <v>501</v>
      </c>
      <c r="F51" s="1">
        <v>13</v>
      </c>
      <c r="G51" s="1" t="s">
        <v>13</v>
      </c>
      <c r="H51" s="1" t="s">
        <v>502</v>
      </c>
      <c r="I51" s="1">
        <v>18098</v>
      </c>
      <c r="J51" s="1">
        <v>0</v>
      </c>
      <c r="K51" s="1"/>
      <c r="L51" s="1">
        <v>6407</v>
      </c>
      <c r="M51" s="1" t="s">
        <v>199</v>
      </c>
      <c r="N51" s="1" t="s">
        <v>37</v>
      </c>
      <c r="O51" s="18">
        <v>456074.65</v>
      </c>
      <c r="P51" s="22">
        <f t="shared" si="0"/>
        <v>0</v>
      </c>
    </row>
    <row r="52" spans="2:16" ht="18.5" x14ac:dyDescent="0.45">
      <c r="B52" s="63"/>
      <c r="C52" s="19"/>
      <c r="D52" s="19"/>
      <c r="E52" s="1" t="s">
        <v>503</v>
      </c>
      <c r="F52" s="1">
        <v>8</v>
      </c>
      <c r="G52" s="1" t="s">
        <v>13</v>
      </c>
      <c r="H52" s="1" t="s">
        <v>14</v>
      </c>
      <c r="I52" s="1">
        <v>18075</v>
      </c>
      <c r="J52" s="1">
        <v>55500</v>
      </c>
      <c r="K52" s="1"/>
      <c r="L52" s="1">
        <v>6407</v>
      </c>
      <c r="M52" s="19"/>
      <c r="N52" s="19" t="s">
        <v>37</v>
      </c>
      <c r="O52" s="18">
        <v>278833.25</v>
      </c>
      <c r="P52" s="22">
        <f t="shared" si="0"/>
        <v>19.9043693677135</v>
      </c>
    </row>
    <row r="53" spans="2:16" ht="18.5" x14ac:dyDescent="0.45">
      <c r="B53" s="63"/>
      <c r="C53" s="19"/>
      <c r="D53" s="19"/>
      <c r="E53" s="1" t="s">
        <v>340</v>
      </c>
      <c r="F53" s="1">
        <v>6</v>
      </c>
      <c r="G53" s="1" t="s">
        <v>302</v>
      </c>
      <c r="H53" s="1" t="s">
        <v>14</v>
      </c>
      <c r="I53" s="1">
        <v>18094</v>
      </c>
      <c r="J53" s="1">
        <v>0</v>
      </c>
      <c r="K53" s="1"/>
      <c r="L53" s="1">
        <v>6407</v>
      </c>
      <c r="M53" s="19"/>
      <c r="N53" s="19" t="s">
        <v>37</v>
      </c>
      <c r="O53" s="18">
        <v>0.3</v>
      </c>
      <c r="P53" s="22">
        <f t="shared" si="0"/>
        <v>0</v>
      </c>
    </row>
    <row r="54" spans="2:16" ht="18.5" x14ac:dyDescent="0.45">
      <c r="B54" s="75"/>
      <c r="C54" s="74"/>
      <c r="D54" s="74"/>
      <c r="E54" s="2" t="s">
        <v>340</v>
      </c>
      <c r="F54" s="2">
        <v>20</v>
      </c>
      <c r="G54" s="2" t="s">
        <v>302</v>
      </c>
      <c r="H54" s="2" t="s">
        <v>14</v>
      </c>
      <c r="I54" s="2">
        <v>18093</v>
      </c>
      <c r="J54" s="2">
        <v>195800</v>
      </c>
      <c r="K54" s="2"/>
      <c r="L54" s="2">
        <v>6407</v>
      </c>
      <c r="M54" s="74"/>
      <c r="N54" s="74" t="s">
        <v>37</v>
      </c>
      <c r="O54" s="35">
        <v>709502</v>
      </c>
      <c r="P54" s="22">
        <f t="shared" si="0"/>
        <v>27.596821432497723</v>
      </c>
    </row>
    <row r="55" spans="2:16" ht="18.5" x14ac:dyDescent="0.45">
      <c r="B55" s="8">
        <v>45636</v>
      </c>
      <c r="C55" s="1">
        <v>3041</v>
      </c>
      <c r="D55" s="1" t="s">
        <v>162</v>
      </c>
      <c r="E55" s="1" t="s">
        <v>172</v>
      </c>
      <c r="F55" s="1">
        <v>162</v>
      </c>
      <c r="G55" s="1" t="s">
        <v>446</v>
      </c>
      <c r="H55" s="1" t="s">
        <v>14</v>
      </c>
      <c r="I55" s="1">
        <v>18105</v>
      </c>
      <c r="J55" s="1">
        <v>195800</v>
      </c>
      <c r="K55" s="1"/>
      <c r="L55" s="1">
        <v>6407</v>
      </c>
      <c r="M55" s="1"/>
      <c r="N55" s="1" t="s">
        <v>37</v>
      </c>
      <c r="O55" s="18">
        <v>5668603.7999999998</v>
      </c>
      <c r="P55" s="79">
        <f t="shared" si="0"/>
        <v>3.4541133391612235</v>
      </c>
    </row>
    <row r="56" spans="2:16" ht="18.5" x14ac:dyDescent="0.45">
      <c r="B56" s="4"/>
      <c r="C56" s="2"/>
      <c r="D56" s="2"/>
      <c r="E56" s="2" t="s">
        <v>172</v>
      </c>
      <c r="F56" s="2">
        <v>70</v>
      </c>
      <c r="G56" s="2" t="s">
        <v>446</v>
      </c>
      <c r="H56" s="2" t="s">
        <v>14</v>
      </c>
      <c r="I56" s="2">
        <v>18106</v>
      </c>
      <c r="J56" s="2">
        <v>0</v>
      </c>
      <c r="K56" s="2"/>
      <c r="L56" s="2">
        <v>6407</v>
      </c>
      <c r="M56" s="2"/>
      <c r="N56" s="2" t="s">
        <v>37</v>
      </c>
      <c r="O56" s="35">
        <v>3.5</v>
      </c>
      <c r="P56" s="22">
        <f t="shared" si="0"/>
        <v>0</v>
      </c>
    </row>
    <row r="57" spans="2:16" ht="18.5" x14ac:dyDescent="0.45">
      <c r="B57" s="8">
        <v>45637</v>
      </c>
      <c r="C57" s="1">
        <v>3042</v>
      </c>
      <c r="D57" s="1" t="s">
        <v>11</v>
      </c>
      <c r="E57" s="1" t="s">
        <v>127</v>
      </c>
      <c r="F57" s="1">
        <v>5</v>
      </c>
      <c r="G57" s="1" t="s">
        <v>24</v>
      </c>
      <c r="H57" s="1" t="s">
        <v>14</v>
      </c>
      <c r="I57" s="1">
        <v>18116</v>
      </c>
      <c r="J57" s="1">
        <v>0</v>
      </c>
      <c r="K57" s="1"/>
      <c r="L57" s="1">
        <v>6408</v>
      </c>
      <c r="M57" s="1"/>
      <c r="N57" s="1" t="s">
        <v>37</v>
      </c>
      <c r="O57" s="18">
        <v>0.25</v>
      </c>
      <c r="P57" s="79">
        <f t="shared" si="0"/>
        <v>0</v>
      </c>
    </row>
    <row r="58" spans="2:16" ht="18.5" x14ac:dyDescent="0.45">
      <c r="B58" s="3"/>
      <c r="C58" s="1"/>
      <c r="D58" s="1"/>
      <c r="E58" s="1" t="s">
        <v>127</v>
      </c>
      <c r="F58" s="1">
        <v>25</v>
      </c>
      <c r="G58" s="1" t="s">
        <v>24</v>
      </c>
      <c r="H58" s="1" t="s">
        <v>14</v>
      </c>
      <c r="I58" s="1">
        <v>18115</v>
      </c>
      <c r="J58" s="1">
        <v>186600</v>
      </c>
      <c r="K58" s="1"/>
      <c r="L58" s="1">
        <v>6408</v>
      </c>
      <c r="M58" s="1"/>
      <c r="N58" s="1" t="s">
        <v>37</v>
      </c>
      <c r="O58" s="18">
        <v>957705.75</v>
      </c>
      <c r="P58" s="22">
        <f t="shared" si="0"/>
        <v>19.484063868260161</v>
      </c>
    </row>
    <row r="59" spans="2:16" ht="18.5" x14ac:dyDescent="0.45">
      <c r="B59" s="3"/>
      <c r="C59" s="1"/>
      <c r="D59" s="1"/>
      <c r="E59" s="1" t="s">
        <v>164</v>
      </c>
      <c r="F59" s="1">
        <v>18</v>
      </c>
      <c r="G59" s="1" t="s">
        <v>13</v>
      </c>
      <c r="H59" s="1" t="s">
        <v>14</v>
      </c>
      <c r="I59" s="1">
        <v>18114</v>
      </c>
      <c r="J59" s="1">
        <v>55500</v>
      </c>
      <c r="K59" s="1"/>
      <c r="L59" s="1">
        <v>6408</v>
      </c>
      <c r="M59" s="1"/>
      <c r="N59" s="1" t="s">
        <v>37</v>
      </c>
      <c r="O59" s="18">
        <v>677078.99</v>
      </c>
      <c r="P59" s="22">
        <f t="shared" si="0"/>
        <v>8.1969756586303166</v>
      </c>
    </row>
    <row r="60" spans="2:16" ht="18.5" x14ac:dyDescent="0.45">
      <c r="B60" s="3"/>
      <c r="C60" s="1"/>
      <c r="D60" s="1"/>
      <c r="E60" s="1" t="s">
        <v>21</v>
      </c>
      <c r="F60" s="1">
        <v>8</v>
      </c>
      <c r="G60" s="1" t="s">
        <v>13</v>
      </c>
      <c r="H60" s="1" t="s">
        <v>22</v>
      </c>
      <c r="I60" s="1">
        <v>18110</v>
      </c>
      <c r="J60" s="1">
        <v>0</v>
      </c>
      <c r="K60" s="1"/>
      <c r="L60" s="1">
        <v>6408</v>
      </c>
      <c r="M60" s="1"/>
      <c r="N60" s="1" t="s">
        <v>37</v>
      </c>
      <c r="O60" s="18">
        <v>0.4</v>
      </c>
      <c r="P60" s="22">
        <f t="shared" si="0"/>
        <v>0</v>
      </c>
    </row>
    <row r="61" spans="2:16" ht="18.5" x14ac:dyDescent="0.45">
      <c r="B61" s="3"/>
      <c r="C61" s="1"/>
      <c r="D61" s="1"/>
      <c r="E61" s="1" t="s">
        <v>21</v>
      </c>
      <c r="F61" s="1">
        <v>40</v>
      </c>
      <c r="G61" s="1" t="s">
        <v>13</v>
      </c>
      <c r="H61" s="1" t="s">
        <v>22</v>
      </c>
      <c r="I61" s="1">
        <v>18109</v>
      </c>
      <c r="J61" s="1">
        <v>55500</v>
      </c>
      <c r="K61" s="1"/>
      <c r="L61" s="1">
        <v>6408</v>
      </c>
      <c r="M61" s="1"/>
      <c r="N61" s="1" t="s">
        <v>37</v>
      </c>
      <c r="O61" s="18">
        <v>1486576</v>
      </c>
      <c r="P61" s="22">
        <f t="shared" si="0"/>
        <v>3.7334115443811822</v>
      </c>
    </row>
    <row r="62" spans="2:16" ht="18.5" x14ac:dyDescent="0.45">
      <c r="B62" s="3"/>
      <c r="C62" s="1"/>
      <c r="D62" s="1"/>
      <c r="E62" s="1" t="s">
        <v>294</v>
      </c>
      <c r="F62" s="1">
        <v>75</v>
      </c>
      <c r="G62" s="1" t="s">
        <v>13</v>
      </c>
      <c r="H62" s="1" t="s">
        <v>178</v>
      </c>
      <c r="I62" s="1">
        <v>18118</v>
      </c>
      <c r="J62" s="1">
        <v>55500</v>
      </c>
      <c r="K62" s="1"/>
      <c r="L62" s="1">
        <v>6408</v>
      </c>
      <c r="M62" s="1"/>
      <c r="N62" s="1" t="s">
        <v>37</v>
      </c>
      <c r="O62" s="18">
        <v>1556409.61</v>
      </c>
      <c r="P62" s="22">
        <f t="shared" si="0"/>
        <v>3.5658993393133827</v>
      </c>
    </row>
    <row r="63" spans="2:16" ht="18.5" x14ac:dyDescent="0.45">
      <c r="B63" s="3"/>
      <c r="C63" s="1"/>
      <c r="D63" s="1"/>
      <c r="E63" s="1" t="s">
        <v>188</v>
      </c>
      <c r="F63" s="1">
        <v>30</v>
      </c>
      <c r="G63" s="1" t="s">
        <v>13</v>
      </c>
      <c r="H63" s="1" t="s">
        <v>189</v>
      </c>
      <c r="I63" s="1">
        <v>18117</v>
      </c>
      <c r="J63" s="1">
        <v>55500</v>
      </c>
      <c r="K63" s="1"/>
      <c r="L63" s="1">
        <v>6408</v>
      </c>
      <c r="M63" s="1"/>
      <c r="N63" s="1" t="s">
        <v>37</v>
      </c>
      <c r="O63" s="18">
        <v>1060267.5</v>
      </c>
      <c r="P63" s="22">
        <f t="shared" si="0"/>
        <v>5.2345280789989319</v>
      </c>
    </row>
    <row r="64" spans="2:16" ht="18.5" x14ac:dyDescent="0.45">
      <c r="B64" s="3"/>
      <c r="C64" s="1"/>
      <c r="D64" s="1"/>
      <c r="E64" s="1" t="s">
        <v>36</v>
      </c>
      <c r="F64" s="1">
        <v>36</v>
      </c>
      <c r="G64" s="1" t="s">
        <v>24</v>
      </c>
      <c r="H64" s="1" t="s">
        <v>14</v>
      </c>
      <c r="I64" s="1">
        <v>18113</v>
      </c>
      <c r="J64" s="1">
        <v>55500</v>
      </c>
      <c r="K64" s="1"/>
      <c r="L64" s="1">
        <v>6408</v>
      </c>
      <c r="M64" s="1"/>
      <c r="N64" s="1" t="s">
        <v>37</v>
      </c>
      <c r="O64" s="18">
        <v>2276829.6</v>
      </c>
      <c r="P64" s="22">
        <f t="shared" si="0"/>
        <v>2.4376000733651741</v>
      </c>
    </row>
    <row r="65" spans="2:16" ht="18.5" x14ac:dyDescent="0.45">
      <c r="B65" s="4"/>
      <c r="C65" s="2"/>
      <c r="D65" s="2"/>
      <c r="E65" s="2" t="s">
        <v>462</v>
      </c>
      <c r="F65" s="2">
        <v>5</v>
      </c>
      <c r="G65" s="2" t="s">
        <v>13</v>
      </c>
      <c r="H65" s="2" t="s">
        <v>129</v>
      </c>
      <c r="I65" s="2">
        <v>18108</v>
      </c>
      <c r="J65" s="2">
        <v>55500</v>
      </c>
      <c r="K65" s="2"/>
      <c r="L65" s="2">
        <v>6408</v>
      </c>
      <c r="M65" s="2"/>
      <c r="N65" s="2" t="s">
        <v>37</v>
      </c>
      <c r="O65" s="35">
        <v>187695.65</v>
      </c>
      <c r="P65" s="36">
        <f t="shared" si="0"/>
        <v>29.569145582223136</v>
      </c>
    </row>
    <row r="66" spans="2:16" ht="18.5" x14ac:dyDescent="0.45">
      <c r="B66" s="12">
        <v>45629</v>
      </c>
      <c r="C66" s="10"/>
      <c r="D66" s="10"/>
      <c r="E66" s="10" t="s">
        <v>505</v>
      </c>
      <c r="F66" s="10"/>
      <c r="G66" s="10" t="s">
        <v>302</v>
      </c>
      <c r="H66" s="10"/>
      <c r="I66" s="10">
        <v>22192</v>
      </c>
      <c r="J66" s="10">
        <v>55500</v>
      </c>
      <c r="K66" s="10"/>
      <c r="L66" s="10">
        <v>6396</v>
      </c>
      <c r="M66" s="10"/>
      <c r="N66" s="10"/>
      <c r="O66" s="81"/>
      <c r="P66" s="22" t="e">
        <f t="shared" si="0"/>
        <v>#DIV/0!</v>
      </c>
    </row>
    <row r="67" spans="2:16" ht="18.5" x14ac:dyDescent="0.45">
      <c r="B67" s="8">
        <v>45638</v>
      </c>
      <c r="C67" s="1">
        <v>3043</v>
      </c>
      <c r="D67" s="1" t="s">
        <v>162</v>
      </c>
      <c r="E67" s="1" t="s">
        <v>244</v>
      </c>
      <c r="F67" s="1">
        <v>174</v>
      </c>
      <c r="G67" s="1" t="s">
        <v>414</v>
      </c>
      <c r="H67" s="1" t="s">
        <v>140</v>
      </c>
      <c r="I67" s="1">
        <v>18129</v>
      </c>
      <c r="J67" s="1">
        <v>186600</v>
      </c>
      <c r="K67" s="1"/>
      <c r="L67" s="1">
        <v>6408</v>
      </c>
      <c r="M67" s="1"/>
      <c r="N67" s="1" t="s">
        <v>37</v>
      </c>
      <c r="O67" s="18">
        <v>7342587.1100000003</v>
      </c>
      <c r="P67" s="79">
        <f t="shared" si="0"/>
        <v>2.5413385936663406</v>
      </c>
    </row>
    <row r="68" spans="2:16" ht="18.5" x14ac:dyDescent="0.45">
      <c r="B68" s="4"/>
      <c r="C68" s="2"/>
      <c r="D68" s="2"/>
      <c r="E68" s="2" t="s">
        <v>244</v>
      </c>
      <c r="F68" s="2">
        <v>15</v>
      </c>
      <c r="G68" s="2" t="s">
        <v>312</v>
      </c>
      <c r="H68" s="2" t="s">
        <v>140</v>
      </c>
      <c r="I68" s="2">
        <v>18130</v>
      </c>
      <c r="J68" s="2">
        <v>0</v>
      </c>
      <c r="K68" s="2"/>
      <c r="L68" s="2">
        <v>6408</v>
      </c>
      <c r="M68" s="2"/>
      <c r="N68" s="2" t="s">
        <v>37</v>
      </c>
      <c r="O68" s="35">
        <v>0.75</v>
      </c>
      <c r="P68" s="36">
        <f t="shared" si="0"/>
        <v>0</v>
      </c>
    </row>
    <row r="69" spans="2:16" ht="18.5" x14ac:dyDescent="0.45">
      <c r="B69" s="8">
        <v>45638</v>
      </c>
      <c r="C69" s="1">
        <v>3044</v>
      </c>
      <c r="D69" s="1" t="s">
        <v>11</v>
      </c>
      <c r="E69" s="1" t="s">
        <v>49</v>
      </c>
      <c r="F69" s="1">
        <v>95</v>
      </c>
      <c r="G69" s="1" t="s">
        <v>13</v>
      </c>
      <c r="H69" s="1" t="s">
        <v>14</v>
      </c>
      <c r="I69" s="1">
        <v>18122</v>
      </c>
      <c r="J69" s="1">
        <v>55500</v>
      </c>
      <c r="K69" s="1"/>
      <c r="L69" s="1">
        <v>6408</v>
      </c>
      <c r="M69" s="1"/>
      <c r="N69" s="1" t="s">
        <v>37</v>
      </c>
      <c r="O69" s="18">
        <v>6749012.3300000001</v>
      </c>
      <c r="P69" s="79">
        <f t="shared" si="0"/>
        <v>0.82234254860221889</v>
      </c>
    </row>
    <row r="70" spans="2:16" ht="18.5" x14ac:dyDescent="0.45">
      <c r="B70" s="3"/>
      <c r="C70" s="1"/>
      <c r="D70" s="1"/>
      <c r="E70" s="1" t="s">
        <v>111</v>
      </c>
      <c r="F70" s="1">
        <v>18</v>
      </c>
      <c r="G70" s="1" t="s">
        <v>312</v>
      </c>
      <c r="H70" s="1" t="s">
        <v>14</v>
      </c>
      <c r="I70" s="1">
        <v>18128</v>
      </c>
      <c r="J70" s="1">
        <v>0</v>
      </c>
      <c r="K70" s="1"/>
      <c r="L70" s="1">
        <v>6408</v>
      </c>
      <c r="M70" s="1" t="s">
        <v>110</v>
      </c>
      <c r="N70" s="1" t="s">
        <v>37</v>
      </c>
      <c r="O70" s="18">
        <v>0.9</v>
      </c>
      <c r="P70" s="22">
        <f t="shared" si="0"/>
        <v>0</v>
      </c>
    </row>
    <row r="71" spans="2:16" ht="18.5" x14ac:dyDescent="0.45">
      <c r="B71" s="3"/>
      <c r="C71" s="1"/>
      <c r="D71" s="1"/>
      <c r="E71" s="1" t="s">
        <v>111</v>
      </c>
      <c r="F71" s="1">
        <v>35</v>
      </c>
      <c r="G71" s="1" t="s">
        <v>13</v>
      </c>
      <c r="H71" s="1" t="s">
        <v>14</v>
      </c>
      <c r="I71" s="1">
        <v>18126</v>
      </c>
      <c r="J71" s="1">
        <v>55500</v>
      </c>
      <c r="K71" s="1"/>
      <c r="L71" s="1">
        <v>6408</v>
      </c>
      <c r="M71" s="1" t="s">
        <v>110</v>
      </c>
      <c r="N71" s="1" t="s">
        <v>37</v>
      </c>
      <c r="O71" s="18">
        <v>1212594.5</v>
      </c>
      <c r="P71" s="22">
        <f t="shared" si="0"/>
        <v>4.5769628676362952</v>
      </c>
    </row>
    <row r="72" spans="2:16" ht="18.5" x14ac:dyDescent="0.45">
      <c r="B72" s="3"/>
      <c r="C72" s="1"/>
      <c r="D72" s="1"/>
      <c r="E72" s="1" t="s">
        <v>345</v>
      </c>
      <c r="F72" s="1">
        <v>35</v>
      </c>
      <c r="G72" s="1" t="s">
        <v>13</v>
      </c>
      <c r="H72" s="1" t="s">
        <v>14</v>
      </c>
      <c r="I72" s="1">
        <v>18127</v>
      </c>
      <c r="J72" s="1">
        <v>0</v>
      </c>
      <c r="K72" s="1"/>
      <c r="L72" s="1">
        <v>6408</v>
      </c>
      <c r="M72" s="1" t="s">
        <v>110</v>
      </c>
      <c r="N72" s="1" t="s">
        <v>37</v>
      </c>
      <c r="O72" s="18">
        <v>1212594.5</v>
      </c>
      <c r="P72" s="22">
        <f t="shared" ref="P72:P136" si="1" xml:space="preserve"> (J72 * 100) / O72</f>
        <v>0</v>
      </c>
    </row>
    <row r="73" spans="2:16" ht="18.5" x14ac:dyDescent="0.45">
      <c r="B73" s="3"/>
      <c r="C73" s="1"/>
      <c r="D73" s="1"/>
      <c r="E73" s="1" t="s">
        <v>210</v>
      </c>
      <c r="F73" s="1">
        <v>15</v>
      </c>
      <c r="G73" s="1" t="s">
        <v>211</v>
      </c>
      <c r="H73" s="1" t="s">
        <v>14</v>
      </c>
      <c r="I73" s="1">
        <v>18125</v>
      </c>
      <c r="J73" s="1">
        <v>195800</v>
      </c>
      <c r="K73" s="1"/>
      <c r="L73" s="1">
        <v>6408</v>
      </c>
      <c r="M73" s="1"/>
      <c r="N73" s="1" t="s">
        <v>37</v>
      </c>
      <c r="O73" s="18">
        <v>897844.5</v>
      </c>
      <c r="P73" s="22">
        <f t="shared" si="1"/>
        <v>21.807785201112221</v>
      </c>
    </row>
    <row r="74" spans="2:16" ht="18.5" x14ac:dyDescent="0.45">
      <c r="B74" s="4"/>
      <c r="C74" s="2"/>
      <c r="D74" s="2"/>
      <c r="E74" s="2" t="s">
        <v>173</v>
      </c>
      <c r="F74" s="2">
        <v>200</v>
      </c>
      <c r="G74" s="2" t="s">
        <v>126</v>
      </c>
      <c r="H74" s="2" t="s">
        <v>14</v>
      </c>
      <c r="I74" s="2">
        <v>18124</v>
      </c>
      <c r="J74" s="2">
        <v>55500</v>
      </c>
      <c r="K74" s="2"/>
      <c r="L74" s="2">
        <v>6408</v>
      </c>
      <c r="M74" s="2"/>
      <c r="N74" s="2" t="s">
        <v>37</v>
      </c>
      <c r="O74" s="35">
        <v>4588920</v>
      </c>
      <c r="P74" s="36">
        <f t="shared" si="1"/>
        <v>1.2094348997149655</v>
      </c>
    </row>
    <row r="75" spans="2:16" ht="18.5" x14ac:dyDescent="0.45">
      <c r="B75" s="16"/>
      <c r="C75" s="10"/>
      <c r="D75" s="10"/>
      <c r="E75" s="10" t="s">
        <v>506</v>
      </c>
      <c r="F75" s="10"/>
      <c r="G75" s="10" t="s">
        <v>197</v>
      </c>
      <c r="H75" s="10" t="s">
        <v>14</v>
      </c>
      <c r="I75" s="10">
        <v>751</v>
      </c>
      <c r="J75" s="10">
        <v>147560</v>
      </c>
      <c r="K75" s="10"/>
      <c r="L75" s="10"/>
      <c r="M75" s="10"/>
      <c r="N75" s="10"/>
      <c r="O75" s="81"/>
      <c r="P75" s="37" t="e">
        <f t="shared" si="1"/>
        <v>#DIV/0!</v>
      </c>
    </row>
    <row r="76" spans="2:16" ht="18.5" x14ac:dyDescent="0.45">
      <c r="B76" s="12">
        <v>45639</v>
      </c>
      <c r="C76" s="10">
        <v>3045</v>
      </c>
      <c r="D76" s="10" t="s">
        <v>33</v>
      </c>
      <c r="E76" s="10" t="s">
        <v>71</v>
      </c>
      <c r="F76" s="10" t="s">
        <v>519</v>
      </c>
      <c r="G76" s="10" t="s">
        <v>181</v>
      </c>
      <c r="H76" s="10" t="s">
        <v>14</v>
      </c>
      <c r="I76" s="10" t="s">
        <v>518</v>
      </c>
      <c r="J76" s="10">
        <v>354000</v>
      </c>
      <c r="K76" s="10"/>
      <c r="L76" s="10">
        <v>6409</v>
      </c>
      <c r="M76" s="10"/>
      <c r="N76" s="10" t="s">
        <v>37</v>
      </c>
      <c r="O76" s="42">
        <v>7947446.7999999998</v>
      </c>
      <c r="P76" s="37">
        <f t="shared" si="1"/>
        <v>4.45426070672156</v>
      </c>
    </row>
    <row r="77" spans="2:16" ht="18.5" x14ac:dyDescent="0.45">
      <c r="B77" s="8">
        <v>45639</v>
      </c>
      <c r="C77" s="1">
        <v>3046</v>
      </c>
      <c r="D77" s="1" t="s">
        <v>11</v>
      </c>
      <c r="E77" s="1" t="s">
        <v>226</v>
      </c>
      <c r="F77" s="1">
        <v>46</v>
      </c>
      <c r="G77" s="1" t="s">
        <v>13</v>
      </c>
      <c r="H77" s="1" t="s">
        <v>14</v>
      </c>
      <c r="I77" s="1">
        <v>18133</v>
      </c>
      <c r="J77" s="1">
        <v>55500</v>
      </c>
      <c r="K77" s="1"/>
      <c r="L77" s="1">
        <v>6409</v>
      </c>
      <c r="M77" s="1"/>
      <c r="N77" s="1" t="s">
        <v>37</v>
      </c>
      <c r="O77" s="18">
        <v>1666224</v>
      </c>
      <c r="P77" s="22">
        <f t="shared" si="1"/>
        <v>3.3308846829717975</v>
      </c>
    </row>
    <row r="78" spans="2:16" ht="18.5" x14ac:dyDescent="0.45">
      <c r="B78" s="3"/>
      <c r="C78" s="1"/>
      <c r="D78" s="1"/>
      <c r="E78" s="1" t="s">
        <v>514</v>
      </c>
      <c r="F78" s="1">
        <v>10</v>
      </c>
      <c r="G78" s="1" t="s">
        <v>24</v>
      </c>
      <c r="H78" s="1" t="s">
        <v>14</v>
      </c>
      <c r="I78" s="1">
        <v>18135</v>
      </c>
      <c r="J78" s="1">
        <v>55500</v>
      </c>
      <c r="K78" s="1"/>
      <c r="L78" s="1">
        <v>6409</v>
      </c>
      <c r="M78" s="1"/>
      <c r="N78" s="1" t="s">
        <v>37</v>
      </c>
      <c r="O78" s="18">
        <v>429243</v>
      </c>
      <c r="P78" s="22">
        <f t="shared" si="1"/>
        <v>12.92973909883213</v>
      </c>
    </row>
    <row r="79" spans="2:16" ht="18.5" x14ac:dyDescent="0.45">
      <c r="B79" s="3"/>
      <c r="C79" s="1"/>
      <c r="D79" s="1"/>
      <c r="E79" s="1" t="s">
        <v>515</v>
      </c>
      <c r="F79" s="1">
        <v>32</v>
      </c>
      <c r="G79" s="1" t="s">
        <v>13</v>
      </c>
      <c r="H79" s="1" t="s">
        <v>14</v>
      </c>
      <c r="I79" s="1">
        <v>18131</v>
      </c>
      <c r="J79" s="1">
        <v>55500</v>
      </c>
      <c r="K79" s="1"/>
      <c r="L79" s="1">
        <v>6409</v>
      </c>
      <c r="M79" s="1"/>
      <c r="N79" s="1" t="s">
        <v>37</v>
      </c>
      <c r="O79" s="18">
        <v>1079899.25</v>
      </c>
      <c r="P79" s="22">
        <f t="shared" si="1"/>
        <v>5.1393683253322013</v>
      </c>
    </row>
    <row r="80" spans="2:16" ht="18.5" x14ac:dyDescent="0.45">
      <c r="B80" s="63"/>
      <c r="C80" s="19"/>
      <c r="D80" s="19"/>
      <c r="E80" s="1" t="s">
        <v>226</v>
      </c>
      <c r="F80" s="1">
        <v>125</v>
      </c>
      <c r="G80" s="1" t="s">
        <v>13</v>
      </c>
      <c r="H80" s="1" t="s">
        <v>35</v>
      </c>
      <c r="I80" s="1">
        <v>18132</v>
      </c>
      <c r="J80" s="1">
        <v>55500</v>
      </c>
      <c r="K80" s="1"/>
      <c r="L80" s="1">
        <v>6409</v>
      </c>
      <c r="M80" s="19"/>
      <c r="N80" s="19" t="s">
        <v>37</v>
      </c>
      <c r="O80" s="18">
        <v>3125000</v>
      </c>
      <c r="P80" s="22">
        <f t="shared" si="1"/>
        <v>1.776</v>
      </c>
    </row>
    <row r="81" spans="2:16" ht="18.5" x14ac:dyDescent="0.45">
      <c r="B81" s="63"/>
      <c r="C81" s="19"/>
      <c r="D81" s="19"/>
      <c r="E81" s="1" t="s">
        <v>34</v>
      </c>
      <c r="F81" s="1">
        <v>10</v>
      </c>
      <c r="G81" s="1" t="s">
        <v>13</v>
      </c>
      <c r="H81" s="1" t="s">
        <v>35</v>
      </c>
      <c r="I81" s="1">
        <v>18134</v>
      </c>
      <c r="J81" s="1">
        <v>55500</v>
      </c>
      <c r="K81" s="1"/>
      <c r="L81" s="1">
        <v>6409</v>
      </c>
      <c r="M81" s="19"/>
      <c r="N81" s="19" t="s">
        <v>37</v>
      </c>
      <c r="O81" s="18">
        <v>711000</v>
      </c>
      <c r="P81" s="22">
        <f t="shared" si="1"/>
        <v>7.8059071729957807</v>
      </c>
    </row>
    <row r="82" spans="2:16" ht="18.5" x14ac:dyDescent="0.45">
      <c r="B82" s="75"/>
      <c r="C82" s="74"/>
      <c r="D82" s="74"/>
      <c r="E82" s="2" t="s">
        <v>212</v>
      </c>
      <c r="F82" s="2">
        <v>20</v>
      </c>
      <c r="G82" s="2" t="s">
        <v>213</v>
      </c>
      <c r="H82" s="2" t="s">
        <v>14</v>
      </c>
      <c r="I82" s="2">
        <v>18083</v>
      </c>
      <c r="J82" s="2">
        <v>195800</v>
      </c>
      <c r="K82" s="2"/>
      <c r="L82" s="2">
        <v>6409</v>
      </c>
      <c r="M82" s="74"/>
      <c r="N82" s="74"/>
      <c r="O82" s="35">
        <v>817822.8</v>
      </c>
      <c r="P82" s="36">
        <f t="shared" si="1"/>
        <v>23.941616692515787</v>
      </c>
    </row>
    <row r="83" spans="2:16" ht="18.5" x14ac:dyDescent="0.45">
      <c r="B83" s="8">
        <v>45642</v>
      </c>
      <c r="C83" s="1">
        <v>3047</v>
      </c>
      <c r="D83" s="1" t="s">
        <v>11</v>
      </c>
      <c r="E83" s="1" t="s">
        <v>219</v>
      </c>
      <c r="F83" s="1">
        <v>40</v>
      </c>
      <c r="G83" s="1" t="s">
        <v>24</v>
      </c>
      <c r="H83" s="1" t="s">
        <v>14</v>
      </c>
      <c r="I83" s="1">
        <v>18142</v>
      </c>
      <c r="J83" s="1">
        <v>55500</v>
      </c>
      <c r="K83" s="1"/>
      <c r="L83" s="1">
        <v>6419</v>
      </c>
      <c r="M83" s="1"/>
      <c r="N83" s="1" t="s">
        <v>37</v>
      </c>
      <c r="O83" s="18">
        <v>1246022.5</v>
      </c>
      <c r="P83" s="22">
        <f t="shared" si="1"/>
        <v>4.454173179055755</v>
      </c>
    </row>
    <row r="84" spans="2:16" ht="18.5" x14ac:dyDescent="0.45">
      <c r="B84" s="3"/>
      <c r="C84" s="1"/>
      <c r="D84" s="1"/>
      <c r="E84" s="1" t="s">
        <v>26</v>
      </c>
      <c r="F84" s="1">
        <v>42</v>
      </c>
      <c r="G84" s="1" t="s">
        <v>13</v>
      </c>
      <c r="H84" s="1" t="s">
        <v>14</v>
      </c>
      <c r="I84" s="1">
        <v>18139</v>
      </c>
      <c r="J84" s="1">
        <v>55500</v>
      </c>
      <c r="K84" s="1"/>
      <c r="L84" s="1">
        <v>6419</v>
      </c>
      <c r="M84" s="1"/>
      <c r="N84" s="1" t="s">
        <v>37</v>
      </c>
      <c r="O84" s="18">
        <v>1440930.2</v>
      </c>
      <c r="P84" s="22">
        <f t="shared" si="1"/>
        <v>3.8516785892890582</v>
      </c>
    </row>
    <row r="85" spans="2:16" ht="18.5" x14ac:dyDescent="0.45">
      <c r="B85" s="3"/>
      <c r="C85" s="1"/>
      <c r="D85" s="1"/>
      <c r="E85" s="1" t="s">
        <v>26</v>
      </c>
      <c r="F85" s="1">
        <v>7</v>
      </c>
      <c r="G85" s="1" t="s">
        <v>13</v>
      </c>
      <c r="H85" s="1" t="s">
        <v>14</v>
      </c>
      <c r="I85" s="1">
        <v>18140</v>
      </c>
      <c r="J85" s="1">
        <v>0</v>
      </c>
      <c r="K85" s="1"/>
      <c r="L85" s="1">
        <v>6419</v>
      </c>
      <c r="M85" s="1"/>
      <c r="N85" s="1" t="s">
        <v>37</v>
      </c>
      <c r="O85" s="18">
        <v>0.35</v>
      </c>
      <c r="P85" s="22">
        <f t="shared" si="1"/>
        <v>0</v>
      </c>
    </row>
    <row r="86" spans="2:16" ht="18.5" x14ac:dyDescent="0.45">
      <c r="B86" s="3"/>
      <c r="C86" s="1"/>
      <c r="D86" s="1"/>
      <c r="E86" s="1" t="s">
        <v>191</v>
      </c>
      <c r="F86" s="1">
        <v>30</v>
      </c>
      <c r="G86" s="1" t="s">
        <v>24</v>
      </c>
      <c r="H86" s="1" t="s">
        <v>14</v>
      </c>
      <c r="I86" s="1">
        <v>18141</v>
      </c>
      <c r="J86" s="1">
        <v>55500</v>
      </c>
      <c r="K86" s="1"/>
      <c r="L86" s="1">
        <v>6419</v>
      </c>
      <c r="M86" s="1"/>
      <c r="N86" s="1" t="s">
        <v>37</v>
      </c>
      <c r="O86" s="18">
        <v>1210290.5</v>
      </c>
      <c r="P86" s="22">
        <f t="shared" si="1"/>
        <v>4.5856759183022584</v>
      </c>
    </row>
    <row r="87" spans="2:16" ht="18.5" x14ac:dyDescent="0.45">
      <c r="B87" s="3"/>
      <c r="C87" s="1"/>
      <c r="D87" s="1"/>
      <c r="E87" s="1" t="s">
        <v>84</v>
      </c>
      <c r="F87" s="1">
        <v>50</v>
      </c>
      <c r="G87" s="1" t="s">
        <v>85</v>
      </c>
      <c r="H87" s="1" t="s">
        <v>14</v>
      </c>
      <c r="I87" s="1">
        <v>18145</v>
      </c>
      <c r="J87" s="1">
        <v>217200</v>
      </c>
      <c r="K87" s="1"/>
      <c r="L87" s="1">
        <v>6419</v>
      </c>
      <c r="M87" s="1"/>
      <c r="N87" s="1" t="s">
        <v>37</v>
      </c>
      <c r="O87" s="18">
        <v>1747665.5</v>
      </c>
      <c r="P87" s="22">
        <f t="shared" si="1"/>
        <v>12.428007533478231</v>
      </c>
    </row>
    <row r="88" spans="2:16" ht="18.5" x14ac:dyDescent="0.45">
      <c r="B88" s="3"/>
      <c r="C88" s="1"/>
      <c r="D88" s="1"/>
      <c r="E88" s="1" t="s">
        <v>84</v>
      </c>
      <c r="F88" s="1">
        <v>15</v>
      </c>
      <c r="G88" s="1" t="s">
        <v>85</v>
      </c>
      <c r="H88" s="1" t="s">
        <v>14</v>
      </c>
      <c r="I88" s="1">
        <v>18146</v>
      </c>
      <c r="J88" s="1">
        <v>0</v>
      </c>
      <c r="K88" s="1"/>
      <c r="L88" s="1">
        <v>6419</v>
      </c>
      <c r="M88" s="1"/>
      <c r="N88" s="1" t="s">
        <v>37</v>
      </c>
      <c r="O88" s="18">
        <v>0.75</v>
      </c>
      <c r="P88" s="22">
        <f t="shared" si="1"/>
        <v>0</v>
      </c>
    </row>
    <row r="89" spans="2:16" ht="18.5" x14ac:dyDescent="0.45">
      <c r="B89" s="4"/>
      <c r="C89" s="2"/>
      <c r="D89" s="2"/>
      <c r="E89" s="2" t="s">
        <v>57</v>
      </c>
      <c r="F89" s="2">
        <v>32</v>
      </c>
      <c r="G89" s="2" t="s">
        <v>41</v>
      </c>
      <c r="H89" s="2" t="s">
        <v>14</v>
      </c>
      <c r="I89" s="2">
        <v>18144</v>
      </c>
      <c r="J89" s="2">
        <v>55500</v>
      </c>
      <c r="K89" s="2"/>
      <c r="L89" s="2">
        <v>6419</v>
      </c>
      <c r="M89" s="2"/>
      <c r="N89" s="2" t="s">
        <v>37</v>
      </c>
      <c r="O89" s="35">
        <v>3423848.96</v>
      </c>
      <c r="P89" s="36">
        <f t="shared" si="1"/>
        <v>1.620982719985405</v>
      </c>
    </row>
    <row r="90" spans="2:16" ht="18.5" x14ac:dyDescent="0.45">
      <c r="B90" s="17">
        <v>45642</v>
      </c>
      <c r="C90" s="1">
        <v>3048</v>
      </c>
      <c r="D90" s="1" t="s">
        <v>33</v>
      </c>
      <c r="E90" s="1" t="s">
        <v>101</v>
      </c>
      <c r="F90" s="1">
        <v>50</v>
      </c>
      <c r="G90" s="1" t="s">
        <v>181</v>
      </c>
      <c r="H90" s="1" t="s">
        <v>14</v>
      </c>
      <c r="I90" s="1">
        <v>18151</v>
      </c>
      <c r="J90" s="1">
        <v>354000</v>
      </c>
      <c r="K90" s="1"/>
      <c r="L90" s="1">
        <v>6419</v>
      </c>
      <c r="M90" s="1"/>
      <c r="N90" s="1" t="s">
        <v>37</v>
      </c>
      <c r="O90" s="18">
        <v>2149437</v>
      </c>
      <c r="P90" s="22">
        <f t="shared" si="1"/>
        <v>16.469428971400419</v>
      </c>
    </row>
    <row r="91" spans="2:16" ht="18.5" x14ac:dyDescent="0.45">
      <c r="B91" s="3"/>
      <c r="C91" s="1"/>
      <c r="D91" s="1"/>
      <c r="E91" s="1" t="s">
        <v>101</v>
      </c>
      <c r="F91" s="1">
        <v>20</v>
      </c>
      <c r="G91" s="1" t="s">
        <v>181</v>
      </c>
      <c r="H91" s="1" t="s">
        <v>14</v>
      </c>
      <c r="I91" s="1">
        <v>18152</v>
      </c>
      <c r="J91" s="1">
        <v>0</v>
      </c>
      <c r="K91" s="1"/>
      <c r="L91" s="1">
        <v>6419</v>
      </c>
      <c r="M91" s="1"/>
      <c r="N91" s="1" t="s">
        <v>37</v>
      </c>
      <c r="O91" s="18">
        <v>850359.8</v>
      </c>
      <c r="P91" s="22">
        <f t="shared" si="1"/>
        <v>0</v>
      </c>
    </row>
    <row r="92" spans="2:16" ht="18.5" x14ac:dyDescent="0.45">
      <c r="B92" s="3"/>
      <c r="C92" s="1"/>
      <c r="D92" s="1"/>
      <c r="E92" s="1" t="s">
        <v>73</v>
      </c>
      <c r="F92" s="1">
        <v>102</v>
      </c>
      <c r="G92" s="1" t="s">
        <v>181</v>
      </c>
      <c r="H92" s="1" t="s">
        <v>14</v>
      </c>
      <c r="I92" s="1">
        <v>18148</v>
      </c>
      <c r="J92" s="1">
        <v>0</v>
      </c>
      <c r="K92" s="1"/>
      <c r="L92" s="1">
        <v>6419</v>
      </c>
      <c r="M92" s="1"/>
      <c r="N92" s="1" t="s">
        <v>37</v>
      </c>
      <c r="O92" s="18">
        <v>4008108.48</v>
      </c>
      <c r="P92" s="22">
        <f t="shared" si="1"/>
        <v>0</v>
      </c>
    </row>
    <row r="93" spans="2:16" ht="18.5" x14ac:dyDescent="0.45">
      <c r="B93" s="3"/>
      <c r="C93" s="1"/>
      <c r="D93" s="1"/>
      <c r="E93" s="1" t="s">
        <v>71</v>
      </c>
      <c r="F93" s="1">
        <v>4</v>
      </c>
      <c r="G93" s="1" t="s">
        <v>181</v>
      </c>
      <c r="H93" s="1" t="s">
        <v>14</v>
      </c>
      <c r="I93" s="1">
        <v>18149</v>
      </c>
      <c r="J93" s="1">
        <v>0</v>
      </c>
      <c r="K93" s="1"/>
      <c r="L93" s="1">
        <v>6419</v>
      </c>
      <c r="M93" s="1"/>
      <c r="N93" s="1" t="s">
        <v>37</v>
      </c>
      <c r="O93" s="18">
        <v>0.2</v>
      </c>
      <c r="P93" s="22">
        <f t="shared" si="1"/>
        <v>0</v>
      </c>
    </row>
    <row r="94" spans="2:16" ht="18.5" x14ac:dyDescent="0.45">
      <c r="B94" s="3"/>
      <c r="C94" s="1"/>
      <c r="D94" s="1"/>
      <c r="E94" s="1" t="s">
        <v>71</v>
      </c>
      <c r="F94" s="1">
        <v>60</v>
      </c>
      <c r="G94" s="1" t="s">
        <v>181</v>
      </c>
      <c r="H94" s="1" t="s">
        <v>14</v>
      </c>
      <c r="I94" s="1">
        <v>18150</v>
      </c>
      <c r="J94" s="1">
        <v>0</v>
      </c>
      <c r="K94" s="1"/>
      <c r="L94" s="1">
        <v>6419</v>
      </c>
      <c r="M94" s="1"/>
      <c r="N94" s="1" t="s">
        <v>37</v>
      </c>
      <c r="O94" s="18">
        <v>2505036.84</v>
      </c>
      <c r="P94" s="22">
        <f t="shared" si="1"/>
        <v>0</v>
      </c>
    </row>
    <row r="95" spans="2:16" ht="18.5" x14ac:dyDescent="0.45">
      <c r="B95" s="4"/>
      <c r="C95" s="2"/>
      <c r="D95" s="2"/>
      <c r="E95" s="2" t="s">
        <v>50</v>
      </c>
      <c r="F95" s="2">
        <v>70</v>
      </c>
      <c r="G95" s="2" t="s">
        <v>181</v>
      </c>
      <c r="H95" s="2" t="s">
        <v>14</v>
      </c>
      <c r="I95" s="2">
        <v>18147</v>
      </c>
      <c r="J95" s="2">
        <v>0</v>
      </c>
      <c r="K95" s="2"/>
      <c r="L95" s="2">
        <v>6419</v>
      </c>
      <c r="M95" s="2"/>
      <c r="N95" s="2" t="s">
        <v>37</v>
      </c>
      <c r="O95" s="35">
        <v>4651191.72</v>
      </c>
      <c r="P95" s="36">
        <f t="shared" si="1"/>
        <v>0</v>
      </c>
    </row>
    <row r="96" spans="2:16" ht="18.5" x14ac:dyDescent="0.45">
      <c r="B96" s="8">
        <v>45643</v>
      </c>
      <c r="C96" s="1">
        <v>3049</v>
      </c>
      <c r="D96" s="1" t="s">
        <v>11</v>
      </c>
      <c r="E96" s="1" t="s">
        <v>294</v>
      </c>
      <c r="F96" s="1">
        <v>80</v>
      </c>
      <c r="G96" s="1" t="s">
        <v>13</v>
      </c>
      <c r="H96" s="1" t="s">
        <v>178</v>
      </c>
      <c r="I96" s="1">
        <v>18177</v>
      </c>
      <c r="J96" s="1">
        <v>55500</v>
      </c>
      <c r="K96" s="1"/>
      <c r="L96" s="1">
        <v>6419</v>
      </c>
      <c r="M96" s="1"/>
      <c r="N96" s="1" t="s">
        <v>37</v>
      </c>
      <c r="O96" s="18">
        <v>1778787.36</v>
      </c>
      <c r="P96" s="79">
        <f t="shared" si="1"/>
        <v>3.1201031246365498</v>
      </c>
    </row>
    <row r="97" spans="2:16" ht="18.5" x14ac:dyDescent="0.45">
      <c r="B97" s="3"/>
      <c r="C97" s="1"/>
      <c r="D97" s="1"/>
      <c r="E97" s="1" t="s">
        <v>439</v>
      </c>
      <c r="F97" s="1">
        <v>14</v>
      </c>
      <c r="G97" s="1" t="s">
        <v>126</v>
      </c>
      <c r="H97" s="1" t="s">
        <v>14</v>
      </c>
      <c r="I97" s="1">
        <v>18181</v>
      </c>
      <c r="J97" s="1">
        <v>0</v>
      </c>
      <c r="K97" s="1"/>
      <c r="L97" s="1">
        <v>6419</v>
      </c>
      <c r="M97" s="1"/>
      <c r="N97" s="1" t="s">
        <v>37</v>
      </c>
      <c r="O97" s="18">
        <v>0.7</v>
      </c>
      <c r="P97" s="22">
        <f t="shared" si="1"/>
        <v>0</v>
      </c>
    </row>
    <row r="98" spans="2:16" ht="18.5" x14ac:dyDescent="0.45">
      <c r="B98" s="3"/>
      <c r="C98" s="1"/>
      <c r="D98" s="1"/>
      <c r="E98" s="1" t="s">
        <v>439</v>
      </c>
      <c r="F98" s="1">
        <v>55</v>
      </c>
      <c r="G98" s="1" t="s">
        <v>126</v>
      </c>
      <c r="H98" s="1" t="s">
        <v>14</v>
      </c>
      <c r="I98" s="1">
        <v>18180</v>
      </c>
      <c r="J98" s="1">
        <v>195800</v>
      </c>
      <c r="K98" s="1"/>
      <c r="L98" s="1">
        <v>6419</v>
      </c>
      <c r="M98" s="1"/>
      <c r="N98" s="1" t="s">
        <v>37</v>
      </c>
      <c r="O98" s="18">
        <v>1929570.38</v>
      </c>
      <c r="P98" s="22">
        <f t="shared" si="1"/>
        <v>10.147336527833724</v>
      </c>
    </row>
    <row r="99" spans="2:16" ht="18.5" x14ac:dyDescent="0.45">
      <c r="B99" s="3"/>
      <c r="C99" s="1"/>
      <c r="D99" s="1"/>
      <c r="E99" s="1" t="s">
        <v>69</v>
      </c>
      <c r="F99" s="1">
        <v>85</v>
      </c>
      <c r="G99" s="1" t="s">
        <v>388</v>
      </c>
      <c r="H99" s="1" t="s">
        <v>14</v>
      </c>
      <c r="I99" s="1">
        <v>18165</v>
      </c>
      <c r="J99" s="1">
        <v>55500</v>
      </c>
      <c r="K99" s="1"/>
      <c r="L99" s="1">
        <v>6419</v>
      </c>
      <c r="M99" s="1"/>
      <c r="N99" s="1" t="s">
        <v>37</v>
      </c>
      <c r="O99" s="18">
        <v>3122065.3</v>
      </c>
      <c r="P99" s="22">
        <f t="shared" si="1"/>
        <v>1.7776694164596751</v>
      </c>
    </row>
    <row r="100" spans="2:16" ht="18.5" x14ac:dyDescent="0.45">
      <c r="B100" s="3"/>
      <c r="C100" s="1"/>
      <c r="D100" s="1"/>
      <c r="E100" s="1" t="s">
        <v>69</v>
      </c>
      <c r="F100" s="1">
        <v>15</v>
      </c>
      <c r="G100" s="1" t="s">
        <v>388</v>
      </c>
      <c r="H100" s="1" t="s">
        <v>14</v>
      </c>
      <c r="I100" s="1">
        <v>18166</v>
      </c>
      <c r="J100" s="1">
        <v>0</v>
      </c>
      <c r="K100" s="1"/>
      <c r="L100" s="1">
        <v>6419</v>
      </c>
      <c r="M100" s="1"/>
      <c r="N100" s="1" t="s">
        <v>37</v>
      </c>
      <c r="O100" s="18">
        <v>0.75</v>
      </c>
      <c r="P100" s="22">
        <f t="shared" si="1"/>
        <v>0</v>
      </c>
    </row>
    <row r="101" spans="2:16" ht="18.5" x14ac:dyDescent="0.45">
      <c r="B101" s="20"/>
      <c r="E101" s="1" t="s">
        <v>226</v>
      </c>
      <c r="F101" s="1">
        <v>10</v>
      </c>
      <c r="G101" s="1" t="s">
        <v>24</v>
      </c>
      <c r="H101" s="1" t="s">
        <v>14</v>
      </c>
      <c r="I101" s="1">
        <v>18163</v>
      </c>
      <c r="J101" s="1">
        <v>55500</v>
      </c>
      <c r="K101" s="1"/>
      <c r="L101" s="1">
        <v>6419</v>
      </c>
      <c r="N101" s="19" t="s">
        <v>37</v>
      </c>
      <c r="O101" s="18">
        <v>250000</v>
      </c>
      <c r="P101" s="22">
        <f t="shared" si="1"/>
        <v>22.2</v>
      </c>
    </row>
    <row r="102" spans="2:16" ht="18.5" x14ac:dyDescent="0.45">
      <c r="B102" s="73"/>
      <c r="C102" s="71"/>
      <c r="D102" s="71"/>
      <c r="E102" s="2" t="s">
        <v>108</v>
      </c>
      <c r="F102" s="2">
        <v>10</v>
      </c>
      <c r="G102" s="2" t="s">
        <v>13</v>
      </c>
      <c r="H102" s="2" t="s">
        <v>14</v>
      </c>
      <c r="I102" s="2">
        <v>18168</v>
      </c>
      <c r="J102" s="2">
        <v>55500</v>
      </c>
      <c r="K102" s="2"/>
      <c r="L102" s="2">
        <v>6419</v>
      </c>
      <c r="M102" s="71"/>
      <c r="N102" s="74"/>
      <c r="O102" s="35">
        <v>427205.12</v>
      </c>
      <c r="P102" s="36">
        <f t="shared" si="1"/>
        <v>12.991417331327865</v>
      </c>
    </row>
    <row r="103" spans="2:16" ht="18.5" x14ac:dyDescent="0.45">
      <c r="B103" s="8">
        <v>45643</v>
      </c>
      <c r="C103" s="1">
        <v>3050</v>
      </c>
      <c r="D103" s="1" t="s">
        <v>33</v>
      </c>
      <c r="E103" s="1" t="s">
        <v>71</v>
      </c>
      <c r="F103" s="1">
        <v>66</v>
      </c>
      <c r="G103" s="1" t="s">
        <v>181</v>
      </c>
      <c r="H103" s="1" t="s">
        <v>14</v>
      </c>
      <c r="I103" s="1">
        <v>18184</v>
      </c>
      <c r="J103" s="1">
        <v>0</v>
      </c>
      <c r="K103" s="1"/>
      <c r="L103" s="1">
        <v>6420</v>
      </c>
      <c r="N103" s="1" t="s">
        <v>37</v>
      </c>
      <c r="O103" s="18">
        <v>3.3</v>
      </c>
      <c r="P103" s="22">
        <f t="shared" si="1"/>
        <v>0</v>
      </c>
    </row>
    <row r="104" spans="2:16" ht="18.5" x14ac:dyDescent="0.45">
      <c r="B104" s="73"/>
      <c r="C104" s="71"/>
      <c r="D104" s="71"/>
      <c r="E104" s="2" t="s">
        <v>71</v>
      </c>
      <c r="F104" s="2">
        <v>174</v>
      </c>
      <c r="G104" s="2" t="s">
        <v>181</v>
      </c>
      <c r="H104" s="2" t="s">
        <v>14</v>
      </c>
      <c r="I104" s="2">
        <v>18185</v>
      </c>
      <c r="J104" s="2">
        <v>354000</v>
      </c>
      <c r="K104" s="2"/>
      <c r="L104" s="2">
        <v>6420</v>
      </c>
      <c r="M104" s="71"/>
      <c r="N104" s="74" t="s">
        <v>37</v>
      </c>
      <c r="O104" s="35">
        <v>6012056.4000000004</v>
      </c>
      <c r="P104" s="36">
        <f t="shared" si="1"/>
        <v>5.8881683145886647</v>
      </c>
    </row>
    <row r="105" spans="2:16" ht="18.5" x14ac:dyDescent="0.45">
      <c r="B105" s="8">
        <v>45644</v>
      </c>
      <c r="C105" s="1">
        <v>3051</v>
      </c>
      <c r="D105" s="1" t="s">
        <v>11</v>
      </c>
      <c r="E105" s="1" t="s">
        <v>179</v>
      </c>
      <c r="F105" s="1">
        <v>5</v>
      </c>
      <c r="G105" s="1" t="s">
        <v>180</v>
      </c>
      <c r="H105" s="1" t="s">
        <v>14</v>
      </c>
      <c r="I105" s="1">
        <v>18136</v>
      </c>
      <c r="J105" s="1">
        <v>195800</v>
      </c>
      <c r="K105" s="1"/>
      <c r="L105" s="1">
        <v>6420</v>
      </c>
      <c r="M105" s="1"/>
      <c r="N105" s="1" t="s">
        <v>37</v>
      </c>
      <c r="O105" s="18">
        <v>864746.82</v>
      </c>
      <c r="P105" s="22">
        <f t="shared" si="1"/>
        <v>22.642465455958543</v>
      </c>
    </row>
    <row r="106" spans="2:16" ht="18.5" x14ac:dyDescent="0.45">
      <c r="B106" s="3"/>
      <c r="C106" s="1"/>
      <c r="D106" s="1"/>
      <c r="E106" s="1" t="s">
        <v>123</v>
      </c>
      <c r="F106" s="1">
        <v>37</v>
      </c>
      <c r="G106" s="1" t="s">
        <v>13</v>
      </c>
      <c r="H106" s="1" t="s">
        <v>124</v>
      </c>
      <c r="I106" s="1">
        <v>18173</v>
      </c>
      <c r="J106" s="1">
        <v>55500</v>
      </c>
      <c r="K106" s="1"/>
      <c r="L106" s="1">
        <v>6420</v>
      </c>
      <c r="M106" s="1"/>
      <c r="N106" s="1" t="s">
        <v>37</v>
      </c>
      <c r="O106" s="18">
        <v>1542046.48</v>
      </c>
      <c r="P106" s="22">
        <f t="shared" si="1"/>
        <v>3.5991133029920084</v>
      </c>
    </row>
    <row r="107" spans="2:16" ht="18.5" x14ac:dyDescent="0.45">
      <c r="B107" s="3"/>
      <c r="C107" s="1"/>
      <c r="D107" s="1"/>
      <c r="E107" s="1" t="s">
        <v>516</v>
      </c>
      <c r="F107" s="1">
        <v>26</v>
      </c>
      <c r="G107" s="1" t="s">
        <v>24</v>
      </c>
      <c r="H107" s="1" t="s">
        <v>517</v>
      </c>
      <c r="I107" s="1">
        <v>18107</v>
      </c>
      <c r="J107" s="1">
        <v>55500</v>
      </c>
      <c r="K107" s="1"/>
      <c r="L107" s="1">
        <v>6420</v>
      </c>
      <c r="M107" s="1"/>
      <c r="N107" s="1" t="s">
        <v>37</v>
      </c>
      <c r="O107" s="18">
        <v>2260446.61</v>
      </c>
      <c r="P107" s="22">
        <f t="shared" si="1"/>
        <v>2.4552670146896327</v>
      </c>
    </row>
    <row r="108" spans="2:16" ht="18.5" x14ac:dyDescent="0.45">
      <c r="B108" s="3"/>
      <c r="C108" s="1"/>
      <c r="D108" s="1"/>
      <c r="E108" s="1" t="s">
        <v>396</v>
      </c>
      <c r="F108" s="1">
        <v>100</v>
      </c>
      <c r="G108" s="1" t="s">
        <v>13</v>
      </c>
      <c r="H108" s="1" t="s">
        <v>397</v>
      </c>
      <c r="I108" s="1">
        <v>18167</v>
      </c>
      <c r="J108" s="1">
        <v>55500</v>
      </c>
      <c r="K108" s="1"/>
      <c r="L108" s="1">
        <v>6420</v>
      </c>
      <c r="M108" s="1"/>
      <c r="N108" s="1" t="s">
        <v>37</v>
      </c>
      <c r="O108" s="18">
        <v>2969115</v>
      </c>
      <c r="P108" s="22">
        <f t="shared" si="1"/>
        <v>1.8692438655963139</v>
      </c>
    </row>
    <row r="109" spans="2:16" ht="18.5" x14ac:dyDescent="0.45">
      <c r="B109" s="3"/>
      <c r="C109" s="1"/>
      <c r="D109" s="1"/>
      <c r="E109" s="1" t="s">
        <v>42</v>
      </c>
      <c r="F109" s="1">
        <v>46</v>
      </c>
      <c r="G109" s="1" t="s">
        <v>13</v>
      </c>
      <c r="H109" s="1" t="s">
        <v>14</v>
      </c>
      <c r="I109" s="1">
        <v>18161</v>
      </c>
      <c r="J109" s="1">
        <v>55500</v>
      </c>
      <c r="K109" s="1"/>
      <c r="L109" s="1">
        <v>6420</v>
      </c>
      <c r="M109" s="1"/>
      <c r="N109" s="1" t="s">
        <v>37</v>
      </c>
      <c r="O109" s="18">
        <v>1578182.53</v>
      </c>
      <c r="P109" s="22">
        <f t="shared" si="1"/>
        <v>3.5167034829615051</v>
      </c>
    </row>
    <row r="110" spans="2:16" ht="18.5" x14ac:dyDescent="0.45">
      <c r="B110" s="3"/>
      <c r="C110" s="1"/>
      <c r="D110" s="1"/>
      <c r="E110" s="1" t="s">
        <v>42</v>
      </c>
      <c r="F110" s="1">
        <v>7</v>
      </c>
      <c r="G110" s="1" t="s">
        <v>13</v>
      </c>
      <c r="H110" s="1" t="s">
        <v>14</v>
      </c>
      <c r="I110" s="1">
        <v>18162</v>
      </c>
      <c r="J110" s="1">
        <v>0</v>
      </c>
      <c r="K110" s="1"/>
      <c r="L110" s="1">
        <v>6420</v>
      </c>
      <c r="M110" s="1"/>
      <c r="N110" s="1" t="s">
        <v>37</v>
      </c>
      <c r="O110" s="18">
        <v>0.35</v>
      </c>
      <c r="P110" s="22">
        <f t="shared" si="1"/>
        <v>0</v>
      </c>
    </row>
    <row r="111" spans="2:16" ht="18.5" x14ac:dyDescent="0.45">
      <c r="B111" s="3"/>
      <c r="C111" s="1"/>
      <c r="D111" s="1"/>
      <c r="E111" s="1" t="s">
        <v>42</v>
      </c>
      <c r="F111" s="1">
        <v>2</v>
      </c>
      <c r="G111" s="1" t="s">
        <v>13</v>
      </c>
      <c r="H111" s="1" t="s">
        <v>14</v>
      </c>
      <c r="I111" s="1">
        <v>18186</v>
      </c>
      <c r="J111" s="1">
        <v>0</v>
      </c>
      <c r="K111" s="1"/>
      <c r="L111" s="1">
        <v>6420</v>
      </c>
      <c r="M111" s="1"/>
      <c r="N111" s="1" t="s">
        <v>37</v>
      </c>
      <c r="O111" s="18">
        <v>106145.86</v>
      </c>
      <c r="P111" s="22">
        <f t="shared" si="1"/>
        <v>0</v>
      </c>
    </row>
    <row r="112" spans="2:16" ht="18.5" x14ac:dyDescent="0.45">
      <c r="B112" s="4"/>
      <c r="C112" s="2"/>
      <c r="D112" s="2"/>
      <c r="E112" s="2" t="s">
        <v>76</v>
      </c>
      <c r="F112" s="2">
        <v>22</v>
      </c>
      <c r="G112" s="2" t="s">
        <v>13</v>
      </c>
      <c r="H112" s="2" t="s">
        <v>14</v>
      </c>
      <c r="I112" s="2">
        <v>18169</v>
      </c>
      <c r="J112" s="2">
        <v>55500</v>
      </c>
      <c r="K112" s="2"/>
      <c r="L112" s="2">
        <v>6420</v>
      </c>
      <c r="M112" s="2"/>
      <c r="N112" s="2" t="s">
        <v>37</v>
      </c>
      <c r="O112" s="35">
        <v>924898.73</v>
      </c>
      <c r="P112" s="36">
        <f t="shared" si="1"/>
        <v>6.0006569584110041</v>
      </c>
    </row>
    <row r="113" spans="2:16" ht="18.5" x14ac:dyDescent="0.45">
      <c r="B113" s="8">
        <v>45644</v>
      </c>
      <c r="C113" s="1">
        <v>3052</v>
      </c>
      <c r="D113" s="1" t="s">
        <v>33</v>
      </c>
      <c r="E113" s="1" t="s">
        <v>173</v>
      </c>
      <c r="F113" s="1">
        <v>209</v>
      </c>
      <c r="G113" s="1" t="s">
        <v>126</v>
      </c>
      <c r="H113" s="1" t="s">
        <v>14</v>
      </c>
      <c r="I113" s="1">
        <v>18178</v>
      </c>
      <c r="J113" s="1">
        <v>195800</v>
      </c>
      <c r="K113" s="1"/>
      <c r="L113" s="1">
        <v>6421</v>
      </c>
      <c r="M113" s="1"/>
      <c r="N113" s="1" t="s">
        <v>37</v>
      </c>
      <c r="O113" s="18">
        <v>4251661.92</v>
      </c>
      <c r="P113" s="22">
        <f t="shared" si="1"/>
        <v>4.6052579834475642</v>
      </c>
    </row>
    <row r="114" spans="2:16" ht="18.5" x14ac:dyDescent="0.45">
      <c r="B114" s="8"/>
      <c r="C114" s="1"/>
      <c r="D114" s="1"/>
      <c r="E114" s="1" t="s">
        <v>173</v>
      </c>
      <c r="F114" s="1" t="s">
        <v>59</v>
      </c>
      <c r="G114" s="1" t="s">
        <v>126</v>
      </c>
      <c r="H114" s="1" t="s">
        <v>14</v>
      </c>
      <c r="I114" s="1">
        <v>683</v>
      </c>
      <c r="J114" s="1"/>
      <c r="K114" s="1"/>
      <c r="L114" s="1"/>
      <c r="M114" s="1"/>
      <c r="N114" s="1" t="s">
        <v>37</v>
      </c>
      <c r="O114" s="18"/>
      <c r="P114" s="22"/>
    </row>
    <row r="115" spans="2:16" ht="18.5" x14ac:dyDescent="0.45">
      <c r="B115" s="3"/>
      <c r="C115" s="1"/>
      <c r="D115" s="1"/>
      <c r="E115" s="1" t="s">
        <v>29</v>
      </c>
      <c r="F115" s="1">
        <v>70</v>
      </c>
      <c r="G115" s="1" t="s">
        <v>30</v>
      </c>
      <c r="H115" s="1" t="s">
        <v>14</v>
      </c>
      <c r="I115" s="1">
        <v>18171</v>
      </c>
      <c r="J115" s="1">
        <v>55500</v>
      </c>
      <c r="K115" s="1"/>
      <c r="L115" s="1">
        <v>6421</v>
      </c>
      <c r="M115" s="1"/>
      <c r="N115" s="1" t="s">
        <v>37</v>
      </c>
      <c r="O115" s="18">
        <v>2683015.7799999998</v>
      </c>
      <c r="P115" s="22">
        <f t="shared" si="1"/>
        <v>2.0685677815879266</v>
      </c>
    </row>
    <row r="116" spans="2:16" ht="18.5" x14ac:dyDescent="0.45">
      <c r="B116" s="4"/>
      <c r="C116" s="2"/>
      <c r="D116" s="2"/>
      <c r="E116" s="2" t="s">
        <v>29</v>
      </c>
      <c r="F116" s="2">
        <v>18</v>
      </c>
      <c r="G116" s="2" t="s">
        <v>30</v>
      </c>
      <c r="H116" s="2" t="s">
        <v>14</v>
      </c>
      <c r="I116" s="2">
        <v>18172</v>
      </c>
      <c r="J116" s="2">
        <v>0</v>
      </c>
      <c r="K116" s="2"/>
      <c r="L116" s="2">
        <v>6421</v>
      </c>
      <c r="M116" s="2"/>
      <c r="N116" s="2" t="s">
        <v>37</v>
      </c>
      <c r="O116" s="35">
        <v>0.9</v>
      </c>
      <c r="P116" s="36">
        <f t="shared" si="1"/>
        <v>0</v>
      </c>
    </row>
    <row r="117" spans="2:16" ht="18.5" x14ac:dyDescent="0.45">
      <c r="B117" s="8">
        <v>45645</v>
      </c>
      <c r="C117" s="1">
        <v>3053</v>
      </c>
      <c r="D117" s="1" t="s">
        <v>11</v>
      </c>
      <c r="E117" s="1" t="s">
        <v>515</v>
      </c>
      <c r="F117" s="1">
        <v>32</v>
      </c>
      <c r="G117" s="1" t="s">
        <v>13</v>
      </c>
      <c r="H117" s="1" t="s">
        <v>14</v>
      </c>
      <c r="I117" s="1">
        <v>18189</v>
      </c>
      <c r="J117" s="1">
        <v>55500</v>
      </c>
      <c r="K117" s="1"/>
      <c r="L117" s="1">
        <v>6421</v>
      </c>
      <c r="M117" s="1"/>
      <c r="N117" s="1"/>
      <c r="O117" s="18">
        <v>1117843.5</v>
      </c>
      <c r="P117" s="79">
        <f t="shared" si="1"/>
        <v>4.9649168242244999</v>
      </c>
    </row>
    <row r="118" spans="2:16" ht="18.5" x14ac:dyDescent="0.45">
      <c r="B118" s="3"/>
      <c r="C118" s="1"/>
      <c r="D118" s="1"/>
      <c r="E118" s="1" t="s">
        <v>164</v>
      </c>
      <c r="F118" s="1">
        <v>18</v>
      </c>
      <c r="G118" s="1" t="s">
        <v>13</v>
      </c>
      <c r="H118" s="1" t="s">
        <v>14</v>
      </c>
      <c r="I118" s="1">
        <v>18198</v>
      </c>
      <c r="J118" s="1">
        <v>55500</v>
      </c>
      <c r="K118" s="1"/>
      <c r="L118" s="1">
        <v>6421</v>
      </c>
      <c r="M118" s="1"/>
      <c r="N118" s="1"/>
      <c r="O118" s="18">
        <v>725122.37</v>
      </c>
      <c r="P118" s="22">
        <f t="shared" si="1"/>
        <v>7.6538805443279871</v>
      </c>
    </row>
    <row r="119" spans="2:16" ht="18.5" x14ac:dyDescent="0.45">
      <c r="B119" s="3"/>
      <c r="C119" s="1"/>
      <c r="D119" s="1"/>
      <c r="E119" s="1" t="s">
        <v>167</v>
      </c>
      <c r="F119" s="1">
        <v>2</v>
      </c>
      <c r="G119" s="1" t="s">
        <v>13</v>
      </c>
      <c r="H119" s="14" t="s">
        <v>168</v>
      </c>
      <c r="I119" s="1">
        <v>18158</v>
      </c>
      <c r="J119" s="1">
        <v>0</v>
      </c>
      <c r="K119" s="1"/>
      <c r="L119" s="1">
        <v>6421</v>
      </c>
      <c r="M119" s="1"/>
      <c r="N119" s="1"/>
      <c r="O119" s="18">
        <v>0.1</v>
      </c>
      <c r="P119" s="22">
        <f t="shared" si="1"/>
        <v>0</v>
      </c>
    </row>
    <row r="120" spans="2:16" ht="18.5" x14ac:dyDescent="0.45">
      <c r="B120" s="3"/>
      <c r="C120" s="1"/>
      <c r="D120" s="1"/>
      <c r="E120" s="1" t="s">
        <v>167</v>
      </c>
      <c r="F120" s="1">
        <v>10</v>
      </c>
      <c r="G120" s="1" t="s">
        <v>13</v>
      </c>
      <c r="H120" s="14" t="s">
        <v>168</v>
      </c>
      <c r="I120" s="1">
        <v>18157</v>
      </c>
      <c r="J120" s="1">
        <v>55500</v>
      </c>
      <c r="K120" s="1"/>
      <c r="L120" s="1">
        <v>6421</v>
      </c>
      <c r="M120" s="1"/>
      <c r="N120" s="1"/>
      <c r="O120" s="18">
        <v>337358</v>
      </c>
      <c r="P120" s="22">
        <f t="shared" si="1"/>
        <v>16.451366204447503</v>
      </c>
    </row>
    <row r="121" spans="2:16" ht="18.5" x14ac:dyDescent="0.45">
      <c r="B121" s="3"/>
      <c r="C121" s="1"/>
      <c r="D121" s="1"/>
      <c r="E121" s="1" t="s">
        <v>169</v>
      </c>
      <c r="F121" s="1">
        <v>25</v>
      </c>
      <c r="G121" s="1" t="s">
        <v>13</v>
      </c>
      <c r="H121" s="14" t="s">
        <v>168</v>
      </c>
      <c r="I121" s="1">
        <v>18159</v>
      </c>
      <c r="J121" s="1">
        <v>0</v>
      </c>
      <c r="K121" s="1"/>
      <c r="L121" s="1">
        <v>6421</v>
      </c>
      <c r="M121" s="1"/>
      <c r="N121" s="1"/>
      <c r="O121" s="18">
        <v>878784.5</v>
      </c>
      <c r="P121" s="22">
        <f t="shared" si="1"/>
        <v>0</v>
      </c>
    </row>
    <row r="122" spans="2:16" ht="18.5" x14ac:dyDescent="0.45">
      <c r="B122" s="3"/>
      <c r="C122" s="1"/>
      <c r="D122" s="1"/>
      <c r="E122" s="1" t="s">
        <v>169</v>
      </c>
      <c r="F122" s="1">
        <v>5</v>
      </c>
      <c r="G122" s="1" t="s">
        <v>13</v>
      </c>
      <c r="H122" s="14" t="s">
        <v>168</v>
      </c>
      <c r="I122" s="1">
        <v>18160</v>
      </c>
      <c r="J122" s="1">
        <v>0</v>
      </c>
      <c r="K122" s="1"/>
      <c r="L122" s="1">
        <v>6421</v>
      </c>
      <c r="M122" s="1"/>
      <c r="N122" s="1"/>
      <c r="O122" s="18">
        <v>0.25</v>
      </c>
      <c r="P122" s="22">
        <f t="shared" si="1"/>
        <v>0</v>
      </c>
    </row>
    <row r="123" spans="2:16" ht="18.5" x14ac:dyDescent="0.45">
      <c r="B123" s="3"/>
      <c r="C123" s="1"/>
      <c r="D123" s="1"/>
      <c r="E123" s="1" t="s">
        <v>458</v>
      </c>
      <c r="F123" s="1">
        <v>50</v>
      </c>
      <c r="G123" s="1" t="s">
        <v>13</v>
      </c>
      <c r="H123" s="1" t="s">
        <v>401</v>
      </c>
      <c r="I123" s="1">
        <v>18197</v>
      </c>
      <c r="J123" s="1">
        <v>55500</v>
      </c>
      <c r="K123" s="1"/>
      <c r="L123" s="1">
        <v>6421</v>
      </c>
      <c r="M123" s="1"/>
      <c r="N123" s="1"/>
      <c r="O123" s="18">
        <v>1233500</v>
      </c>
      <c r="P123" s="22">
        <f t="shared" si="1"/>
        <v>4.4993919740575601</v>
      </c>
    </row>
    <row r="124" spans="2:16" ht="18.5" x14ac:dyDescent="0.45">
      <c r="B124" s="3"/>
      <c r="C124" s="1"/>
      <c r="D124" s="1"/>
      <c r="E124" s="1" t="s">
        <v>21</v>
      </c>
      <c r="F124" s="1">
        <v>8</v>
      </c>
      <c r="G124" s="1" t="s">
        <v>13</v>
      </c>
      <c r="H124" s="14" t="s">
        <v>22</v>
      </c>
      <c r="I124" s="1">
        <v>18195</v>
      </c>
      <c r="J124" s="1">
        <v>0</v>
      </c>
      <c r="K124" s="1"/>
      <c r="L124" s="1">
        <v>6421</v>
      </c>
      <c r="M124" s="1"/>
      <c r="N124" s="1"/>
      <c r="O124" s="18">
        <v>0.4</v>
      </c>
      <c r="P124" s="22">
        <f t="shared" si="1"/>
        <v>0</v>
      </c>
    </row>
    <row r="125" spans="2:16" ht="18.5" x14ac:dyDescent="0.45">
      <c r="B125" s="3"/>
      <c r="C125" s="1"/>
      <c r="D125" s="1"/>
      <c r="E125" s="1" t="s">
        <v>21</v>
      </c>
      <c r="F125" s="1">
        <v>40</v>
      </c>
      <c r="G125" s="1" t="s">
        <v>13</v>
      </c>
      <c r="H125" s="14" t="s">
        <v>22</v>
      </c>
      <c r="I125" s="1">
        <v>18194</v>
      </c>
      <c r="J125" s="1">
        <v>55500</v>
      </c>
      <c r="K125" s="1"/>
      <c r="L125" s="1">
        <v>6421</v>
      </c>
      <c r="M125" s="1"/>
      <c r="N125" s="1"/>
      <c r="O125" s="18">
        <v>1486576</v>
      </c>
      <c r="P125" s="22">
        <f t="shared" si="1"/>
        <v>3.7334115443811822</v>
      </c>
    </row>
    <row r="126" spans="2:16" ht="18.5" x14ac:dyDescent="0.45">
      <c r="B126" s="3"/>
      <c r="C126" s="1"/>
      <c r="D126" s="1"/>
      <c r="E126" s="1" t="s">
        <v>34</v>
      </c>
      <c r="F126" s="1">
        <v>20</v>
      </c>
      <c r="G126" s="1" t="s">
        <v>13</v>
      </c>
      <c r="H126" s="1" t="s">
        <v>35</v>
      </c>
      <c r="I126" s="1">
        <v>18193</v>
      </c>
      <c r="J126" s="1">
        <v>55500</v>
      </c>
      <c r="K126" s="1"/>
      <c r="L126" s="1">
        <v>6421</v>
      </c>
      <c r="M126" s="1"/>
      <c r="N126" s="1"/>
      <c r="O126" s="18">
        <v>1422000</v>
      </c>
      <c r="P126" s="22">
        <f t="shared" si="1"/>
        <v>3.9029535864978904</v>
      </c>
    </row>
    <row r="127" spans="2:16" ht="18.5" x14ac:dyDescent="0.45">
      <c r="B127" s="4"/>
      <c r="C127" s="2"/>
      <c r="D127" s="2"/>
      <c r="E127" s="2" t="s">
        <v>364</v>
      </c>
      <c r="F127" s="2">
        <v>9</v>
      </c>
      <c r="G127" s="2" t="s">
        <v>116</v>
      </c>
      <c r="H127" s="2" t="s">
        <v>14</v>
      </c>
      <c r="I127" s="2">
        <v>18176</v>
      </c>
      <c r="J127" s="2">
        <v>217200</v>
      </c>
      <c r="K127" s="2"/>
      <c r="L127" s="2">
        <v>6421</v>
      </c>
      <c r="M127" s="2"/>
      <c r="N127" s="2"/>
      <c r="O127" s="35">
        <v>0.45</v>
      </c>
      <c r="P127" s="36">
        <f t="shared" si="1"/>
        <v>48266666.666666664</v>
      </c>
    </row>
    <row r="128" spans="2:16" ht="18.5" x14ac:dyDescent="0.45">
      <c r="B128" s="8">
        <v>45645</v>
      </c>
      <c r="C128" s="1">
        <v>3054</v>
      </c>
      <c r="D128" s="1" t="s">
        <v>33</v>
      </c>
      <c r="E128" s="1" t="s">
        <v>520</v>
      </c>
      <c r="F128" s="1">
        <v>22</v>
      </c>
      <c r="G128" s="1" t="s">
        <v>181</v>
      </c>
      <c r="H128" s="1" t="s">
        <v>14</v>
      </c>
      <c r="I128" s="1">
        <v>18196</v>
      </c>
      <c r="J128" s="1">
        <v>354000</v>
      </c>
      <c r="K128" s="1"/>
      <c r="L128" s="1">
        <v>6422</v>
      </c>
      <c r="M128" s="1"/>
      <c r="N128" s="1"/>
      <c r="O128" s="18">
        <v>972559</v>
      </c>
      <c r="P128" s="79">
        <f t="shared" si="1"/>
        <v>36.398820020173581</v>
      </c>
    </row>
    <row r="129" spans="2:16" ht="18.5" x14ac:dyDescent="0.45">
      <c r="B129" s="3"/>
      <c r="C129" s="1"/>
      <c r="D129" s="1"/>
      <c r="E129" s="1" t="s">
        <v>71</v>
      </c>
      <c r="F129" s="1">
        <v>10</v>
      </c>
      <c r="G129" s="1" t="s">
        <v>181</v>
      </c>
      <c r="H129" s="1" t="s">
        <v>14</v>
      </c>
      <c r="I129" s="1">
        <v>18190</v>
      </c>
      <c r="J129" s="1">
        <v>0</v>
      </c>
      <c r="K129" s="1"/>
      <c r="L129" s="1">
        <v>6422</v>
      </c>
      <c r="M129" s="1"/>
      <c r="N129" s="1"/>
      <c r="O129" s="18">
        <v>402845.76</v>
      </c>
      <c r="P129" s="22">
        <f t="shared" si="1"/>
        <v>0</v>
      </c>
    </row>
    <row r="130" spans="2:16" ht="18.5" x14ac:dyDescent="0.45">
      <c r="B130" s="4"/>
      <c r="C130" s="2"/>
      <c r="D130" s="2"/>
      <c r="E130" s="2" t="s">
        <v>71</v>
      </c>
      <c r="F130" s="2">
        <v>200</v>
      </c>
      <c r="G130" s="2" t="s">
        <v>181</v>
      </c>
      <c r="H130" s="2" t="s">
        <v>14</v>
      </c>
      <c r="I130" s="2">
        <v>18192</v>
      </c>
      <c r="J130" s="2">
        <v>0</v>
      </c>
      <c r="K130" s="2"/>
      <c r="L130" s="2">
        <v>6422</v>
      </c>
      <c r="M130" s="2"/>
      <c r="N130" s="2"/>
      <c r="O130" s="35">
        <v>8479779.4399999995</v>
      </c>
      <c r="P130" s="36">
        <f t="shared" si="1"/>
        <v>0</v>
      </c>
    </row>
    <row r="131" spans="2:16" ht="18.5" x14ac:dyDescent="0.45">
      <c r="B131" s="8">
        <v>45646</v>
      </c>
      <c r="C131" s="1">
        <v>3055</v>
      </c>
      <c r="D131" s="1" t="s">
        <v>11</v>
      </c>
      <c r="E131" s="1" t="s">
        <v>166</v>
      </c>
      <c r="F131" s="1">
        <v>20</v>
      </c>
      <c r="G131" s="1" t="s">
        <v>24</v>
      </c>
      <c r="H131" s="1" t="s">
        <v>14</v>
      </c>
      <c r="I131" s="1">
        <v>18191</v>
      </c>
      <c r="J131" s="1">
        <v>186600</v>
      </c>
      <c r="K131" s="1"/>
      <c r="L131" s="1">
        <v>6422</v>
      </c>
      <c r="M131" s="1"/>
      <c r="N131" s="1" t="s">
        <v>37</v>
      </c>
      <c r="O131" s="18">
        <v>805691.52</v>
      </c>
      <c r="P131" s="79">
        <f t="shared" si="1"/>
        <v>23.160228867743328</v>
      </c>
    </row>
    <row r="132" spans="2:16" ht="18.5" x14ac:dyDescent="0.45">
      <c r="B132" s="3"/>
      <c r="C132" s="1"/>
      <c r="D132" s="1"/>
      <c r="E132" s="1" t="s">
        <v>50</v>
      </c>
      <c r="F132" s="1">
        <v>232</v>
      </c>
      <c r="G132" s="1" t="s">
        <v>13</v>
      </c>
      <c r="H132" s="1" t="s">
        <v>14</v>
      </c>
      <c r="I132" s="1">
        <v>18204</v>
      </c>
      <c r="J132" s="1">
        <v>55500</v>
      </c>
      <c r="K132" s="1"/>
      <c r="L132" s="1">
        <v>6422</v>
      </c>
      <c r="M132" s="1"/>
      <c r="N132" s="1" t="s">
        <v>37</v>
      </c>
      <c r="O132" s="18">
        <v>8450577.3699999992</v>
      </c>
      <c r="P132" s="22">
        <f t="shared" si="1"/>
        <v>0.65675985876453791</v>
      </c>
    </row>
    <row r="133" spans="2:16" ht="18.5" x14ac:dyDescent="0.45">
      <c r="B133" s="3"/>
      <c r="C133" s="1"/>
      <c r="D133" s="1"/>
      <c r="E133" s="1" t="s">
        <v>275</v>
      </c>
      <c r="F133" s="1">
        <v>3</v>
      </c>
      <c r="G133" s="1" t="s">
        <v>13</v>
      </c>
      <c r="H133" s="1" t="s">
        <v>276</v>
      </c>
      <c r="I133" s="1">
        <v>18205</v>
      </c>
      <c r="J133" s="1">
        <v>0</v>
      </c>
      <c r="K133" s="1"/>
      <c r="L133" s="1">
        <v>6422</v>
      </c>
      <c r="M133" s="1"/>
      <c r="N133" s="1" t="s">
        <v>37</v>
      </c>
      <c r="O133" s="18">
        <v>0.15</v>
      </c>
      <c r="P133" s="22">
        <f t="shared" si="1"/>
        <v>0</v>
      </c>
    </row>
    <row r="134" spans="2:16" ht="18.5" x14ac:dyDescent="0.45">
      <c r="B134" s="4"/>
      <c r="C134" s="2"/>
      <c r="D134" s="2"/>
      <c r="E134" s="2" t="s">
        <v>275</v>
      </c>
      <c r="F134" s="2">
        <v>44</v>
      </c>
      <c r="G134" s="2" t="s">
        <v>13</v>
      </c>
      <c r="H134" s="2" t="s">
        <v>276</v>
      </c>
      <c r="I134" s="2">
        <v>18206</v>
      </c>
      <c r="J134" s="2">
        <v>55500</v>
      </c>
      <c r="K134" s="2"/>
      <c r="L134" s="2">
        <v>6422</v>
      </c>
      <c r="M134" s="2"/>
      <c r="N134" s="2" t="s">
        <v>37</v>
      </c>
      <c r="O134" s="72">
        <v>1729017.5</v>
      </c>
      <c r="P134" s="36">
        <f t="shared" si="1"/>
        <v>3.2099154577672002</v>
      </c>
    </row>
    <row r="135" spans="2:16" ht="18.5" x14ac:dyDescent="0.45">
      <c r="B135" s="8">
        <v>45649</v>
      </c>
      <c r="C135" s="1">
        <v>3056</v>
      </c>
      <c r="D135" s="1" t="s">
        <v>11</v>
      </c>
      <c r="E135" s="1" t="s">
        <v>290</v>
      </c>
      <c r="F135" s="1">
        <v>21</v>
      </c>
      <c r="G135" s="1" t="s">
        <v>13</v>
      </c>
      <c r="H135" s="1" t="s">
        <v>14</v>
      </c>
      <c r="I135" s="1">
        <v>18211</v>
      </c>
      <c r="J135" s="1">
        <v>186600</v>
      </c>
      <c r="K135" s="1"/>
      <c r="L135" s="1">
        <v>6426</v>
      </c>
      <c r="M135" s="1"/>
      <c r="N135" s="1" t="s">
        <v>37</v>
      </c>
      <c r="O135" s="18">
        <v>805691.88</v>
      </c>
      <c r="P135" s="79">
        <f t="shared" si="1"/>
        <v>23.160218519268184</v>
      </c>
    </row>
    <row r="136" spans="2:16" ht="18.5" x14ac:dyDescent="0.45">
      <c r="B136" s="3"/>
      <c r="C136" s="1"/>
      <c r="D136" s="1"/>
      <c r="E136" s="1" t="s">
        <v>43</v>
      </c>
      <c r="F136" s="1">
        <v>13</v>
      </c>
      <c r="G136" s="1" t="s">
        <v>13</v>
      </c>
      <c r="H136" s="1" t="s">
        <v>14</v>
      </c>
      <c r="I136" s="1">
        <v>18210</v>
      </c>
      <c r="J136" s="1">
        <v>0</v>
      </c>
      <c r="K136" s="1"/>
      <c r="L136" s="1">
        <v>6426</v>
      </c>
      <c r="M136" s="1"/>
      <c r="N136" s="1" t="s">
        <v>37</v>
      </c>
      <c r="O136" s="18">
        <v>0.65</v>
      </c>
      <c r="P136" s="22">
        <f t="shared" si="1"/>
        <v>0</v>
      </c>
    </row>
    <row r="137" spans="2:16" ht="18.5" x14ac:dyDescent="0.45">
      <c r="B137" s="3"/>
      <c r="C137" s="1"/>
      <c r="D137" s="1"/>
      <c r="E137" s="1" t="s">
        <v>43</v>
      </c>
      <c r="F137" s="1">
        <v>50</v>
      </c>
      <c r="G137" s="1" t="s">
        <v>13</v>
      </c>
      <c r="H137" s="1" t="s">
        <v>14</v>
      </c>
      <c r="I137" s="1">
        <v>18209</v>
      </c>
      <c r="J137" s="1">
        <v>55500</v>
      </c>
      <c r="K137" s="1"/>
      <c r="L137" s="1">
        <v>6426</v>
      </c>
      <c r="M137" s="1"/>
      <c r="N137" s="1" t="s">
        <v>37</v>
      </c>
      <c r="O137" s="39">
        <v>1460757.5</v>
      </c>
      <c r="P137" s="22">
        <f t="shared" ref="P137:P169" si="2" xml:space="preserve"> (J137 * 100) / O137</f>
        <v>3.7993985996991286</v>
      </c>
    </row>
    <row r="138" spans="2:16" ht="18.5" x14ac:dyDescent="0.45">
      <c r="B138" s="3"/>
      <c r="C138" s="1"/>
      <c r="D138" s="1"/>
      <c r="E138" s="1" t="s">
        <v>121</v>
      </c>
      <c r="F138" s="1">
        <v>15</v>
      </c>
      <c r="G138" s="1" t="s">
        <v>13</v>
      </c>
      <c r="H138" s="1" t="s">
        <v>122</v>
      </c>
      <c r="I138" s="1">
        <v>18213</v>
      </c>
      <c r="J138" s="1">
        <v>55500</v>
      </c>
      <c r="K138" s="1"/>
      <c r="L138" s="1">
        <v>6426</v>
      </c>
      <c r="M138" s="1"/>
      <c r="N138" s="1" t="s">
        <v>37</v>
      </c>
      <c r="O138" s="18">
        <v>726441.45</v>
      </c>
      <c r="P138" s="22">
        <f t="shared" si="2"/>
        <v>7.6399825478020293</v>
      </c>
    </row>
    <row r="139" spans="2:16" ht="18.5" x14ac:dyDescent="0.45">
      <c r="B139" s="3"/>
      <c r="C139" s="1"/>
      <c r="D139" s="1"/>
      <c r="E139" s="1" t="s">
        <v>246</v>
      </c>
      <c r="F139" s="1">
        <v>95</v>
      </c>
      <c r="G139" s="1" t="s">
        <v>13</v>
      </c>
      <c r="H139" s="1" t="s">
        <v>521</v>
      </c>
      <c r="I139" s="1">
        <v>18214</v>
      </c>
      <c r="J139" s="1">
        <v>55500</v>
      </c>
      <c r="K139" s="1"/>
      <c r="L139" s="1">
        <v>6426</v>
      </c>
      <c r="M139" s="1"/>
      <c r="N139" s="1" t="s">
        <v>37</v>
      </c>
      <c r="O139" s="18">
        <v>4607036.28</v>
      </c>
      <c r="P139" s="22">
        <f t="shared" si="2"/>
        <v>1.2046790306587296</v>
      </c>
    </row>
    <row r="140" spans="2:16" ht="18.5" x14ac:dyDescent="0.45">
      <c r="B140" s="4"/>
      <c r="C140" s="2"/>
      <c r="D140" s="2"/>
      <c r="E140" s="2" t="s">
        <v>522</v>
      </c>
      <c r="F140" s="2">
        <v>18</v>
      </c>
      <c r="G140" s="2" t="s">
        <v>13</v>
      </c>
      <c r="H140" s="2" t="s">
        <v>14</v>
      </c>
      <c r="I140" s="2">
        <v>18215</v>
      </c>
      <c r="J140" s="2">
        <v>55500</v>
      </c>
      <c r="K140" s="2"/>
      <c r="L140" s="2">
        <v>6426</v>
      </c>
      <c r="M140" s="2" t="s">
        <v>165</v>
      </c>
      <c r="N140" s="2"/>
      <c r="O140" s="35">
        <v>877128.12</v>
      </c>
      <c r="P140" s="36">
        <f t="shared" si="2"/>
        <v>6.3274678732224432</v>
      </c>
    </row>
    <row r="141" spans="2:16" ht="18.5" x14ac:dyDescent="0.45">
      <c r="B141" s="16"/>
      <c r="C141" s="10"/>
      <c r="D141" s="10"/>
      <c r="E141" s="10" t="s">
        <v>523</v>
      </c>
      <c r="F141" s="10"/>
      <c r="G141" s="10" t="s">
        <v>218</v>
      </c>
      <c r="H141" s="10" t="s">
        <v>14</v>
      </c>
      <c r="I141" s="10">
        <v>2926</v>
      </c>
      <c r="J141" s="10">
        <v>137060</v>
      </c>
      <c r="K141" s="10"/>
      <c r="L141" s="10"/>
      <c r="M141" s="10"/>
      <c r="N141" s="10" t="s">
        <v>37</v>
      </c>
      <c r="O141" s="81"/>
      <c r="P141" s="37" t="e">
        <f t="shared" si="2"/>
        <v>#DIV/0!</v>
      </c>
    </row>
    <row r="142" spans="2:16" ht="18.5" x14ac:dyDescent="0.45">
      <c r="B142" s="8">
        <v>45650</v>
      </c>
      <c r="C142" s="1">
        <v>3057</v>
      </c>
      <c r="D142" s="1" t="s">
        <v>11</v>
      </c>
      <c r="E142" s="1" t="s">
        <v>262</v>
      </c>
      <c r="F142" s="1">
        <v>45</v>
      </c>
      <c r="G142" s="1" t="s">
        <v>24</v>
      </c>
      <c r="H142" s="1" t="s">
        <v>14</v>
      </c>
      <c r="I142" s="1">
        <v>18224</v>
      </c>
      <c r="J142" s="1">
        <v>0</v>
      </c>
      <c r="K142" s="1"/>
      <c r="L142" s="1">
        <v>6426</v>
      </c>
      <c r="M142" s="1"/>
      <c r="N142" s="1" t="s">
        <v>37</v>
      </c>
      <c r="O142" s="18">
        <v>2.25</v>
      </c>
      <c r="P142" s="22">
        <f t="shared" si="2"/>
        <v>0</v>
      </c>
    </row>
    <row r="143" spans="2:16" ht="18.5" x14ac:dyDescent="0.45">
      <c r="B143" s="3"/>
      <c r="C143" s="1"/>
      <c r="D143" s="1"/>
      <c r="E143" s="1" t="s">
        <v>262</v>
      </c>
      <c r="F143" s="1">
        <v>60</v>
      </c>
      <c r="G143" s="1" t="s">
        <v>24</v>
      </c>
      <c r="H143" s="1" t="s">
        <v>14</v>
      </c>
      <c r="I143" s="1">
        <v>18225</v>
      </c>
      <c r="J143" s="1">
        <v>186600</v>
      </c>
      <c r="K143" s="1"/>
      <c r="L143" s="1">
        <v>6426</v>
      </c>
      <c r="M143" s="1"/>
      <c r="N143" s="1" t="s">
        <v>37</v>
      </c>
      <c r="O143" s="39">
        <v>2094927</v>
      </c>
      <c r="P143" s="22">
        <f t="shared" si="2"/>
        <v>8.907231612366445</v>
      </c>
    </row>
    <row r="144" spans="2:16" ht="18.5" x14ac:dyDescent="0.45">
      <c r="B144" s="3"/>
      <c r="C144" s="1"/>
      <c r="D144" s="1"/>
      <c r="E144" s="1" t="s">
        <v>111</v>
      </c>
      <c r="F144" s="1">
        <v>63</v>
      </c>
      <c r="G144" s="1" t="s">
        <v>13</v>
      </c>
      <c r="H144" s="1" t="s">
        <v>14</v>
      </c>
      <c r="I144" s="1">
        <v>18221</v>
      </c>
      <c r="J144" s="1">
        <v>55500</v>
      </c>
      <c r="K144" s="1"/>
      <c r="L144" s="1">
        <v>6426</v>
      </c>
      <c r="M144" s="1" t="s">
        <v>110</v>
      </c>
      <c r="N144" s="1" t="s">
        <v>37</v>
      </c>
      <c r="O144" s="39">
        <v>2127833.7999999998</v>
      </c>
      <c r="P144" s="22">
        <f t="shared" si="2"/>
        <v>2.6082864178583876</v>
      </c>
    </row>
    <row r="145" spans="2:16" ht="18.5" x14ac:dyDescent="0.45">
      <c r="B145" s="3"/>
      <c r="C145" s="1"/>
      <c r="D145" s="1"/>
      <c r="E145" s="1" t="s">
        <v>111</v>
      </c>
      <c r="F145" s="1">
        <v>29</v>
      </c>
      <c r="G145" s="1" t="s">
        <v>13</v>
      </c>
      <c r="H145" s="1" t="s">
        <v>14</v>
      </c>
      <c r="I145" s="1">
        <v>18223</v>
      </c>
      <c r="J145" s="1">
        <v>0</v>
      </c>
      <c r="K145" s="1"/>
      <c r="L145" s="1">
        <v>6426</v>
      </c>
      <c r="M145" s="1" t="s">
        <v>110</v>
      </c>
      <c r="N145" s="1" t="s">
        <v>37</v>
      </c>
      <c r="O145" s="18">
        <v>1.45</v>
      </c>
      <c r="P145" s="22">
        <f t="shared" si="2"/>
        <v>0</v>
      </c>
    </row>
    <row r="146" spans="2:16" ht="18.5" x14ac:dyDescent="0.45">
      <c r="B146" s="4"/>
      <c r="C146" s="2"/>
      <c r="D146" s="2"/>
      <c r="E146" s="2" t="s">
        <v>438</v>
      </c>
      <c r="F146" s="2">
        <v>62</v>
      </c>
      <c r="G146" s="2" t="s">
        <v>13</v>
      </c>
      <c r="H146" s="2" t="s">
        <v>14</v>
      </c>
      <c r="I146" s="2">
        <v>18222</v>
      </c>
      <c r="J146" s="2">
        <v>0</v>
      </c>
      <c r="K146" s="2"/>
      <c r="L146" s="2">
        <v>6426</v>
      </c>
      <c r="M146" s="2" t="s">
        <v>110</v>
      </c>
      <c r="N146" s="2" t="s">
        <v>37</v>
      </c>
      <c r="O146" s="72">
        <v>2078379.2</v>
      </c>
      <c r="P146" s="36">
        <f t="shared" si="2"/>
        <v>0</v>
      </c>
    </row>
    <row r="147" spans="2:16" ht="18.5" x14ac:dyDescent="0.45">
      <c r="B147" s="8">
        <v>45652</v>
      </c>
      <c r="C147" s="1">
        <v>3058</v>
      </c>
      <c r="D147" s="1" t="s">
        <v>11</v>
      </c>
      <c r="E147" s="1" t="s">
        <v>283</v>
      </c>
      <c r="F147" s="1">
        <v>7</v>
      </c>
      <c r="G147" s="1" t="s">
        <v>13</v>
      </c>
      <c r="H147" s="1" t="s">
        <v>14</v>
      </c>
      <c r="I147" s="1">
        <v>18231</v>
      </c>
      <c r="J147" s="1">
        <v>0</v>
      </c>
      <c r="K147" s="1"/>
      <c r="L147" s="1">
        <v>6426</v>
      </c>
      <c r="M147" s="1"/>
      <c r="N147" s="1" t="s">
        <v>37</v>
      </c>
      <c r="O147" s="39">
        <v>0.35</v>
      </c>
      <c r="P147" s="22">
        <f t="shared" si="2"/>
        <v>0</v>
      </c>
    </row>
    <row r="148" spans="2:16" ht="18.5" x14ac:dyDescent="0.45">
      <c r="B148" s="3"/>
      <c r="C148" s="1"/>
      <c r="D148" s="1"/>
      <c r="E148" s="1" t="s">
        <v>283</v>
      </c>
      <c r="F148" s="1">
        <v>33</v>
      </c>
      <c r="G148" s="1" t="s">
        <v>13</v>
      </c>
      <c r="H148" s="1" t="s">
        <v>14</v>
      </c>
      <c r="I148" s="1">
        <v>18230</v>
      </c>
      <c r="J148" s="1">
        <v>55500</v>
      </c>
      <c r="K148" s="1"/>
      <c r="L148" s="1">
        <v>6426</v>
      </c>
      <c r="M148" s="1"/>
      <c r="N148" s="1"/>
      <c r="O148" s="39">
        <v>1180604.48</v>
      </c>
      <c r="P148" s="22">
        <f t="shared" si="2"/>
        <v>4.7009816530596256</v>
      </c>
    </row>
    <row r="149" spans="2:16" ht="18.5" x14ac:dyDescent="0.45">
      <c r="B149" s="3"/>
      <c r="C149" s="1"/>
      <c r="D149" s="1"/>
      <c r="E149" s="1" t="s">
        <v>157</v>
      </c>
      <c r="F149" s="1">
        <v>15</v>
      </c>
      <c r="G149" s="1" t="s">
        <v>13</v>
      </c>
      <c r="H149" s="1" t="s">
        <v>14</v>
      </c>
      <c r="I149" s="1">
        <v>18237</v>
      </c>
      <c r="J149" s="1">
        <v>55500</v>
      </c>
      <c r="K149" s="1"/>
      <c r="L149" s="1">
        <v>6426</v>
      </c>
      <c r="M149" s="1"/>
      <c r="N149" s="1" t="s">
        <v>37</v>
      </c>
      <c r="O149" s="39">
        <v>633043.07999999996</v>
      </c>
      <c r="P149" s="22">
        <f t="shared" si="2"/>
        <v>8.7671758452837061</v>
      </c>
    </row>
    <row r="150" spans="2:16" ht="18.5" x14ac:dyDescent="0.45">
      <c r="B150" s="3"/>
      <c r="C150" s="1"/>
      <c r="D150" s="1"/>
      <c r="E150" s="1" t="s">
        <v>306</v>
      </c>
      <c r="F150" s="1">
        <v>2</v>
      </c>
      <c r="G150" s="1" t="s">
        <v>13</v>
      </c>
      <c r="H150" s="1" t="s">
        <v>14</v>
      </c>
      <c r="I150" s="1">
        <v>18236</v>
      </c>
      <c r="J150" s="1">
        <v>0</v>
      </c>
      <c r="K150" s="1"/>
      <c r="L150" s="1">
        <v>6426</v>
      </c>
      <c r="M150" s="1"/>
      <c r="N150" s="1" t="s">
        <v>37</v>
      </c>
      <c r="O150" s="39">
        <v>0.1</v>
      </c>
      <c r="P150" s="22">
        <f t="shared" si="2"/>
        <v>0</v>
      </c>
    </row>
    <row r="151" spans="2:16" ht="18.5" x14ac:dyDescent="0.45">
      <c r="B151" s="20"/>
      <c r="E151" s="1" t="s">
        <v>306</v>
      </c>
      <c r="F151" s="1">
        <v>36</v>
      </c>
      <c r="G151" s="1" t="s">
        <v>13</v>
      </c>
      <c r="H151" s="1" t="s">
        <v>14</v>
      </c>
      <c r="I151" s="1">
        <v>18235</v>
      </c>
      <c r="J151" s="1">
        <v>55500</v>
      </c>
      <c r="K151" s="1"/>
      <c r="L151" s="1">
        <v>6426</v>
      </c>
      <c r="N151" s="1" t="s">
        <v>37</v>
      </c>
      <c r="O151" s="39">
        <v>1152379.9099999999</v>
      </c>
      <c r="P151" s="22">
        <f t="shared" si="2"/>
        <v>4.8161200588788473</v>
      </c>
    </row>
    <row r="152" spans="2:16" ht="18.5" x14ac:dyDescent="0.45">
      <c r="B152" s="20"/>
      <c r="E152" s="1" t="s">
        <v>294</v>
      </c>
      <c r="F152" s="1">
        <v>50</v>
      </c>
      <c r="G152" s="1" t="s">
        <v>13</v>
      </c>
      <c r="H152" s="1" t="s">
        <v>178</v>
      </c>
      <c r="I152" s="1">
        <v>18238</v>
      </c>
      <c r="J152" s="1">
        <v>55500</v>
      </c>
      <c r="K152" s="1"/>
      <c r="L152" s="1">
        <v>6426</v>
      </c>
      <c r="N152" s="1" t="s">
        <v>37</v>
      </c>
      <c r="O152" s="39">
        <v>715750</v>
      </c>
      <c r="P152" s="22">
        <f t="shared" si="2"/>
        <v>7.7541040866224238</v>
      </c>
    </row>
    <row r="153" spans="2:16" ht="18.5" x14ac:dyDescent="0.45">
      <c r="B153" s="20"/>
      <c r="E153" s="1" t="s">
        <v>315</v>
      </c>
      <c r="F153" s="1">
        <v>2</v>
      </c>
      <c r="G153" s="1" t="s">
        <v>218</v>
      </c>
      <c r="H153" s="1" t="s">
        <v>524</v>
      </c>
      <c r="I153" s="1">
        <v>18233</v>
      </c>
      <c r="J153" s="1">
        <v>0</v>
      </c>
      <c r="K153" s="1"/>
      <c r="L153" s="1">
        <v>6426</v>
      </c>
      <c r="N153" s="1" t="s">
        <v>37</v>
      </c>
      <c r="O153" s="39">
        <v>0.1</v>
      </c>
      <c r="P153" s="22">
        <f t="shared" si="2"/>
        <v>0</v>
      </c>
    </row>
    <row r="154" spans="2:16" ht="18.5" x14ac:dyDescent="0.45">
      <c r="B154" s="20"/>
      <c r="E154" s="1" t="s">
        <v>315</v>
      </c>
      <c r="F154" s="1">
        <v>22</v>
      </c>
      <c r="G154" s="1" t="s">
        <v>218</v>
      </c>
      <c r="H154" s="1" t="s">
        <v>524</v>
      </c>
      <c r="I154" s="1">
        <v>18232</v>
      </c>
      <c r="J154" s="1">
        <v>195800</v>
      </c>
      <c r="K154" s="1"/>
      <c r="L154" s="1">
        <v>6426</v>
      </c>
      <c r="N154" s="1" t="s">
        <v>37</v>
      </c>
      <c r="O154" s="39">
        <v>750939.9</v>
      </c>
      <c r="P154" s="22">
        <f t="shared" si="2"/>
        <v>26.073990741469455</v>
      </c>
    </row>
    <row r="155" spans="2:16" ht="18.5" x14ac:dyDescent="0.45">
      <c r="B155" s="20"/>
      <c r="E155" s="1" t="s">
        <v>249</v>
      </c>
      <c r="F155" s="1">
        <v>17</v>
      </c>
      <c r="G155" s="1" t="s">
        <v>126</v>
      </c>
      <c r="H155" s="1" t="s">
        <v>14</v>
      </c>
      <c r="I155" s="1">
        <v>18241</v>
      </c>
      <c r="J155" s="1">
        <v>55500</v>
      </c>
      <c r="K155" s="1"/>
      <c r="L155" s="1">
        <v>6426</v>
      </c>
      <c r="N155" s="1" t="s">
        <v>37</v>
      </c>
      <c r="O155" s="39">
        <v>652375.56999999995</v>
      </c>
      <c r="P155" s="22">
        <f t="shared" si="2"/>
        <v>8.5073694589759086</v>
      </c>
    </row>
    <row r="156" spans="2:16" ht="18.5" x14ac:dyDescent="0.45">
      <c r="B156" s="20"/>
      <c r="E156" s="1" t="s">
        <v>221</v>
      </c>
      <c r="F156" s="1">
        <v>26</v>
      </c>
      <c r="G156" s="1" t="s">
        <v>126</v>
      </c>
      <c r="H156" s="1" t="s">
        <v>14</v>
      </c>
      <c r="I156" s="1">
        <v>18234</v>
      </c>
      <c r="J156" s="1">
        <v>55500</v>
      </c>
      <c r="K156" s="1"/>
      <c r="L156" s="1">
        <v>6426</v>
      </c>
      <c r="N156" s="1" t="s">
        <v>37</v>
      </c>
      <c r="O156" s="39">
        <v>942860.38</v>
      </c>
      <c r="P156" s="22">
        <f t="shared" si="2"/>
        <v>5.8863434265845385</v>
      </c>
    </row>
    <row r="157" spans="2:16" ht="18.5" x14ac:dyDescent="0.45">
      <c r="B157" s="20"/>
      <c r="E157" s="1" t="s">
        <v>23</v>
      </c>
      <c r="F157" s="1">
        <v>30</v>
      </c>
      <c r="G157" s="1" t="s">
        <v>24</v>
      </c>
      <c r="H157" s="1" t="s">
        <v>14</v>
      </c>
      <c r="I157" s="1">
        <v>18239</v>
      </c>
      <c r="J157" s="1">
        <v>55500</v>
      </c>
      <c r="K157" s="1"/>
      <c r="L157" s="1">
        <v>6426</v>
      </c>
      <c r="N157" s="1" t="s">
        <v>37</v>
      </c>
      <c r="O157" s="39">
        <v>1052254</v>
      </c>
      <c r="P157" s="22">
        <f t="shared" si="2"/>
        <v>5.2743919243832762</v>
      </c>
    </row>
    <row r="158" spans="2:16" ht="18.5" x14ac:dyDescent="0.45">
      <c r="B158" s="73"/>
      <c r="C158" s="71"/>
      <c r="D158" s="71"/>
      <c r="E158" s="2" t="s">
        <v>23</v>
      </c>
      <c r="F158" s="2">
        <v>10</v>
      </c>
      <c r="G158" s="2" t="s">
        <v>24</v>
      </c>
      <c r="H158" s="2" t="s">
        <v>14</v>
      </c>
      <c r="I158" s="2">
        <v>18240</v>
      </c>
      <c r="J158" s="2">
        <v>0</v>
      </c>
      <c r="K158" s="2"/>
      <c r="L158" s="2">
        <v>6426</v>
      </c>
      <c r="M158" s="71"/>
      <c r="N158" s="2" t="s">
        <v>37</v>
      </c>
      <c r="O158" s="72">
        <v>0.45</v>
      </c>
      <c r="P158" s="36">
        <f t="shared" si="2"/>
        <v>0</v>
      </c>
    </row>
    <row r="159" spans="2:16" ht="18.5" x14ac:dyDescent="0.45">
      <c r="B159" s="8">
        <v>45653</v>
      </c>
      <c r="C159" s="1">
        <v>3059</v>
      </c>
      <c r="D159" s="1" t="s">
        <v>11</v>
      </c>
      <c r="E159" s="1" t="s">
        <v>525</v>
      </c>
      <c r="F159" s="1">
        <v>150</v>
      </c>
      <c r="G159" s="1" t="s">
        <v>39</v>
      </c>
      <c r="H159" s="1" t="s">
        <v>14</v>
      </c>
      <c r="I159" s="1">
        <v>18261</v>
      </c>
      <c r="J159" s="1">
        <v>195800</v>
      </c>
      <c r="K159" s="1"/>
      <c r="L159" s="1">
        <v>6427</v>
      </c>
      <c r="N159" s="1"/>
      <c r="O159" s="39">
        <v>8910000</v>
      </c>
      <c r="P159" s="79">
        <f t="shared" si="2"/>
        <v>2.1975308641975309</v>
      </c>
    </row>
    <row r="160" spans="2:16" ht="18.5" x14ac:dyDescent="0.45">
      <c r="B160" s="3"/>
      <c r="C160" s="1"/>
      <c r="D160" s="1"/>
      <c r="E160" s="1" t="s">
        <v>73</v>
      </c>
      <c r="F160" s="1">
        <v>140</v>
      </c>
      <c r="G160" s="1" t="s">
        <v>13</v>
      </c>
      <c r="H160" s="1" t="s">
        <v>118</v>
      </c>
      <c r="I160" s="1">
        <v>18260</v>
      </c>
      <c r="J160" s="1">
        <v>55500</v>
      </c>
      <c r="K160" s="1"/>
      <c r="L160" s="1">
        <v>6427</v>
      </c>
      <c r="N160" s="1"/>
      <c r="O160" s="39">
        <v>5379222.5999999996</v>
      </c>
      <c r="P160" s="22">
        <f t="shared" si="2"/>
        <v>1.0317475986214069</v>
      </c>
    </row>
    <row r="161" spans="2:16" ht="18.5" x14ac:dyDescent="0.45">
      <c r="B161" s="3"/>
      <c r="C161" s="1"/>
      <c r="D161" s="1"/>
      <c r="E161" s="1" t="s">
        <v>205</v>
      </c>
      <c r="F161" s="1">
        <v>66</v>
      </c>
      <c r="G161" s="1" t="s">
        <v>13</v>
      </c>
      <c r="H161" s="1" t="s">
        <v>206</v>
      </c>
      <c r="I161" s="1">
        <v>18253</v>
      </c>
      <c r="J161" s="1">
        <v>55500</v>
      </c>
      <c r="K161" s="1"/>
      <c r="L161" s="1">
        <v>6427</v>
      </c>
      <c r="N161" s="1"/>
      <c r="O161" s="39">
        <v>6619103.5999999996</v>
      </c>
      <c r="P161" s="22">
        <f t="shared" si="2"/>
        <v>0.83848211712534615</v>
      </c>
    </row>
    <row r="162" spans="2:16" ht="18.5" x14ac:dyDescent="0.45">
      <c r="B162" s="4"/>
      <c r="C162" s="2"/>
      <c r="D162" s="2"/>
      <c r="E162" s="2" t="s">
        <v>526</v>
      </c>
      <c r="F162" s="2">
        <v>19</v>
      </c>
      <c r="G162" s="2" t="s">
        <v>259</v>
      </c>
      <c r="H162" s="2" t="s">
        <v>14</v>
      </c>
      <c r="I162" s="2">
        <v>18255</v>
      </c>
      <c r="J162" s="2">
        <v>55500</v>
      </c>
      <c r="K162" s="2"/>
      <c r="L162" s="2">
        <v>6427</v>
      </c>
      <c r="M162" s="71"/>
      <c r="N162" s="2"/>
      <c r="O162" s="72">
        <v>637707.77</v>
      </c>
      <c r="P162" s="36">
        <f t="shared" si="2"/>
        <v>8.7030459108252671</v>
      </c>
    </row>
    <row r="163" spans="2:16" ht="18.5" x14ac:dyDescent="0.45">
      <c r="B163" s="12">
        <v>45656</v>
      </c>
      <c r="C163" s="10">
        <v>3060</v>
      </c>
      <c r="D163" s="10" t="s">
        <v>33</v>
      </c>
      <c r="E163" s="10" t="s">
        <v>226</v>
      </c>
      <c r="F163" s="10">
        <v>114</v>
      </c>
      <c r="G163" s="10" t="s">
        <v>24</v>
      </c>
      <c r="H163" s="10" t="s">
        <v>14</v>
      </c>
      <c r="I163" s="10">
        <v>18246</v>
      </c>
      <c r="J163" s="10">
        <v>186600</v>
      </c>
      <c r="K163" s="10"/>
      <c r="L163" s="10">
        <v>6427</v>
      </c>
      <c r="M163" s="81"/>
      <c r="N163" s="10" t="s">
        <v>37</v>
      </c>
      <c r="O163" s="91">
        <v>3750423</v>
      </c>
      <c r="P163" s="42">
        <f t="shared" si="2"/>
        <v>4.9754387705066865</v>
      </c>
    </row>
    <row r="164" spans="2:16" ht="18.5" x14ac:dyDescent="0.45">
      <c r="B164" s="8">
        <v>45656</v>
      </c>
      <c r="C164" s="1">
        <v>3061</v>
      </c>
      <c r="D164" s="1" t="s">
        <v>11</v>
      </c>
      <c r="E164" s="1" t="s">
        <v>262</v>
      </c>
      <c r="F164" s="1">
        <v>90</v>
      </c>
      <c r="G164" s="1" t="s">
        <v>24</v>
      </c>
      <c r="H164" s="1" t="s">
        <v>14</v>
      </c>
      <c r="I164" s="1">
        <v>18256</v>
      </c>
      <c r="J164" s="1">
        <v>55500</v>
      </c>
      <c r="K164" s="1"/>
      <c r="L164" s="1">
        <v>6427</v>
      </c>
      <c r="N164" s="1" t="s">
        <v>37</v>
      </c>
      <c r="O164" s="39">
        <v>3673233</v>
      </c>
      <c r="P164" s="79">
        <f t="shared" si="2"/>
        <v>1.5109305617149797</v>
      </c>
    </row>
    <row r="165" spans="2:16" ht="18.5" x14ac:dyDescent="0.45">
      <c r="B165" s="3"/>
      <c r="C165" s="1"/>
      <c r="D165" s="1"/>
      <c r="E165" s="1" t="s">
        <v>527</v>
      </c>
      <c r="F165" s="1">
        <v>17</v>
      </c>
      <c r="G165" s="1" t="s">
        <v>13</v>
      </c>
      <c r="H165" s="1" t="s">
        <v>528</v>
      </c>
      <c r="I165" s="1">
        <v>18248</v>
      </c>
      <c r="J165" s="1">
        <v>55500</v>
      </c>
      <c r="K165" s="1"/>
      <c r="L165" s="1">
        <v>6427</v>
      </c>
      <c r="N165" s="1" t="s">
        <v>37</v>
      </c>
      <c r="O165" s="39">
        <v>2077480.87</v>
      </c>
      <c r="P165" s="22">
        <f t="shared" si="2"/>
        <v>2.6715047441086663</v>
      </c>
    </row>
    <row r="166" spans="2:16" ht="18.5" x14ac:dyDescent="0.45">
      <c r="B166" s="3"/>
      <c r="C166" s="1"/>
      <c r="D166" s="1"/>
      <c r="E166" s="1" t="s">
        <v>34</v>
      </c>
      <c r="F166" s="1">
        <v>50</v>
      </c>
      <c r="G166" s="1" t="s">
        <v>13</v>
      </c>
      <c r="H166" s="1" t="s">
        <v>35</v>
      </c>
      <c r="I166" s="1">
        <v>18259</v>
      </c>
      <c r="J166" s="1">
        <v>55500</v>
      </c>
      <c r="K166" s="1"/>
      <c r="L166" s="1">
        <v>6427</v>
      </c>
      <c r="N166" s="1" t="s">
        <v>37</v>
      </c>
      <c r="O166" s="39">
        <v>3400000</v>
      </c>
      <c r="P166" s="22">
        <f t="shared" si="2"/>
        <v>1.6323529411764706</v>
      </c>
    </row>
    <row r="167" spans="2:16" ht="18.5" x14ac:dyDescent="0.45">
      <c r="B167" s="3"/>
      <c r="C167" s="1"/>
      <c r="D167" s="1"/>
      <c r="E167" s="1" t="s">
        <v>295</v>
      </c>
      <c r="F167" s="1">
        <v>8</v>
      </c>
      <c r="G167" s="1" t="s">
        <v>296</v>
      </c>
      <c r="H167" s="1" t="s">
        <v>14</v>
      </c>
      <c r="I167" s="1">
        <v>18250</v>
      </c>
      <c r="J167" s="1">
        <v>0</v>
      </c>
      <c r="K167" s="1"/>
      <c r="L167" s="1">
        <v>6427</v>
      </c>
      <c r="N167" s="1" t="s">
        <v>37</v>
      </c>
      <c r="O167" s="39">
        <v>0.4</v>
      </c>
      <c r="P167" s="22">
        <f t="shared" si="2"/>
        <v>0</v>
      </c>
    </row>
    <row r="168" spans="2:16" ht="18.5" x14ac:dyDescent="0.45">
      <c r="B168" s="3"/>
      <c r="C168" s="1"/>
      <c r="D168" s="1"/>
      <c r="E168" s="1" t="s">
        <v>295</v>
      </c>
      <c r="F168" s="1">
        <v>40</v>
      </c>
      <c r="G168" s="1" t="s">
        <v>296</v>
      </c>
      <c r="H168" s="1" t="s">
        <v>14</v>
      </c>
      <c r="I168" s="1">
        <v>18249</v>
      </c>
      <c r="J168" s="1">
        <v>195800</v>
      </c>
      <c r="K168" s="1"/>
      <c r="L168" s="1">
        <v>6427</v>
      </c>
      <c r="N168" s="1" t="s">
        <v>37</v>
      </c>
      <c r="O168" s="39">
        <v>1486576</v>
      </c>
      <c r="P168" s="22">
        <f t="shared" si="2"/>
        <v>13.171206853870908</v>
      </c>
    </row>
    <row r="169" spans="2:16" ht="18.5" x14ac:dyDescent="0.45">
      <c r="B169" s="4"/>
      <c r="C169" s="2"/>
      <c r="D169" s="2"/>
      <c r="E169" s="2" t="s">
        <v>128</v>
      </c>
      <c r="F169" s="2">
        <v>18</v>
      </c>
      <c r="G169" s="2" t="s">
        <v>13</v>
      </c>
      <c r="H169" s="2" t="s">
        <v>129</v>
      </c>
      <c r="I169" s="2">
        <v>18218</v>
      </c>
      <c r="J169" s="2">
        <v>55500</v>
      </c>
      <c r="K169" s="2"/>
      <c r="L169" s="2">
        <v>6427</v>
      </c>
      <c r="M169" s="71"/>
      <c r="N169" s="2" t="s">
        <v>37</v>
      </c>
      <c r="O169" s="72">
        <v>840304.12</v>
      </c>
      <c r="P169" s="36">
        <f t="shared" si="2"/>
        <v>6.6047516225435148</v>
      </c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C8D3-E168-44F8-BD4C-6183F6E6E674}">
  <dimension ref="B2:S128"/>
  <sheetViews>
    <sheetView tabSelected="1" zoomScale="60" zoomScaleNormal="60" workbookViewId="0">
      <selection activeCell="J7" sqref="J7"/>
    </sheetView>
  </sheetViews>
  <sheetFormatPr baseColWidth="10" defaultRowHeight="14.5" x14ac:dyDescent="0.35"/>
  <cols>
    <col min="2" max="2" width="11.26953125" bestFit="1" customWidth="1"/>
    <col min="3" max="3" width="15.453125" bestFit="1" customWidth="1"/>
    <col min="4" max="4" width="12.54296875" bestFit="1" customWidth="1"/>
    <col min="5" max="5" width="30.54296875" bestFit="1" customWidth="1"/>
    <col min="6" max="6" width="13.26953125" bestFit="1" customWidth="1"/>
    <col min="7" max="7" width="22.7265625" bestFit="1" customWidth="1"/>
    <col min="8" max="8" width="17.7265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16.81640625" bestFit="1" customWidth="1"/>
    <col min="14" max="14" width="14.453125" bestFit="1" customWidth="1"/>
    <col min="15" max="15" width="29.7265625" bestFit="1" customWidth="1"/>
    <col min="16" max="16" width="17.26953125" bestFit="1" customWidth="1"/>
    <col min="17" max="17" width="18" bestFit="1" customWidth="1"/>
  </cols>
  <sheetData>
    <row r="2" spans="2:17" ht="15" customHeight="1" x14ac:dyDescent="0.35">
      <c r="B2" s="136" t="s">
        <v>529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COUNT(B7:B969)</f>
        <v>23</v>
      </c>
      <c r="C6" s="2"/>
      <c r="D6" s="2"/>
      <c r="E6" s="2"/>
      <c r="F6" s="2"/>
      <c r="G6" s="2"/>
      <c r="H6" s="2"/>
      <c r="I6" s="2"/>
      <c r="J6" s="115">
        <f>SUM(J7:J969)</f>
        <v>8600700</v>
      </c>
      <c r="K6" s="115"/>
      <c r="L6" s="2"/>
      <c r="M6" s="2"/>
      <c r="N6" s="2"/>
      <c r="O6" s="115">
        <f>SUM(O7:O969)</f>
        <v>227683547.46000004</v>
      </c>
      <c r="P6" s="103">
        <f>J6/O6</f>
        <v>3.7774797941915371E-2</v>
      </c>
      <c r="Q6" s="117">
        <f>J6/B6</f>
        <v>373943.47826086957</v>
      </c>
    </row>
    <row r="7" spans="2:17" ht="18.5" x14ac:dyDescent="0.45">
      <c r="B7" s="8">
        <v>45660</v>
      </c>
      <c r="C7" s="1">
        <v>3062</v>
      </c>
      <c r="D7" s="1" t="s">
        <v>11</v>
      </c>
      <c r="E7" s="1" t="s">
        <v>530</v>
      </c>
      <c r="F7" s="1">
        <v>5</v>
      </c>
      <c r="G7" s="1" t="s">
        <v>24</v>
      </c>
      <c r="H7" s="1" t="s">
        <v>14</v>
      </c>
      <c r="I7" s="1">
        <v>18279</v>
      </c>
      <c r="J7" s="1">
        <v>195000</v>
      </c>
      <c r="K7" s="1"/>
      <c r="L7" s="1">
        <v>6455</v>
      </c>
      <c r="M7" s="1"/>
      <c r="N7" s="1" t="s">
        <v>37</v>
      </c>
      <c r="O7" s="18">
        <v>0.25</v>
      </c>
      <c r="P7" s="22">
        <f xml:space="preserve"> (J7 * 100) / O7</f>
        <v>78000000</v>
      </c>
    </row>
    <row r="8" spans="2:17" ht="18.5" x14ac:dyDescent="0.45">
      <c r="B8" s="3"/>
      <c r="C8" s="1"/>
      <c r="D8" s="1"/>
      <c r="E8" s="1" t="s">
        <v>530</v>
      </c>
      <c r="F8" s="1">
        <v>24</v>
      </c>
      <c r="G8" s="1" t="s">
        <v>24</v>
      </c>
      <c r="H8" s="1" t="s">
        <v>14</v>
      </c>
      <c r="I8" s="1">
        <v>18278</v>
      </c>
      <c r="J8" s="1">
        <v>55500</v>
      </c>
      <c r="K8" s="1"/>
      <c r="L8" s="1">
        <v>6455</v>
      </c>
      <c r="M8" s="1"/>
      <c r="N8" s="1" t="s">
        <v>37</v>
      </c>
      <c r="O8" s="18">
        <v>906518.4</v>
      </c>
      <c r="P8" s="22">
        <f t="shared" ref="P8:P71" si="0" xml:space="preserve"> (J8 * 100) / O8</f>
        <v>6.1223247095701527</v>
      </c>
    </row>
    <row r="9" spans="2:17" ht="18.5" x14ac:dyDescent="0.45">
      <c r="B9" s="3"/>
      <c r="C9" s="1"/>
      <c r="D9" s="1"/>
      <c r="E9" s="1" t="s">
        <v>531</v>
      </c>
      <c r="F9" s="1">
        <v>20</v>
      </c>
      <c r="G9" s="1" t="s">
        <v>414</v>
      </c>
      <c r="H9" s="1" t="s">
        <v>532</v>
      </c>
      <c r="I9" s="1">
        <v>18272</v>
      </c>
      <c r="J9" s="1">
        <v>55500</v>
      </c>
      <c r="K9" s="1"/>
      <c r="L9" s="1">
        <v>186600</v>
      </c>
      <c r="M9" s="1"/>
      <c r="N9" s="1" t="s">
        <v>37</v>
      </c>
      <c r="O9" s="18">
        <v>785322</v>
      </c>
      <c r="P9" s="22">
        <f t="shared" si="0"/>
        <v>7.0671648062832828</v>
      </c>
    </row>
    <row r="10" spans="2:17" ht="18.5" x14ac:dyDescent="0.45">
      <c r="B10" s="3"/>
      <c r="C10" s="1"/>
      <c r="D10" s="1"/>
      <c r="E10" s="1" t="s">
        <v>226</v>
      </c>
      <c r="F10" s="1">
        <v>133</v>
      </c>
      <c r="G10" s="1" t="s">
        <v>414</v>
      </c>
      <c r="H10" s="1" t="s">
        <v>35</v>
      </c>
      <c r="I10" s="1">
        <v>18283</v>
      </c>
      <c r="J10" s="1">
        <v>55500</v>
      </c>
      <c r="K10" s="1"/>
      <c r="L10" s="1">
        <v>6455</v>
      </c>
      <c r="M10" s="1"/>
      <c r="N10" s="1" t="s">
        <v>37</v>
      </c>
      <c r="O10" s="18">
        <v>3553680</v>
      </c>
      <c r="P10" s="22">
        <f t="shared" si="0"/>
        <v>1.5617613291011008</v>
      </c>
    </row>
    <row r="11" spans="2:17" ht="18.5" x14ac:dyDescent="0.45">
      <c r="B11" s="3"/>
      <c r="C11" s="1"/>
      <c r="D11" s="1"/>
      <c r="E11" s="1" t="s">
        <v>79</v>
      </c>
      <c r="F11" s="1">
        <v>20</v>
      </c>
      <c r="G11" s="1" t="s">
        <v>414</v>
      </c>
      <c r="H11" s="1" t="s">
        <v>80</v>
      </c>
      <c r="I11" s="1">
        <v>18284</v>
      </c>
      <c r="J11" s="1">
        <v>55500</v>
      </c>
      <c r="K11" s="1"/>
      <c r="L11" s="1">
        <v>6455</v>
      </c>
      <c r="M11" s="1"/>
      <c r="N11" s="1" t="s">
        <v>37</v>
      </c>
      <c r="O11" s="18">
        <v>642733</v>
      </c>
      <c r="P11" s="22">
        <f t="shared" si="0"/>
        <v>8.6350008479415248</v>
      </c>
    </row>
    <row r="12" spans="2:17" ht="18.5" x14ac:dyDescent="0.45">
      <c r="B12" s="3"/>
      <c r="C12" s="1"/>
      <c r="D12" s="1"/>
      <c r="E12" s="1" t="s">
        <v>205</v>
      </c>
      <c r="F12" s="1">
        <v>11</v>
      </c>
      <c r="G12" s="1" t="s">
        <v>414</v>
      </c>
      <c r="H12" s="1" t="s">
        <v>206</v>
      </c>
      <c r="I12" s="1">
        <v>18269</v>
      </c>
      <c r="J12" s="1">
        <v>55500</v>
      </c>
      <c r="K12" s="1"/>
      <c r="L12" s="1">
        <v>6455</v>
      </c>
      <c r="M12" s="1"/>
      <c r="N12" s="1" t="s">
        <v>37</v>
      </c>
      <c r="O12" s="18">
        <v>1324781.97</v>
      </c>
      <c r="P12" s="22">
        <f t="shared" si="0"/>
        <v>4.1893686098400025</v>
      </c>
    </row>
    <row r="13" spans="2:17" ht="18.5" x14ac:dyDescent="0.45">
      <c r="B13" s="4"/>
      <c r="C13" s="2"/>
      <c r="D13" s="2"/>
      <c r="E13" s="2" t="s">
        <v>36</v>
      </c>
      <c r="F13" s="2">
        <v>70</v>
      </c>
      <c r="G13" s="2" t="s">
        <v>24</v>
      </c>
      <c r="H13" s="2" t="s">
        <v>14</v>
      </c>
      <c r="I13" s="2">
        <v>18280</v>
      </c>
      <c r="J13" s="2">
        <v>55500</v>
      </c>
      <c r="K13" s="2"/>
      <c r="L13" s="2">
        <v>6455</v>
      </c>
      <c r="M13" s="2"/>
      <c r="N13" s="2" t="s">
        <v>37</v>
      </c>
      <c r="O13" s="35">
        <v>3003410</v>
      </c>
      <c r="P13" s="36">
        <f t="shared" si="0"/>
        <v>1.8478995541734229</v>
      </c>
    </row>
    <row r="14" spans="2:17" ht="18.5" x14ac:dyDescent="0.45">
      <c r="B14" s="12">
        <v>45663</v>
      </c>
      <c r="C14" s="10">
        <v>3063</v>
      </c>
      <c r="D14" s="10" t="s">
        <v>33</v>
      </c>
      <c r="E14" s="10" t="s">
        <v>226</v>
      </c>
      <c r="F14" s="10">
        <v>64</v>
      </c>
      <c r="G14" s="10" t="s">
        <v>24</v>
      </c>
      <c r="H14" s="10" t="s">
        <v>14</v>
      </c>
      <c r="I14" s="10">
        <v>18290</v>
      </c>
      <c r="J14" s="10">
        <v>186600</v>
      </c>
      <c r="K14" s="10"/>
      <c r="L14" s="10"/>
      <c r="M14" s="10"/>
      <c r="N14" s="10" t="s">
        <v>37</v>
      </c>
      <c r="O14" s="42">
        <v>2105943</v>
      </c>
      <c r="P14" s="37">
        <f t="shared" si="0"/>
        <v>8.8606386782548245</v>
      </c>
    </row>
    <row r="15" spans="2:17" ht="18.5" x14ac:dyDescent="0.45">
      <c r="B15" s="8">
        <v>45663</v>
      </c>
      <c r="C15" s="1">
        <v>3064</v>
      </c>
      <c r="D15" s="1" t="s">
        <v>11</v>
      </c>
      <c r="E15" s="1" t="s">
        <v>226</v>
      </c>
      <c r="F15" s="1">
        <v>60</v>
      </c>
      <c r="G15" s="1" t="s">
        <v>24</v>
      </c>
      <c r="H15" s="1" t="s">
        <v>14</v>
      </c>
      <c r="I15" s="1">
        <v>18291</v>
      </c>
      <c r="J15" s="1">
        <v>55500</v>
      </c>
      <c r="K15" s="1"/>
      <c r="L15" s="1">
        <v>6455</v>
      </c>
      <c r="M15" s="1"/>
      <c r="N15" s="1" t="s">
        <v>37</v>
      </c>
      <c r="O15" s="18">
        <v>2044300</v>
      </c>
      <c r="P15" s="22">
        <f t="shared" si="0"/>
        <v>2.7148657242087757</v>
      </c>
    </row>
    <row r="16" spans="2:17" ht="18.5" x14ac:dyDescent="0.45">
      <c r="B16" s="3"/>
      <c r="C16" s="1"/>
      <c r="D16" s="1"/>
      <c r="E16" s="1" t="s">
        <v>360</v>
      </c>
      <c r="F16" s="1">
        <v>10</v>
      </c>
      <c r="G16" s="1" t="s">
        <v>24</v>
      </c>
      <c r="H16" s="1" t="s">
        <v>14</v>
      </c>
      <c r="I16" s="1">
        <v>18275</v>
      </c>
      <c r="J16" s="1">
        <v>55500</v>
      </c>
      <c r="K16" s="1"/>
      <c r="L16" s="1">
        <v>6455</v>
      </c>
      <c r="M16" s="1"/>
      <c r="N16" s="1" t="s">
        <v>37</v>
      </c>
      <c r="O16" s="18">
        <v>869301.18</v>
      </c>
      <c r="P16" s="22">
        <f t="shared" si="0"/>
        <v>6.384438590086809</v>
      </c>
    </row>
    <row r="17" spans="2:16" ht="18.5" x14ac:dyDescent="0.45">
      <c r="B17" s="3"/>
      <c r="C17" s="1"/>
      <c r="D17" s="1"/>
      <c r="E17" s="1" t="s">
        <v>42</v>
      </c>
      <c r="F17" s="1">
        <v>3</v>
      </c>
      <c r="G17" s="1" t="s">
        <v>414</v>
      </c>
      <c r="H17" s="1" t="s">
        <v>14</v>
      </c>
      <c r="I17" s="1">
        <v>18285</v>
      </c>
      <c r="J17" s="1">
        <v>0</v>
      </c>
      <c r="K17" s="1"/>
      <c r="L17" s="1">
        <v>6455</v>
      </c>
      <c r="M17" s="1"/>
      <c r="N17" s="1" t="s">
        <v>37</v>
      </c>
      <c r="O17" s="18">
        <v>0.15</v>
      </c>
      <c r="P17" s="22">
        <f t="shared" si="0"/>
        <v>0</v>
      </c>
    </row>
    <row r="18" spans="2:16" ht="18.5" x14ac:dyDescent="0.45">
      <c r="B18" s="3"/>
      <c r="C18" s="1"/>
      <c r="D18" s="1"/>
      <c r="E18" s="1" t="s">
        <v>42</v>
      </c>
      <c r="F18" s="1">
        <v>44</v>
      </c>
      <c r="G18" s="1" t="s">
        <v>414</v>
      </c>
      <c r="H18" s="1" t="s">
        <v>14</v>
      </c>
      <c r="I18" s="1">
        <v>18286</v>
      </c>
      <c r="J18" s="1">
        <v>55500</v>
      </c>
      <c r="K18" s="1"/>
      <c r="L18" s="1">
        <v>6455</v>
      </c>
      <c r="M18" s="1"/>
      <c r="N18" s="1" t="s">
        <v>37</v>
      </c>
      <c r="O18" s="18">
        <v>1704168.04</v>
      </c>
      <c r="P18" s="22">
        <f t="shared" si="0"/>
        <v>3.2567210918942009</v>
      </c>
    </row>
    <row r="19" spans="2:16" ht="18.5" x14ac:dyDescent="0.45">
      <c r="B19" s="3"/>
      <c r="C19" s="1"/>
      <c r="D19" s="1"/>
      <c r="E19" s="1" t="s">
        <v>364</v>
      </c>
      <c r="F19" s="1">
        <v>40</v>
      </c>
      <c r="G19" s="1" t="s">
        <v>116</v>
      </c>
      <c r="H19" s="1" t="s">
        <v>14</v>
      </c>
      <c r="I19" s="1">
        <v>18292</v>
      </c>
      <c r="J19" s="1">
        <v>217200</v>
      </c>
      <c r="K19" s="1"/>
      <c r="L19" s="1">
        <v>6455</v>
      </c>
      <c r="M19" s="1"/>
      <c r="N19" s="1" t="s">
        <v>37</v>
      </c>
      <c r="O19" s="18">
        <v>1288234</v>
      </c>
      <c r="P19" s="22">
        <f t="shared" si="0"/>
        <v>16.860290909881279</v>
      </c>
    </row>
    <row r="20" spans="2:16" ht="18.5" x14ac:dyDescent="0.45">
      <c r="B20" s="3"/>
      <c r="C20" s="1"/>
      <c r="D20" s="1"/>
      <c r="E20" s="1" t="s">
        <v>364</v>
      </c>
      <c r="F20" s="1">
        <v>12</v>
      </c>
      <c r="G20" s="1" t="s">
        <v>116</v>
      </c>
      <c r="H20" s="1" t="s">
        <v>14</v>
      </c>
      <c r="I20" s="1">
        <v>18293</v>
      </c>
      <c r="J20" s="1">
        <v>0</v>
      </c>
      <c r="K20" s="1"/>
      <c r="L20" s="1">
        <v>6455</v>
      </c>
      <c r="M20" s="1"/>
      <c r="N20" s="1" t="s">
        <v>37</v>
      </c>
      <c r="O20" s="18">
        <v>0.6</v>
      </c>
      <c r="P20" s="22">
        <f t="shared" si="0"/>
        <v>0</v>
      </c>
    </row>
    <row r="21" spans="2:16" ht="18.5" x14ac:dyDescent="0.45">
      <c r="B21" s="3"/>
      <c r="C21" s="1"/>
      <c r="D21" s="1"/>
      <c r="E21" s="1" t="s">
        <v>84</v>
      </c>
      <c r="F21" s="1">
        <v>71</v>
      </c>
      <c r="G21" s="1" t="s">
        <v>85</v>
      </c>
      <c r="H21" s="1" t="s">
        <v>14</v>
      </c>
      <c r="I21" s="1">
        <v>18288</v>
      </c>
      <c r="J21" s="1">
        <v>55500</v>
      </c>
      <c r="K21" s="1"/>
      <c r="L21" s="1">
        <v>6455</v>
      </c>
      <c r="M21" s="1"/>
      <c r="N21" s="1" t="s">
        <v>37</v>
      </c>
      <c r="O21" s="18">
        <v>2697109.48</v>
      </c>
      <c r="P21" s="22">
        <f t="shared" si="0"/>
        <v>2.0577585156090885</v>
      </c>
    </row>
    <row r="22" spans="2:16" ht="18.5" x14ac:dyDescent="0.45">
      <c r="B22" s="4"/>
      <c r="C22" s="2"/>
      <c r="D22" s="2"/>
      <c r="E22" s="2" t="s">
        <v>84</v>
      </c>
      <c r="F22" s="2">
        <v>14</v>
      </c>
      <c r="G22" s="2" t="s">
        <v>85</v>
      </c>
      <c r="H22" s="2" t="s">
        <v>14</v>
      </c>
      <c r="I22" s="2">
        <v>18289</v>
      </c>
      <c r="J22" s="2">
        <v>0</v>
      </c>
      <c r="K22" s="2"/>
      <c r="L22" s="2">
        <v>6455</v>
      </c>
      <c r="M22" s="2"/>
      <c r="N22" s="2" t="s">
        <v>37</v>
      </c>
      <c r="O22" s="35">
        <v>0.7</v>
      </c>
      <c r="P22" s="36">
        <f t="shared" si="0"/>
        <v>0</v>
      </c>
    </row>
    <row r="23" spans="2:16" ht="18.5" x14ac:dyDescent="0.45">
      <c r="B23" s="8">
        <v>45664</v>
      </c>
      <c r="C23" s="1">
        <v>3065</v>
      </c>
      <c r="D23" s="1" t="s">
        <v>11</v>
      </c>
      <c r="E23" s="1" t="s">
        <v>53</v>
      </c>
      <c r="F23" s="1">
        <v>27</v>
      </c>
      <c r="G23" s="1" t="s">
        <v>39</v>
      </c>
      <c r="H23" s="1" t="s">
        <v>14</v>
      </c>
      <c r="I23" s="1">
        <v>18264</v>
      </c>
      <c r="J23" s="1">
        <v>195800</v>
      </c>
      <c r="K23" s="1"/>
      <c r="L23" s="1">
        <v>6456</v>
      </c>
      <c r="M23" s="1"/>
      <c r="N23" s="1" t="s">
        <v>37</v>
      </c>
      <c r="O23" s="18">
        <v>886429.65</v>
      </c>
      <c r="P23" s="79">
        <f t="shared" si="0"/>
        <v>22.088611318450369</v>
      </c>
    </row>
    <row r="24" spans="2:16" ht="18.5" x14ac:dyDescent="0.45">
      <c r="B24" s="3"/>
      <c r="C24" s="1"/>
      <c r="D24" s="1"/>
      <c r="E24" s="1" t="s">
        <v>53</v>
      </c>
      <c r="F24" s="1">
        <v>4</v>
      </c>
      <c r="G24" s="1" t="s">
        <v>39</v>
      </c>
      <c r="H24" s="1" t="s">
        <v>14</v>
      </c>
      <c r="I24" s="1">
        <v>18265</v>
      </c>
      <c r="J24" s="1">
        <v>0</v>
      </c>
      <c r="K24" s="1"/>
      <c r="L24" s="1">
        <v>6456</v>
      </c>
      <c r="M24" s="1"/>
      <c r="N24" s="1" t="s">
        <v>37</v>
      </c>
      <c r="O24" s="39">
        <v>0.2</v>
      </c>
      <c r="P24" s="22">
        <f t="shared" si="0"/>
        <v>0</v>
      </c>
    </row>
    <row r="25" spans="2:16" ht="18.5" x14ac:dyDescent="0.45">
      <c r="B25" s="3"/>
      <c r="C25" s="1"/>
      <c r="D25" s="1"/>
      <c r="E25" s="1" t="s">
        <v>533</v>
      </c>
      <c r="F25" s="1">
        <v>26</v>
      </c>
      <c r="G25" s="1" t="s">
        <v>414</v>
      </c>
      <c r="H25" s="1" t="s">
        <v>369</v>
      </c>
      <c r="I25" s="1">
        <v>18270</v>
      </c>
      <c r="J25" s="1">
        <v>55500</v>
      </c>
      <c r="K25" s="1"/>
      <c r="L25" s="1">
        <v>6456</v>
      </c>
      <c r="M25" s="1"/>
      <c r="N25" s="1" t="s">
        <v>37</v>
      </c>
      <c r="O25" s="18">
        <v>1215449.29</v>
      </c>
      <c r="P25" s="22">
        <f t="shared" si="0"/>
        <v>4.5662127129960313</v>
      </c>
    </row>
    <row r="26" spans="2:16" ht="18.5" x14ac:dyDescent="0.45">
      <c r="B26" s="3"/>
      <c r="C26" s="1"/>
      <c r="D26" s="1"/>
      <c r="E26" s="1" t="s">
        <v>176</v>
      </c>
      <c r="F26" s="1">
        <v>16</v>
      </c>
      <c r="G26" s="1" t="s">
        <v>24</v>
      </c>
      <c r="H26" s="1" t="s">
        <v>14</v>
      </c>
      <c r="I26" s="1">
        <v>18287</v>
      </c>
      <c r="J26" s="1">
        <v>55500</v>
      </c>
      <c r="K26" s="1"/>
      <c r="L26" s="1">
        <v>6456</v>
      </c>
      <c r="M26" s="1"/>
      <c r="N26" s="1" t="s">
        <v>37</v>
      </c>
      <c r="O26" s="18">
        <v>608814.65</v>
      </c>
      <c r="P26" s="22">
        <f t="shared" si="0"/>
        <v>9.1160749827554248</v>
      </c>
    </row>
    <row r="27" spans="2:16" ht="18.5" x14ac:dyDescent="0.45">
      <c r="B27" s="3"/>
      <c r="C27" s="1"/>
      <c r="D27" s="1"/>
      <c r="E27" s="1" t="s">
        <v>534</v>
      </c>
      <c r="F27" s="1">
        <v>32</v>
      </c>
      <c r="G27" s="1" t="s">
        <v>414</v>
      </c>
      <c r="H27" s="1" t="s">
        <v>14</v>
      </c>
      <c r="I27" s="1">
        <v>18294</v>
      </c>
      <c r="J27" s="1">
        <v>55500</v>
      </c>
      <c r="K27" s="1"/>
      <c r="L27" s="1">
        <v>6456</v>
      </c>
      <c r="M27" s="1"/>
      <c r="N27" s="1" t="s">
        <v>37</v>
      </c>
      <c r="O27" s="39">
        <v>3020945.6</v>
      </c>
      <c r="P27" s="22">
        <f t="shared" si="0"/>
        <v>1.8371731023557656</v>
      </c>
    </row>
    <row r="28" spans="2:16" ht="18.5" x14ac:dyDescent="0.45">
      <c r="B28" s="3"/>
      <c r="C28" s="1"/>
      <c r="D28" s="1"/>
      <c r="E28" s="1" t="s">
        <v>36</v>
      </c>
      <c r="F28" s="1">
        <v>20</v>
      </c>
      <c r="G28" s="1" t="s">
        <v>24</v>
      </c>
      <c r="H28" s="1" t="s">
        <v>14</v>
      </c>
      <c r="I28" s="1">
        <v>18281</v>
      </c>
      <c r="J28" s="1">
        <v>55500</v>
      </c>
      <c r="K28" s="1"/>
      <c r="L28" s="1">
        <v>6456</v>
      </c>
      <c r="M28" s="1"/>
      <c r="N28" s="1" t="s">
        <v>37</v>
      </c>
      <c r="O28" s="39">
        <v>1239006</v>
      </c>
      <c r="P28" s="22">
        <f t="shared" si="0"/>
        <v>4.4793971942024493</v>
      </c>
    </row>
    <row r="29" spans="2:16" ht="18.5" x14ac:dyDescent="0.45">
      <c r="B29" s="4"/>
      <c r="C29" s="2"/>
      <c r="D29" s="2"/>
      <c r="E29" s="2" t="s">
        <v>73</v>
      </c>
      <c r="F29" s="2">
        <v>100</v>
      </c>
      <c r="G29" s="2" t="s">
        <v>414</v>
      </c>
      <c r="H29" s="2" t="s">
        <v>118</v>
      </c>
      <c r="I29" s="2">
        <v>18271</v>
      </c>
      <c r="J29" s="2">
        <v>55500</v>
      </c>
      <c r="K29" s="2"/>
      <c r="L29" s="2">
        <v>6456</v>
      </c>
      <c r="M29" s="2"/>
      <c r="N29" s="2" t="s">
        <v>37</v>
      </c>
      <c r="O29" s="72">
        <v>4016424</v>
      </c>
      <c r="P29" s="36">
        <f t="shared" si="0"/>
        <v>1.3818262215343797</v>
      </c>
    </row>
    <row r="30" spans="2:16" ht="18.5" x14ac:dyDescent="0.45">
      <c r="B30" s="8">
        <v>45665</v>
      </c>
      <c r="C30" s="1">
        <v>3066</v>
      </c>
      <c r="D30" s="1" t="s">
        <v>33</v>
      </c>
      <c r="E30" s="1" t="s">
        <v>535</v>
      </c>
      <c r="F30" s="1">
        <v>12</v>
      </c>
      <c r="G30" s="1" t="s">
        <v>211</v>
      </c>
      <c r="H30" s="1" t="s">
        <v>14</v>
      </c>
      <c r="I30" s="1">
        <v>18297</v>
      </c>
      <c r="J30" s="1">
        <v>55500</v>
      </c>
      <c r="K30" s="1"/>
      <c r="L30" s="1">
        <v>6456</v>
      </c>
      <c r="M30" s="1"/>
      <c r="N30" s="1" t="s">
        <v>37</v>
      </c>
      <c r="O30" s="18">
        <v>1501350.79</v>
      </c>
      <c r="P30" s="22">
        <f t="shared" si="0"/>
        <v>3.6966710491423527</v>
      </c>
    </row>
    <row r="31" spans="2:16" ht="18.5" x14ac:dyDescent="0.45">
      <c r="B31" s="3"/>
      <c r="C31" s="1"/>
      <c r="D31" s="1"/>
      <c r="E31" s="1" t="s">
        <v>536</v>
      </c>
      <c r="F31" s="1">
        <v>10</v>
      </c>
      <c r="G31" s="1" t="s">
        <v>414</v>
      </c>
      <c r="H31" s="1" t="s">
        <v>292</v>
      </c>
      <c r="I31" s="1">
        <v>18298</v>
      </c>
      <c r="J31" s="1">
        <v>55500</v>
      </c>
      <c r="K31" s="1"/>
      <c r="L31" s="1">
        <v>6456</v>
      </c>
      <c r="M31" s="19"/>
      <c r="N31" s="1" t="s">
        <v>37</v>
      </c>
      <c r="O31" s="39">
        <v>388536.5</v>
      </c>
      <c r="P31" s="22">
        <f t="shared" si="0"/>
        <v>14.284372253314682</v>
      </c>
    </row>
    <row r="32" spans="2:16" ht="18.5" x14ac:dyDescent="0.45">
      <c r="B32" s="3"/>
      <c r="C32" s="1"/>
      <c r="D32" s="1"/>
      <c r="E32" s="1" t="s">
        <v>29</v>
      </c>
      <c r="F32" s="1">
        <v>75</v>
      </c>
      <c r="G32" s="1" t="s">
        <v>30</v>
      </c>
      <c r="H32" s="1" t="s">
        <v>14</v>
      </c>
      <c r="I32" s="1">
        <v>18299</v>
      </c>
      <c r="J32" s="1">
        <v>195800</v>
      </c>
      <c r="K32" s="1"/>
      <c r="L32" s="1">
        <v>6456</v>
      </c>
      <c r="M32" s="19"/>
      <c r="N32" s="1" t="s">
        <v>37</v>
      </c>
      <c r="O32" s="39">
        <v>2816428</v>
      </c>
      <c r="P32" s="22">
        <f t="shared" si="0"/>
        <v>6.9520683646093566</v>
      </c>
    </row>
    <row r="33" spans="2:16" ht="18.5" x14ac:dyDescent="0.45">
      <c r="B33" s="3"/>
      <c r="C33" s="1"/>
      <c r="D33" s="1"/>
      <c r="E33" s="1" t="s">
        <v>29</v>
      </c>
      <c r="F33" s="1">
        <v>26</v>
      </c>
      <c r="G33" s="1" t="s">
        <v>30</v>
      </c>
      <c r="H33" s="1" t="s">
        <v>14</v>
      </c>
      <c r="I33" s="1">
        <v>18300</v>
      </c>
      <c r="J33" s="1">
        <v>0</v>
      </c>
      <c r="K33" s="1"/>
      <c r="L33" s="1">
        <v>6456</v>
      </c>
      <c r="M33" s="19"/>
      <c r="N33" s="1" t="s">
        <v>37</v>
      </c>
      <c r="O33" s="39">
        <v>1.3</v>
      </c>
      <c r="P33" s="22">
        <f t="shared" si="0"/>
        <v>0</v>
      </c>
    </row>
    <row r="34" spans="2:16" ht="18.5" x14ac:dyDescent="0.45">
      <c r="B34" s="3"/>
      <c r="C34" s="1"/>
      <c r="D34" s="1"/>
      <c r="E34" s="1" t="s">
        <v>525</v>
      </c>
      <c r="F34" s="1">
        <v>100</v>
      </c>
      <c r="G34" s="1" t="s">
        <v>39</v>
      </c>
      <c r="H34" s="1" t="s">
        <v>14</v>
      </c>
      <c r="I34" s="1">
        <v>18282</v>
      </c>
      <c r="J34" s="1">
        <v>55500</v>
      </c>
      <c r="K34" s="1"/>
      <c r="L34" s="1">
        <v>6456</v>
      </c>
      <c r="M34" s="19"/>
      <c r="N34" s="1" t="s">
        <v>37</v>
      </c>
      <c r="O34" s="39">
        <v>5940000</v>
      </c>
      <c r="P34" s="22">
        <f t="shared" si="0"/>
        <v>0.93434343434343436</v>
      </c>
    </row>
    <row r="35" spans="2:16" ht="18.5" x14ac:dyDescent="0.45">
      <c r="B35" s="3"/>
      <c r="C35" s="1"/>
      <c r="D35" s="1"/>
      <c r="E35" s="1" t="s">
        <v>128</v>
      </c>
      <c r="F35" s="1">
        <v>18</v>
      </c>
      <c r="G35" s="1" t="s">
        <v>414</v>
      </c>
      <c r="H35" s="1" t="s">
        <v>129</v>
      </c>
      <c r="I35" s="1">
        <v>18266</v>
      </c>
      <c r="J35" s="1">
        <v>55500</v>
      </c>
      <c r="K35" s="1"/>
      <c r="L35" s="1">
        <v>6456</v>
      </c>
      <c r="M35" s="19"/>
      <c r="N35" s="1" t="s">
        <v>37</v>
      </c>
      <c r="O35" s="39">
        <v>1217991.96</v>
      </c>
      <c r="P35" s="22">
        <f t="shared" si="0"/>
        <v>4.556680324884903</v>
      </c>
    </row>
    <row r="36" spans="2:16" ht="18.5" x14ac:dyDescent="0.45">
      <c r="B36" s="4"/>
      <c r="C36" s="2"/>
      <c r="D36" s="2"/>
      <c r="E36" s="2" t="s">
        <v>128</v>
      </c>
      <c r="F36" s="2">
        <v>22</v>
      </c>
      <c r="G36" s="2" t="s">
        <v>414</v>
      </c>
      <c r="H36" s="2" t="s">
        <v>129</v>
      </c>
      <c r="I36" s="2">
        <v>18267</v>
      </c>
      <c r="J36" s="2">
        <v>0</v>
      </c>
      <c r="K36" s="2"/>
      <c r="L36" s="2">
        <v>6456</v>
      </c>
      <c r="M36" s="74"/>
      <c r="N36" s="2" t="s">
        <v>37</v>
      </c>
      <c r="O36" s="72">
        <v>1488656.84</v>
      </c>
      <c r="P36" s="36">
        <f t="shared" si="0"/>
        <v>0</v>
      </c>
    </row>
    <row r="37" spans="2:16" ht="18.5" x14ac:dyDescent="0.45">
      <c r="B37" s="17">
        <v>45666</v>
      </c>
      <c r="C37" s="1">
        <v>3067</v>
      </c>
      <c r="D37" s="1" t="s">
        <v>33</v>
      </c>
      <c r="E37" s="1" t="s">
        <v>66</v>
      </c>
      <c r="F37" s="1">
        <v>150</v>
      </c>
      <c r="G37" s="1" t="s">
        <v>67</v>
      </c>
      <c r="H37" s="1" t="s">
        <v>163</v>
      </c>
      <c r="I37" s="1">
        <v>18301</v>
      </c>
      <c r="J37" s="1">
        <v>195800</v>
      </c>
      <c r="K37" s="1"/>
      <c r="L37" s="1">
        <v>6457</v>
      </c>
      <c r="M37" s="19"/>
      <c r="N37" s="1"/>
      <c r="O37" s="39">
        <v>5301450</v>
      </c>
      <c r="P37" s="22">
        <f t="shared" si="0"/>
        <v>3.693329183525262</v>
      </c>
    </row>
    <row r="38" spans="2:16" ht="18.5" x14ac:dyDescent="0.45">
      <c r="B38" s="3"/>
      <c r="C38" s="1"/>
      <c r="D38" s="1"/>
      <c r="E38" s="1" t="s">
        <v>66</v>
      </c>
      <c r="F38" s="1">
        <v>45</v>
      </c>
      <c r="G38" s="1" t="s">
        <v>67</v>
      </c>
      <c r="H38" s="1" t="s">
        <v>163</v>
      </c>
      <c r="I38" s="1">
        <v>18302</v>
      </c>
      <c r="J38" s="1">
        <v>0</v>
      </c>
      <c r="K38" s="1"/>
      <c r="L38" s="1">
        <v>6457</v>
      </c>
      <c r="N38" s="1"/>
      <c r="O38" s="39">
        <v>2.25</v>
      </c>
      <c r="P38" s="22">
        <f t="shared" si="0"/>
        <v>0</v>
      </c>
    </row>
    <row r="39" spans="2:16" ht="18.5" x14ac:dyDescent="0.45">
      <c r="B39" s="4"/>
      <c r="C39" s="2"/>
      <c r="D39" s="2"/>
      <c r="E39" s="2" t="s">
        <v>49</v>
      </c>
      <c r="F39" s="2">
        <v>71</v>
      </c>
      <c r="G39" s="2" t="s">
        <v>414</v>
      </c>
      <c r="H39" s="2" t="s">
        <v>14</v>
      </c>
      <c r="I39" s="2">
        <v>18306</v>
      </c>
      <c r="J39" s="2">
        <v>55500</v>
      </c>
      <c r="K39" s="2"/>
      <c r="L39" s="2">
        <v>6457</v>
      </c>
      <c r="M39" s="71"/>
      <c r="N39" s="2"/>
      <c r="O39" s="72">
        <v>5043998.6900000004</v>
      </c>
      <c r="P39" s="36">
        <f t="shared" si="0"/>
        <v>1.1003174943330525</v>
      </c>
    </row>
    <row r="40" spans="2:16" ht="18.5" x14ac:dyDescent="0.45">
      <c r="B40" s="8">
        <v>45667</v>
      </c>
      <c r="C40" s="1">
        <v>3068</v>
      </c>
      <c r="D40" s="1" t="s">
        <v>33</v>
      </c>
      <c r="E40" s="1" t="s">
        <v>71</v>
      </c>
      <c r="F40" s="1">
        <v>10</v>
      </c>
      <c r="G40" s="1" t="s">
        <v>181</v>
      </c>
      <c r="H40" s="1" t="s">
        <v>14</v>
      </c>
      <c r="I40" s="1">
        <v>18307</v>
      </c>
      <c r="J40" s="1">
        <v>354000</v>
      </c>
      <c r="K40" s="1"/>
      <c r="L40" s="1">
        <v>6457</v>
      </c>
      <c r="N40" s="1" t="s">
        <v>37</v>
      </c>
      <c r="O40" s="39">
        <v>307005.8</v>
      </c>
      <c r="P40" s="79">
        <f t="shared" si="0"/>
        <v>115.30726781057557</v>
      </c>
    </row>
    <row r="41" spans="2:16" ht="18.5" x14ac:dyDescent="0.45">
      <c r="B41" s="3"/>
      <c r="C41" s="1"/>
      <c r="D41" s="1"/>
      <c r="E41" s="1" t="s">
        <v>71</v>
      </c>
      <c r="F41" s="1">
        <v>20</v>
      </c>
      <c r="G41" s="1" t="s">
        <v>181</v>
      </c>
      <c r="H41" s="1" t="s">
        <v>14</v>
      </c>
      <c r="I41" s="1">
        <v>18308</v>
      </c>
      <c r="J41" s="1">
        <v>0</v>
      </c>
      <c r="K41" s="1"/>
      <c r="L41" s="1">
        <v>6457</v>
      </c>
      <c r="N41" s="1" t="s">
        <v>37</v>
      </c>
      <c r="O41" s="39">
        <v>614011.6</v>
      </c>
      <c r="P41" s="22">
        <f t="shared" si="0"/>
        <v>0</v>
      </c>
    </row>
    <row r="42" spans="2:16" ht="18.5" x14ac:dyDescent="0.45">
      <c r="B42" s="3"/>
      <c r="C42" s="1"/>
      <c r="D42" s="1"/>
      <c r="E42" s="1" t="s">
        <v>71</v>
      </c>
      <c r="F42" s="1">
        <v>75</v>
      </c>
      <c r="G42" s="1" t="s">
        <v>181</v>
      </c>
      <c r="H42" s="1" t="s">
        <v>14</v>
      </c>
      <c r="I42" s="1">
        <v>18309</v>
      </c>
      <c r="J42" s="1">
        <v>0</v>
      </c>
      <c r="K42" s="1"/>
      <c r="L42" s="1">
        <v>6457</v>
      </c>
      <c r="N42" s="1"/>
      <c r="O42" s="39">
        <v>3161113.4</v>
      </c>
      <c r="P42" s="22">
        <f t="shared" si="0"/>
        <v>0</v>
      </c>
    </row>
    <row r="43" spans="2:16" ht="18.5" x14ac:dyDescent="0.45">
      <c r="B43" s="3"/>
      <c r="C43" s="1"/>
      <c r="D43" s="1"/>
      <c r="E43" s="1" t="s">
        <v>537</v>
      </c>
      <c r="F43" s="1">
        <v>56</v>
      </c>
      <c r="G43" s="1" t="s">
        <v>181</v>
      </c>
      <c r="H43" s="1" t="s">
        <v>14</v>
      </c>
      <c r="I43" s="1">
        <v>18310</v>
      </c>
      <c r="J43" s="1">
        <v>0</v>
      </c>
      <c r="K43" s="1"/>
      <c r="L43" s="1">
        <v>6457</v>
      </c>
      <c r="N43" s="1" t="s">
        <v>37</v>
      </c>
      <c r="O43" s="39">
        <v>2369040.89</v>
      </c>
      <c r="P43" s="22">
        <f t="shared" si="0"/>
        <v>0</v>
      </c>
    </row>
    <row r="44" spans="2:16" ht="18.5" x14ac:dyDescent="0.45">
      <c r="B44" s="3"/>
      <c r="C44" s="1"/>
      <c r="D44" s="1"/>
      <c r="E44" s="1" t="s">
        <v>537</v>
      </c>
      <c r="F44" s="1">
        <v>9</v>
      </c>
      <c r="G44" s="1" t="s">
        <v>181</v>
      </c>
      <c r="H44" s="1" t="s">
        <v>14</v>
      </c>
      <c r="I44" s="1">
        <v>18311</v>
      </c>
      <c r="J44" s="1">
        <v>0</v>
      </c>
      <c r="K44" s="1"/>
      <c r="L44" s="1">
        <v>6457</v>
      </c>
      <c r="N44" s="1" t="s">
        <v>37</v>
      </c>
      <c r="O44" s="39">
        <v>0.45</v>
      </c>
      <c r="P44" s="22">
        <f t="shared" si="0"/>
        <v>0</v>
      </c>
    </row>
    <row r="45" spans="2:16" ht="18.5" x14ac:dyDescent="0.45">
      <c r="B45" s="4"/>
      <c r="C45" s="2"/>
      <c r="D45" s="2"/>
      <c r="E45" s="2" t="s">
        <v>50</v>
      </c>
      <c r="F45" s="2">
        <v>132</v>
      </c>
      <c r="G45" s="2" t="s">
        <v>181</v>
      </c>
      <c r="H45" s="2" t="s">
        <v>14</v>
      </c>
      <c r="I45" s="2">
        <v>18312</v>
      </c>
      <c r="J45" s="2">
        <v>0</v>
      </c>
      <c r="K45" s="2"/>
      <c r="L45" s="2">
        <v>6457</v>
      </c>
      <c r="M45" s="71"/>
      <c r="N45" s="2" t="s">
        <v>37</v>
      </c>
      <c r="O45" s="72">
        <v>5116161.5599999996</v>
      </c>
      <c r="P45" s="36">
        <f t="shared" si="0"/>
        <v>0</v>
      </c>
    </row>
    <row r="46" spans="2:16" ht="18.5" x14ac:dyDescent="0.45">
      <c r="B46" s="8">
        <v>45670</v>
      </c>
      <c r="C46" s="1">
        <v>3069</v>
      </c>
      <c r="D46" s="1" t="s">
        <v>33</v>
      </c>
      <c r="E46" s="1" t="s">
        <v>66</v>
      </c>
      <c r="F46" s="1">
        <v>45</v>
      </c>
      <c r="G46" s="1" t="s">
        <v>67</v>
      </c>
      <c r="H46" s="1" t="s">
        <v>163</v>
      </c>
      <c r="I46" s="1">
        <v>18302</v>
      </c>
      <c r="J46" s="1">
        <v>195800</v>
      </c>
      <c r="K46" s="1"/>
      <c r="L46" s="1">
        <v>6457</v>
      </c>
      <c r="N46" s="1" t="s">
        <v>37</v>
      </c>
      <c r="O46" s="39">
        <v>2.25</v>
      </c>
      <c r="P46" s="79">
        <f t="shared" si="0"/>
        <v>8702222.222222222</v>
      </c>
    </row>
    <row r="47" spans="2:16" ht="18.5" x14ac:dyDescent="0.45">
      <c r="B47" s="4"/>
      <c r="C47" s="2"/>
      <c r="D47" s="2"/>
      <c r="E47" s="2" t="s">
        <v>359</v>
      </c>
      <c r="F47" s="2">
        <v>207</v>
      </c>
      <c r="G47" s="2" t="s">
        <v>414</v>
      </c>
      <c r="H47" s="2" t="s">
        <v>178</v>
      </c>
      <c r="I47" s="2" t="s">
        <v>542</v>
      </c>
      <c r="J47" s="2">
        <v>55500</v>
      </c>
      <c r="K47" s="2"/>
      <c r="L47" s="2">
        <v>6457</v>
      </c>
      <c r="M47" s="71"/>
      <c r="N47" s="2" t="s">
        <v>37</v>
      </c>
      <c r="O47" s="72">
        <v>6179691.2000000002</v>
      </c>
      <c r="P47" s="36">
        <f t="shared" si="0"/>
        <v>0.89810312851878427</v>
      </c>
    </row>
    <row r="48" spans="2:16" ht="18.5" x14ac:dyDescent="0.45">
      <c r="B48" s="8">
        <v>45671</v>
      </c>
      <c r="C48" s="1">
        <v>3070</v>
      </c>
      <c r="D48" s="1" t="s">
        <v>33</v>
      </c>
      <c r="E48" s="1" t="s">
        <v>277</v>
      </c>
      <c r="F48" s="1">
        <v>134</v>
      </c>
      <c r="G48" s="1" t="s">
        <v>24</v>
      </c>
      <c r="H48" s="1" t="s">
        <v>14</v>
      </c>
      <c r="I48" s="1">
        <v>18321</v>
      </c>
      <c r="J48" s="1">
        <v>55500</v>
      </c>
      <c r="K48" s="1"/>
      <c r="L48" s="1">
        <v>6458</v>
      </c>
      <c r="N48" s="1" t="s">
        <v>37</v>
      </c>
      <c r="O48" s="39">
        <v>2875506</v>
      </c>
      <c r="P48" s="79">
        <f t="shared" si="0"/>
        <v>1.9300950858735819</v>
      </c>
    </row>
    <row r="49" spans="2:16" ht="18.5" x14ac:dyDescent="0.45">
      <c r="B49" s="3"/>
      <c r="C49" s="1"/>
      <c r="D49" s="1"/>
      <c r="E49" s="1" t="s">
        <v>360</v>
      </c>
      <c r="F49" s="1">
        <v>15</v>
      </c>
      <c r="G49" s="1" t="s">
        <v>24</v>
      </c>
      <c r="H49" s="1" t="s">
        <v>14</v>
      </c>
      <c r="I49" s="1">
        <v>18320</v>
      </c>
      <c r="J49" s="1">
        <v>55500</v>
      </c>
      <c r="K49" s="1"/>
      <c r="L49" s="1">
        <v>6458</v>
      </c>
      <c r="N49" s="1" t="s">
        <v>37</v>
      </c>
      <c r="O49" s="39">
        <v>1303951.77</v>
      </c>
      <c r="P49" s="22">
        <f t="shared" si="0"/>
        <v>4.256292393391206</v>
      </c>
    </row>
    <row r="50" spans="2:16" ht="18.5" x14ac:dyDescent="0.45">
      <c r="B50" s="3"/>
      <c r="C50" s="1"/>
      <c r="D50" s="1"/>
      <c r="E50" s="1" t="s">
        <v>29</v>
      </c>
      <c r="F50" s="1">
        <v>70</v>
      </c>
      <c r="G50" s="1" t="s">
        <v>30</v>
      </c>
      <c r="H50" s="1" t="s">
        <v>14</v>
      </c>
      <c r="I50" s="1">
        <v>18322</v>
      </c>
      <c r="J50" s="1">
        <v>195800</v>
      </c>
      <c r="K50" s="1"/>
      <c r="L50" s="1">
        <v>6458</v>
      </c>
      <c r="N50" s="1" t="s">
        <v>37</v>
      </c>
      <c r="O50" s="39">
        <v>3.5</v>
      </c>
      <c r="P50" s="22">
        <f t="shared" si="0"/>
        <v>5594285.7142857146</v>
      </c>
    </row>
    <row r="51" spans="2:16" ht="18.5" x14ac:dyDescent="0.45">
      <c r="B51" s="3"/>
      <c r="C51" s="1"/>
      <c r="D51" s="1"/>
      <c r="E51" s="1" t="s">
        <v>151</v>
      </c>
      <c r="F51" s="1">
        <v>5</v>
      </c>
      <c r="G51" s="1" t="s">
        <v>414</v>
      </c>
      <c r="H51" s="1" t="s">
        <v>263</v>
      </c>
      <c r="I51" s="1">
        <v>18323</v>
      </c>
      <c r="J51" s="1">
        <v>0</v>
      </c>
      <c r="K51" s="1"/>
      <c r="L51" s="1">
        <v>6458</v>
      </c>
      <c r="N51" s="1" t="s">
        <v>37</v>
      </c>
      <c r="O51" s="39">
        <v>0.25</v>
      </c>
      <c r="P51" s="22">
        <f t="shared" si="0"/>
        <v>0</v>
      </c>
    </row>
    <row r="52" spans="2:16" ht="18.5" x14ac:dyDescent="0.45">
      <c r="B52" s="3"/>
      <c r="C52" s="1"/>
      <c r="D52" s="1"/>
      <c r="E52" s="1" t="s">
        <v>151</v>
      </c>
      <c r="F52" s="1">
        <v>34</v>
      </c>
      <c r="G52" s="1" t="s">
        <v>414</v>
      </c>
      <c r="H52" s="1" t="s">
        <v>263</v>
      </c>
      <c r="I52" s="1">
        <v>18324</v>
      </c>
      <c r="J52" s="1">
        <v>55500</v>
      </c>
      <c r="K52" s="1"/>
      <c r="L52" s="1">
        <v>6458</v>
      </c>
      <c r="N52" s="1" t="s">
        <v>37</v>
      </c>
      <c r="O52" s="39">
        <v>1402379.24</v>
      </c>
      <c r="P52" s="22">
        <f t="shared" si="0"/>
        <v>3.9575600106573168</v>
      </c>
    </row>
    <row r="53" spans="2:16" ht="18.5" x14ac:dyDescent="0.45">
      <c r="B53" s="4"/>
      <c r="C53" s="2"/>
      <c r="D53" s="2"/>
      <c r="E53" s="2" t="s">
        <v>538</v>
      </c>
      <c r="F53" s="2">
        <v>10</v>
      </c>
      <c r="G53" s="2" t="s">
        <v>414</v>
      </c>
      <c r="H53" s="2" t="s">
        <v>539</v>
      </c>
      <c r="I53" s="2">
        <v>18325</v>
      </c>
      <c r="J53" s="2">
        <v>55500</v>
      </c>
      <c r="K53" s="2"/>
      <c r="L53" s="2">
        <v>6458</v>
      </c>
      <c r="M53" s="71"/>
      <c r="N53" s="2" t="s">
        <v>37</v>
      </c>
      <c r="O53" s="72">
        <v>1057254</v>
      </c>
      <c r="P53" s="36">
        <f t="shared" si="0"/>
        <v>5.2494480985647725</v>
      </c>
    </row>
    <row r="54" spans="2:16" ht="18.5" x14ac:dyDescent="0.45">
      <c r="B54" s="8">
        <v>45672</v>
      </c>
      <c r="C54" s="1">
        <v>3071</v>
      </c>
      <c r="D54" s="1" t="s">
        <v>33</v>
      </c>
      <c r="E54" s="1" t="s">
        <v>540</v>
      </c>
      <c r="F54" s="1">
        <v>6</v>
      </c>
      <c r="G54" s="1" t="s">
        <v>414</v>
      </c>
      <c r="H54" s="1" t="s">
        <v>14</v>
      </c>
      <c r="I54" s="1">
        <v>18328</v>
      </c>
      <c r="J54" s="1">
        <v>186600</v>
      </c>
      <c r="K54" s="1"/>
      <c r="L54" s="1">
        <v>6458</v>
      </c>
      <c r="M54" s="14" t="s">
        <v>93</v>
      </c>
      <c r="O54" s="39">
        <v>252468.9</v>
      </c>
      <c r="P54" s="79">
        <f t="shared" si="0"/>
        <v>73.910093480820805</v>
      </c>
    </row>
    <row r="55" spans="2:16" ht="18.5" x14ac:dyDescent="0.45">
      <c r="B55" s="3"/>
      <c r="C55" s="1"/>
      <c r="D55" s="1"/>
      <c r="E55" s="1" t="s">
        <v>92</v>
      </c>
      <c r="F55" s="1">
        <v>8</v>
      </c>
      <c r="G55" s="1" t="s">
        <v>414</v>
      </c>
      <c r="H55" s="1" t="s">
        <v>14</v>
      </c>
      <c r="I55" s="1">
        <v>18329</v>
      </c>
      <c r="J55" s="1">
        <v>0</v>
      </c>
      <c r="K55" s="1"/>
      <c r="L55" s="1">
        <v>6458</v>
      </c>
      <c r="M55" s="14" t="s">
        <v>93</v>
      </c>
      <c r="O55" s="39">
        <v>488270.88</v>
      </c>
      <c r="P55" s="22">
        <f t="shared" si="0"/>
        <v>0</v>
      </c>
    </row>
    <row r="56" spans="2:16" ht="18.5" x14ac:dyDescent="0.45">
      <c r="B56" s="3"/>
      <c r="C56" s="1"/>
      <c r="D56" s="1"/>
      <c r="E56" s="1" t="s">
        <v>27</v>
      </c>
      <c r="F56" s="1">
        <v>1</v>
      </c>
      <c r="G56" s="1" t="s">
        <v>414</v>
      </c>
      <c r="H56" s="1" t="s">
        <v>28</v>
      </c>
      <c r="I56" s="1">
        <v>18242</v>
      </c>
      <c r="J56" s="1">
        <v>0</v>
      </c>
      <c r="K56" s="1"/>
      <c r="L56" s="1">
        <v>6458</v>
      </c>
      <c r="M56" s="14" t="s">
        <v>93</v>
      </c>
      <c r="O56" s="39">
        <v>90466.37</v>
      </c>
      <c r="P56" s="22">
        <f t="shared" si="0"/>
        <v>0</v>
      </c>
    </row>
    <row r="57" spans="2:16" ht="18.5" x14ac:dyDescent="0.45">
      <c r="B57" s="3"/>
      <c r="C57" s="1"/>
      <c r="D57" s="1"/>
      <c r="E57" s="1" t="s">
        <v>299</v>
      </c>
      <c r="F57" s="1">
        <v>7</v>
      </c>
      <c r="G57" s="1" t="s">
        <v>414</v>
      </c>
      <c r="H57" s="1" t="s">
        <v>14</v>
      </c>
      <c r="I57" s="1">
        <v>18339</v>
      </c>
      <c r="J57" s="1">
        <v>0</v>
      </c>
      <c r="K57" s="1"/>
      <c r="L57" s="1">
        <v>6458</v>
      </c>
      <c r="M57" s="14" t="s">
        <v>93</v>
      </c>
      <c r="O57" s="39">
        <v>293498.89</v>
      </c>
      <c r="P57" s="22">
        <f t="shared" si="0"/>
        <v>0</v>
      </c>
    </row>
    <row r="58" spans="2:16" ht="18.5" x14ac:dyDescent="0.45">
      <c r="B58" s="20"/>
      <c r="E58" s="1" t="s">
        <v>249</v>
      </c>
      <c r="F58" s="1">
        <v>3</v>
      </c>
      <c r="G58" s="1" t="s">
        <v>414</v>
      </c>
      <c r="H58" s="1" t="s">
        <v>14</v>
      </c>
      <c r="I58" s="1">
        <v>18340</v>
      </c>
      <c r="J58" s="1">
        <v>0</v>
      </c>
      <c r="K58" s="1"/>
      <c r="L58" s="1">
        <v>6458</v>
      </c>
      <c r="M58" s="14" t="s">
        <v>93</v>
      </c>
      <c r="O58" s="39">
        <v>110412.98</v>
      </c>
      <c r="P58" s="22">
        <f t="shared" si="0"/>
        <v>0</v>
      </c>
    </row>
    <row r="59" spans="2:16" ht="18.5" x14ac:dyDescent="0.45">
      <c r="B59" s="20"/>
      <c r="E59" s="1" t="s">
        <v>541</v>
      </c>
      <c r="F59" s="1">
        <v>7</v>
      </c>
      <c r="G59" s="1" t="s">
        <v>414</v>
      </c>
      <c r="H59" s="1" t="s">
        <v>14</v>
      </c>
      <c r="I59" s="1">
        <v>18331</v>
      </c>
      <c r="J59" s="1">
        <v>0</v>
      </c>
      <c r="K59" s="1"/>
      <c r="L59" s="1">
        <v>6458</v>
      </c>
      <c r="M59" s="1"/>
      <c r="N59" s="1" t="s">
        <v>37</v>
      </c>
      <c r="O59" s="39">
        <v>0.35</v>
      </c>
      <c r="P59" s="22">
        <f t="shared" si="0"/>
        <v>0</v>
      </c>
    </row>
    <row r="60" spans="2:16" ht="18.5" x14ac:dyDescent="0.45">
      <c r="B60" s="20"/>
      <c r="E60" s="1" t="s">
        <v>541</v>
      </c>
      <c r="F60" s="1">
        <v>38</v>
      </c>
      <c r="G60" s="1" t="s">
        <v>414</v>
      </c>
      <c r="H60" s="1" t="s">
        <v>14</v>
      </c>
      <c r="I60" s="1">
        <v>18330</v>
      </c>
      <c r="J60" s="1">
        <v>55500</v>
      </c>
      <c r="K60" s="1"/>
      <c r="L60" s="1">
        <v>6458</v>
      </c>
      <c r="M60" s="1"/>
      <c r="N60" s="1" t="s">
        <v>37</v>
      </c>
      <c r="O60" s="39">
        <v>1337105.8600000001</v>
      </c>
      <c r="P60" s="22">
        <f t="shared" si="0"/>
        <v>4.1507558720892899</v>
      </c>
    </row>
    <row r="61" spans="2:16" ht="18.5" x14ac:dyDescent="0.45">
      <c r="B61" s="20"/>
      <c r="E61" s="1" t="s">
        <v>26</v>
      </c>
      <c r="F61" s="1">
        <v>6</v>
      </c>
      <c r="G61" s="1" t="s">
        <v>414</v>
      </c>
      <c r="H61" s="1" t="s">
        <v>14</v>
      </c>
      <c r="I61" s="1">
        <v>18332</v>
      </c>
      <c r="J61" s="1">
        <v>0</v>
      </c>
      <c r="K61" s="1"/>
      <c r="L61" s="1">
        <v>6458</v>
      </c>
      <c r="M61" s="1"/>
      <c r="N61" s="1" t="s">
        <v>37</v>
      </c>
      <c r="O61" s="39">
        <v>0.3</v>
      </c>
      <c r="P61" s="22">
        <f t="shared" si="0"/>
        <v>0</v>
      </c>
    </row>
    <row r="62" spans="2:16" ht="18.5" x14ac:dyDescent="0.45">
      <c r="B62" s="20"/>
      <c r="E62" s="1" t="s">
        <v>26</v>
      </c>
      <c r="F62" s="1">
        <v>40</v>
      </c>
      <c r="G62" s="1" t="s">
        <v>414</v>
      </c>
      <c r="H62" s="1" t="s">
        <v>14</v>
      </c>
      <c r="I62" s="1">
        <v>18333</v>
      </c>
      <c r="J62" s="1">
        <v>55500</v>
      </c>
      <c r="K62" s="1"/>
      <c r="L62" s="1">
        <v>6458</v>
      </c>
      <c r="M62" s="1"/>
      <c r="N62" s="1" t="s">
        <v>37</v>
      </c>
      <c r="O62" s="39">
        <v>1380866.25</v>
      </c>
      <c r="P62" s="22">
        <f t="shared" si="0"/>
        <v>4.0192161985275545</v>
      </c>
    </row>
    <row r="63" spans="2:16" ht="18.5" x14ac:dyDescent="0.45">
      <c r="B63" s="20"/>
      <c r="E63" s="1" t="s">
        <v>164</v>
      </c>
      <c r="F63" s="1">
        <v>18</v>
      </c>
      <c r="G63" s="1" t="s">
        <v>414</v>
      </c>
      <c r="H63" s="1" t="s">
        <v>14</v>
      </c>
      <c r="I63" s="1">
        <v>18334</v>
      </c>
      <c r="J63" s="1">
        <v>55500</v>
      </c>
      <c r="K63" s="1"/>
      <c r="L63" s="1">
        <v>6458</v>
      </c>
      <c r="M63" s="1"/>
      <c r="N63" s="1" t="s">
        <v>37</v>
      </c>
      <c r="O63" s="39">
        <v>725122.37</v>
      </c>
      <c r="P63" s="22">
        <f t="shared" si="0"/>
        <v>7.6538805443279871</v>
      </c>
    </row>
    <row r="64" spans="2:16" ht="18.5" x14ac:dyDescent="0.45">
      <c r="B64" s="20"/>
      <c r="E64" s="1" t="s">
        <v>55</v>
      </c>
      <c r="F64" s="1">
        <v>25</v>
      </c>
      <c r="G64" s="1" t="s">
        <v>414</v>
      </c>
      <c r="H64" s="1" t="s">
        <v>56</v>
      </c>
      <c r="I64" s="1">
        <v>18337</v>
      </c>
      <c r="J64" s="1">
        <v>55500</v>
      </c>
      <c r="K64" s="1"/>
      <c r="L64" s="1">
        <v>6458</v>
      </c>
      <c r="M64" s="1"/>
      <c r="N64" s="1" t="s">
        <v>37</v>
      </c>
      <c r="O64" s="39">
        <v>1003445.58</v>
      </c>
      <c r="P64" s="22">
        <f t="shared" si="0"/>
        <v>5.5309426944707853</v>
      </c>
    </row>
    <row r="65" spans="2:16" ht="18.5" x14ac:dyDescent="0.45">
      <c r="B65" s="20"/>
      <c r="E65" s="1" t="s">
        <v>202</v>
      </c>
      <c r="F65" s="1">
        <v>31</v>
      </c>
      <c r="G65" s="1" t="s">
        <v>414</v>
      </c>
      <c r="H65" s="1" t="s">
        <v>203</v>
      </c>
      <c r="I65" s="1">
        <v>18341</v>
      </c>
      <c r="J65" s="1">
        <v>55500</v>
      </c>
      <c r="K65" s="1"/>
      <c r="L65" s="1">
        <v>6458</v>
      </c>
      <c r="M65" s="1"/>
      <c r="N65" s="1" t="s">
        <v>37</v>
      </c>
      <c r="O65" s="39">
        <v>1214912</v>
      </c>
      <c r="P65" s="22">
        <f t="shared" si="0"/>
        <v>4.5682321024074168</v>
      </c>
    </row>
    <row r="66" spans="2:16" ht="18.5" x14ac:dyDescent="0.45">
      <c r="B66" s="73"/>
      <c r="C66" s="71"/>
      <c r="D66" s="71"/>
      <c r="E66" s="2" t="s">
        <v>205</v>
      </c>
      <c r="F66" s="2">
        <v>20</v>
      </c>
      <c r="G66" s="2" t="s">
        <v>414</v>
      </c>
      <c r="H66" s="2" t="s">
        <v>206</v>
      </c>
      <c r="I66" s="2">
        <v>18336</v>
      </c>
      <c r="J66" s="2">
        <v>55500</v>
      </c>
      <c r="K66" s="2"/>
      <c r="L66" s="2">
        <v>6458</v>
      </c>
      <c r="M66" s="2"/>
      <c r="N66" s="2" t="s">
        <v>37</v>
      </c>
      <c r="O66" s="72">
        <v>2451770</v>
      </c>
      <c r="P66" s="36">
        <f t="shared" si="0"/>
        <v>2.2636707358357433</v>
      </c>
    </row>
    <row r="67" spans="2:16" ht="18.5" x14ac:dyDescent="0.45">
      <c r="B67" s="8">
        <v>45673</v>
      </c>
      <c r="C67" s="1">
        <v>3072</v>
      </c>
      <c r="D67" s="1" t="s">
        <v>33</v>
      </c>
      <c r="E67" s="1" t="s">
        <v>245</v>
      </c>
      <c r="F67" s="1">
        <v>30</v>
      </c>
      <c r="G67" s="1" t="s">
        <v>414</v>
      </c>
      <c r="H67" s="1" t="s">
        <v>45</v>
      </c>
      <c r="I67" s="1">
        <v>18335</v>
      </c>
      <c r="J67" s="1">
        <v>55500</v>
      </c>
      <c r="K67" s="1"/>
      <c r="L67" s="1">
        <v>6458</v>
      </c>
      <c r="M67" s="1"/>
      <c r="N67" s="1" t="s">
        <v>37</v>
      </c>
      <c r="O67" s="64">
        <v>1346864.58</v>
      </c>
      <c r="P67" s="79">
        <f t="shared" si="0"/>
        <v>4.1206815313236609</v>
      </c>
    </row>
    <row r="68" spans="2:16" ht="18.5" x14ac:dyDescent="0.45">
      <c r="B68" s="3"/>
      <c r="C68" s="1"/>
      <c r="D68" s="1"/>
      <c r="E68" s="1" t="s">
        <v>226</v>
      </c>
      <c r="F68" s="1">
        <v>68</v>
      </c>
      <c r="G68" s="1" t="s">
        <v>24</v>
      </c>
      <c r="H68" s="1" t="s">
        <v>14</v>
      </c>
      <c r="I68" s="1">
        <v>18345</v>
      </c>
      <c r="J68" s="1">
        <v>55500</v>
      </c>
      <c r="K68" s="1"/>
      <c r="L68" s="1">
        <v>6458</v>
      </c>
      <c r="M68" s="1"/>
      <c r="N68" s="1" t="s">
        <v>37</v>
      </c>
      <c r="O68" s="64">
        <v>2346859</v>
      </c>
      <c r="P68" s="22">
        <f t="shared" si="0"/>
        <v>2.3648629934734045</v>
      </c>
    </row>
    <row r="69" spans="2:16" ht="18.5" x14ac:dyDescent="0.45">
      <c r="B69" s="3"/>
      <c r="C69" s="1"/>
      <c r="D69" s="1"/>
      <c r="E69" s="1" t="s">
        <v>36</v>
      </c>
      <c r="F69" s="1">
        <v>153</v>
      </c>
      <c r="G69" s="1" t="s">
        <v>24</v>
      </c>
      <c r="H69" s="1" t="s">
        <v>14</v>
      </c>
      <c r="I69" s="1">
        <v>18347</v>
      </c>
      <c r="J69" s="1">
        <v>55500</v>
      </c>
      <c r="K69" s="1"/>
      <c r="L69" s="1">
        <v>6458</v>
      </c>
      <c r="M69" s="1"/>
      <c r="N69" s="1" t="s">
        <v>37</v>
      </c>
      <c r="O69" s="64">
        <v>6985986.75</v>
      </c>
      <c r="P69" s="22">
        <f t="shared" si="0"/>
        <v>0.7944475417162794</v>
      </c>
    </row>
    <row r="70" spans="2:16" ht="18.5" x14ac:dyDescent="0.45">
      <c r="B70" s="4"/>
      <c r="C70" s="2"/>
      <c r="D70" s="2"/>
      <c r="E70" s="2" t="s">
        <v>236</v>
      </c>
      <c r="F70" s="2">
        <v>21</v>
      </c>
      <c r="G70" s="2" t="s">
        <v>180</v>
      </c>
      <c r="H70" s="2" t="s">
        <v>14</v>
      </c>
      <c r="I70" s="2">
        <v>18346</v>
      </c>
      <c r="J70" s="2">
        <v>195800</v>
      </c>
      <c r="K70" s="2"/>
      <c r="L70" s="2">
        <v>6458</v>
      </c>
      <c r="M70" s="2"/>
      <c r="N70" s="2" t="s">
        <v>37</v>
      </c>
      <c r="O70" s="66">
        <v>689571.5</v>
      </c>
      <c r="P70" s="36">
        <f t="shared" si="0"/>
        <v>28.394444956034292</v>
      </c>
    </row>
    <row r="71" spans="2:16" ht="18.5" x14ac:dyDescent="0.45">
      <c r="B71" s="8">
        <v>45674</v>
      </c>
      <c r="C71" s="1">
        <v>3073</v>
      </c>
      <c r="D71" s="1" t="s">
        <v>33</v>
      </c>
      <c r="E71" s="1" t="s">
        <v>29</v>
      </c>
      <c r="F71" s="1">
        <v>200</v>
      </c>
      <c r="G71" s="1" t="s">
        <v>30</v>
      </c>
      <c r="H71" s="1" t="s">
        <v>14</v>
      </c>
      <c r="I71" s="1">
        <v>18352</v>
      </c>
      <c r="J71" s="1">
        <v>195800</v>
      </c>
      <c r="K71" s="1"/>
      <c r="L71" s="1"/>
      <c r="M71" s="1"/>
      <c r="N71" s="1"/>
      <c r="O71" s="64">
        <v>7554320</v>
      </c>
      <c r="P71" s="22">
        <f t="shared" si="0"/>
        <v>2.5918944392082941</v>
      </c>
    </row>
    <row r="72" spans="2:16" ht="18.5" x14ac:dyDescent="0.45">
      <c r="B72" s="3"/>
      <c r="C72" s="1"/>
      <c r="D72" s="1"/>
      <c r="E72" s="1" t="s">
        <v>543</v>
      </c>
      <c r="F72" s="1">
        <v>20</v>
      </c>
      <c r="G72" s="1" t="s">
        <v>30</v>
      </c>
      <c r="H72" s="1" t="s">
        <v>14</v>
      </c>
      <c r="I72" s="1">
        <v>18353</v>
      </c>
      <c r="J72" s="1">
        <v>55500</v>
      </c>
      <c r="K72" s="1"/>
      <c r="L72" s="1"/>
      <c r="M72" s="1"/>
      <c r="N72" s="1" t="s">
        <v>37</v>
      </c>
      <c r="O72" s="68">
        <v>759650.8</v>
      </c>
      <c r="P72" s="22">
        <f t="shared" ref="P72:P128" si="1" xml:space="preserve"> (J72 * 100) / O72</f>
        <v>7.3059884883949309</v>
      </c>
    </row>
    <row r="73" spans="2:16" ht="18.5" x14ac:dyDescent="0.45">
      <c r="B73" s="4"/>
      <c r="C73" s="2"/>
      <c r="D73" s="2"/>
      <c r="E73" s="2" t="s">
        <v>543</v>
      </c>
      <c r="F73" s="2">
        <v>4</v>
      </c>
      <c r="G73" s="2" t="s">
        <v>30</v>
      </c>
      <c r="H73" s="2" t="s">
        <v>14</v>
      </c>
      <c r="I73" s="2">
        <v>18354</v>
      </c>
      <c r="J73" s="2">
        <v>0</v>
      </c>
      <c r="K73" s="2"/>
      <c r="L73" s="2"/>
      <c r="M73" s="2"/>
      <c r="N73" s="2" t="s">
        <v>37</v>
      </c>
      <c r="O73" s="69">
        <v>0.2</v>
      </c>
      <c r="P73" s="36">
        <f t="shared" si="1"/>
        <v>0</v>
      </c>
    </row>
    <row r="74" spans="2:16" ht="18.5" x14ac:dyDescent="0.45">
      <c r="B74" s="12">
        <v>45677</v>
      </c>
      <c r="C74" s="10">
        <v>3074</v>
      </c>
      <c r="D74" s="10" t="s">
        <v>162</v>
      </c>
      <c r="E74" s="10" t="s">
        <v>226</v>
      </c>
      <c r="F74" s="10">
        <v>132</v>
      </c>
      <c r="G74" s="10" t="s">
        <v>24</v>
      </c>
      <c r="H74" s="10" t="s">
        <v>14</v>
      </c>
      <c r="I74" s="10">
        <v>18357</v>
      </c>
      <c r="J74" s="10">
        <v>186600</v>
      </c>
      <c r="K74" s="10"/>
      <c r="L74" s="10"/>
      <c r="M74" s="10"/>
      <c r="N74" s="10" t="s">
        <v>37</v>
      </c>
      <c r="O74" s="67">
        <v>4496828</v>
      </c>
      <c r="P74" s="42">
        <f t="shared" si="1"/>
        <v>4.1495916677266731</v>
      </c>
    </row>
    <row r="75" spans="2:16" ht="18.5" x14ac:dyDescent="0.45">
      <c r="B75" s="8">
        <v>45677</v>
      </c>
      <c r="C75" s="1">
        <v>3075</v>
      </c>
      <c r="D75" s="1" t="s">
        <v>33</v>
      </c>
      <c r="E75" s="1" t="s">
        <v>307</v>
      </c>
      <c r="F75" s="1">
        <v>5</v>
      </c>
      <c r="G75" s="1" t="s">
        <v>24</v>
      </c>
      <c r="H75" s="1" t="s">
        <v>14</v>
      </c>
      <c r="I75" s="1">
        <v>18362</v>
      </c>
      <c r="J75" s="1">
        <v>0</v>
      </c>
      <c r="K75" s="1"/>
      <c r="L75" s="1"/>
      <c r="M75" s="1"/>
      <c r="N75" s="1" t="s">
        <v>37</v>
      </c>
      <c r="O75" s="64">
        <v>0.25</v>
      </c>
      <c r="P75" s="18">
        <f t="shared" si="1"/>
        <v>0</v>
      </c>
    </row>
    <row r="76" spans="2:16" ht="18.5" x14ac:dyDescent="0.45">
      <c r="B76" s="3"/>
      <c r="C76" s="1"/>
      <c r="D76" s="1"/>
      <c r="E76" s="1" t="s">
        <v>307</v>
      </c>
      <c r="F76" s="1">
        <v>25</v>
      </c>
      <c r="G76" s="1" t="s">
        <v>24</v>
      </c>
      <c r="H76" s="1" t="s">
        <v>14</v>
      </c>
      <c r="I76" s="1">
        <v>18361</v>
      </c>
      <c r="J76" s="1">
        <v>186600</v>
      </c>
      <c r="K76" s="1"/>
      <c r="L76" s="1"/>
      <c r="M76" s="1"/>
      <c r="N76" s="1" t="s">
        <v>37</v>
      </c>
      <c r="O76" s="68">
        <v>886877.5</v>
      </c>
      <c r="P76" s="18">
        <f t="shared" si="1"/>
        <v>21.040109823510011</v>
      </c>
    </row>
    <row r="77" spans="2:16" ht="18.5" x14ac:dyDescent="0.45">
      <c r="B77" s="3"/>
      <c r="C77" s="1"/>
      <c r="D77" s="1"/>
      <c r="E77" s="1" t="s">
        <v>54</v>
      </c>
      <c r="F77" s="1">
        <v>28</v>
      </c>
      <c r="G77" s="1" t="s">
        <v>414</v>
      </c>
      <c r="H77" s="1" t="s">
        <v>14</v>
      </c>
      <c r="I77" s="1">
        <v>18364</v>
      </c>
      <c r="J77" s="1">
        <v>55500</v>
      </c>
      <c r="K77" s="1"/>
      <c r="L77" s="1"/>
      <c r="M77" s="1"/>
      <c r="N77" s="1" t="s">
        <v>37</v>
      </c>
      <c r="O77" s="64">
        <v>1003252.66</v>
      </c>
      <c r="P77" s="18">
        <f t="shared" si="1"/>
        <v>5.5320062645036989</v>
      </c>
    </row>
    <row r="78" spans="2:16" ht="18.5" x14ac:dyDescent="0.45">
      <c r="B78" s="3"/>
      <c r="C78" s="1"/>
      <c r="D78" s="1"/>
      <c r="E78" s="1" t="s">
        <v>43</v>
      </c>
      <c r="F78" s="1">
        <v>13</v>
      </c>
      <c r="G78" s="1" t="s">
        <v>414</v>
      </c>
      <c r="H78" s="1" t="s">
        <v>14</v>
      </c>
      <c r="I78" s="1">
        <v>18360</v>
      </c>
      <c r="J78" s="1">
        <v>0</v>
      </c>
      <c r="K78" s="1"/>
      <c r="L78" s="1"/>
      <c r="M78" s="1"/>
      <c r="N78" s="1" t="s">
        <v>37</v>
      </c>
      <c r="O78" s="64">
        <v>0.65</v>
      </c>
      <c r="P78" s="18">
        <f t="shared" si="1"/>
        <v>0</v>
      </c>
    </row>
    <row r="79" spans="2:16" ht="18.5" x14ac:dyDescent="0.45">
      <c r="B79" s="3"/>
      <c r="C79" s="1"/>
      <c r="D79" s="1"/>
      <c r="E79" s="1" t="s">
        <v>43</v>
      </c>
      <c r="F79" s="1">
        <v>50</v>
      </c>
      <c r="G79" s="1" t="s">
        <v>414</v>
      </c>
      <c r="H79" s="1" t="s">
        <v>14</v>
      </c>
      <c r="I79" s="1">
        <v>18359</v>
      </c>
      <c r="J79" s="1">
        <v>55500</v>
      </c>
      <c r="K79" s="1"/>
      <c r="L79" s="1"/>
      <c r="M79" s="1"/>
      <c r="N79" s="1" t="s">
        <v>37</v>
      </c>
      <c r="O79" s="68">
        <v>1460757.5</v>
      </c>
      <c r="P79" s="18">
        <f t="shared" si="1"/>
        <v>3.7993985996991286</v>
      </c>
    </row>
    <row r="80" spans="2:16" ht="18.5" x14ac:dyDescent="0.45">
      <c r="B80" s="3"/>
      <c r="C80" s="1"/>
      <c r="D80" s="1"/>
      <c r="E80" s="1" t="s">
        <v>50</v>
      </c>
      <c r="F80" s="1">
        <v>30</v>
      </c>
      <c r="G80" s="1" t="s">
        <v>414</v>
      </c>
      <c r="H80" s="1" t="s">
        <v>14</v>
      </c>
      <c r="I80" s="1">
        <v>18363</v>
      </c>
      <c r="J80" s="1">
        <v>55500</v>
      </c>
      <c r="K80" s="1"/>
      <c r="L80" s="1"/>
      <c r="M80" s="1"/>
      <c r="N80" s="1" t="s">
        <v>37</v>
      </c>
      <c r="O80" s="68">
        <v>1446034.14</v>
      </c>
      <c r="P80" s="18">
        <f t="shared" si="1"/>
        <v>3.8380836568630396</v>
      </c>
    </row>
    <row r="81" spans="2:16" ht="18.5" x14ac:dyDescent="0.45">
      <c r="B81" s="4"/>
      <c r="C81" s="2"/>
      <c r="D81" s="2"/>
      <c r="E81" s="2" t="s">
        <v>226</v>
      </c>
      <c r="F81" s="2">
        <v>105</v>
      </c>
      <c r="G81" s="2" t="s">
        <v>414</v>
      </c>
      <c r="H81" s="2" t="s">
        <v>35</v>
      </c>
      <c r="I81" s="2">
        <v>18358</v>
      </c>
      <c r="J81" s="2">
        <v>55500</v>
      </c>
      <c r="K81" s="2"/>
      <c r="L81" s="2"/>
      <c r="M81" s="2"/>
      <c r="N81" s="2" t="s">
        <v>37</v>
      </c>
      <c r="O81" s="69">
        <v>2818680</v>
      </c>
      <c r="P81" s="35">
        <f t="shared" si="1"/>
        <v>1.9690067691259738</v>
      </c>
    </row>
    <row r="82" spans="2:16" ht="18.5" x14ac:dyDescent="0.45">
      <c r="B82" s="8">
        <v>45678</v>
      </c>
      <c r="C82" s="1">
        <v>3076</v>
      </c>
      <c r="D82" s="1" t="s">
        <v>11</v>
      </c>
      <c r="E82" s="1" t="s">
        <v>226</v>
      </c>
      <c r="F82" s="1">
        <v>40</v>
      </c>
      <c r="G82" s="1" t="s">
        <v>414</v>
      </c>
      <c r="H82" s="1" t="s">
        <v>14</v>
      </c>
      <c r="I82" s="1">
        <v>18370</v>
      </c>
      <c r="J82" s="1">
        <v>55500</v>
      </c>
      <c r="K82" s="1"/>
      <c r="L82" s="1"/>
      <c r="M82" s="14" t="s">
        <v>544</v>
      </c>
      <c r="N82" s="1" t="s">
        <v>37</v>
      </c>
      <c r="O82" s="68">
        <v>1435500</v>
      </c>
      <c r="P82" s="18">
        <f t="shared" si="1"/>
        <v>3.8662486938349008</v>
      </c>
    </row>
    <row r="83" spans="2:16" ht="18.5" x14ac:dyDescent="0.45">
      <c r="B83" s="3"/>
      <c r="C83" s="1"/>
      <c r="D83" s="1"/>
      <c r="E83" s="1" t="s">
        <v>226</v>
      </c>
      <c r="F83" s="1">
        <v>64</v>
      </c>
      <c r="G83" s="1" t="s">
        <v>414</v>
      </c>
      <c r="H83" s="1" t="s">
        <v>14</v>
      </c>
      <c r="I83" s="1">
        <v>18376</v>
      </c>
      <c r="J83" s="1">
        <v>0</v>
      </c>
      <c r="K83" s="1"/>
      <c r="L83" s="1"/>
      <c r="M83" s="14" t="s">
        <v>544</v>
      </c>
      <c r="N83" s="1" t="s">
        <v>37</v>
      </c>
      <c r="O83" s="68">
        <v>2307066</v>
      </c>
      <c r="P83" s="18">
        <f t="shared" si="1"/>
        <v>0</v>
      </c>
    </row>
    <row r="84" spans="2:16" ht="18.5" x14ac:dyDescent="0.45">
      <c r="B84" s="3"/>
      <c r="C84" s="1"/>
      <c r="D84" s="1"/>
      <c r="E84" s="1" t="s">
        <v>545</v>
      </c>
      <c r="F84" s="1">
        <v>6</v>
      </c>
      <c r="G84" s="1" t="s">
        <v>414</v>
      </c>
      <c r="H84" s="1" t="s">
        <v>143</v>
      </c>
      <c r="I84" s="1">
        <v>18375</v>
      </c>
      <c r="J84" s="1">
        <v>0</v>
      </c>
      <c r="K84" s="1"/>
      <c r="L84" s="1"/>
      <c r="M84" s="1"/>
      <c r="N84" s="1" t="s">
        <v>37</v>
      </c>
      <c r="O84" s="68">
        <v>0.3</v>
      </c>
      <c r="P84" s="18">
        <f t="shared" si="1"/>
        <v>0</v>
      </c>
    </row>
    <row r="85" spans="2:16" ht="18.5" x14ac:dyDescent="0.45">
      <c r="B85" s="3"/>
      <c r="C85" s="1"/>
      <c r="D85" s="1"/>
      <c r="E85" s="1" t="s">
        <v>545</v>
      </c>
      <c r="F85" s="1">
        <v>30</v>
      </c>
      <c r="G85" s="1" t="s">
        <v>414</v>
      </c>
      <c r="H85" s="1" t="s">
        <v>143</v>
      </c>
      <c r="I85" s="1">
        <v>18374</v>
      </c>
      <c r="J85" s="1">
        <v>55500</v>
      </c>
      <c r="K85" s="1"/>
      <c r="L85" s="1"/>
      <c r="M85" s="1"/>
      <c r="N85" s="1" t="s">
        <v>37</v>
      </c>
      <c r="O85" s="68">
        <v>949308.25</v>
      </c>
      <c r="P85" s="18">
        <f t="shared" si="1"/>
        <v>5.846362338049838</v>
      </c>
    </row>
    <row r="86" spans="2:16" ht="18.5" x14ac:dyDescent="0.45">
      <c r="B86" s="3"/>
      <c r="C86" s="1"/>
      <c r="D86" s="1"/>
      <c r="E86" s="1" t="s">
        <v>196</v>
      </c>
      <c r="F86" s="1">
        <v>7</v>
      </c>
      <c r="G86" s="1" t="s">
        <v>197</v>
      </c>
      <c r="H86" s="1" t="s">
        <v>14</v>
      </c>
      <c r="I86" s="1">
        <v>18373</v>
      </c>
      <c r="J86" s="1">
        <v>0</v>
      </c>
      <c r="K86" s="1"/>
      <c r="L86" s="1"/>
      <c r="M86" s="1"/>
      <c r="N86" s="1" t="s">
        <v>37</v>
      </c>
      <c r="O86" s="64">
        <v>0.35</v>
      </c>
      <c r="P86" s="18">
        <f t="shared" si="1"/>
        <v>0</v>
      </c>
    </row>
    <row r="87" spans="2:16" ht="18.5" x14ac:dyDescent="0.45">
      <c r="B87" s="3"/>
      <c r="C87" s="1"/>
      <c r="D87" s="1"/>
      <c r="E87" s="1" t="s">
        <v>196</v>
      </c>
      <c r="F87" s="1">
        <v>33</v>
      </c>
      <c r="G87" s="1" t="s">
        <v>197</v>
      </c>
      <c r="H87" s="1" t="s">
        <v>14</v>
      </c>
      <c r="I87" s="1">
        <v>18372</v>
      </c>
      <c r="J87" s="1">
        <v>55500</v>
      </c>
      <c r="K87" s="1"/>
      <c r="L87" s="1"/>
      <c r="M87" s="1"/>
      <c r="N87" s="1" t="s">
        <v>37</v>
      </c>
      <c r="O87" s="68">
        <v>1191844.5</v>
      </c>
      <c r="P87" s="18">
        <f t="shared" si="1"/>
        <v>4.6566477422180492</v>
      </c>
    </row>
    <row r="88" spans="2:16" ht="18.5" x14ac:dyDescent="0.45">
      <c r="B88" s="3"/>
      <c r="C88" s="1"/>
      <c r="D88" s="1"/>
      <c r="E88" s="1" t="s">
        <v>546</v>
      </c>
      <c r="F88" s="1">
        <v>23</v>
      </c>
      <c r="G88" s="1" t="s">
        <v>197</v>
      </c>
      <c r="H88" s="1" t="s">
        <v>14</v>
      </c>
      <c r="I88" s="1">
        <v>18368</v>
      </c>
      <c r="J88" s="1">
        <v>55500</v>
      </c>
      <c r="K88" s="1"/>
      <c r="L88" s="1"/>
      <c r="M88" s="1"/>
      <c r="N88" s="1" t="s">
        <v>37</v>
      </c>
      <c r="O88" s="68">
        <v>870333.6</v>
      </c>
      <c r="P88" s="18">
        <f t="shared" si="1"/>
        <v>6.3768651468816095</v>
      </c>
    </row>
    <row r="89" spans="2:16" ht="18.5" x14ac:dyDescent="0.45">
      <c r="B89" s="3"/>
      <c r="C89" s="1"/>
      <c r="D89" s="1"/>
      <c r="E89" s="1" t="s">
        <v>546</v>
      </c>
      <c r="F89" s="1">
        <v>5</v>
      </c>
      <c r="G89" s="1" t="s">
        <v>197</v>
      </c>
      <c r="H89" s="1" t="s">
        <v>14</v>
      </c>
      <c r="I89" s="1">
        <v>18369</v>
      </c>
      <c r="J89" s="1">
        <v>0</v>
      </c>
      <c r="K89" s="1"/>
      <c r="L89" s="1"/>
      <c r="M89" s="1"/>
      <c r="N89" s="1" t="s">
        <v>37</v>
      </c>
      <c r="O89" s="64">
        <v>0.25</v>
      </c>
      <c r="P89" s="18">
        <f t="shared" si="1"/>
        <v>0</v>
      </c>
    </row>
    <row r="90" spans="2:16" ht="18.5" x14ac:dyDescent="0.45">
      <c r="B90" s="4"/>
      <c r="C90" s="2"/>
      <c r="D90" s="2"/>
      <c r="E90" s="2" t="s">
        <v>57</v>
      </c>
      <c r="F90" s="2">
        <v>40</v>
      </c>
      <c r="G90" s="2" t="s">
        <v>41</v>
      </c>
      <c r="H90" s="2" t="s">
        <v>14</v>
      </c>
      <c r="I90" s="2">
        <v>18371</v>
      </c>
      <c r="J90" s="2">
        <v>217200</v>
      </c>
      <c r="K90" s="2"/>
      <c r="L90" s="2"/>
      <c r="M90" s="2"/>
      <c r="N90" s="2" t="s">
        <v>37</v>
      </c>
      <c r="O90" s="69">
        <v>4279811.2</v>
      </c>
      <c r="P90" s="35">
        <f t="shared" si="1"/>
        <v>5.0749902238678191</v>
      </c>
    </row>
    <row r="91" spans="2:16" ht="18.5" x14ac:dyDescent="0.45">
      <c r="B91" s="8">
        <v>45679</v>
      </c>
      <c r="C91" s="1">
        <v>3077</v>
      </c>
      <c r="D91" s="1" t="s">
        <v>11</v>
      </c>
      <c r="E91" s="1" t="s">
        <v>226</v>
      </c>
      <c r="F91" s="1">
        <v>186</v>
      </c>
      <c r="G91" s="1" t="s">
        <v>414</v>
      </c>
      <c r="H91" s="1" t="s">
        <v>547</v>
      </c>
      <c r="I91" s="1">
        <v>18378</v>
      </c>
      <c r="J91" s="1">
        <v>186600</v>
      </c>
      <c r="K91" s="1"/>
      <c r="L91" s="1"/>
      <c r="M91" s="1"/>
      <c r="N91" s="1" t="s">
        <v>37</v>
      </c>
      <c r="O91" s="68">
        <v>6750540</v>
      </c>
      <c r="P91" s="79">
        <f t="shared" si="1"/>
        <v>2.7642233065799182</v>
      </c>
    </row>
    <row r="92" spans="2:16" ht="18.5" x14ac:dyDescent="0.45">
      <c r="B92" s="4"/>
      <c r="C92" s="2"/>
      <c r="D92" s="2"/>
      <c r="E92" s="2" t="s">
        <v>246</v>
      </c>
      <c r="F92" s="2">
        <v>50</v>
      </c>
      <c r="G92" s="2" t="s">
        <v>414</v>
      </c>
      <c r="H92" s="2" t="s">
        <v>247</v>
      </c>
      <c r="I92" s="2">
        <v>18380</v>
      </c>
      <c r="J92" s="2">
        <v>55500</v>
      </c>
      <c r="K92" s="2"/>
      <c r="L92" s="2"/>
      <c r="M92" s="2"/>
      <c r="N92" s="2"/>
      <c r="O92" s="66">
        <v>2080354.78</v>
      </c>
      <c r="P92" s="36">
        <f t="shared" si="1"/>
        <v>2.6678141888856093</v>
      </c>
    </row>
    <row r="93" spans="2:16" ht="18.5" x14ac:dyDescent="0.45">
      <c r="B93" s="8">
        <v>45680</v>
      </c>
      <c r="C93" s="1">
        <v>3078</v>
      </c>
      <c r="D93" s="1" t="s">
        <v>33</v>
      </c>
      <c r="E93" s="1" t="s">
        <v>548</v>
      </c>
      <c r="F93" s="1">
        <v>80</v>
      </c>
      <c r="G93" s="1" t="s">
        <v>414</v>
      </c>
      <c r="H93" s="1" t="s">
        <v>401</v>
      </c>
      <c r="I93" s="1">
        <v>18388</v>
      </c>
      <c r="J93" s="1">
        <v>186600</v>
      </c>
      <c r="K93" s="1"/>
      <c r="L93" s="1"/>
      <c r="M93" s="1"/>
      <c r="N93" s="1" t="s">
        <v>37</v>
      </c>
      <c r="O93" s="64">
        <v>2808225</v>
      </c>
      <c r="P93" s="22">
        <f t="shared" si="1"/>
        <v>6.6447667120690115</v>
      </c>
    </row>
    <row r="94" spans="2:16" ht="18.5" x14ac:dyDescent="0.45">
      <c r="B94" s="3"/>
      <c r="C94" s="1"/>
      <c r="D94" s="1"/>
      <c r="E94" s="1" t="s">
        <v>359</v>
      </c>
      <c r="F94" s="1">
        <v>163</v>
      </c>
      <c r="G94" s="1" t="s">
        <v>414</v>
      </c>
      <c r="H94" s="1" t="s">
        <v>178</v>
      </c>
      <c r="I94" s="1">
        <v>18394</v>
      </c>
      <c r="J94" s="1">
        <v>55500</v>
      </c>
      <c r="K94" s="1"/>
      <c r="L94" s="1"/>
      <c r="M94" s="1"/>
      <c r="N94" s="1" t="s">
        <v>37</v>
      </c>
      <c r="O94" s="64">
        <v>3720090.79</v>
      </c>
      <c r="P94" s="22">
        <f t="shared" si="1"/>
        <v>1.4918990727105346</v>
      </c>
    </row>
    <row r="95" spans="2:16" ht="18.5" x14ac:dyDescent="0.45">
      <c r="B95" s="20"/>
      <c r="E95" s="1" t="s">
        <v>201</v>
      </c>
      <c r="F95" s="1">
        <v>10</v>
      </c>
      <c r="G95" s="1" t="s">
        <v>414</v>
      </c>
      <c r="H95" s="1" t="s">
        <v>22</v>
      </c>
      <c r="I95" s="1">
        <v>18393</v>
      </c>
      <c r="J95" s="1">
        <v>0</v>
      </c>
      <c r="K95" s="1"/>
      <c r="N95" s="1" t="s">
        <v>37</v>
      </c>
      <c r="O95" s="68">
        <v>0.5</v>
      </c>
      <c r="P95" s="22">
        <f t="shared" si="1"/>
        <v>0</v>
      </c>
    </row>
    <row r="96" spans="2:16" ht="18.5" x14ac:dyDescent="0.45">
      <c r="B96" s="73"/>
      <c r="C96" s="71"/>
      <c r="D96" s="71"/>
      <c r="E96" s="2" t="s">
        <v>201</v>
      </c>
      <c r="F96" s="2">
        <v>45</v>
      </c>
      <c r="G96" s="2" t="s">
        <v>414</v>
      </c>
      <c r="H96" s="2" t="s">
        <v>22</v>
      </c>
      <c r="I96" s="2">
        <v>18392</v>
      </c>
      <c r="J96" s="2">
        <v>55500</v>
      </c>
      <c r="K96" s="2"/>
      <c r="L96" s="71"/>
      <c r="M96" s="71"/>
      <c r="N96" s="2" t="s">
        <v>37</v>
      </c>
      <c r="O96" s="69">
        <v>1694320</v>
      </c>
      <c r="P96" s="36">
        <f t="shared" si="1"/>
        <v>3.2756504084234384</v>
      </c>
    </row>
    <row r="97" spans="2:16" ht="18.5" x14ac:dyDescent="0.45">
      <c r="B97" s="8">
        <v>45680</v>
      </c>
      <c r="C97" s="1">
        <v>3079</v>
      </c>
      <c r="D97" s="1" t="s">
        <v>11</v>
      </c>
      <c r="E97" s="1" t="s">
        <v>527</v>
      </c>
      <c r="F97" s="1">
        <v>10</v>
      </c>
      <c r="G97" s="1" t="s">
        <v>414</v>
      </c>
      <c r="H97" s="1" t="s">
        <v>549</v>
      </c>
      <c r="I97" s="1">
        <v>18381</v>
      </c>
      <c r="J97" s="1">
        <v>55500</v>
      </c>
      <c r="K97" s="1"/>
      <c r="L97" s="18"/>
      <c r="M97" s="18"/>
      <c r="N97" s="1" t="s">
        <v>37</v>
      </c>
      <c r="O97" s="39">
        <v>1220842</v>
      </c>
      <c r="P97" s="22">
        <f t="shared" si="1"/>
        <v>4.5460428130749104</v>
      </c>
    </row>
    <row r="98" spans="2:16" ht="18.5" x14ac:dyDescent="0.45">
      <c r="B98" s="3"/>
      <c r="C98" s="1"/>
      <c r="D98" s="1"/>
      <c r="E98" s="1" t="s">
        <v>58</v>
      </c>
      <c r="F98" s="1">
        <v>20</v>
      </c>
      <c r="G98" s="1" t="s">
        <v>414</v>
      </c>
      <c r="H98" s="1" t="s">
        <v>377</v>
      </c>
      <c r="I98" s="1">
        <v>18391</v>
      </c>
      <c r="J98" s="1">
        <v>0</v>
      </c>
      <c r="K98" s="1"/>
      <c r="L98" s="18"/>
      <c r="M98" s="18"/>
      <c r="N98" s="1" t="s">
        <v>37</v>
      </c>
      <c r="O98" s="39">
        <v>1</v>
      </c>
      <c r="P98" s="22">
        <f t="shared" si="1"/>
        <v>0</v>
      </c>
    </row>
    <row r="99" spans="2:16" ht="18.5" x14ac:dyDescent="0.45">
      <c r="B99" s="3"/>
      <c r="C99" s="1"/>
      <c r="D99" s="1"/>
      <c r="E99" s="1" t="s">
        <v>58</v>
      </c>
      <c r="F99" s="1">
        <v>100</v>
      </c>
      <c r="G99" s="1" t="s">
        <v>414</v>
      </c>
      <c r="H99" s="1" t="s">
        <v>377</v>
      </c>
      <c r="I99" s="1">
        <v>18390</v>
      </c>
      <c r="J99" s="1">
        <v>55500</v>
      </c>
      <c r="K99" s="1"/>
      <c r="L99" s="18"/>
      <c r="M99" s="18"/>
      <c r="N99" s="1" t="s">
        <v>37</v>
      </c>
      <c r="O99" s="39">
        <v>3538012</v>
      </c>
      <c r="P99" s="22">
        <f t="shared" si="1"/>
        <v>1.5686775511219295</v>
      </c>
    </row>
    <row r="100" spans="2:16" ht="18.5" x14ac:dyDescent="0.45">
      <c r="B100" s="3"/>
      <c r="C100" s="1"/>
      <c r="D100" s="1"/>
      <c r="E100" s="1" t="s">
        <v>121</v>
      </c>
      <c r="F100" s="1">
        <v>15</v>
      </c>
      <c r="G100" s="1" t="s">
        <v>414</v>
      </c>
      <c r="H100" s="1" t="s">
        <v>122</v>
      </c>
      <c r="I100" s="1">
        <v>18387</v>
      </c>
      <c r="J100" s="1">
        <v>55500</v>
      </c>
      <c r="K100" s="1"/>
      <c r="L100" s="18"/>
      <c r="M100" s="18"/>
      <c r="N100" s="1" t="s">
        <v>37</v>
      </c>
      <c r="O100" s="39">
        <v>726441.45</v>
      </c>
      <c r="P100" s="22">
        <f t="shared" si="1"/>
        <v>7.6399825478020293</v>
      </c>
    </row>
    <row r="101" spans="2:16" ht="18.5" x14ac:dyDescent="0.45">
      <c r="B101" s="3"/>
      <c r="C101" s="1"/>
      <c r="D101" s="1"/>
      <c r="E101" s="1" t="s">
        <v>363</v>
      </c>
      <c r="F101" s="1">
        <v>8</v>
      </c>
      <c r="G101" s="1" t="s">
        <v>414</v>
      </c>
      <c r="H101" s="1" t="s">
        <v>45</v>
      </c>
      <c r="I101" s="1">
        <v>18385</v>
      </c>
      <c r="J101" s="1">
        <v>0</v>
      </c>
      <c r="K101" s="1"/>
      <c r="L101" s="18"/>
      <c r="M101" s="18"/>
      <c r="N101" s="1" t="s">
        <v>37</v>
      </c>
      <c r="O101" s="39">
        <v>0.4</v>
      </c>
      <c r="P101" s="22">
        <f t="shared" si="1"/>
        <v>0</v>
      </c>
    </row>
    <row r="102" spans="2:16" ht="18.5" x14ac:dyDescent="0.45">
      <c r="B102" s="3"/>
      <c r="C102" s="1"/>
      <c r="D102" s="1"/>
      <c r="E102" s="1" t="s">
        <v>363</v>
      </c>
      <c r="F102" s="1">
        <v>30</v>
      </c>
      <c r="G102" s="1" t="s">
        <v>414</v>
      </c>
      <c r="H102" s="1" t="s">
        <v>45</v>
      </c>
      <c r="I102" s="1">
        <v>18384</v>
      </c>
      <c r="J102" s="1">
        <v>55500</v>
      </c>
      <c r="K102" s="1"/>
      <c r="L102" s="18"/>
      <c r="M102" s="18"/>
      <c r="N102" s="1" t="s">
        <v>37</v>
      </c>
      <c r="O102" s="39">
        <v>1052254</v>
      </c>
      <c r="P102" s="22">
        <f t="shared" si="1"/>
        <v>5.2743919243832762</v>
      </c>
    </row>
    <row r="103" spans="2:16" ht="18.5" x14ac:dyDescent="0.45">
      <c r="B103" s="3"/>
      <c r="C103" s="1"/>
      <c r="D103" s="1"/>
      <c r="E103" s="1" t="s">
        <v>439</v>
      </c>
      <c r="F103" s="1">
        <v>3</v>
      </c>
      <c r="G103" s="1" t="s">
        <v>126</v>
      </c>
      <c r="H103" s="1" t="s">
        <v>14</v>
      </c>
      <c r="I103" s="1">
        <v>18383</v>
      </c>
      <c r="J103" s="1">
        <v>0</v>
      </c>
      <c r="K103" s="1"/>
      <c r="L103" s="18"/>
      <c r="M103" s="18"/>
      <c r="N103" s="1" t="s">
        <v>37</v>
      </c>
      <c r="O103" s="39">
        <v>0.15</v>
      </c>
      <c r="P103" s="22">
        <f t="shared" si="1"/>
        <v>0</v>
      </c>
    </row>
    <row r="104" spans="2:16" ht="18.5" x14ac:dyDescent="0.45">
      <c r="B104" s="3"/>
      <c r="C104" s="1"/>
      <c r="D104" s="1"/>
      <c r="E104" s="1" t="s">
        <v>439</v>
      </c>
      <c r="F104" s="1">
        <v>30</v>
      </c>
      <c r="G104" s="1" t="s">
        <v>126</v>
      </c>
      <c r="H104" s="1" t="s">
        <v>14</v>
      </c>
      <c r="I104" s="1">
        <v>18382</v>
      </c>
      <c r="J104" s="1">
        <v>195800</v>
      </c>
      <c r="K104" s="1"/>
      <c r="L104" s="18"/>
      <c r="M104" s="18"/>
      <c r="N104" s="1" t="s">
        <v>37</v>
      </c>
      <c r="O104" s="39">
        <v>1233738.32</v>
      </c>
      <c r="P104" s="22">
        <f t="shared" si="1"/>
        <v>15.870464329907495</v>
      </c>
    </row>
    <row r="105" spans="2:16" ht="18.5" x14ac:dyDescent="0.45">
      <c r="B105" s="4"/>
      <c r="C105" s="2"/>
      <c r="D105" s="2"/>
      <c r="E105" s="2" t="s">
        <v>387</v>
      </c>
      <c r="F105" s="2">
        <v>35</v>
      </c>
      <c r="G105" s="2" t="s">
        <v>134</v>
      </c>
      <c r="H105" s="2" t="s">
        <v>14</v>
      </c>
      <c r="I105" s="2">
        <v>18386</v>
      </c>
      <c r="J105" s="2">
        <v>55500</v>
      </c>
      <c r="K105" s="2"/>
      <c r="L105" s="35"/>
      <c r="M105" s="35"/>
      <c r="N105" s="2" t="s">
        <v>37</v>
      </c>
      <c r="O105" s="72">
        <v>1295567</v>
      </c>
      <c r="P105" s="36">
        <f t="shared" si="1"/>
        <v>4.2838386590581576</v>
      </c>
    </row>
    <row r="106" spans="2:16" ht="18.5" x14ac:dyDescent="0.45">
      <c r="B106" s="8">
        <v>45681</v>
      </c>
      <c r="C106" s="1">
        <v>3080</v>
      </c>
      <c r="D106" s="1" t="s">
        <v>11</v>
      </c>
      <c r="E106" s="1" t="s">
        <v>300</v>
      </c>
      <c r="F106" s="1">
        <v>46</v>
      </c>
      <c r="G106" s="1" t="s">
        <v>414</v>
      </c>
      <c r="H106" s="1" t="s">
        <v>206</v>
      </c>
      <c r="I106" s="1">
        <v>18396</v>
      </c>
      <c r="J106" s="1">
        <v>55500</v>
      </c>
      <c r="K106" s="1"/>
      <c r="L106" s="18"/>
      <c r="M106" s="18"/>
      <c r="N106" s="1" t="s">
        <v>37</v>
      </c>
      <c r="O106" s="43">
        <v>6195478.0199999996</v>
      </c>
      <c r="P106" s="79">
        <f t="shared" si="1"/>
        <v>0.89581465418547324</v>
      </c>
    </row>
    <row r="107" spans="2:16" ht="18.5" x14ac:dyDescent="0.45">
      <c r="B107" s="3"/>
      <c r="C107" s="1"/>
      <c r="D107" s="1"/>
      <c r="E107" s="1" t="s">
        <v>111</v>
      </c>
      <c r="F107" s="1">
        <v>11</v>
      </c>
      <c r="G107" s="1" t="s">
        <v>414</v>
      </c>
      <c r="H107" s="1" t="s">
        <v>14</v>
      </c>
      <c r="I107" s="1">
        <v>18405</v>
      </c>
      <c r="J107" s="1">
        <v>0</v>
      </c>
      <c r="K107" s="1"/>
      <c r="L107" s="18"/>
      <c r="M107" s="88" t="s">
        <v>110</v>
      </c>
      <c r="N107" s="1" t="s">
        <v>37</v>
      </c>
      <c r="O107" s="43">
        <v>0.55000000000000004</v>
      </c>
      <c r="P107" s="22">
        <f t="shared" si="1"/>
        <v>0</v>
      </c>
    </row>
    <row r="108" spans="2:16" ht="18.5" x14ac:dyDescent="0.45">
      <c r="B108" s="3"/>
      <c r="C108" s="1"/>
      <c r="D108" s="1"/>
      <c r="E108" s="1" t="s">
        <v>111</v>
      </c>
      <c r="F108" s="1">
        <v>23</v>
      </c>
      <c r="G108" s="1" t="s">
        <v>414</v>
      </c>
      <c r="H108" s="1" t="s">
        <v>14</v>
      </c>
      <c r="I108" s="1">
        <v>18406</v>
      </c>
      <c r="J108" s="1">
        <v>55500</v>
      </c>
      <c r="K108" s="1"/>
      <c r="L108" s="18"/>
      <c r="M108" s="88" t="s">
        <v>110</v>
      </c>
      <c r="N108" s="1" t="s">
        <v>37</v>
      </c>
      <c r="O108" s="43">
        <v>979197.55</v>
      </c>
      <c r="P108" s="22">
        <f t="shared" si="1"/>
        <v>5.6679063382051966</v>
      </c>
    </row>
    <row r="109" spans="2:16" ht="18.5" x14ac:dyDescent="0.45">
      <c r="B109" s="3"/>
      <c r="C109" s="1"/>
      <c r="D109" s="1"/>
      <c r="E109" s="1" t="s">
        <v>109</v>
      </c>
      <c r="F109" s="1">
        <v>23</v>
      </c>
      <c r="G109" s="1" t="s">
        <v>414</v>
      </c>
      <c r="H109" s="1" t="s">
        <v>14</v>
      </c>
      <c r="I109" s="1">
        <v>18407</v>
      </c>
      <c r="J109" s="1">
        <v>0</v>
      </c>
      <c r="K109" s="1"/>
      <c r="L109" s="18"/>
      <c r="M109" s="88" t="s">
        <v>110</v>
      </c>
      <c r="N109" s="1" t="s">
        <v>37</v>
      </c>
      <c r="O109" s="43">
        <v>901068.55</v>
      </c>
      <c r="P109" s="22">
        <f t="shared" si="1"/>
        <v>0</v>
      </c>
    </row>
    <row r="110" spans="2:16" ht="18.5" x14ac:dyDescent="0.45">
      <c r="B110" s="4"/>
      <c r="C110" s="2"/>
      <c r="D110" s="2"/>
      <c r="E110" s="2" t="s">
        <v>525</v>
      </c>
      <c r="F110" s="2">
        <v>186</v>
      </c>
      <c r="G110" s="2" t="s">
        <v>39</v>
      </c>
      <c r="H110" s="2" t="s">
        <v>14</v>
      </c>
      <c r="I110" s="2">
        <v>18397</v>
      </c>
      <c r="J110" s="2">
        <v>195800</v>
      </c>
      <c r="K110" s="2"/>
      <c r="L110" s="35"/>
      <c r="M110" s="35"/>
      <c r="N110" s="2" t="s">
        <v>37</v>
      </c>
      <c r="O110" s="45">
        <v>11048400</v>
      </c>
      <c r="P110" s="36">
        <f t="shared" si="1"/>
        <v>1.7722023098367183</v>
      </c>
    </row>
    <row r="111" spans="2:16" ht="18.5" x14ac:dyDescent="0.45">
      <c r="B111" s="3"/>
      <c r="C111" s="1"/>
      <c r="D111" s="1"/>
      <c r="E111" s="1"/>
      <c r="F111" s="1"/>
      <c r="G111" s="1"/>
      <c r="H111" s="1"/>
      <c r="I111" s="1"/>
      <c r="J111" s="1">
        <f>SUM(J106:J110)</f>
        <v>306800</v>
      </c>
      <c r="K111" s="1"/>
      <c r="L111" s="18"/>
      <c r="M111" s="18"/>
      <c r="N111" s="1"/>
      <c r="O111" s="39">
        <f>SUM(O106:O110)</f>
        <v>19124144.669999998</v>
      </c>
      <c r="P111" s="92">
        <f>((J111*100)/O111)/100</f>
        <v>1.6042547538414956E-2</v>
      </c>
    </row>
    <row r="112" spans="2:16" ht="18.5" x14ac:dyDescent="0.45">
      <c r="B112" s="8">
        <v>45681</v>
      </c>
      <c r="C112" s="1">
        <v>3081</v>
      </c>
      <c r="D112" s="1" t="s">
        <v>33</v>
      </c>
      <c r="E112" s="1" t="s">
        <v>50</v>
      </c>
      <c r="F112" s="1">
        <v>55</v>
      </c>
      <c r="G112" s="1" t="s">
        <v>181</v>
      </c>
      <c r="H112" s="1" t="s">
        <v>14</v>
      </c>
      <c r="I112" s="1">
        <v>18404</v>
      </c>
      <c r="J112" s="18">
        <v>354000</v>
      </c>
      <c r="K112" s="18"/>
      <c r="L112" s="18"/>
      <c r="M112" s="18"/>
      <c r="N112" s="1" t="s">
        <v>37</v>
      </c>
      <c r="O112" s="18">
        <v>2129340.4</v>
      </c>
      <c r="P112" s="79">
        <f t="shared" si="1"/>
        <v>16.624866554920011</v>
      </c>
    </row>
    <row r="113" spans="2:19" ht="18.5" x14ac:dyDescent="0.45">
      <c r="B113" s="3"/>
      <c r="C113" s="1"/>
      <c r="D113" s="1"/>
      <c r="E113" s="1" t="s">
        <v>337</v>
      </c>
      <c r="F113" s="1">
        <v>3</v>
      </c>
      <c r="G113" s="1" t="s">
        <v>181</v>
      </c>
      <c r="H113" s="1" t="s">
        <v>14</v>
      </c>
      <c r="I113" s="1">
        <v>18400</v>
      </c>
      <c r="J113" s="1">
        <v>0</v>
      </c>
      <c r="K113" s="1"/>
      <c r="L113" s="18"/>
      <c r="M113" s="18"/>
      <c r="N113" s="1" t="s">
        <v>37</v>
      </c>
      <c r="O113" s="18">
        <v>152609.72</v>
      </c>
      <c r="P113" s="22">
        <f t="shared" si="1"/>
        <v>0</v>
      </c>
    </row>
    <row r="114" spans="2:19" ht="18.5" x14ac:dyDescent="0.45">
      <c r="B114" s="3"/>
      <c r="C114" s="1"/>
      <c r="D114" s="1"/>
      <c r="E114" s="1" t="s">
        <v>537</v>
      </c>
      <c r="F114" s="1">
        <v>2</v>
      </c>
      <c r="G114" s="1" t="s">
        <v>181</v>
      </c>
      <c r="H114" s="1" t="s">
        <v>14</v>
      </c>
      <c r="I114" s="1">
        <v>18399</v>
      </c>
      <c r="J114" s="1">
        <v>0</v>
      </c>
      <c r="K114" s="1"/>
      <c r="L114" s="1"/>
      <c r="M114" s="1"/>
      <c r="N114" s="1" t="s">
        <v>37</v>
      </c>
      <c r="O114" s="18">
        <v>89743.48</v>
      </c>
      <c r="P114" s="22">
        <f t="shared" si="1"/>
        <v>0</v>
      </c>
    </row>
    <row r="115" spans="2:19" ht="18.5" x14ac:dyDescent="0.45">
      <c r="B115" s="3"/>
      <c r="C115" s="1"/>
      <c r="D115" s="1"/>
      <c r="E115" s="1" t="s">
        <v>71</v>
      </c>
      <c r="F115" s="1">
        <v>12</v>
      </c>
      <c r="G115" s="1" t="s">
        <v>181</v>
      </c>
      <c r="H115" s="1" t="s">
        <v>14</v>
      </c>
      <c r="I115" s="1">
        <v>18401</v>
      </c>
      <c r="J115" s="1">
        <v>0</v>
      </c>
      <c r="K115" s="1"/>
      <c r="L115" s="1"/>
      <c r="M115" s="1"/>
      <c r="N115" s="1" t="s">
        <v>37</v>
      </c>
      <c r="O115" s="18">
        <v>0.6</v>
      </c>
      <c r="P115" s="22">
        <f t="shared" si="1"/>
        <v>0</v>
      </c>
    </row>
    <row r="116" spans="2:19" ht="18.5" x14ac:dyDescent="0.45">
      <c r="B116" s="3"/>
      <c r="C116" s="1"/>
      <c r="D116" s="1"/>
      <c r="E116" s="1" t="s">
        <v>71</v>
      </c>
      <c r="F116" s="1">
        <v>68</v>
      </c>
      <c r="G116" s="1" t="s">
        <v>181</v>
      </c>
      <c r="H116" s="1" t="s">
        <v>14</v>
      </c>
      <c r="I116" s="1">
        <v>18402</v>
      </c>
      <c r="J116" s="1">
        <v>0</v>
      </c>
      <c r="K116" s="1"/>
      <c r="L116" s="1"/>
      <c r="M116" s="1"/>
      <c r="N116" s="1" t="s">
        <v>37</v>
      </c>
      <c r="O116" s="18">
        <v>2660738.2400000002</v>
      </c>
      <c r="P116" s="22">
        <f t="shared" si="1"/>
        <v>0</v>
      </c>
    </row>
    <row r="117" spans="2:19" ht="18.5" x14ac:dyDescent="0.45">
      <c r="B117" s="4"/>
      <c r="C117" s="2"/>
      <c r="D117" s="2"/>
      <c r="E117" s="2" t="s">
        <v>71</v>
      </c>
      <c r="F117" s="2">
        <v>55</v>
      </c>
      <c r="G117" s="2" t="s">
        <v>181</v>
      </c>
      <c r="H117" s="2" t="s">
        <v>14</v>
      </c>
      <c r="I117" s="2">
        <v>18403</v>
      </c>
      <c r="J117" s="2">
        <v>0</v>
      </c>
      <c r="K117" s="2"/>
      <c r="L117" s="2"/>
      <c r="M117" s="2"/>
      <c r="N117" s="2" t="s">
        <v>37</v>
      </c>
      <c r="O117" s="35">
        <v>2668417</v>
      </c>
      <c r="P117" s="36">
        <f t="shared" si="1"/>
        <v>0</v>
      </c>
    </row>
    <row r="118" spans="2:19" ht="18.5" x14ac:dyDescent="0.45">
      <c r="B118" s="12">
        <v>45684</v>
      </c>
      <c r="C118" s="10">
        <v>3082</v>
      </c>
      <c r="D118" s="10" t="s">
        <v>162</v>
      </c>
      <c r="E118" s="10" t="s">
        <v>226</v>
      </c>
      <c r="F118" s="10">
        <v>173</v>
      </c>
      <c r="G118" s="10" t="s">
        <v>24</v>
      </c>
      <c r="H118" s="10" t="s">
        <v>14</v>
      </c>
      <c r="I118" s="10">
        <v>18412</v>
      </c>
      <c r="J118" s="10">
        <v>186600</v>
      </c>
      <c r="K118" s="10"/>
      <c r="L118" s="10"/>
      <c r="M118" s="10"/>
      <c r="N118" s="10"/>
      <c r="O118" s="42">
        <v>5345245</v>
      </c>
      <c r="P118" s="37">
        <f t="shared" si="1"/>
        <v>3.4909531742698419</v>
      </c>
    </row>
    <row r="119" spans="2:19" ht="18.5" x14ac:dyDescent="0.45">
      <c r="B119" s="8">
        <v>45684</v>
      </c>
      <c r="C119" s="1">
        <v>3083</v>
      </c>
      <c r="D119" s="1" t="s">
        <v>11</v>
      </c>
      <c r="E119" s="1" t="s">
        <v>550</v>
      </c>
      <c r="F119" s="1">
        <v>29</v>
      </c>
      <c r="G119" s="1" t="s">
        <v>414</v>
      </c>
      <c r="H119" s="1" t="s">
        <v>17</v>
      </c>
      <c r="I119" s="1">
        <v>18418</v>
      </c>
      <c r="J119" s="1">
        <v>55500</v>
      </c>
      <c r="K119" s="1"/>
      <c r="L119" s="1"/>
      <c r="M119" s="1"/>
      <c r="N119" s="1"/>
      <c r="O119" s="18">
        <v>1213864.46</v>
      </c>
      <c r="P119" s="22">
        <f t="shared" si="1"/>
        <v>4.5721743925182556</v>
      </c>
      <c r="Q119" s="94">
        <f>O119/O$127</f>
        <v>0.13417479920574549</v>
      </c>
      <c r="R119" s="96">
        <f>Q119*J$127</f>
        <v>63504.932464079342</v>
      </c>
      <c r="S119" s="93">
        <f>R119/O119*100</f>
        <v>5.2316329010966633</v>
      </c>
    </row>
    <row r="120" spans="2:19" ht="18.5" x14ac:dyDescent="0.45">
      <c r="B120" s="3"/>
      <c r="C120" s="1"/>
      <c r="D120" s="1"/>
      <c r="E120" s="1" t="s">
        <v>486</v>
      </c>
      <c r="F120" s="1">
        <v>18</v>
      </c>
      <c r="G120" s="1" t="s">
        <v>414</v>
      </c>
      <c r="H120" s="1" t="s">
        <v>14</v>
      </c>
      <c r="I120" s="1">
        <v>18410</v>
      </c>
      <c r="J120" s="1">
        <v>55500</v>
      </c>
      <c r="K120" s="1"/>
      <c r="L120" s="1"/>
      <c r="M120" s="1"/>
      <c r="N120" s="1"/>
      <c r="O120" s="18">
        <v>877128.12</v>
      </c>
      <c r="P120" s="22">
        <f t="shared" si="1"/>
        <v>6.3274678732224432</v>
      </c>
      <c r="Q120" s="94">
        <f t="shared" ref="Q120:Q126" si="2">O120/O$127</f>
        <v>9.6953567104776303E-2</v>
      </c>
      <c r="R120" s="96">
        <f t="shared" ref="R120:R126" si="3">Q120*J$127</f>
        <v>45888.123310690622</v>
      </c>
      <c r="S120" s="93">
        <f t="shared" ref="S120" si="4">R120/O120*100</f>
        <v>5.2316329010966633</v>
      </c>
    </row>
    <row r="121" spans="2:19" ht="18.5" x14ac:dyDescent="0.45">
      <c r="B121" s="3"/>
      <c r="C121" s="1"/>
      <c r="D121" s="1"/>
      <c r="E121" s="1" t="s">
        <v>306</v>
      </c>
      <c r="F121" s="1">
        <v>2</v>
      </c>
      <c r="G121" s="1" t="s">
        <v>414</v>
      </c>
      <c r="H121" s="1" t="s">
        <v>14</v>
      </c>
      <c r="I121" s="1">
        <v>18413</v>
      </c>
      <c r="J121" s="1">
        <v>0</v>
      </c>
      <c r="K121" s="1"/>
      <c r="L121" s="1"/>
      <c r="M121" s="1"/>
      <c r="N121" s="1"/>
      <c r="O121" s="39">
        <v>0.1</v>
      </c>
      <c r="P121" s="22">
        <f t="shared" si="1"/>
        <v>0</v>
      </c>
      <c r="Q121" s="94">
        <f t="shared" si="2"/>
        <v>1.105352398287907E-8</v>
      </c>
      <c r="R121" s="96"/>
      <c r="S121" s="93"/>
    </row>
    <row r="122" spans="2:19" ht="18.5" x14ac:dyDescent="0.45">
      <c r="B122" s="3"/>
      <c r="C122" s="1"/>
      <c r="D122" s="1"/>
      <c r="E122" s="1" t="s">
        <v>306</v>
      </c>
      <c r="F122" s="1">
        <v>40</v>
      </c>
      <c r="G122" s="1" t="s">
        <v>414</v>
      </c>
      <c r="H122" s="1" t="s">
        <v>14</v>
      </c>
      <c r="I122" s="1">
        <v>18414</v>
      </c>
      <c r="J122" s="1">
        <v>55500</v>
      </c>
      <c r="K122" s="1"/>
      <c r="L122" s="1"/>
      <c r="M122" s="1"/>
      <c r="N122" s="1"/>
      <c r="O122" s="18">
        <v>1299118.06</v>
      </c>
      <c r="P122" s="22">
        <f t="shared" si="1"/>
        <v>4.2721290473015205</v>
      </c>
      <c r="Q122" s="94">
        <f t="shared" si="2"/>
        <v>0.14359832632801328</v>
      </c>
      <c r="R122" s="96">
        <f t="shared" si="3"/>
        <v>67965.08785104868</v>
      </c>
      <c r="S122" s="93">
        <f>R122/O122*100</f>
        <v>5.2316329010966625</v>
      </c>
    </row>
    <row r="123" spans="2:19" ht="18.5" x14ac:dyDescent="0.45">
      <c r="B123" s="3"/>
      <c r="C123" s="1"/>
      <c r="D123" s="1"/>
      <c r="E123" s="1" t="s">
        <v>34</v>
      </c>
      <c r="F123" s="1">
        <v>40</v>
      </c>
      <c r="G123" s="1" t="s">
        <v>414</v>
      </c>
      <c r="H123" s="1" t="s">
        <v>35</v>
      </c>
      <c r="I123" s="1">
        <v>18417</v>
      </c>
      <c r="J123" s="1">
        <v>55500</v>
      </c>
      <c r="K123" s="1"/>
      <c r="L123" s="1"/>
      <c r="M123" s="1"/>
      <c r="N123" s="1"/>
      <c r="O123" s="39">
        <v>2720000</v>
      </c>
      <c r="P123" s="22">
        <f t="shared" si="1"/>
        <v>2.0404411764705883</v>
      </c>
      <c r="Q123" s="94">
        <f t="shared" si="2"/>
        <v>0.30065585233431069</v>
      </c>
      <c r="R123" s="96">
        <f t="shared" si="3"/>
        <v>142300.41490982924</v>
      </c>
      <c r="S123" s="93">
        <f>R123/O123*100</f>
        <v>5.2316329010966633</v>
      </c>
    </row>
    <row r="124" spans="2:19" ht="18.5" x14ac:dyDescent="0.45">
      <c r="B124" s="3"/>
      <c r="C124" s="1"/>
      <c r="D124" s="1"/>
      <c r="E124" s="1" t="s">
        <v>551</v>
      </c>
      <c r="F124" s="1">
        <v>8</v>
      </c>
      <c r="G124" s="1" t="s">
        <v>414</v>
      </c>
      <c r="H124" s="1" t="s">
        <v>99</v>
      </c>
      <c r="I124" s="1">
        <v>18419</v>
      </c>
      <c r="J124" s="1">
        <v>55500</v>
      </c>
      <c r="K124" s="1"/>
      <c r="L124" s="1"/>
      <c r="M124" s="1"/>
      <c r="N124" s="1"/>
      <c r="O124" s="39">
        <v>292764.79999999999</v>
      </c>
      <c r="P124" s="22">
        <f t="shared" si="1"/>
        <v>18.957197040081322</v>
      </c>
      <c r="Q124" s="94">
        <f t="shared" si="2"/>
        <v>3.236082738142794E-2</v>
      </c>
      <c r="R124" s="96">
        <f t="shared" si="3"/>
        <v>15316.379599629843</v>
      </c>
      <c r="S124" s="93">
        <f>R124/O124*100</f>
        <v>5.2316329010966633</v>
      </c>
    </row>
    <row r="125" spans="2:19" ht="18.5" x14ac:dyDescent="0.45">
      <c r="B125" s="3"/>
      <c r="C125" s="1"/>
      <c r="D125" s="1"/>
      <c r="E125" s="1" t="s">
        <v>29</v>
      </c>
      <c r="F125" s="1">
        <v>21</v>
      </c>
      <c r="G125" s="1" t="s">
        <v>30</v>
      </c>
      <c r="H125" s="1" t="s">
        <v>14</v>
      </c>
      <c r="I125" s="1">
        <v>18415</v>
      </c>
      <c r="J125" s="1">
        <v>0</v>
      </c>
      <c r="K125" s="1"/>
      <c r="L125" s="1"/>
      <c r="M125" s="1"/>
      <c r="N125" s="1"/>
      <c r="O125" s="18">
        <v>1.05</v>
      </c>
      <c r="P125" s="22">
        <f t="shared" si="1"/>
        <v>0</v>
      </c>
      <c r="Q125" s="94">
        <f t="shared" si="2"/>
        <v>1.1606200182023023E-7</v>
      </c>
      <c r="R125" s="96"/>
      <c r="S125" s="93"/>
    </row>
    <row r="126" spans="2:19" ht="18.5" x14ac:dyDescent="0.45">
      <c r="B126" s="4"/>
      <c r="C126" s="2"/>
      <c r="D126" s="2"/>
      <c r="E126" s="2" t="s">
        <v>29</v>
      </c>
      <c r="F126" s="2">
        <v>70</v>
      </c>
      <c r="G126" s="2" t="s">
        <v>30</v>
      </c>
      <c r="H126" s="2" t="s">
        <v>14</v>
      </c>
      <c r="I126" s="2">
        <v>18416</v>
      </c>
      <c r="J126" s="2">
        <v>195800</v>
      </c>
      <c r="K126" s="2"/>
      <c r="L126" s="2"/>
      <c r="M126" s="2"/>
      <c r="N126" s="2"/>
      <c r="O126" s="72">
        <v>2644012</v>
      </c>
      <c r="P126" s="36">
        <f t="shared" si="1"/>
        <v>7.4054126834522691</v>
      </c>
      <c r="Q126" s="94">
        <f t="shared" si="2"/>
        <v>0.29225650053020052</v>
      </c>
      <c r="R126" s="96">
        <f t="shared" si="3"/>
        <v>138325.00170094392</v>
      </c>
      <c r="S126" s="93">
        <f>R126/O126*100</f>
        <v>5.2316329010966642</v>
      </c>
    </row>
    <row r="127" spans="2:19" ht="18.5" x14ac:dyDescent="0.45">
      <c r="B127" s="4"/>
      <c r="C127" s="2"/>
      <c r="D127" s="2"/>
      <c r="E127" s="2"/>
      <c r="F127" s="2"/>
      <c r="G127" s="2"/>
      <c r="H127" s="2"/>
      <c r="I127" s="2"/>
      <c r="J127" s="2">
        <f>SUM(J119:J126)</f>
        <v>473300</v>
      </c>
      <c r="K127" s="2"/>
      <c r="L127" s="2"/>
      <c r="M127" s="2"/>
      <c r="N127" s="2"/>
      <c r="O127" s="72">
        <f>SUM(O119:O126)</f>
        <v>9046888.5899999999</v>
      </c>
      <c r="P127" s="36">
        <f t="shared" si="1"/>
        <v>5.2316329010966633</v>
      </c>
      <c r="Q127" s="95">
        <f>SUM(Q119:Q126)</f>
        <v>1</v>
      </c>
      <c r="R127" s="96">
        <f>SUM(R119:R126)</f>
        <v>473299.93983622169</v>
      </c>
      <c r="S127" s="93">
        <f>R127/O127*100</f>
        <v>5.2316322360748968</v>
      </c>
    </row>
    <row r="128" spans="2:19" ht="18.5" x14ac:dyDescent="0.45">
      <c r="B128" s="12">
        <v>45681</v>
      </c>
      <c r="C128" s="10"/>
      <c r="D128" s="10"/>
      <c r="E128" s="10" t="s">
        <v>552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81"/>
      <c r="P128" s="37" t="e">
        <f t="shared" si="1"/>
        <v>#DIV/0!</v>
      </c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42E9-BE67-41C2-BE8F-0F13A126ED34}">
  <dimension ref="B2:Q22"/>
  <sheetViews>
    <sheetView zoomScale="60" zoomScaleNormal="60" workbookViewId="0">
      <selection activeCell="G9" sqref="G9"/>
    </sheetView>
  </sheetViews>
  <sheetFormatPr baseColWidth="10" defaultRowHeight="14.5" x14ac:dyDescent="0.35"/>
  <cols>
    <col min="2" max="2" width="11.179687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7.7265625" bestFit="1" customWidth="1"/>
  </cols>
  <sheetData>
    <row r="2" spans="2:17" ht="15" customHeight="1" x14ac:dyDescent="0.35">
      <c r="B2" s="136" t="s">
        <v>117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37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7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33"/>
    </row>
    <row r="6" spans="2:17" s="19" customFormat="1" ht="18.5" x14ac:dyDescent="0.45">
      <c r="B6" s="4">
        <f>COUNT(B7:B871)</f>
        <v>0</v>
      </c>
      <c r="C6" s="2"/>
      <c r="D6" s="2"/>
      <c r="E6" s="2"/>
      <c r="F6" s="2"/>
      <c r="G6" s="2"/>
      <c r="H6" s="2"/>
      <c r="I6" s="2"/>
      <c r="J6" s="115">
        <f>SUM(J7:J871)</f>
        <v>0</v>
      </c>
      <c r="K6" s="115">
        <f>SUM(K7:K871)</f>
        <v>0</v>
      </c>
      <c r="L6" s="2"/>
      <c r="M6" s="2"/>
      <c r="N6" s="115"/>
      <c r="O6" s="115">
        <f>SUM(O7:O871)</f>
        <v>0</v>
      </c>
      <c r="P6" s="134" t="e">
        <f>J6/O6</f>
        <v>#DIV/0!</v>
      </c>
      <c r="Q6" s="132" t="e">
        <f>J6/B6</f>
        <v>#DIV/0!</v>
      </c>
    </row>
    <row r="7" spans="2:17" ht="18.5" x14ac:dyDescent="0.45">
      <c r="B7" s="2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078A-FE19-468A-9761-D386D9D0390A}">
  <dimension ref="B2:Q25"/>
  <sheetViews>
    <sheetView zoomScale="60" zoomScaleNormal="60" workbookViewId="0">
      <selection activeCell="J17" sqref="J17"/>
    </sheetView>
  </sheetViews>
  <sheetFormatPr baseColWidth="10" defaultRowHeight="14.5" x14ac:dyDescent="0.35"/>
  <cols>
    <col min="2" max="2" width="11.2695312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5.54296875" bestFit="1" customWidth="1"/>
  </cols>
  <sheetData>
    <row r="2" spans="2:17" ht="15" customHeight="1" x14ac:dyDescent="0.35">
      <c r="B2" s="136" t="s">
        <v>174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37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7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COUNT(B7:B870)</f>
        <v>0</v>
      </c>
      <c r="C6" s="2"/>
      <c r="D6" s="2"/>
      <c r="E6" s="2"/>
      <c r="F6" s="2"/>
      <c r="G6" s="2"/>
      <c r="H6" s="2"/>
      <c r="I6" s="2"/>
      <c r="J6" s="115">
        <f>SUM(J7:J870)</f>
        <v>0</v>
      </c>
      <c r="K6" s="115">
        <f>SUM(K7:K870)</f>
        <v>0</v>
      </c>
      <c r="L6" s="2"/>
      <c r="M6" s="2"/>
      <c r="N6" s="115"/>
      <c r="O6" s="115">
        <f>SUM(O7:O870)</f>
        <v>0</v>
      </c>
      <c r="P6" s="118" t="e">
        <f>J6/O6</f>
        <v>#DIV/0!</v>
      </c>
      <c r="Q6" s="117" t="e">
        <f>J6/B6</f>
        <v>#DIV/0!</v>
      </c>
    </row>
    <row r="7" spans="2:17" ht="18.5" x14ac:dyDescent="0.45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  <row r="23" spans="2:16" ht="18.5" x14ac:dyDescent="0.45">
      <c r="B23" s="2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22"/>
    </row>
    <row r="24" spans="2:16" ht="18.5" x14ac:dyDescent="0.45">
      <c r="B24" s="2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22"/>
    </row>
    <row r="25" spans="2:16" ht="18.5" x14ac:dyDescent="0.4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4691-4AED-4398-9049-0519A2B72AE3}">
  <dimension ref="B2:Q25"/>
  <sheetViews>
    <sheetView zoomScale="60" zoomScaleNormal="60" workbookViewId="0">
      <selection activeCell="J17" sqref="J17"/>
    </sheetView>
  </sheetViews>
  <sheetFormatPr baseColWidth="10" defaultRowHeight="14.5" x14ac:dyDescent="0.35"/>
  <cols>
    <col min="2" max="2" width="11.179687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5.54296875" bestFit="1" customWidth="1"/>
  </cols>
  <sheetData>
    <row r="2" spans="2:17" ht="15" customHeight="1" x14ac:dyDescent="0.35">
      <c r="B2" s="136" t="s">
        <v>237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37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7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COUNT(B7:B870)</f>
        <v>0</v>
      </c>
      <c r="C6" s="2"/>
      <c r="D6" s="2"/>
      <c r="E6" s="2"/>
      <c r="F6" s="2"/>
      <c r="G6" s="2"/>
      <c r="H6" s="2"/>
      <c r="I6" s="2"/>
      <c r="J6" s="115">
        <f>SUM(J7:J870)</f>
        <v>0</v>
      </c>
      <c r="K6" s="115">
        <f>SUM(K7:K870)</f>
        <v>0</v>
      </c>
      <c r="L6" s="2"/>
      <c r="M6" s="2"/>
      <c r="N6" s="115"/>
      <c r="O6" s="115">
        <f>SUM(O7:O870)</f>
        <v>0</v>
      </c>
      <c r="P6" s="118" t="e">
        <f>J6/O6</f>
        <v>#DIV/0!</v>
      </c>
      <c r="Q6" s="117" t="e">
        <f>J6/B6</f>
        <v>#DIV/0!</v>
      </c>
    </row>
    <row r="7" spans="2:17" ht="18.5" x14ac:dyDescent="0.45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  <row r="23" spans="2:16" ht="18.5" x14ac:dyDescent="0.45">
      <c r="B23" s="2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22"/>
    </row>
    <row r="24" spans="2:16" ht="18.5" x14ac:dyDescent="0.45">
      <c r="B24" s="2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22"/>
    </row>
    <row r="25" spans="2:16" ht="18.5" x14ac:dyDescent="0.4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43C2-45EA-4602-85AD-07EB411F15E0}">
  <dimension ref="B2:Q25"/>
  <sheetViews>
    <sheetView zoomScale="60" zoomScaleNormal="60" workbookViewId="0">
      <selection activeCell="J13" sqref="J13"/>
    </sheetView>
  </sheetViews>
  <sheetFormatPr baseColWidth="10" defaultRowHeight="14.5" x14ac:dyDescent="0.35"/>
  <cols>
    <col min="2" max="2" width="11.2695312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5.54296875" bestFit="1" customWidth="1"/>
  </cols>
  <sheetData>
    <row r="2" spans="2:17" ht="15" customHeight="1" x14ac:dyDescent="0.35">
      <c r="B2" s="136" t="s">
        <v>271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37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7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COUNT(B7:B870)</f>
        <v>0</v>
      </c>
      <c r="C6" s="2"/>
      <c r="D6" s="2"/>
      <c r="E6" s="2"/>
      <c r="F6" s="2"/>
      <c r="G6" s="2"/>
      <c r="H6" s="2"/>
      <c r="I6" s="2"/>
      <c r="J6" s="115">
        <f>SUM(J7:J870)</f>
        <v>0</v>
      </c>
      <c r="K6" s="115">
        <f>SUM(K7:K870)</f>
        <v>0</v>
      </c>
      <c r="L6" s="2"/>
      <c r="M6" s="2"/>
      <c r="N6" s="115"/>
      <c r="O6" s="115">
        <f>SUM(O7:O870)</f>
        <v>0</v>
      </c>
      <c r="P6" s="134" t="e">
        <f>J6/O6</f>
        <v>#DIV/0!</v>
      </c>
      <c r="Q6" s="117" t="e">
        <f>J6/B6</f>
        <v>#DIV/0!</v>
      </c>
    </row>
    <row r="7" spans="2:17" ht="18.5" x14ac:dyDescent="0.45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  <row r="23" spans="2:16" ht="18.5" x14ac:dyDescent="0.45">
      <c r="B23" s="2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22"/>
    </row>
    <row r="24" spans="2:16" ht="18.5" x14ac:dyDescent="0.45">
      <c r="B24" s="2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22"/>
    </row>
    <row r="25" spans="2:16" ht="18.5" x14ac:dyDescent="0.4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5358-1575-43CB-9E0E-C252A1D9F8CF}">
  <dimension ref="B2:Q26"/>
  <sheetViews>
    <sheetView zoomScale="60" zoomScaleNormal="60" workbookViewId="0">
      <selection activeCell="K14" sqref="K14"/>
    </sheetView>
  </sheetViews>
  <sheetFormatPr baseColWidth="10" defaultRowHeight="14.5" x14ac:dyDescent="0.35"/>
  <cols>
    <col min="2" max="2" width="11.2695312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7.7265625" bestFit="1" customWidth="1"/>
  </cols>
  <sheetData>
    <row r="2" spans="2:17" ht="15" customHeight="1" x14ac:dyDescent="0.35">
      <c r="B2" s="136" t="s">
        <v>341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37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7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COUNT(B7:B871)</f>
        <v>0</v>
      </c>
      <c r="C6" s="2"/>
      <c r="D6" s="2"/>
      <c r="E6" s="2"/>
      <c r="F6" s="2"/>
      <c r="G6" s="2"/>
      <c r="H6" s="2"/>
      <c r="I6" s="2"/>
      <c r="J6" s="115">
        <f>SUM(J7:J871)</f>
        <v>0</v>
      </c>
      <c r="K6" s="115">
        <f>SUM(K7:K871)</f>
        <v>0</v>
      </c>
      <c r="L6" s="2"/>
      <c r="M6" s="2"/>
      <c r="N6" s="115"/>
      <c r="O6" s="115">
        <f>SUM(O7:O871)</f>
        <v>0</v>
      </c>
      <c r="P6" s="134" t="e">
        <f>J6/O6</f>
        <v>#DIV/0!</v>
      </c>
      <c r="Q6" s="117" t="e">
        <f>J6/B6</f>
        <v>#DIV/0!</v>
      </c>
    </row>
    <row r="7" spans="2:17" ht="18.5" x14ac:dyDescent="0.45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  <row r="23" spans="2:16" ht="18.5" x14ac:dyDescent="0.45">
      <c r="B23" s="2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22"/>
    </row>
    <row r="24" spans="2:16" ht="18.5" x14ac:dyDescent="0.45">
      <c r="B24" s="2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22"/>
    </row>
    <row r="25" spans="2:16" ht="18.5" x14ac:dyDescent="0.45"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22"/>
    </row>
    <row r="26" spans="2:16" ht="18.5" x14ac:dyDescent="0.4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69D7-7D03-4CCD-ADB0-1FF503CB58D4}">
  <dimension ref="B2:Q27"/>
  <sheetViews>
    <sheetView zoomScale="60" zoomScaleNormal="60" workbookViewId="0">
      <selection activeCell="N10" sqref="N10"/>
    </sheetView>
  </sheetViews>
  <sheetFormatPr baseColWidth="10" defaultRowHeight="14.5" x14ac:dyDescent="0.35"/>
  <cols>
    <col min="2" max="2" width="11.179687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7.7265625" bestFit="1" customWidth="1"/>
  </cols>
  <sheetData>
    <row r="2" spans="2:17" ht="15" customHeight="1" x14ac:dyDescent="0.35">
      <c r="B2" s="136" t="s">
        <v>342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COUNT(B7:B871)</f>
        <v>0</v>
      </c>
      <c r="C6" s="2"/>
      <c r="D6" s="2"/>
      <c r="E6" s="2"/>
      <c r="F6" s="2"/>
      <c r="G6" s="2"/>
      <c r="H6" s="2"/>
      <c r="I6" s="2"/>
      <c r="J6" s="115">
        <f>SUM(J7:J871)</f>
        <v>0</v>
      </c>
      <c r="K6" s="115">
        <f>SUM(K7:K871)</f>
        <v>0</v>
      </c>
      <c r="L6" s="2"/>
      <c r="M6" s="2"/>
      <c r="N6" s="115"/>
      <c r="O6" s="115">
        <f>SUM(O7:O871)</f>
        <v>0</v>
      </c>
      <c r="P6" s="134" t="e">
        <f>J6/O6</f>
        <v>#DIV/0!</v>
      </c>
      <c r="Q6" s="117" t="e">
        <f>J6/B6</f>
        <v>#DIV/0!</v>
      </c>
    </row>
    <row r="7" spans="2:17" ht="18.5" x14ac:dyDescent="0.45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  <row r="23" spans="2:16" ht="18.5" x14ac:dyDescent="0.45">
      <c r="B23" s="2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22"/>
    </row>
    <row r="24" spans="2:16" ht="18.5" x14ac:dyDescent="0.45">
      <c r="B24" s="2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22"/>
    </row>
    <row r="25" spans="2:16" ht="18.5" x14ac:dyDescent="0.45"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22"/>
    </row>
    <row r="26" spans="2:16" ht="18.5" x14ac:dyDescent="0.45">
      <c r="B26" s="2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22"/>
    </row>
    <row r="27" spans="2:16" ht="18.5" x14ac:dyDescent="0.45">
      <c r="B27" s="2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22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41"/>
  <sheetViews>
    <sheetView zoomScale="60" zoomScaleNormal="60" workbookViewId="0">
      <selection activeCell="B4" sqref="B4:P4"/>
    </sheetView>
  </sheetViews>
  <sheetFormatPr baseColWidth="10" defaultRowHeight="14.5" x14ac:dyDescent="0.35"/>
  <cols>
    <col min="1" max="1" width="6.26953125" customWidth="1"/>
    <col min="2" max="2" width="11.1796875" bestFit="1" customWidth="1"/>
    <col min="3" max="3" width="15.453125" bestFit="1" customWidth="1"/>
    <col min="4" max="4" width="10.453125" bestFit="1" customWidth="1"/>
    <col min="5" max="5" width="31.7265625" customWidth="1"/>
    <col min="6" max="6" width="13.26953125" bestFit="1" customWidth="1"/>
    <col min="7" max="7" width="26.26953125" bestFit="1" customWidth="1"/>
    <col min="8" max="8" width="22" bestFit="1" customWidth="1"/>
    <col min="9" max="9" width="14.1796875" bestFit="1" customWidth="1"/>
    <col min="10" max="10" width="16.81640625" bestFit="1" customWidth="1"/>
    <col min="11" max="11" width="18.453125" bestFit="1" customWidth="1"/>
    <col min="12" max="12" width="21.54296875" bestFit="1" customWidth="1"/>
    <col min="13" max="13" width="26.26953125" bestFit="1" customWidth="1"/>
    <col min="14" max="14" width="14.453125" bestFit="1" customWidth="1"/>
    <col min="15" max="15" width="29.7265625" bestFit="1" customWidth="1"/>
    <col min="16" max="16" width="11.26953125" bestFit="1" customWidth="1"/>
  </cols>
  <sheetData>
    <row r="2" spans="2:17" x14ac:dyDescent="0.35">
      <c r="B2" s="138" t="s">
        <v>117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40"/>
      <c r="P2" s="140"/>
    </row>
    <row r="3" spans="2:17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40"/>
      <c r="P3" s="140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09" t="s">
        <v>553</v>
      </c>
      <c r="C5" s="99"/>
      <c r="D5" s="99"/>
      <c r="E5" s="99"/>
      <c r="F5" s="99"/>
      <c r="G5" s="99"/>
      <c r="H5" s="99"/>
      <c r="I5" s="99"/>
      <c r="J5" s="99" t="s">
        <v>554</v>
      </c>
      <c r="K5" s="99"/>
      <c r="L5" s="99"/>
      <c r="M5" s="99"/>
      <c r="N5" s="99"/>
      <c r="O5" s="99" t="s">
        <v>555</v>
      </c>
      <c r="P5" s="100"/>
    </row>
    <row r="6" spans="2:17" s="19" customFormat="1" ht="18.5" x14ac:dyDescent="0.45">
      <c r="B6" s="76">
        <f>COUNT(B7:B1000)</f>
        <v>21</v>
      </c>
      <c r="C6" s="101"/>
      <c r="D6" s="101"/>
      <c r="E6" s="101"/>
      <c r="F6" s="101"/>
      <c r="G6" s="101"/>
      <c r="H6" s="101"/>
      <c r="I6" s="101"/>
      <c r="J6" s="101">
        <f>SUM(J7:J1000)</f>
        <v>3121925</v>
      </c>
      <c r="K6" s="101"/>
      <c r="L6" s="101"/>
      <c r="M6" s="101"/>
      <c r="N6" s="101"/>
      <c r="O6" s="101">
        <f>SUM(O7:O1000)</f>
        <v>0</v>
      </c>
      <c r="P6" s="110" t="e">
        <f>J6/O6</f>
        <v>#DIV/0!</v>
      </c>
      <c r="Q6" s="19">
        <f>J6/B6</f>
        <v>148663.09523809524</v>
      </c>
    </row>
    <row r="7" spans="2:17" ht="18.5" x14ac:dyDescent="0.45">
      <c r="B7" s="8">
        <v>45324</v>
      </c>
      <c r="C7" s="1">
        <v>2786</v>
      </c>
      <c r="D7" s="1" t="s">
        <v>11</v>
      </c>
      <c r="E7" s="1" t="s">
        <v>119</v>
      </c>
      <c r="F7" s="1">
        <v>10</v>
      </c>
      <c r="G7" s="1" t="s">
        <v>24</v>
      </c>
      <c r="H7" s="1" t="s">
        <v>14</v>
      </c>
      <c r="I7" s="1">
        <v>16233</v>
      </c>
      <c r="J7" s="1">
        <v>21060</v>
      </c>
      <c r="K7" s="1"/>
      <c r="L7" s="1">
        <v>5846</v>
      </c>
      <c r="M7" s="1"/>
      <c r="N7" s="1" t="s">
        <v>37</v>
      </c>
      <c r="O7" s="1"/>
      <c r="P7" s="6"/>
    </row>
    <row r="8" spans="2:17" ht="18.5" x14ac:dyDescent="0.45">
      <c r="B8" s="3"/>
      <c r="C8" s="1"/>
      <c r="D8" s="1"/>
      <c r="E8" s="1" t="s">
        <v>120</v>
      </c>
      <c r="F8" s="1">
        <v>2</v>
      </c>
      <c r="G8" s="1" t="s">
        <v>13</v>
      </c>
      <c r="H8" s="1" t="s">
        <v>14</v>
      </c>
      <c r="I8" s="1">
        <v>16229</v>
      </c>
      <c r="J8" s="1">
        <v>21060</v>
      </c>
      <c r="K8" s="1"/>
      <c r="L8" s="1">
        <v>5846</v>
      </c>
      <c r="M8" s="1"/>
      <c r="N8" s="1" t="s">
        <v>37</v>
      </c>
      <c r="O8" s="1"/>
      <c r="P8" s="6"/>
    </row>
    <row r="9" spans="2:17" ht="18.5" x14ac:dyDescent="0.45">
      <c r="B9" s="3"/>
      <c r="C9" s="1"/>
      <c r="D9" s="1"/>
      <c r="E9" s="1" t="s">
        <v>50</v>
      </c>
      <c r="F9" s="1">
        <v>140</v>
      </c>
      <c r="G9" s="1" t="s">
        <v>13</v>
      </c>
      <c r="H9" s="1" t="s">
        <v>14</v>
      </c>
      <c r="I9" s="1">
        <v>16235</v>
      </c>
      <c r="J9" s="1">
        <v>21060</v>
      </c>
      <c r="K9" s="1"/>
      <c r="L9" s="1">
        <v>5846</v>
      </c>
      <c r="M9" s="1"/>
      <c r="N9" s="1" t="s">
        <v>37</v>
      </c>
      <c r="O9" s="1"/>
      <c r="P9" s="6"/>
    </row>
    <row r="10" spans="2:17" ht="18.5" x14ac:dyDescent="0.45">
      <c r="B10" s="3"/>
      <c r="C10" s="1"/>
      <c r="D10" s="1"/>
      <c r="E10" s="1" t="s">
        <v>121</v>
      </c>
      <c r="F10" s="1">
        <v>18</v>
      </c>
      <c r="G10" s="1" t="s">
        <v>13</v>
      </c>
      <c r="H10" s="1" t="s">
        <v>122</v>
      </c>
      <c r="I10" s="1">
        <v>16209</v>
      </c>
      <c r="J10" s="1">
        <v>21060</v>
      </c>
      <c r="K10" s="1"/>
      <c r="L10" s="1">
        <v>5846</v>
      </c>
      <c r="M10" s="1"/>
      <c r="N10" s="1" t="s">
        <v>37</v>
      </c>
      <c r="O10" s="1"/>
      <c r="P10" s="6"/>
    </row>
    <row r="11" spans="2:17" ht="18.5" x14ac:dyDescent="0.45">
      <c r="B11" s="3"/>
      <c r="C11" s="1"/>
      <c r="D11" s="1"/>
      <c r="E11" s="1" t="s">
        <v>123</v>
      </c>
      <c r="F11" s="1">
        <v>20</v>
      </c>
      <c r="G11" s="1" t="s">
        <v>13</v>
      </c>
      <c r="H11" s="1" t="s">
        <v>124</v>
      </c>
      <c r="I11" s="1">
        <v>16234</v>
      </c>
      <c r="J11" s="1">
        <v>21060</v>
      </c>
      <c r="K11" s="1"/>
      <c r="L11" s="1">
        <v>5846</v>
      </c>
      <c r="M11" s="1"/>
      <c r="N11" s="1" t="s">
        <v>37</v>
      </c>
      <c r="O11" s="1"/>
      <c r="P11" s="6"/>
    </row>
    <row r="12" spans="2:17" ht="18.5" x14ac:dyDescent="0.45">
      <c r="B12" s="3"/>
      <c r="C12" s="1"/>
      <c r="D12" s="1"/>
      <c r="E12" s="1" t="s">
        <v>34</v>
      </c>
      <c r="F12" s="1">
        <v>60</v>
      </c>
      <c r="G12" s="1" t="s">
        <v>13</v>
      </c>
      <c r="H12" s="1" t="s">
        <v>35</v>
      </c>
      <c r="I12" s="1">
        <v>16227</v>
      </c>
      <c r="J12" s="1">
        <v>21060</v>
      </c>
      <c r="K12" s="1"/>
      <c r="L12" s="1">
        <v>5846</v>
      </c>
      <c r="M12" s="1"/>
      <c r="N12" s="1" t="s">
        <v>37</v>
      </c>
      <c r="O12" s="1"/>
      <c r="P12" s="6"/>
    </row>
    <row r="13" spans="2:17" ht="18.5" x14ac:dyDescent="0.45">
      <c r="B13" s="4"/>
      <c r="C13" s="2"/>
      <c r="D13" s="2"/>
      <c r="E13" s="2" t="s">
        <v>125</v>
      </c>
      <c r="F13" s="2">
        <v>17</v>
      </c>
      <c r="G13" s="2" t="s">
        <v>126</v>
      </c>
      <c r="H13" s="2" t="s">
        <v>14</v>
      </c>
      <c r="I13" s="2">
        <v>16236</v>
      </c>
      <c r="J13" s="2">
        <v>74485</v>
      </c>
      <c r="K13" s="2"/>
      <c r="L13" s="2">
        <v>5846</v>
      </c>
      <c r="M13" s="2"/>
      <c r="N13" s="2" t="s">
        <v>37</v>
      </c>
      <c r="O13" s="2"/>
      <c r="P13" s="7"/>
    </row>
    <row r="14" spans="2:17" ht="18.5" x14ac:dyDescent="0.45">
      <c r="B14" s="17">
        <v>45327</v>
      </c>
      <c r="C14" s="1">
        <v>2787</v>
      </c>
      <c r="D14" s="1" t="s">
        <v>33</v>
      </c>
      <c r="E14" s="1" t="s">
        <v>73</v>
      </c>
      <c r="F14" s="1">
        <v>200</v>
      </c>
      <c r="G14" s="1" t="s">
        <v>13</v>
      </c>
      <c r="H14" s="1" t="s">
        <v>118</v>
      </c>
      <c r="I14" s="1">
        <v>16237</v>
      </c>
      <c r="J14" s="1">
        <v>21060</v>
      </c>
      <c r="K14" s="1"/>
      <c r="L14" s="1">
        <v>5847</v>
      </c>
      <c r="M14" s="1"/>
      <c r="N14" s="1"/>
      <c r="O14" s="1"/>
      <c r="P14" s="6"/>
    </row>
    <row r="15" spans="2:17" ht="18.5" x14ac:dyDescent="0.45">
      <c r="B15" s="3"/>
      <c r="C15" s="1"/>
      <c r="D15" s="1"/>
      <c r="E15" s="1" t="s">
        <v>25</v>
      </c>
      <c r="F15" s="1">
        <v>42</v>
      </c>
      <c r="G15" s="1" t="s">
        <v>13</v>
      </c>
      <c r="H15" s="1" t="s">
        <v>14</v>
      </c>
      <c r="I15" s="1">
        <v>16240</v>
      </c>
      <c r="J15" s="1">
        <v>21060</v>
      </c>
      <c r="K15" s="1"/>
      <c r="L15" s="1">
        <v>5847</v>
      </c>
      <c r="M15" s="1"/>
      <c r="N15" s="1"/>
      <c r="O15" s="1"/>
      <c r="P15" s="6"/>
    </row>
    <row r="16" spans="2:17" ht="18.5" x14ac:dyDescent="0.45">
      <c r="B16" s="3"/>
      <c r="C16" s="1"/>
      <c r="D16" s="1"/>
      <c r="E16" s="1" t="s">
        <v>43</v>
      </c>
      <c r="F16" s="1">
        <v>4</v>
      </c>
      <c r="G16" s="1" t="s">
        <v>13</v>
      </c>
      <c r="H16" s="1" t="s">
        <v>14</v>
      </c>
      <c r="I16" s="1">
        <v>16239</v>
      </c>
      <c r="J16" s="1">
        <v>21060</v>
      </c>
      <c r="K16" s="1"/>
      <c r="L16" s="1">
        <v>5847</v>
      </c>
      <c r="M16" s="1"/>
      <c r="N16" s="1"/>
      <c r="O16" s="1"/>
      <c r="P16" s="6"/>
    </row>
    <row r="17" spans="2:16" ht="18.5" x14ac:dyDescent="0.45">
      <c r="B17" s="3"/>
      <c r="C17" s="1"/>
      <c r="D17" s="1"/>
      <c r="E17" s="1" t="s">
        <v>43</v>
      </c>
      <c r="F17" s="1">
        <v>31</v>
      </c>
      <c r="G17" s="1" t="s">
        <v>13</v>
      </c>
      <c r="H17" s="1" t="s">
        <v>14</v>
      </c>
      <c r="I17" s="1">
        <v>16238</v>
      </c>
      <c r="J17" s="1">
        <v>0</v>
      </c>
      <c r="K17" s="1"/>
      <c r="L17" s="1">
        <v>5847</v>
      </c>
      <c r="M17" s="1"/>
      <c r="N17" s="1"/>
      <c r="O17" s="1"/>
      <c r="P17" s="6"/>
    </row>
    <row r="18" spans="2:16" ht="18.5" x14ac:dyDescent="0.45">
      <c r="B18" s="4"/>
      <c r="C18" s="2"/>
      <c r="D18" s="2"/>
      <c r="E18" s="2" t="s">
        <v>29</v>
      </c>
      <c r="F18" s="2">
        <v>56</v>
      </c>
      <c r="G18" s="2" t="s">
        <v>30</v>
      </c>
      <c r="H18" s="2" t="s">
        <v>14</v>
      </c>
      <c r="I18" s="2">
        <v>16241</v>
      </c>
      <c r="J18" s="2">
        <v>74485</v>
      </c>
      <c r="K18" s="2"/>
      <c r="L18" s="2">
        <v>5847</v>
      </c>
      <c r="M18" s="2"/>
      <c r="N18" s="2"/>
      <c r="O18" s="2"/>
      <c r="P18" s="7"/>
    </row>
    <row r="19" spans="2:16" ht="18.5" x14ac:dyDescent="0.45">
      <c r="B19" s="8">
        <v>45328</v>
      </c>
      <c r="C19" s="1">
        <v>2788</v>
      </c>
      <c r="D19" s="1" t="s">
        <v>33</v>
      </c>
      <c r="E19" s="1" t="s">
        <v>127</v>
      </c>
      <c r="F19" s="1">
        <v>22</v>
      </c>
      <c r="G19" s="1" t="s">
        <v>24</v>
      </c>
      <c r="H19" s="1" t="s">
        <v>14</v>
      </c>
      <c r="I19" s="1">
        <v>16232</v>
      </c>
      <c r="J19" s="1">
        <v>21060</v>
      </c>
      <c r="K19" s="1"/>
      <c r="L19" s="1">
        <v>5847</v>
      </c>
      <c r="M19" s="1"/>
      <c r="N19" s="1" t="s">
        <v>37</v>
      </c>
      <c r="O19" s="1"/>
      <c r="P19" s="6"/>
    </row>
    <row r="20" spans="2:16" ht="18.5" x14ac:dyDescent="0.45">
      <c r="B20" s="3"/>
      <c r="C20" s="1"/>
      <c r="D20" s="1"/>
      <c r="E20" s="1" t="s">
        <v>128</v>
      </c>
      <c r="F20" s="1">
        <v>32</v>
      </c>
      <c r="G20" s="1" t="s">
        <v>13</v>
      </c>
      <c r="H20" s="1" t="s">
        <v>129</v>
      </c>
      <c r="I20" s="1">
        <v>16221</v>
      </c>
      <c r="J20" s="1">
        <v>21060</v>
      </c>
      <c r="K20" s="1"/>
      <c r="L20" s="1">
        <v>5847</v>
      </c>
      <c r="M20" s="1"/>
      <c r="N20" s="1" t="s">
        <v>37</v>
      </c>
      <c r="O20" s="1"/>
      <c r="P20" s="6"/>
    </row>
    <row r="21" spans="2:16" ht="18.5" x14ac:dyDescent="0.45">
      <c r="B21" s="3"/>
      <c r="C21" s="1"/>
      <c r="D21" s="1"/>
      <c r="E21" s="1" t="s">
        <v>130</v>
      </c>
      <c r="F21" s="1">
        <v>18</v>
      </c>
      <c r="G21" s="1" t="s">
        <v>13</v>
      </c>
      <c r="H21" s="1" t="s">
        <v>131</v>
      </c>
      <c r="I21" s="1">
        <v>16243</v>
      </c>
      <c r="J21" s="1">
        <v>21060</v>
      </c>
      <c r="K21" s="1"/>
      <c r="L21" s="1">
        <v>5847</v>
      </c>
      <c r="M21" s="1"/>
      <c r="N21" s="1" t="s">
        <v>37</v>
      </c>
      <c r="O21" s="1"/>
      <c r="P21" s="6"/>
    </row>
    <row r="22" spans="2:16" ht="18.5" x14ac:dyDescent="0.45">
      <c r="B22" s="3"/>
      <c r="C22" s="1"/>
      <c r="D22" s="1"/>
      <c r="E22" s="1" t="s">
        <v>111</v>
      </c>
      <c r="F22" s="1">
        <v>27</v>
      </c>
      <c r="G22" s="1" t="s">
        <v>13</v>
      </c>
      <c r="H22" s="1" t="s">
        <v>14</v>
      </c>
      <c r="I22" s="1">
        <v>16244</v>
      </c>
      <c r="J22" s="1">
        <v>21060</v>
      </c>
      <c r="K22" s="1"/>
      <c r="L22" s="1">
        <v>5847</v>
      </c>
      <c r="M22" s="1" t="s">
        <v>132</v>
      </c>
      <c r="N22" s="1" t="s">
        <v>37</v>
      </c>
      <c r="O22" s="1"/>
      <c r="P22" s="6"/>
    </row>
    <row r="23" spans="2:16" ht="18.5" x14ac:dyDescent="0.45">
      <c r="B23" s="3"/>
      <c r="C23" s="1"/>
      <c r="D23" s="1"/>
      <c r="E23" s="1" t="s">
        <v>109</v>
      </c>
      <c r="F23" s="1">
        <v>27</v>
      </c>
      <c r="G23" s="1" t="s">
        <v>13</v>
      </c>
      <c r="H23" s="1" t="s">
        <v>14</v>
      </c>
      <c r="I23" s="1">
        <v>16245</v>
      </c>
      <c r="J23" s="1">
        <v>0</v>
      </c>
      <c r="K23" s="1"/>
      <c r="L23" s="1">
        <v>5847</v>
      </c>
      <c r="M23" s="1" t="s">
        <v>132</v>
      </c>
      <c r="N23" s="1" t="s">
        <v>37</v>
      </c>
      <c r="O23" s="1"/>
      <c r="P23" s="6"/>
    </row>
    <row r="24" spans="2:16" ht="18.5" x14ac:dyDescent="0.45">
      <c r="B24" s="4"/>
      <c r="C24" s="2"/>
      <c r="D24" s="2"/>
      <c r="E24" s="2" t="s">
        <v>38</v>
      </c>
      <c r="F24" s="2">
        <v>160</v>
      </c>
      <c r="G24" s="2" t="s">
        <v>39</v>
      </c>
      <c r="H24" s="2" t="s">
        <v>14</v>
      </c>
      <c r="I24" s="2">
        <v>16224</v>
      </c>
      <c r="J24" s="2">
        <v>74485</v>
      </c>
      <c r="K24" s="2"/>
      <c r="L24" s="2">
        <v>5847</v>
      </c>
      <c r="M24" s="2"/>
      <c r="N24" s="2" t="s">
        <v>37</v>
      </c>
      <c r="O24" s="2"/>
      <c r="P24" s="7"/>
    </row>
    <row r="25" spans="2:16" ht="18.5" x14ac:dyDescent="0.45">
      <c r="B25" s="8">
        <v>45330</v>
      </c>
      <c r="C25" s="1">
        <v>2789</v>
      </c>
      <c r="D25" s="1" t="s">
        <v>33</v>
      </c>
      <c r="E25" s="1" t="s">
        <v>133</v>
      </c>
      <c r="F25" s="1">
        <v>30</v>
      </c>
      <c r="G25" s="1" t="s">
        <v>134</v>
      </c>
      <c r="H25" s="1" t="s">
        <v>14</v>
      </c>
      <c r="I25" s="1">
        <v>16249</v>
      </c>
      <c r="J25" s="1">
        <v>74485</v>
      </c>
      <c r="K25" s="1"/>
      <c r="L25" s="1">
        <v>5857</v>
      </c>
      <c r="M25" s="1"/>
      <c r="N25" s="1" t="s">
        <v>37</v>
      </c>
      <c r="O25" s="1"/>
      <c r="P25" s="6"/>
    </row>
    <row r="26" spans="2:16" ht="18.5" x14ac:dyDescent="0.45">
      <c r="B26" s="3"/>
      <c r="C26" s="1"/>
      <c r="D26" s="1"/>
      <c r="E26" s="1" t="s">
        <v>31</v>
      </c>
      <c r="F26" s="1">
        <v>100</v>
      </c>
      <c r="G26" s="1" t="s">
        <v>32</v>
      </c>
      <c r="H26" s="1" t="s">
        <v>14</v>
      </c>
      <c r="I26" s="1">
        <v>16252</v>
      </c>
      <c r="J26" s="1">
        <v>21060</v>
      </c>
      <c r="K26" s="1"/>
      <c r="L26" s="1">
        <v>5857</v>
      </c>
      <c r="M26" s="1"/>
      <c r="N26" s="1" t="s">
        <v>37</v>
      </c>
      <c r="O26" s="1"/>
      <c r="P26" s="6"/>
    </row>
    <row r="27" spans="2:16" ht="18.5" x14ac:dyDescent="0.45">
      <c r="B27" s="3"/>
      <c r="C27" s="1"/>
      <c r="D27" s="1"/>
      <c r="E27" s="1" t="s">
        <v>74</v>
      </c>
      <c r="F27" s="1">
        <v>23</v>
      </c>
      <c r="G27" s="1" t="s">
        <v>126</v>
      </c>
      <c r="H27" s="1" t="s">
        <v>14</v>
      </c>
      <c r="I27" s="1">
        <v>16250</v>
      </c>
      <c r="J27" s="1">
        <v>21060</v>
      </c>
      <c r="K27" s="1"/>
      <c r="L27" s="1">
        <v>5857</v>
      </c>
      <c r="M27" s="1"/>
      <c r="N27" s="1" t="s">
        <v>37</v>
      </c>
      <c r="O27" s="1"/>
      <c r="P27" s="6"/>
    </row>
    <row r="28" spans="2:16" ht="18.5" x14ac:dyDescent="0.45">
      <c r="B28" s="3"/>
      <c r="C28" s="1"/>
      <c r="D28" s="1"/>
      <c r="E28" s="1" t="s">
        <v>135</v>
      </c>
      <c r="F28" s="1">
        <v>4</v>
      </c>
      <c r="G28" s="1" t="s">
        <v>13</v>
      </c>
      <c r="H28" s="1" t="s">
        <v>136</v>
      </c>
      <c r="I28" s="1">
        <v>16248</v>
      </c>
      <c r="J28" s="1">
        <v>21060</v>
      </c>
      <c r="K28" s="1"/>
      <c r="L28" s="1">
        <v>5857</v>
      </c>
      <c r="M28" s="1"/>
      <c r="N28" s="1" t="s">
        <v>37</v>
      </c>
      <c r="O28" s="1"/>
      <c r="P28" s="6"/>
    </row>
    <row r="29" spans="2:16" ht="18.5" x14ac:dyDescent="0.45">
      <c r="B29" s="4"/>
      <c r="C29" s="2"/>
      <c r="D29" s="2"/>
      <c r="E29" s="2" t="s">
        <v>137</v>
      </c>
      <c r="F29" s="2">
        <v>22</v>
      </c>
      <c r="G29" s="2" t="s">
        <v>13</v>
      </c>
      <c r="H29" s="2" t="s">
        <v>138</v>
      </c>
      <c r="I29" s="2">
        <v>16251</v>
      </c>
      <c r="J29" s="2">
        <v>21060</v>
      </c>
      <c r="K29" s="2"/>
      <c r="L29" s="2">
        <v>5857</v>
      </c>
      <c r="M29" s="2"/>
      <c r="N29" s="2" t="s">
        <v>37</v>
      </c>
      <c r="O29" s="2"/>
      <c r="P29" s="7"/>
    </row>
    <row r="30" spans="2:16" ht="18.5" x14ac:dyDescent="0.45">
      <c r="B30" s="8">
        <v>45331</v>
      </c>
      <c r="C30" s="1">
        <v>2790</v>
      </c>
      <c r="D30" s="1" t="s">
        <v>33</v>
      </c>
      <c r="E30" s="1" t="s">
        <v>34</v>
      </c>
      <c r="F30" s="1">
        <v>110</v>
      </c>
      <c r="G30" s="1" t="s">
        <v>13</v>
      </c>
      <c r="H30" s="1" t="s">
        <v>35</v>
      </c>
      <c r="I30" s="1">
        <v>16257</v>
      </c>
      <c r="J30" s="1">
        <v>21060</v>
      </c>
      <c r="K30" s="1"/>
      <c r="L30" s="1">
        <v>5857</v>
      </c>
      <c r="M30" s="1"/>
      <c r="N30" s="1" t="s">
        <v>37</v>
      </c>
      <c r="O30" s="1"/>
      <c r="P30" s="6"/>
    </row>
    <row r="31" spans="2:16" ht="18.5" x14ac:dyDescent="0.45">
      <c r="B31" s="3"/>
      <c r="C31" s="1"/>
      <c r="D31" s="1"/>
      <c r="E31" s="1" t="s">
        <v>57</v>
      </c>
      <c r="F31" s="1">
        <v>66</v>
      </c>
      <c r="G31" s="1" t="s">
        <v>41</v>
      </c>
      <c r="H31" s="1" t="s">
        <v>14</v>
      </c>
      <c r="I31" s="1">
        <v>16256</v>
      </c>
      <c r="J31" s="1">
        <v>82600</v>
      </c>
      <c r="K31" s="1"/>
      <c r="L31" s="1">
        <v>5857</v>
      </c>
      <c r="M31" s="1"/>
      <c r="N31" s="1" t="s">
        <v>37</v>
      </c>
      <c r="O31" s="1"/>
      <c r="P31" s="6"/>
    </row>
    <row r="32" spans="2:16" ht="18.5" x14ac:dyDescent="0.45">
      <c r="B32" s="3"/>
      <c r="C32" s="1"/>
      <c r="D32" s="1"/>
      <c r="E32" s="1" t="s">
        <v>40</v>
      </c>
      <c r="F32" s="1">
        <v>6</v>
      </c>
      <c r="G32" s="1" t="s">
        <v>41</v>
      </c>
      <c r="H32" s="1" t="s">
        <v>14</v>
      </c>
      <c r="I32" s="1">
        <v>16230</v>
      </c>
      <c r="J32" s="1">
        <v>21060</v>
      </c>
      <c r="K32" s="1"/>
      <c r="L32" s="1">
        <v>5857</v>
      </c>
      <c r="M32" s="1"/>
      <c r="N32" s="1" t="s">
        <v>37</v>
      </c>
      <c r="O32" s="1"/>
      <c r="P32" s="6"/>
    </row>
    <row r="33" spans="2:16" ht="18.5" x14ac:dyDescent="0.45">
      <c r="B33" s="4"/>
      <c r="C33" s="2"/>
      <c r="D33" s="2"/>
      <c r="E33" s="2" t="s">
        <v>40</v>
      </c>
      <c r="F33" s="2">
        <v>2</v>
      </c>
      <c r="G33" s="2" t="s">
        <v>41</v>
      </c>
      <c r="H33" s="2" t="s">
        <v>14</v>
      </c>
      <c r="I33" s="2">
        <v>16255</v>
      </c>
      <c r="J33" s="2">
        <v>0</v>
      </c>
      <c r="K33" s="2"/>
      <c r="L33" s="2">
        <v>5857</v>
      </c>
      <c r="M33" s="2"/>
      <c r="N33" s="2" t="s">
        <v>37</v>
      </c>
      <c r="O33" s="2"/>
      <c r="P33" s="7"/>
    </row>
    <row r="34" spans="2:16" ht="18.5" x14ac:dyDescent="0.45">
      <c r="B34" s="8">
        <v>45336</v>
      </c>
      <c r="C34" s="1">
        <v>2791</v>
      </c>
      <c r="D34" s="1" t="s">
        <v>11</v>
      </c>
      <c r="E34" s="1" t="s">
        <v>139</v>
      </c>
      <c r="F34" s="1">
        <v>157</v>
      </c>
      <c r="G34" s="1" t="s">
        <v>13</v>
      </c>
      <c r="H34" s="1" t="s">
        <v>140</v>
      </c>
      <c r="I34" s="1">
        <v>16259</v>
      </c>
      <c r="J34" s="1">
        <v>70975</v>
      </c>
      <c r="K34" s="1"/>
      <c r="L34" s="1">
        <v>5860</v>
      </c>
      <c r="M34" s="1"/>
      <c r="N34" s="1" t="s">
        <v>37</v>
      </c>
      <c r="O34" s="1"/>
      <c r="P34" s="6"/>
    </row>
    <row r="35" spans="2:16" ht="18.5" x14ac:dyDescent="0.45">
      <c r="B35" s="4"/>
      <c r="C35" s="2"/>
      <c r="D35" s="2"/>
      <c r="E35" s="2" t="s">
        <v>21</v>
      </c>
      <c r="F35" s="2">
        <v>25</v>
      </c>
      <c r="G35" s="2" t="s">
        <v>13</v>
      </c>
      <c r="H35" s="2" t="s">
        <v>22</v>
      </c>
      <c r="I35" s="2">
        <v>16260</v>
      </c>
      <c r="J35" s="2">
        <v>21060</v>
      </c>
      <c r="K35" s="2"/>
      <c r="L35" s="2">
        <v>5860</v>
      </c>
      <c r="M35" s="2"/>
      <c r="N35" s="2" t="s">
        <v>37</v>
      </c>
      <c r="O35" s="2"/>
      <c r="P35" s="7"/>
    </row>
    <row r="36" spans="2:16" ht="18.5" x14ac:dyDescent="0.45">
      <c r="B36" s="8">
        <v>45336</v>
      </c>
      <c r="C36" s="1">
        <v>2792</v>
      </c>
      <c r="D36" s="1" t="s">
        <v>33</v>
      </c>
      <c r="E36" s="1" t="s">
        <v>141</v>
      </c>
      <c r="F36" s="1">
        <v>118</v>
      </c>
      <c r="G36" s="1" t="s">
        <v>72</v>
      </c>
      <c r="H36" s="1" t="s">
        <v>14</v>
      </c>
      <c r="I36" s="1">
        <v>16261</v>
      </c>
      <c r="J36" s="1">
        <v>133690</v>
      </c>
      <c r="K36" s="1"/>
      <c r="L36" s="1">
        <v>5860</v>
      </c>
      <c r="M36" s="1"/>
      <c r="N36" s="1" t="s">
        <v>37</v>
      </c>
      <c r="O36" s="1"/>
      <c r="P36" s="6"/>
    </row>
    <row r="37" spans="2:16" ht="18.5" x14ac:dyDescent="0.45">
      <c r="B37" s="4"/>
      <c r="C37" s="2"/>
      <c r="D37" s="2"/>
      <c r="E37" s="2" t="s">
        <v>50</v>
      </c>
      <c r="F37" s="2">
        <v>155</v>
      </c>
      <c r="G37" s="2" t="s">
        <v>72</v>
      </c>
      <c r="H37" s="2" t="s">
        <v>14</v>
      </c>
      <c r="I37" s="2">
        <v>16264</v>
      </c>
      <c r="J37" s="2">
        <v>0</v>
      </c>
      <c r="K37" s="2"/>
      <c r="L37" s="2">
        <v>5860</v>
      </c>
      <c r="M37" s="2"/>
      <c r="N37" s="2" t="s">
        <v>37</v>
      </c>
      <c r="O37" s="2"/>
      <c r="P37" s="7"/>
    </row>
    <row r="38" spans="2:16" ht="18.5" x14ac:dyDescent="0.45">
      <c r="B38" s="8">
        <v>45337</v>
      </c>
      <c r="C38" s="1">
        <v>2793</v>
      </c>
      <c r="D38" s="1" t="s">
        <v>11</v>
      </c>
      <c r="E38" s="1" t="s">
        <v>142</v>
      </c>
      <c r="F38" s="1">
        <v>50</v>
      </c>
      <c r="G38" s="1" t="s">
        <v>13</v>
      </c>
      <c r="H38" s="1" t="s">
        <v>143</v>
      </c>
      <c r="I38" s="1">
        <v>16262</v>
      </c>
      <c r="J38" s="1">
        <v>21060</v>
      </c>
      <c r="K38" s="1"/>
      <c r="L38" s="1">
        <v>5860</v>
      </c>
      <c r="M38" s="1"/>
      <c r="N38" s="1" t="s">
        <v>37</v>
      </c>
      <c r="O38" s="1"/>
      <c r="P38" s="6"/>
    </row>
    <row r="39" spans="2:16" ht="18.5" x14ac:dyDescent="0.45">
      <c r="B39" s="3"/>
      <c r="C39" s="1"/>
      <c r="D39" s="1"/>
      <c r="E39" s="1" t="s">
        <v>142</v>
      </c>
      <c r="F39" s="1">
        <v>1</v>
      </c>
      <c r="G39" s="1" t="s">
        <v>13</v>
      </c>
      <c r="H39" s="1" t="s">
        <v>143</v>
      </c>
      <c r="I39" s="1">
        <v>16263</v>
      </c>
      <c r="J39" s="1">
        <v>0</v>
      </c>
      <c r="K39" s="1"/>
      <c r="L39" s="1">
        <v>5860</v>
      </c>
      <c r="M39" s="1"/>
      <c r="N39" s="1" t="s">
        <v>37</v>
      </c>
      <c r="O39" s="1"/>
      <c r="P39" s="6"/>
    </row>
    <row r="40" spans="2:16" ht="18.5" x14ac:dyDescent="0.45">
      <c r="B40" s="3"/>
      <c r="C40" s="1"/>
      <c r="D40" s="1"/>
      <c r="E40" s="1" t="s">
        <v>111</v>
      </c>
      <c r="F40" s="1">
        <v>33</v>
      </c>
      <c r="G40" s="1" t="s">
        <v>13</v>
      </c>
      <c r="H40" s="1" t="s">
        <v>14</v>
      </c>
      <c r="I40" s="1">
        <v>16270</v>
      </c>
      <c r="J40" s="1">
        <v>21060</v>
      </c>
      <c r="K40" s="1"/>
      <c r="L40" s="1">
        <v>5860</v>
      </c>
      <c r="M40" s="1" t="s">
        <v>110</v>
      </c>
      <c r="N40" s="1" t="s">
        <v>37</v>
      </c>
      <c r="O40" s="1"/>
      <c r="P40" s="6"/>
    </row>
    <row r="41" spans="2:16" ht="18.5" x14ac:dyDescent="0.45">
      <c r="B41" s="3"/>
      <c r="C41" s="1"/>
      <c r="D41" s="1"/>
      <c r="E41" s="1" t="s">
        <v>144</v>
      </c>
      <c r="F41" s="1">
        <v>33</v>
      </c>
      <c r="G41" s="1" t="s">
        <v>13</v>
      </c>
      <c r="H41" s="1" t="s">
        <v>14</v>
      </c>
      <c r="I41" s="1">
        <v>16271</v>
      </c>
      <c r="J41" s="1">
        <v>0</v>
      </c>
      <c r="K41" s="1"/>
      <c r="L41" s="1">
        <v>5860</v>
      </c>
      <c r="M41" s="1" t="s">
        <v>110</v>
      </c>
      <c r="N41" s="1" t="s">
        <v>37</v>
      </c>
      <c r="O41" s="1"/>
      <c r="P41" s="6"/>
    </row>
    <row r="42" spans="2:16" ht="18.5" x14ac:dyDescent="0.45">
      <c r="B42" s="3"/>
      <c r="C42" s="1"/>
      <c r="D42" s="1"/>
      <c r="E42" s="1" t="s">
        <v>46</v>
      </c>
      <c r="F42" s="1">
        <v>65</v>
      </c>
      <c r="G42" s="1" t="s">
        <v>13</v>
      </c>
      <c r="H42" s="1" t="s">
        <v>14</v>
      </c>
      <c r="I42" s="1">
        <v>16226</v>
      </c>
      <c r="J42" s="1">
        <v>21060</v>
      </c>
      <c r="K42" s="1"/>
      <c r="L42" s="1">
        <v>5860</v>
      </c>
      <c r="M42" s="1"/>
      <c r="N42" s="1" t="s">
        <v>37</v>
      </c>
      <c r="O42" s="1"/>
      <c r="P42" s="6"/>
    </row>
    <row r="43" spans="2:16" ht="18.5" x14ac:dyDescent="0.45">
      <c r="B43" s="4"/>
      <c r="C43" s="2"/>
      <c r="D43" s="2"/>
      <c r="E43" s="2" t="s">
        <v>115</v>
      </c>
      <c r="F43" s="2">
        <v>70</v>
      </c>
      <c r="G43" s="2" t="s">
        <v>116</v>
      </c>
      <c r="H43" s="2" t="s">
        <v>14</v>
      </c>
      <c r="I43" s="2">
        <v>16269</v>
      </c>
      <c r="J43" s="2">
        <v>82600</v>
      </c>
      <c r="K43" s="2"/>
      <c r="L43" s="2">
        <v>5860</v>
      </c>
      <c r="M43" s="2"/>
      <c r="N43" s="2" t="s">
        <v>37</v>
      </c>
      <c r="O43" s="2"/>
      <c r="P43" s="7"/>
    </row>
    <row r="44" spans="2:16" ht="18.5" x14ac:dyDescent="0.45">
      <c r="B44" s="12">
        <v>45341</v>
      </c>
      <c r="C44" s="10">
        <v>2794</v>
      </c>
      <c r="D44" s="10" t="s">
        <v>11</v>
      </c>
      <c r="E44" s="10" t="s">
        <v>71</v>
      </c>
      <c r="F44" s="10">
        <v>246</v>
      </c>
      <c r="G44" s="10" t="s">
        <v>72</v>
      </c>
      <c r="H44" s="10" t="s">
        <v>14</v>
      </c>
      <c r="I44" s="10">
        <v>16278</v>
      </c>
      <c r="J44" s="10">
        <v>133690</v>
      </c>
      <c r="K44" s="10"/>
      <c r="L44" s="10">
        <v>5868</v>
      </c>
      <c r="M44" s="10"/>
      <c r="N44" s="10" t="s">
        <v>37</v>
      </c>
      <c r="O44" s="10"/>
      <c r="P44" s="11"/>
    </row>
    <row r="45" spans="2:16" ht="18.5" x14ac:dyDescent="0.45">
      <c r="B45" s="8">
        <v>45342</v>
      </c>
      <c r="C45" s="1">
        <v>2795</v>
      </c>
      <c r="D45" s="1" t="s">
        <v>11</v>
      </c>
      <c r="E45" s="1" t="s">
        <v>15</v>
      </c>
      <c r="F45" s="1">
        <v>20</v>
      </c>
      <c r="G45" s="1" t="s">
        <v>13</v>
      </c>
      <c r="H45" s="1" t="s">
        <v>14</v>
      </c>
      <c r="I45" s="1">
        <v>16246</v>
      </c>
      <c r="J45" s="1">
        <v>25300</v>
      </c>
      <c r="K45" s="1"/>
      <c r="L45" s="1">
        <v>5868</v>
      </c>
      <c r="M45" s="1"/>
      <c r="N45" s="1" t="s">
        <v>37</v>
      </c>
      <c r="O45" s="1"/>
      <c r="P45" s="6"/>
    </row>
    <row r="46" spans="2:16" ht="18.5" x14ac:dyDescent="0.45">
      <c r="B46" s="3"/>
      <c r="C46" s="1"/>
      <c r="D46" s="1"/>
      <c r="E46" s="1" t="s">
        <v>42</v>
      </c>
      <c r="F46" s="1">
        <v>40</v>
      </c>
      <c r="G46" s="1" t="s">
        <v>13</v>
      </c>
      <c r="H46" s="1" t="s">
        <v>14</v>
      </c>
      <c r="I46" s="1">
        <v>16290</v>
      </c>
      <c r="J46" s="1">
        <v>25300</v>
      </c>
      <c r="K46" s="1"/>
      <c r="L46" s="1">
        <v>5868</v>
      </c>
      <c r="M46" s="1"/>
      <c r="N46" s="1" t="s">
        <v>37</v>
      </c>
      <c r="O46" s="1"/>
      <c r="P46" s="6"/>
    </row>
    <row r="47" spans="2:16" ht="18.5" x14ac:dyDescent="0.45">
      <c r="B47" s="3"/>
      <c r="C47" s="1"/>
      <c r="D47" s="1"/>
      <c r="E47" s="1" t="s">
        <v>145</v>
      </c>
      <c r="F47" s="1">
        <v>18</v>
      </c>
      <c r="G47" s="1" t="s">
        <v>13</v>
      </c>
      <c r="H47" s="1" t="s">
        <v>14</v>
      </c>
      <c r="I47" s="1">
        <v>16277</v>
      </c>
      <c r="J47" s="1">
        <v>25300</v>
      </c>
      <c r="K47" s="1"/>
      <c r="L47" s="1">
        <v>5868</v>
      </c>
      <c r="M47" s="1"/>
      <c r="N47" s="1" t="s">
        <v>37</v>
      </c>
      <c r="O47" s="1"/>
      <c r="P47" s="6"/>
    </row>
    <row r="48" spans="2:16" ht="18.5" x14ac:dyDescent="0.45">
      <c r="B48" s="3"/>
      <c r="C48" s="1"/>
      <c r="D48" s="1"/>
      <c r="E48" s="1" t="s">
        <v>146</v>
      </c>
      <c r="F48" s="1">
        <v>12</v>
      </c>
      <c r="G48" s="1" t="s">
        <v>13</v>
      </c>
      <c r="H48" s="1" t="s">
        <v>147</v>
      </c>
      <c r="I48" s="1">
        <v>16265</v>
      </c>
      <c r="J48" s="1">
        <v>25300</v>
      </c>
      <c r="K48" s="1"/>
      <c r="L48" s="1">
        <v>5868</v>
      </c>
      <c r="M48" s="1"/>
      <c r="N48" s="1" t="s">
        <v>37</v>
      </c>
      <c r="O48" s="1"/>
      <c r="P48" s="6"/>
    </row>
    <row r="49" spans="2:16" ht="18.5" x14ac:dyDescent="0.45">
      <c r="B49" s="3"/>
      <c r="C49" s="1"/>
      <c r="D49" s="1"/>
      <c r="E49" s="1" t="s">
        <v>148</v>
      </c>
      <c r="F49" s="1">
        <v>35</v>
      </c>
      <c r="G49" s="1" t="s">
        <v>149</v>
      </c>
      <c r="H49" s="1" t="s">
        <v>14</v>
      </c>
      <c r="I49" s="1">
        <v>16289</v>
      </c>
      <c r="J49" s="1">
        <v>96220</v>
      </c>
      <c r="K49" s="1"/>
      <c r="L49" s="1">
        <v>5868</v>
      </c>
      <c r="M49" s="1"/>
      <c r="N49" s="1" t="s">
        <v>37</v>
      </c>
      <c r="O49" s="1"/>
      <c r="P49" s="6"/>
    </row>
    <row r="50" spans="2:16" ht="18.5" x14ac:dyDescent="0.45">
      <c r="B50" s="3"/>
      <c r="C50" s="1"/>
      <c r="D50" s="1"/>
      <c r="E50" s="1" t="s">
        <v>74</v>
      </c>
      <c r="F50" s="1">
        <v>32</v>
      </c>
      <c r="G50" s="1" t="s">
        <v>126</v>
      </c>
      <c r="H50" s="1" t="s">
        <v>14</v>
      </c>
      <c r="I50" s="1">
        <v>16287</v>
      </c>
      <c r="J50" s="1">
        <v>25300</v>
      </c>
      <c r="K50" s="1"/>
      <c r="L50" s="1">
        <v>5868</v>
      </c>
      <c r="M50" s="1"/>
      <c r="N50" s="1" t="s">
        <v>37</v>
      </c>
      <c r="O50" s="1"/>
      <c r="P50" s="6"/>
    </row>
    <row r="51" spans="2:16" ht="18.5" x14ac:dyDescent="0.45">
      <c r="B51" s="4"/>
      <c r="C51" s="2"/>
      <c r="D51" s="2"/>
      <c r="E51" s="2" t="s">
        <v>29</v>
      </c>
      <c r="F51" s="2">
        <v>66</v>
      </c>
      <c r="G51" s="2" t="s">
        <v>30</v>
      </c>
      <c r="H51" s="2" t="s">
        <v>14</v>
      </c>
      <c r="I51" s="2">
        <v>16288</v>
      </c>
      <c r="J51" s="2">
        <v>25300</v>
      </c>
      <c r="K51" s="2"/>
      <c r="L51" s="2">
        <v>5868</v>
      </c>
      <c r="M51" s="2"/>
      <c r="N51" s="2" t="s">
        <v>37</v>
      </c>
      <c r="O51" s="2"/>
      <c r="P51" s="7"/>
    </row>
    <row r="52" spans="2:16" ht="18.5" x14ac:dyDescent="0.45">
      <c r="B52" s="12">
        <v>45337</v>
      </c>
      <c r="C52" s="10"/>
      <c r="D52" s="10"/>
      <c r="E52" s="10" t="s">
        <v>150</v>
      </c>
      <c r="F52" s="10">
        <v>100</v>
      </c>
      <c r="G52" s="10" t="s">
        <v>116</v>
      </c>
      <c r="H52" s="10" t="s">
        <v>14</v>
      </c>
      <c r="I52" s="10">
        <v>2290</v>
      </c>
      <c r="J52" s="10">
        <v>57820</v>
      </c>
      <c r="K52" s="10"/>
      <c r="L52" s="10">
        <v>5860</v>
      </c>
      <c r="M52" s="10"/>
      <c r="N52" s="10"/>
      <c r="O52" s="10"/>
      <c r="P52" s="11"/>
    </row>
    <row r="53" spans="2:16" ht="18.5" x14ac:dyDescent="0.45">
      <c r="B53" s="8">
        <v>45343</v>
      </c>
      <c r="C53" s="1">
        <v>2796</v>
      </c>
      <c r="D53" s="1" t="s">
        <v>11</v>
      </c>
      <c r="E53" s="1" t="s">
        <v>151</v>
      </c>
      <c r="F53" s="1">
        <v>27</v>
      </c>
      <c r="G53" s="1" t="s">
        <v>13</v>
      </c>
      <c r="H53" s="1" t="s">
        <v>152</v>
      </c>
      <c r="I53" s="1">
        <v>16295</v>
      </c>
      <c r="J53" s="1">
        <v>25300</v>
      </c>
      <c r="K53" s="1"/>
      <c r="L53" s="1">
        <v>5869</v>
      </c>
      <c r="M53" s="1"/>
      <c r="N53" s="1" t="s">
        <v>37</v>
      </c>
      <c r="O53" s="1"/>
      <c r="P53" s="6"/>
    </row>
    <row r="54" spans="2:16" ht="18.5" x14ac:dyDescent="0.45">
      <c r="B54" s="3"/>
      <c r="C54" s="1"/>
      <c r="D54" s="1"/>
      <c r="E54" s="1" t="s">
        <v>79</v>
      </c>
      <c r="F54" s="1">
        <v>10</v>
      </c>
      <c r="G54" s="1" t="s">
        <v>13</v>
      </c>
      <c r="H54" s="1" t="s">
        <v>80</v>
      </c>
      <c r="I54" s="1">
        <v>16293</v>
      </c>
      <c r="J54" s="1">
        <v>25300</v>
      </c>
      <c r="K54" s="1"/>
      <c r="L54" s="1">
        <v>5869</v>
      </c>
      <c r="M54" s="1"/>
      <c r="N54" s="1" t="s">
        <v>37</v>
      </c>
      <c r="O54" s="1"/>
      <c r="P54" s="6"/>
    </row>
    <row r="55" spans="2:16" ht="18.5" x14ac:dyDescent="0.45">
      <c r="B55" s="3"/>
      <c r="C55" s="1"/>
      <c r="D55" s="1"/>
      <c r="E55" s="1" t="s">
        <v>153</v>
      </c>
      <c r="F55" s="1">
        <v>10</v>
      </c>
      <c r="G55" s="1" t="s">
        <v>13</v>
      </c>
      <c r="H55" s="1" t="s">
        <v>154</v>
      </c>
      <c r="I55" s="1">
        <v>16294</v>
      </c>
      <c r="J55" s="1">
        <v>25300</v>
      </c>
      <c r="K55" s="1"/>
      <c r="L55" s="1">
        <v>5869</v>
      </c>
      <c r="M55" s="1"/>
      <c r="N55" s="1" t="s">
        <v>37</v>
      </c>
      <c r="O55" s="1"/>
      <c r="P55" s="6"/>
    </row>
    <row r="56" spans="2:16" ht="18.5" x14ac:dyDescent="0.45">
      <c r="B56" s="3"/>
      <c r="C56" s="1"/>
      <c r="D56" s="1"/>
      <c r="E56" s="1" t="s">
        <v>36</v>
      </c>
      <c r="F56" s="1">
        <v>52</v>
      </c>
      <c r="G56" s="1" t="s">
        <v>24</v>
      </c>
      <c r="H56" s="1" t="s">
        <v>14</v>
      </c>
      <c r="I56" s="1">
        <v>16296</v>
      </c>
      <c r="J56" s="1">
        <v>25300</v>
      </c>
      <c r="K56" s="1"/>
      <c r="L56" s="1">
        <v>5869</v>
      </c>
      <c r="M56" s="1"/>
      <c r="N56" s="1" t="s">
        <v>37</v>
      </c>
      <c r="O56" s="1"/>
      <c r="P56" s="6"/>
    </row>
    <row r="57" spans="2:16" ht="18.5" x14ac:dyDescent="0.45">
      <c r="B57" s="3"/>
      <c r="C57" s="1"/>
      <c r="D57" s="1"/>
      <c r="E57" s="1" t="s">
        <v>57</v>
      </c>
      <c r="F57" s="1">
        <v>39</v>
      </c>
      <c r="G57" s="1" t="s">
        <v>41</v>
      </c>
      <c r="H57" s="1" t="s">
        <v>14</v>
      </c>
      <c r="I57" s="1">
        <v>16291</v>
      </c>
      <c r="J57" s="1">
        <v>99120</v>
      </c>
      <c r="K57" s="1"/>
      <c r="L57" s="1">
        <v>5869</v>
      </c>
      <c r="M57" s="1"/>
      <c r="N57" s="1" t="s">
        <v>37</v>
      </c>
      <c r="O57" s="1"/>
      <c r="P57" s="6"/>
    </row>
    <row r="58" spans="2:16" ht="18.5" x14ac:dyDescent="0.45">
      <c r="B58" s="3"/>
      <c r="C58" s="1"/>
      <c r="D58" s="1"/>
      <c r="E58" s="1" t="s">
        <v>57</v>
      </c>
      <c r="F58" s="1">
        <v>67</v>
      </c>
      <c r="G58" s="1" t="s">
        <v>41</v>
      </c>
      <c r="H58" s="1" t="s">
        <v>14</v>
      </c>
      <c r="I58" s="1">
        <v>16292</v>
      </c>
      <c r="J58" s="1">
        <v>0</v>
      </c>
      <c r="K58" s="1"/>
      <c r="L58" s="1">
        <v>5869</v>
      </c>
      <c r="M58" s="1"/>
      <c r="N58" s="1" t="s">
        <v>37</v>
      </c>
      <c r="O58" s="1"/>
      <c r="P58" s="6"/>
    </row>
    <row r="59" spans="2:16" ht="18.5" x14ac:dyDescent="0.45">
      <c r="B59" s="4"/>
      <c r="C59" s="2"/>
      <c r="D59" s="2"/>
      <c r="E59" s="2" t="s">
        <v>40</v>
      </c>
      <c r="F59" s="2">
        <v>6</v>
      </c>
      <c r="G59" s="2" t="s">
        <v>41</v>
      </c>
      <c r="H59" s="2" t="s">
        <v>14</v>
      </c>
      <c r="I59" s="2">
        <v>16280</v>
      </c>
      <c r="J59" s="2">
        <v>25300</v>
      </c>
      <c r="K59" s="2"/>
      <c r="L59" s="2">
        <v>5869</v>
      </c>
      <c r="M59" s="2"/>
      <c r="N59" s="2" t="s">
        <v>37</v>
      </c>
      <c r="O59" s="2"/>
      <c r="P59" s="7"/>
    </row>
    <row r="60" spans="2:16" ht="18.5" x14ac:dyDescent="0.45">
      <c r="B60" s="8">
        <v>45344</v>
      </c>
      <c r="C60" s="1">
        <v>2797</v>
      </c>
      <c r="D60" s="1" t="s">
        <v>11</v>
      </c>
      <c r="E60" s="1" t="s">
        <v>49</v>
      </c>
      <c r="F60" s="1">
        <v>95</v>
      </c>
      <c r="G60" s="1" t="s">
        <v>13</v>
      </c>
      <c r="H60" s="1" t="s">
        <v>14</v>
      </c>
      <c r="I60" s="1">
        <v>16301</v>
      </c>
      <c r="J60" s="1">
        <v>85170</v>
      </c>
      <c r="K60" s="1"/>
      <c r="L60" s="1">
        <v>5869</v>
      </c>
      <c r="M60" s="1"/>
      <c r="N60" s="1"/>
      <c r="O60" s="1"/>
      <c r="P60" s="6"/>
    </row>
    <row r="61" spans="2:16" ht="18.5" x14ac:dyDescent="0.45">
      <c r="B61" s="3"/>
      <c r="C61" s="1"/>
      <c r="D61" s="1"/>
      <c r="E61" s="1" t="s">
        <v>43</v>
      </c>
      <c r="F61" s="1">
        <v>40</v>
      </c>
      <c r="G61" s="1" t="s">
        <v>13</v>
      </c>
      <c r="H61" s="1" t="s">
        <v>14</v>
      </c>
      <c r="I61" s="1">
        <v>16302</v>
      </c>
      <c r="J61" s="1">
        <v>25300</v>
      </c>
      <c r="K61" s="1"/>
      <c r="L61" s="1">
        <v>5869</v>
      </c>
      <c r="M61" s="1"/>
      <c r="N61" s="1"/>
      <c r="O61" s="1"/>
      <c r="P61" s="6"/>
    </row>
    <row r="62" spans="2:16" ht="18.5" x14ac:dyDescent="0.45">
      <c r="B62" s="3"/>
      <c r="C62" s="1"/>
      <c r="D62" s="1"/>
      <c r="E62" s="1" t="s">
        <v>43</v>
      </c>
      <c r="F62" s="1">
        <v>4</v>
      </c>
      <c r="G62" s="1" t="s">
        <v>13</v>
      </c>
      <c r="H62" s="1" t="s">
        <v>14</v>
      </c>
      <c r="I62" s="1">
        <v>16303</v>
      </c>
      <c r="J62" s="1">
        <v>0</v>
      </c>
      <c r="K62" s="1"/>
      <c r="L62" s="1">
        <v>5869</v>
      </c>
      <c r="M62" s="1"/>
      <c r="N62" s="1"/>
      <c r="O62" s="1"/>
      <c r="P62" s="6"/>
    </row>
    <row r="63" spans="2:16" ht="18.5" x14ac:dyDescent="0.45">
      <c r="B63" s="3"/>
      <c r="C63" s="1"/>
      <c r="D63" s="1"/>
      <c r="E63" s="1" t="s">
        <v>128</v>
      </c>
      <c r="F63" s="1">
        <v>18</v>
      </c>
      <c r="G63" s="1" t="s">
        <v>13</v>
      </c>
      <c r="H63" s="1" t="s">
        <v>129</v>
      </c>
      <c r="I63" s="1">
        <v>16279</v>
      </c>
      <c r="J63" s="1">
        <v>25300</v>
      </c>
      <c r="K63" s="1"/>
      <c r="L63" s="1">
        <v>5869</v>
      </c>
      <c r="M63" s="1"/>
      <c r="N63" s="1"/>
      <c r="O63" s="1"/>
      <c r="P63" s="6"/>
    </row>
    <row r="64" spans="2:16" ht="18.5" x14ac:dyDescent="0.45">
      <c r="B64" s="3"/>
      <c r="C64" s="1"/>
      <c r="D64" s="1"/>
      <c r="E64" s="1" t="s">
        <v>34</v>
      </c>
      <c r="F64" s="1">
        <v>110</v>
      </c>
      <c r="G64" s="1" t="s">
        <v>13</v>
      </c>
      <c r="H64" s="1" t="s">
        <v>35</v>
      </c>
      <c r="I64" s="1">
        <v>16300</v>
      </c>
      <c r="J64" s="1">
        <v>25300</v>
      </c>
      <c r="K64" s="1"/>
      <c r="L64" s="1">
        <v>5869</v>
      </c>
      <c r="M64" s="1"/>
      <c r="N64" s="1"/>
      <c r="O64" s="1"/>
      <c r="P64" s="6"/>
    </row>
    <row r="65" spans="2:16" ht="18.5" x14ac:dyDescent="0.45">
      <c r="B65" s="4"/>
      <c r="C65" s="2"/>
      <c r="D65" s="2"/>
      <c r="E65" s="2" t="s">
        <v>155</v>
      </c>
      <c r="F65" s="2">
        <v>30</v>
      </c>
      <c r="G65" s="2" t="s">
        <v>13</v>
      </c>
      <c r="H65" s="2" t="s">
        <v>35</v>
      </c>
      <c r="I65" s="2">
        <v>16299</v>
      </c>
      <c r="J65" s="2">
        <v>0</v>
      </c>
      <c r="K65" s="2"/>
      <c r="L65" s="2">
        <v>5869</v>
      </c>
      <c r="M65" s="2"/>
      <c r="N65" s="2"/>
      <c r="O65" s="2"/>
      <c r="P65" s="7"/>
    </row>
    <row r="66" spans="2:16" ht="18.5" x14ac:dyDescent="0.45">
      <c r="B66" s="8">
        <v>45345</v>
      </c>
      <c r="C66" s="1">
        <v>2798</v>
      </c>
      <c r="D66" s="1" t="s">
        <v>11</v>
      </c>
      <c r="E66" s="1" t="s">
        <v>156</v>
      </c>
      <c r="F66" s="1">
        <v>59</v>
      </c>
      <c r="G66" s="1" t="s">
        <v>24</v>
      </c>
      <c r="H66" s="1" t="s">
        <v>14</v>
      </c>
      <c r="I66" s="1">
        <v>16310</v>
      </c>
      <c r="J66" s="1">
        <v>85170</v>
      </c>
      <c r="K66" s="1"/>
      <c r="L66" s="1">
        <v>5870</v>
      </c>
      <c r="M66" s="1"/>
      <c r="N66" s="1" t="s">
        <v>37</v>
      </c>
      <c r="O66" s="1"/>
      <c r="P66" s="6"/>
    </row>
    <row r="67" spans="2:16" ht="18.5" x14ac:dyDescent="0.45">
      <c r="B67" s="3"/>
      <c r="C67" s="1"/>
      <c r="D67" s="1"/>
      <c r="E67" s="1" t="s">
        <v>157</v>
      </c>
      <c r="F67" s="1">
        <v>20</v>
      </c>
      <c r="G67" s="1" t="s">
        <v>13</v>
      </c>
      <c r="H67" s="1" t="s">
        <v>14</v>
      </c>
      <c r="I67" s="1">
        <v>16309</v>
      </c>
      <c r="J67" s="1">
        <v>25300</v>
      </c>
      <c r="K67" s="1"/>
      <c r="L67" s="1">
        <v>5870</v>
      </c>
      <c r="M67" s="1"/>
      <c r="N67" s="1" t="s">
        <v>37</v>
      </c>
      <c r="O67" s="1"/>
      <c r="P67" s="6"/>
    </row>
    <row r="68" spans="2:16" ht="18.5" x14ac:dyDescent="0.45">
      <c r="B68" s="3"/>
      <c r="C68" s="1"/>
      <c r="D68" s="1"/>
      <c r="E68" s="1" t="s">
        <v>73</v>
      </c>
      <c r="F68" s="1">
        <v>220</v>
      </c>
      <c r="G68" s="1" t="s">
        <v>13</v>
      </c>
      <c r="H68" s="1" t="s">
        <v>118</v>
      </c>
      <c r="I68" s="1">
        <v>16306</v>
      </c>
      <c r="J68" s="1">
        <v>25300</v>
      </c>
      <c r="K68" s="1"/>
      <c r="L68" s="1">
        <v>5870</v>
      </c>
      <c r="M68" s="1"/>
      <c r="N68" s="1" t="s">
        <v>37</v>
      </c>
      <c r="O68" s="1"/>
      <c r="P68" s="6"/>
    </row>
    <row r="69" spans="2:16" ht="18.5" x14ac:dyDescent="0.45">
      <c r="B69" s="3"/>
      <c r="C69" s="1"/>
      <c r="D69" s="1"/>
      <c r="E69" s="1" t="s">
        <v>137</v>
      </c>
      <c r="F69" s="1">
        <v>11</v>
      </c>
      <c r="G69" s="1" t="s">
        <v>13</v>
      </c>
      <c r="H69" s="1" t="s">
        <v>138</v>
      </c>
      <c r="I69" s="1">
        <v>16307</v>
      </c>
      <c r="J69" s="1">
        <v>25300</v>
      </c>
      <c r="K69" s="1"/>
      <c r="L69" s="1">
        <v>5870</v>
      </c>
      <c r="M69" s="1"/>
      <c r="N69" s="1" t="s">
        <v>37</v>
      </c>
      <c r="O69" s="1"/>
      <c r="P69" s="6"/>
    </row>
    <row r="70" spans="2:16" ht="18.5" x14ac:dyDescent="0.45">
      <c r="B70" s="3"/>
      <c r="C70" s="1"/>
      <c r="D70" s="1"/>
      <c r="E70" s="1" t="s">
        <v>158</v>
      </c>
      <c r="F70" s="1">
        <v>23</v>
      </c>
      <c r="G70" s="1" t="s">
        <v>13</v>
      </c>
      <c r="H70" s="1" t="s">
        <v>159</v>
      </c>
      <c r="I70" s="1">
        <v>16308</v>
      </c>
      <c r="J70" s="1">
        <v>25300</v>
      </c>
      <c r="K70" s="1"/>
      <c r="L70" s="1">
        <v>5870</v>
      </c>
      <c r="M70" s="1"/>
      <c r="N70" s="1" t="s">
        <v>37</v>
      </c>
      <c r="O70" s="1"/>
      <c r="P70" s="6"/>
    </row>
    <row r="71" spans="2:16" ht="18.5" x14ac:dyDescent="0.45">
      <c r="B71" s="4"/>
      <c r="C71" s="2"/>
      <c r="D71" s="2"/>
      <c r="E71" s="2" t="s">
        <v>160</v>
      </c>
      <c r="F71" s="2">
        <v>20</v>
      </c>
      <c r="G71" s="2" t="s">
        <v>161</v>
      </c>
      <c r="H71" s="2" t="s">
        <v>14</v>
      </c>
      <c r="I71" s="2">
        <v>16286</v>
      </c>
      <c r="J71" s="2">
        <v>25300</v>
      </c>
      <c r="K71" s="2"/>
      <c r="L71" s="2">
        <v>5870</v>
      </c>
      <c r="M71" s="2"/>
      <c r="N71" s="2" t="s">
        <v>37</v>
      </c>
      <c r="O71" s="2"/>
      <c r="P71" s="7"/>
    </row>
    <row r="72" spans="2:16" ht="18.5" x14ac:dyDescent="0.45">
      <c r="B72" s="17">
        <v>45348</v>
      </c>
      <c r="C72" s="1">
        <v>2799</v>
      </c>
      <c r="D72" s="1" t="s">
        <v>162</v>
      </c>
      <c r="E72" s="1" t="s">
        <v>91</v>
      </c>
      <c r="F72" s="1">
        <v>48</v>
      </c>
      <c r="G72" s="1" t="s">
        <v>24</v>
      </c>
      <c r="H72" s="1" t="s">
        <v>14</v>
      </c>
      <c r="I72" s="1">
        <v>16318</v>
      </c>
      <c r="J72" s="1">
        <v>25300</v>
      </c>
      <c r="K72" s="1"/>
      <c r="L72" s="1">
        <v>5886</v>
      </c>
      <c r="M72" s="1"/>
      <c r="N72" s="1" t="s">
        <v>37</v>
      </c>
      <c r="O72" s="1"/>
      <c r="P72" s="6"/>
    </row>
    <row r="73" spans="2:16" ht="18.5" x14ac:dyDescent="0.45">
      <c r="B73" s="3"/>
      <c r="C73" s="1"/>
      <c r="D73" s="1"/>
      <c r="E73" s="1" t="s">
        <v>66</v>
      </c>
      <c r="F73" s="1">
        <v>13</v>
      </c>
      <c r="G73" s="1" t="s">
        <v>67</v>
      </c>
      <c r="H73" s="1" t="s">
        <v>163</v>
      </c>
      <c r="I73" s="1">
        <v>16317</v>
      </c>
      <c r="J73" s="1">
        <v>25300</v>
      </c>
      <c r="K73" s="1"/>
      <c r="L73" s="1">
        <v>5886</v>
      </c>
      <c r="M73" s="1"/>
      <c r="N73" s="1" t="s">
        <v>37</v>
      </c>
      <c r="O73" s="1"/>
      <c r="P73" s="6"/>
    </row>
    <row r="74" spans="2:16" ht="18.5" x14ac:dyDescent="0.45">
      <c r="B74" s="3"/>
      <c r="C74" s="1"/>
      <c r="D74" s="1"/>
      <c r="E74" s="1" t="s">
        <v>66</v>
      </c>
      <c r="F74" s="1">
        <v>205</v>
      </c>
      <c r="G74" s="1" t="s">
        <v>67</v>
      </c>
      <c r="H74" s="1" t="s">
        <v>163</v>
      </c>
      <c r="I74" s="1">
        <v>16316</v>
      </c>
      <c r="J74" s="1">
        <v>0</v>
      </c>
      <c r="K74" s="1"/>
      <c r="L74" s="1">
        <v>5886</v>
      </c>
      <c r="M74" s="1"/>
      <c r="N74" s="1" t="s">
        <v>37</v>
      </c>
      <c r="O74" s="1"/>
      <c r="P74" s="6"/>
    </row>
    <row r="75" spans="2:16" ht="18.5" x14ac:dyDescent="0.45">
      <c r="B75" s="4"/>
      <c r="C75" s="2"/>
      <c r="D75" s="2"/>
      <c r="E75" s="2" t="s">
        <v>84</v>
      </c>
      <c r="F75" s="2">
        <v>24</v>
      </c>
      <c r="G75" s="2" t="s">
        <v>85</v>
      </c>
      <c r="H75" s="2" t="s">
        <v>14</v>
      </c>
      <c r="I75" s="2">
        <v>16315</v>
      </c>
      <c r="J75" s="2">
        <v>99120</v>
      </c>
      <c r="K75" s="2"/>
      <c r="L75" s="2">
        <v>5886</v>
      </c>
      <c r="M75" s="2"/>
      <c r="N75" s="2" t="s">
        <v>37</v>
      </c>
      <c r="O75" s="2"/>
      <c r="P75" s="7"/>
    </row>
    <row r="76" spans="2:16" ht="18.5" x14ac:dyDescent="0.45">
      <c r="B76" s="8">
        <v>45348</v>
      </c>
      <c r="C76" s="1">
        <v>2800</v>
      </c>
      <c r="D76" s="1" t="s">
        <v>33</v>
      </c>
      <c r="E76" s="1" t="s">
        <v>50</v>
      </c>
      <c r="F76" s="1">
        <v>275</v>
      </c>
      <c r="G76" s="1" t="s">
        <v>13</v>
      </c>
      <c r="H76" s="1" t="s">
        <v>14</v>
      </c>
      <c r="I76" s="1">
        <v>16314</v>
      </c>
      <c r="J76" s="1">
        <v>85170</v>
      </c>
      <c r="K76" s="1"/>
      <c r="L76" s="1">
        <v>5886</v>
      </c>
      <c r="M76" s="1"/>
      <c r="N76" s="1" t="s">
        <v>37</v>
      </c>
      <c r="O76" s="1"/>
      <c r="P76" s="6"/>
    </row>
    <row r="77" spans="2:16" ht="18.5" x14ac:dyDescent="0.45">
      <c r="B77" s="4"/>
      <c r="C77" s="2"/>
      <c r="D77" s="2"/>
      <c r="E77" s="2" t="s">
        <v>164</v>
      </c>
      <c r="F77" s="2">
        <v>10</v>
      </c>
      <c r="G77" s="2" t="s">
        <v>13</v>
      </c>
      <c r="H77" s="2" t="s">
        <v>14</v>
      </c>
      <c r="I77" s="2">
        <v>16312</v>
      </c>
      <c r="J77" s="2">
        <v>0</v>
      </c>
      <c r="K77" s="2"/>
      <c r="L77" s="2">
        <v>5886</v>
      </c>
      <c r="M77" s="2" t="s">
        <v>165</v>
      </c>
      <c r="N77" s="2"/>
      <c r="O77" s="2"/>
      <c r="P77" s="7"/>
    </row>
    <row r="78" spans="2:16" ht="18.5" x14ac:dyDescent="0.45">
      <c r="B78" s="8">
        <v>45349</v>
      </c>
      <c r="C78" s="1">
        <v>2801</v>
      </c>
      <c r="D78" s="1" t="s">
        <v>11</v>
      </c>
      <c r="E78" s="1" t="s">
        <v>98</v>
      </c>
      <c r="F78" s="1">
        <v>12</v>
      </c>
      <c r="G78" s="1" t="s">
        <v>13</v>
      </c>
      <c r="H78" s="1" t="s">
        <v>99</v>
      </c>
      <c r="I78" s="1">
        <v>16282</v>
      </c>
      <c r="J78" s="1">
        <v>85170</v>
      </c>
      <c r="K78" s="1"/>
      <c r="L78" s="1">
        <v>5886</v>
      </c>
      <c r="M78" s="1"/>
      <c r="N78" s="1"/>
      <c r="O78" s="1"/>
      <c r="P78" s="6"/>
    </row>
    <row r="79" spans="2:16" ht="18.5" x14ac:dyDescent="0.45">
      <c r="B79" s="3"/>
      <c r="C79" s="1"/>
      <c r="D79" s="1"/>
      <c r="E79" s="1" t="s">
        <v>25</v>
      </c>
      <c r="F79" s="1">
        <v>30</v>
      </c>
      <c r="G79" s="1" t="s">
        <v>13</v>
      </c>
      <c r="H79" s="1" t="s">
        <v>14</v>
      </c>
      <c r="I79" s="1">
        <v>16322</v>
      </c>
      <c r="J79" s="1">
        <v>25300</v>
      </c>
      <c r="K79" s="1"/>
      <c r="L79" s="1">
        <v>5886</v>
      </c>
      <c r="M79" s="1"/>
      <c r="N79" s="1"/>
      <c r="O79" s="1"/>
      <c r="P79" s="6"/>
    </row>
    <row r="80" spans="2:16" ht="18.5" x14ac:dyDescent="0.45">
      <c r="B80" s="4"/>
      <c r="C80" s="2"/>
      <c r="D80" s="2"/>
      <c r="E80" s="2" t="s">
        <v>50</v>
      </c>
      <c r="F80" s="2">
        <v>200</v>
      </c>
      <c r="G80" s="2" t="s">
        <v>13</v>
      </c>
      <c r="H80" s="2" t="s">
        <v>14</v>
      </c>
      <c r="I80" s="2">
        <v>16324</v>
      </c>
      <c r="J80" s="2">
        <v>25300</v>
      </c>
      <c r="K80" s="2"/>
      <c r="L80" s="2">
        <v>5886</v>
      </c>
      <c r="M80" s="2"/>
      <c r="N80" s="2"/>
      <c r="O80" s="2"/>
      <c r="P80" s="7"/>
    </row>
    <row r="81" spans="2:16" ht="18.5" x14ac:dyDescent="0.45">
      <c r="B81" s="8">
        <v>45350</v>
      </c>
      <c r="C81" s="1">
        <v>2802</v>
      </c>
      <c r="D81" s="1" t="s">
        <v>33</v>
      </c>
      <c r="E81" s="1" t="s">
        <v>166</v>
      </c>
      <c r="F81" s="1">
        <v>20</v>
      </c>
      <c r="G81" s="1" t="s">
        <v>24</v>
      </c>
      <c r="H81" s="1" t="s">
        <v>14</v>
      </c>
      <c r="I81" s="1">
        <v>16336</v>
      </c>
      <c r="J81" s="1">
        <v>25300</v>
      </c>
      <c r="K81" s="1"/>
      <c r="L81" s="1">
        <v>5887</v>
      </c>
      <c r="M81" s="1"/>
      <c r="N81" s="1" t="s">
        <v>37</v>
      </c>
      <c r="O81" s="1"/>
      <c r="P81" s="6"/>
    </row>
    <row r="82" spans="2:16" ht="18.5" x14ac:dyDescent="0.45">
      <c r="B82" s="3"/>
      <c r="C82" s="1"/>
      <c r="D82" s="1"/>
      <c r="E82" s="1" t="s">
        <v>58</v>
      </c>
      <c r="F82" s="1">
        <v>96</v>
      </c>
      <c r="G82" s="1" t="s">
        <v>13</v>
      </c>
      <c r="H82" s="1" t="s">
        <v>19</v>
      </c>
      <c r="I82" s="1">
        <v>16331</v>
      </c>
      <c r="J82" s="1">
        <v>25300</v>
      </c>
      <c r="K82" s="1"/>
      <c r="L82" s="1">
        <v>5887</v>
      </c>
      <c r="M82" s="1"/>
      <c r="N82" s="1" t="s">
        <v>37</v>
      </c>
      <c r="O82" s="1"/>
      <c r="P82" s="6"/>
    </row>
    <row r="83" spans="2:16" ht="18.5" x14ac:dyDescent="0.45">
      <c r="B83" s="3"/>
      <c r="C83" s="1"/>
      <c r="D83" s="1"/>
      <c r="E83" s="1" t="s">
        <v>167</v>
      </c>
      <c r="F83" s="1">
        <v>28</v>
      </c>
      <c r="G83" s="1" t="s">
        <v>13</v>
      </c>
      <c r="H83" s="1" t="s">
        <v>168</v>
      </c>
      <c r="I83" s="1">
        <v>16335</v>
      </c>
      <c r="J83" s="1">
        <v>25300</v>
      </c>
      <c r="K83" s="1"/>
      <c r="L83" s="1">
        <v>5887</v>
      </c>
      <c r="M83" s="1"/>
      <c r="N83" s="1" t="s">
        <v>37</v>
      </c>
      <c r="O83" s="1"/>
      <c r="P83" s="6"/>
    </row>
    <row r="84" spans="2:16" ht="18.5" x14ac:dyDescent="0.45">
      <c r="B84" s="3"/>
      <c r="C84" s="1"/>
      <c r="D84" s="1"/>
      <c r="E84" s="1" t="s">
        <v>169</v>
      </c>
      <c r="F84" s="1">
        <v>11</v>
      </c>
      <c r="G84" s="1" t="s">
        <v>13</v>
      </c>
      <c r="H84" s="1" t="s">
        <v>168</v>
      </c>
      <c r="I84" s="1">
        <v>16334</v>
      </c>
      <c r="J84" s="1">
        <v>0</v>
      </c>
      <c r="K84" s="1"/>
      <c r="L84" s="1">
        <v>5887</v>
      </c>
      <c r="M84" s="1"/>
      <c r="N84" s="1" t="s">
        <v>37</v>
      </c>
      <c r="O84" s="1"/>
      <c r="P84" s="6"/>
    </row>
    <row r="85" spans="2:16" ht="18.5" x14ac:dyDescent="0.45">
      <c r="B85" s="3"/>
      <c r="C85" s="1"/>
      <c r="D85" s="1"/>
      <c r="E85" s="1" t="s">
        <v>170</v>
      </c>
      <c r="F85" s="1">
        <v>10</v>
      </c>
      <c r="G85" s="1" t="s">
        <v>13</v>
      </c>
      <c r="H85" s="1" t="s">
        <v>171</v>
      </c>
      <c r="I85" s="1">
        <v>16325</v>
      </c>
      <c r="J85" s="1">
        <v>25300</v>
      </c>
      <c r="K85" s="1"/>
      <c r="L85" s="1">
        <v>5887</v>
      </c>
      <c r="M85" s="1"/>
      <c r="N85" s="1" t="s">
        <v>37</v>
      </c>
      <c r="O85" s="1"/>
      <c r="P85" s="6"/>
    </row>
    <row r="86" spans="2:16" ht="18.5" x14ac:dyDescent="0.45">
      <c r="B86" s="3"/>
      <c r="C86" s="1"/>
      <c r="D86" s="1"/>
      <c r="E86" s="1" t="s">
        <v>84</v>
      </c>
      <c r="F86" s="1">
        <v>4</v>
      </c>
      <c r="G86" s="1" t="s">
        <v>85</v>
      </c>
      <c r="H86" s="1" t="s">
        <v>14</v>
      </c>
      <c r="I86" s="1">
        <v>16338</v>
      </c>
      <c r="J86" s="1">
        <v>99120</v>
      </c>
      <c r="K86" s="1"/>
      <c r="L86" s="1">
        <v>5887</v>
      </c>
      <c r="M86" s="1"/>
      <c r="N86" s="1"/>
      <c r="O86" s="1"/>
      <c r="P86" s="6"/>
    </row>
    <row r="87" spans="2:16" ht="18.5" x14ac:dyDescent="0.45">
      <c r="B87" s="4"/>
      <c r="C87" s="2"/>
      <c r="D87" s="2"/>
      <c r="E87" s="2" t="s">
        <v>29</v>
      </c>
      <c r="F87" s="2">
        <v>70</v>
      </c>
      <c r="G87" s="2" t="s">
        <v>30</v>
      </c>
      <c r="H87" s="2" t="s">
        <v>14</v>
      </c>
      <c r="I87" s="2">
        <v>16337</v>
      </c>
      <c r="J87" s="2">
        <v>25300</v>
      </c>
      <c r="K87" s="2"/>
      <c r="L87" s="2">
        <v>5887</v>
      </c>
      <c r="M87" s="2"/>
      <c r="N87" s="2" t="s">
        <v>37</v>
      </c>
      <c r="O87" s="2"/>
      <c r="P87" s="7"/>
    </row>
    <row r="88" spans="2:16" ht="18.5" x14ac:dyDescent="0.45">
      <c r="B88" s="8">
        <v>45350</v>
      </c>
      <c r="C88" s="1">
        <v>2803</v>
      </c>
      <c r="D88" s="1" t="s">
        <v>162</v>
      </c>
      <c r="E88" s="1" t="s">
        <v>172</v>
      </c>
      <c r="F88" s="1">
        <v>222</v>
      </c>
      <c r="G88" s="1" t="s">
        <v>24</v>
      </c>
      <c r="H88" s="1" t="s">
        <v>14</v>
      </c>
      <c r="I88" s="1">
        <v>16333</v>
      </c>
      <c r="J88" s="1">
        <v>85170</v>
      </c>
      <c r="K88" s="1"/>
      <c r="L88" s="1">
        <v>5887</v>
      </c>
      <c r="M88" s="1"/>
      <c r="N88" s="1"/>
      <c r="O88" s="1"/>
      <c r="P88" s="6"/>
    </row>
    <row r="89" spans="2:16" ht="18.5" x14ac:dyDescent="0.45">
      <c r="B89" s="3"/>
      <c r="C89" s="1"/>
      <c r="D89" s="1"/>
      <c r="E89" s="1" t="s">
        <v>172</v>
      </c>
      <c r="F89" s="1">
        <v>18</v>
      </c>
      <c r="G89" s="1" t="s">
        <v>24</v>
      </c>
      <c r="H89" s="1" t="s">
        <v>14</v>
      </c>
      <c r="I89" s="1">
        <v>16332</v>
      </c>
      <c r="J89" s="1">
        <v>0</v>
      </c>
      <c r="K89" s="1"/>
      <c r="L89" s="1">
        <v>5887</v>
      </c>
      <c r="M89" s="1"/>
      <c r="N89" s="1" t="s">
        <v>37</v>
      </c>
      <c r="O89" s="1"/>
      <c r="P89" s="6"/>
    </row>
    <row r="90" spans="2:16" ht="18.5" x14ac:dyDescent="0.45">
      <c r="B90" s="12">
        <v>45351</v>
      </c>
      <c r="C90" s="10">
        <v>2804</v>
      </c>
      <c r="D90" s="10" t="s">
        <v>162</v>
      </c>
      <c r="E90" s="10" t="s">
        <v>173</v>
      </c>
      <c r="F90" s="10">
        <v>400</v>
      </c>
      <c r="G90" s="10" t="s">
        <v>126</v>
      </c>
      <c r="H90" s="10" t="s">
        <v>14</v>
      </c>
      <c r="I90" s="10">
        <v>16340</v>
      </c>
      <c r="J90" s="10">
        <v>89400</v>
      </c>
      <c r="K90" s="10"/>
      <c r="L90" s="10">
        <v>5888</v>
      </c>
      <c r="M90" s="10"/>
      <c r="N90" s="10"/>
      <c r="O90" s="10"/>
      <c r="P90" s="11"/>
    </row>
    <row r="91" spans="2:16" ht="18.5" x14ac:dyDescent="0.45">
      <c r="B91" s="12">
        <v>45351</v>
      </c>
      <c r="C91" s="10">
        <v>2805</v>
      </c>
      <c r="D91" s="10" t="s">
        <v>11</v>
      </c>
      <c r="E91" s="10" t="s">
        <v>50</v>
      </c>
      <c r="F91" s="10">
        <v>224</v>
      </c>
      <c r="G91" s="10" t="s">
        <v>72</v>
      </c>
      <c r="H91" s="10" t="s">
        <v>14</v>
      </c>
      <c r="I91" s="10">
        <v>16341</v>
      </c>
      <c r="J91" s="10">
        <v>161000</v>
      </c>
      <c r="K91" s="10"/>
      <c r="L91" s="10">
        <v>5888</v>
      </c>
      <c r="M91" s="10"/>
      <c r="N91" s="10"/>
      <c r="O91" s="10"/>
      <c r="P91" s="11"/>
    </row>
    <row r="92" spans="2:16" ht="18.5" x14ac:dyDescent="0.45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6"/>
      <c r="O92" s="18"/>
      <c r="P92" s="18"/>
    </row>
    <row r="93" spans="2:16" ht="18.5" x14ac:dyDescent="0.4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8"/>
      <c r="P93" s="18"/>
    </row>
    <row r="94" spans="2:16" ht="18.5" x14ac:dyDescent="0.4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8"/>
      <c r="P94" s="18"/>
    </row>
    <row r="95" spans="2:16" x14ac:dyDescent="0.3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2:16" x14ac:dyDescent="0.3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2:14" x14ac:dyDescent="0.3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2:14" x14ac:dyDescent="0.3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2:14" x14ac:dyDescent="0.3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2:14" x14ac:dyDescent="0.3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2:14" x14ac:dyDescent="0.3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2:14" x14ac:dyDescent="0.3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2:14" x14ac:dyDescent="0.3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2:14" x14ac:dyDescent="0.3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2:14" x14ac:dyDescent="0.3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2:14" x14ac:dyDescent="0.3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2:14" x14ac:dyDescent="0.3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2:14" x14ac:dyDescent="0.3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2:14" x14ac:dyDescent="0.3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2:14" x14ac:dyDescent="0.3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2:14" x14ac:dyDescent="0.3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2:14" x14ac:dyDescent="0.3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2:14" x14ac:dyDescent="0.3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2:14" x14ac:dyDescent="0.3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2:14" x14ac:dyDescent="0.3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2:14" x14ac:dyDescent="0.3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2:14" x14ac:dyDescent="0.3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2:14" x14ac:dyDescent="0.3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2:14" x14ac:dyDescent="0.3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2:14" x14ac:dyDescent="0.3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2:14" x14ac:dyDescent="0.3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2:14" x14ac:dyDescent="0.3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2:14" x14ac:dyDescent="0.3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2:14" x14ac:dyDescent="0.3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2:14" x14ac:dyDescent="0.3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2:14" x14ac:dyDescent="0.3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2:14" x14ac:dyDescent="0.3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2:14" x14ac:dyDescent="0.3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2:14" x14ac:dyDescent="0.3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2:14" x14ac:dyDescent="0.3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2:14" x14ac:dyDescent="0.3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2:14" x14ac:dyDescent="0.3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2:14" x14ac:dyDescent="0.3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2:14" x14ac:dyDescent="0.3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2:14" x14ac:dyDescent="0.3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2:14" x14ac:dyDescent="0.3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2:14" x14ac:dyDescent="0.3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2:14" x14ac:dyDescent="0.3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2:14" x14ac:dyDescent="0.3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2:14" x14ac:dyDescent="0.3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2:14" x14ac:dyDescent="0.3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</sheetData>
  <mergeCells count="1">
    <mergeCell ref="B2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5D5D-CD68-417D-BA45-967FF4D8DE93}">
  <dimension ref="B2:Q27"/>
  <sheetViews>
    <sheetView zoomScale="60" zoomScaleNormal="60" workbookViewId="0">
      <selection activeCell="J15" sqref="J15"/>
    </sheetView>
  </sheetViews>
  <sheetFormatPr baseColWidth="10" defaultRowHeight="14.5" x14ac:dyDescent="0.35"/>
  <cols>
    <col min="2" max="2" width="11.179687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7.7265625" bestFit="1" customWidth="1"/>
  </cols>
  <sheetData>
    <row r="2" spans="2:17" ht="15" customHeight="1" x14ac:dyDescent="0.35">
      <c r="B2" s="136" t="s">
        <v>376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COUNT(B7:B871)</f>
        <v>0</v>
      </c>
      <c r="C6" s="2"/>
      <c r="D6" s="2"/>
      <c r="E6" s="2"/>
      <c r="F6" s="2"/>
      <c r="G6" s="2"/>
      <c r="H6" s="2"/>
      <c r="I6" s="2"/>
      <c r="J6" s="115">
        <f>SUM(J7:J871)</f>
        <v>0</v>
      </c>
      <c r="K6" s="115">
        <f>SUM(K7:K871)</f>
        <v>0</v>
      </c>
      <c r="L6" s="2"/>
      <c r="M6" s="2"/>
      <c r="N6" s="115"/>
      <c r="O6" s="115">
        <f>SUM(O7:O871)</f>
        <v>0</v>
      </c>
      <c r="P6" s="134" t="e">
        <f>J6/O6</f>
        <v>#DIV/0!</v>
      </c>
      <c r="Q6" s="117" t="e">
        <f>J6/B6</f>
        <v>#DIV/0!</v>
      </c>
    </row>
    <row r="7" spans="2:17" ht="18.5" x14ac:dyDescent="0.45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  <row r="23" spans="2:16" ht="18.5" x14ac:dyDescent="0.45">
      <c r="B23" s="2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22"/>
    </row>
    <row r="24" spans="2:16" ht="18.5" x14ac:dyDescent="0.45">
      <c r="B24" s="2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22"/>
    </row>
    <row r="25" spans="2:16" ht="18.5" x14ac:dyDescent="0.45"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22"/>
    </row>
    <row r="26" spans="2:16" ht="18.5" x14ac:dyDescent="0.45">
      <c r="B26" s="2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22"/>
    </row>
    <row r="27" spans="2:16" ht="18.5" x14ac:dyDescent="0.45">
      <c r="B27" s="2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22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C50B-326A-4076-BFF5-0CB611EAF11F}">
  <dimension ref="B2:Q26"/>
  <sheetViews>
    <sheetView zoomScale="60" zoomScaleNormal="60" workbookViewId="0">
      <selection activeCell="K13" sqref="K13"/>
    </sheetView>
  </sheetViews>
  <sheetFormatPr baseColWidth="10" defaultRowHeight="14.5" x14ac:dyDescent="0.35"/>
  <cols>
    <col min="2" max="2" width="11.179687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7.7265625" bestFit="1" customWidth="1"/>
  </cols>
  <sheetData>
    <row r="2" spans="2:17" ht="15" customHeight="1" x14ac:dyDescent="0.35">
      <c r="B2" s="136" t="s">
        <v>558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COUNT(B7:B871)</f>
        <v>0</v>
      </c>
      <c r="C6" s="2"/>
      <c r="D6" s="2"/>
      <c r="E6" s="2"/>
      <c r="F6" s="2"/>
      <c r="G6" s="2"/>
      <c r="H6" s="2"/>
      <c r="I6" s="2"/>
      <c r="J6" s="115">
        <f>SUM(J7:J871)</f>
        <v>0</v>
      </c>
      <c r="K6" s="115">
        <f>SUM(K7:K871)</f>
        <v>0</v>
      </c>
      <c r="L6" s="2"/>
      <c r="M6" s="2"/>
      <c r="N6" s="115"/>
      <c r="O6" s="115">
        <f>SUM(O7:O871)</f>
        <v>0</v>
      </c>
      <c r="P6" s="134" t="e">
        <f>J6/O6</f>
        <v>#DIV/0!</v>
      </c>
      <c r="Q6" s="117" t="e">
        <f>J6/B6</f>
        <v>#DIV/0!</v>
      </c>
    </row>
    <row r="7" spans="2:17" ht="18.5" x14ac:dyDescent="0.45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  <row r="23" spans="2:16" ht="18.5" x14ac:dyDescent="0.45">
      <c r="B23" s="2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22"/>
    </row>
    <row r="24" spans="2:16" ht="18.5" x14ac:dyDescent="0.45">
      <c r="B24" s="2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22"/>
    </row>
    <row r="25" spans="2:16" ht="18.5" x14ac:dyDescent="0.45"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22"/>
    </row>
    <row r="26" spans="2:16" ht="18.5" x14ac:dyDescent="0.4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2028-0E4F-43EF-A32C-E52D33B220FF}">
  <dimension ref="B2:Q26"/>
  <sheetViews>
    <sheetView zoomScale="60" zoomScaleNormal="60" workbookViewId="0">
      <selection activeCell="K16" sqref="K16"/>
    </sheetView>
  </sheetViews>
  <sheetFormatPr baseColWidth="10" defaultRowHeight="14.5" x14ac:dyDescent="0.35"/>
  <cols>
    <col min="2" max="2" width="11.2695312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7.7265625" bestFit="1" customWidth="1"/>
  </cols>
  <sheetData>
    <row r="2" spans="2:17" ht="15" customHeight="1" x14ac:dyDescent="0.35">
      <c r="B2" s="136" t="s">
        <v>433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COUNT(B7:B871)</f>
        <v>0</v>
      </c>
      <c r="C6" s="2"/>
      <c r="D6" s="2"/>
      <c r="E6" s="2"/>
      <c r="F6" s="2"/>
      <c r="G6" s="2"/>
      <c r="H6" s="2"/>
      <c r="I6" s="2"/>
      <c r="J6" s="115">
        <f>SUM(J7:J871)</f>
        <v>0</v>
      </c>
      <c r="K6" s="115">
        <f>SUM(K7:K871)</f>
        <v>0</v>
      </c>
      <c r="L6" s="2"/>
      <c r="M6" s="2"/>
      <c r="N6" s="115"/>
      <c r="O6" s="115">
        <f>SUM(O7:O871)</f>
        <v>0</v>
      </c>
      <c r="P6" s="134" t="e">
        <f>J6/O6</f>
        <v>#DIV/0!</v>
      </c>
      <c r="Q6" s="117" t="e">
        <f>J6/B6</f>
        <v>#DIV/0!</v>
      </c>
    </row>
    <row r="7" spans="2:17" ht="18.5" x14ac:dyDescent="0.45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  <row r="23" spans="2:16" ht="18.5" x14ac:dyDescent="0.45">
      <c r="B23" s="2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22"/>
    </row>
    <row r="24" spans="2:16" ht="18.5" x14ac:dyDescent="0.45">
      <c r="B24" s="2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22"/>
    </row>
    <row r="25" spans="2:16" ht="18.5" x14ac:dyDescent="0.45"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22"/>
    </row>
    <row r="26" spans="2:16" ht="18.5" x14ac:dyDescent="0.4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718D-5AB0-46F2-B2BF-0171BA4353D0}">
  <dimension ref="B2:Q27"/>
  <sheetViews>
    <sheetView zoomScale="60" zoomScaleNormal="60" workbookViewId="0">
      <selection activeCell="I17" sqref="I17"/>
    </sheetView>
  </sheetViews>
  <sheetFormatPr baseColWidth="10" defaultRowHeight="14.5" x14ac:dyDescent="0.35"/>
  <cols>
    <col min="2" max="2" width="11.179687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7.7265625" bestFit="1" customWidth="1"/>
  </cols>
  <sheetData>
    <row r="2" spans="2:17" ht="15" customHeight="1" x14ac:dyDescent="0.35">
      <c r="B2" s="136" t="s">
        <v>461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COUNT(B7:B871)</f>
        <v>0</v>
      </c>
      <c r="C6" s="2"/>
      <c r="D6" s="2"/>
      <c r="E6" s="2"/>
      <c r="F6" s="2"/>
      <c r="G6" s="2"/>
      <c r="H6" s="2"/>
      <c r="I6" s="2"/>
      <c r="J6" s="115">
        <f>SUM(J7:J871)</f>
        <v>0</v>
      </c>
      <c r="K6" s="115">
        <f>SUM(K7:K871)</f>
        <v>0</v>
      </c>
      <c r="L6" s="2"/>
      <c r="M6" s="2"/>
      <c r="N6" s="115"/>
      <c r="O6" s="115">
        <f>SUM(O7:O871)</f>
        <v>0</v>
      </c>
      <c r="P6" s="134" t="e">
        <f>J6/O6</f>
        <v>#DIV/0!</v>
      </c>
      <c r="Q6" s="117" t="e">
        <f>J6/B6</f>
        <v>#DIV/0!</v>
      </c>
    </row>
    <row r="7" spans="2:17" ht="18.5" x14ac:dyDescent="0.45">
      <c r="B7" s="2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22"/>
    </row>
    <row r="12" spans="2:17" ht="18.5" x14ac:dyDescent="0.45"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22"/>
    </row>
    <row r="13" spans="2:17" ht="18.5" x14ac:dyDescent="0.45"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22"/>
    </row>
    <row r="14" spans="2:17" ht="18.5" x14ac:dyDescent="0.45">
      <c r="B14" s="2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22"/>
    </row>
    <row r="15" spans="2:17" ht="18.5" x14ac:dyDescent="0.45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22"/>
    </row>
    <row r="16" spans="2:17" ht="18.5" x14ac:dyDescent="0.45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22"/>
    </row>
    <row r="17" spans="2:16" ht="18.5" x14ac:dyDescent="0.45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22"/>
    </row>
    <row r="18" spans="2:16" ht="18.5" x14ac:dyDescent="0.45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22"/>
    </row>
    <row r="19" spans="2:16" ht="18.5" x14ac:dyDescent="0.45">
      <c r="B19" s="21"/>
      <c r="C19" s="18"/>
      <c r="D19" s="18"/>
      <c r="E19" s="18"/>
      <c r="F19" s="18"/>
      <c r="G19" s="18"/>
      <c r="H19" s="18"/>
      <c r="I19" s="18"/>
      <c r="J19" s="18"/>
      <c r="K19" s="135"/>
      <c r="L19" s="18"/>
      <c r="M19" s="18"/>
      <c r="N19" s="18"/>
      <c r="P19" s="22"/>
    </row>
    <row r="20" spans="2:16" ht="18.5" x14ac:dyDescent="0.45">
      <c r="B20" s="2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22"/>
    </row>
    <row r="21" spans="2:16" ht="18.5" x14ac:dyDescent="0.45">
      <c r="B21" s="21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22"/>
    </row>
    <row r="22" spans="2:16" ht="18.5" x14ac:dyDescent="0.45">
      <c r="B22" s="2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22"/>
    </row>
    <row r="23" spans="2:16" ht="18.5" x14ac:dyDescent="0.45">
      <c r="B23" s="21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22"/>
    </row>
    <row r="24" spans="2:16" ht="18.5" x14ac:dyDescent="0.45">
      <c r="B24" s="2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22"/>
    </row>
    <row r="25" spans="2:16" ht="18.5" x14ac:dyDescent="0.45"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22"/>
    </row>
    <row r="26" spans="2:16" ht="18.5" x14ac:dyDescent="0.45">
      <c r="B26" s="2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22"/>
    </row>
    <row r="27" spans="2:16" ht="18.5" x14ac:dyDescent="0.45">
      <c r="B27" s="21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22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6C9E-638A-4A67-87A0-66D5D6ACD995}">
  <dimension ref="B2:Q12"/>
  <sheetViews>
    <sheetView zoomScale="60" zoomScaleNormal="60" workbookViewId="0">
      <selection activeCell="K21" sqref="K21"/>
    </sheetView>
  </sheetViews>
  <sheetFormatPr baseColWidth="10" defaultRowHeight="14.5" x14ac:dyDescent="0.35"/>
  <cols>
    <col min="2" max="2" width="11.1796875" bestFit="1" customWidth="1"/>
    <col min="3" max="3" width="15.453125" bestFit="1" customWidth="1"/>
    <col min="4" max="4" width="12.54296875" bestFit="1" customWidth="1"/>
    <col min="5" max="6" width="13.26953125" bestFit="1" customWidth="1"/>
    <col min="7" max="7" width="17.7265625" bestFit="1" customWidth="1"/>
    <col min="8" max="8" width="15.81640625" bestFit="1" customWidth="1"/>
    <col min="9" max="9" width="14.1796875" bestFit="1" customWidth="1"/>
    <col min="10" max="10" width="22.26953125" bestFit="1" customWidth="1"/>
    <col min="11" max="11" width="23.7265625" bestFit="1" customWidth="1"/>
    <col min="12" max="12" width="21.54296875" bestFit="1" customWidth="1"/>
    <col min="13" max="13" width="9.7265625" bestFit="1" customWidth="1"/>
    <col min="14" max="14" width="14.453125" bestFit="1" customWidth="1"/>
    <col min="15" max="15" width="29.7265625" bestFit="1" customWidth="1"/>
    <col min="16" max="16" width="11.26953125" bestFit="1" customWidth="1"/>
    <col min="17" max="17" width="17.7265625" bestFit="1" customWidth="1"/>
  </cols>
  <sheetData>
    <row r="2" spans="2:17" ht="15" customHeight="1" x14ac:dyDescent="0.35">
      <c r="B2" s="136" t="s">
        <v>493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2:17" ht="15.75" customHeight="1" x14ac:dyDescent="0.35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14" t="s">
        <v>553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 t="s">
        <v>555</v>
      </c>
      <c r="P5" s="5"/>
      <c r="Q5" s="116"/>
    </row>
    <row r="6" spans="2:17" s="19" customFormat="1" ht="18.5" x14ac:dyDescent="0.45">
      <c r="B6" s="4">
        <f>COUNT(B7:B857)</f>
        <v>0</v>
      </c>
      <c r="C6" s="2"/>
      <c r="D6" s="2"/>
      <c r="E6" s="2"/>
      <c r="F6" s="2"/>
      <c r="G6" s="2"/>
      <c r="H6" s="2"/>
      <c r="I6" s="2"/>
      <c r="J6" s="115">
        <f>SUM(J7:J857)</f>
        <v>0</v>
      </c>
      <c r="K6" s="115">
        <f>SUM(K7:K857)</f>
        <v>0</v>
      </c>
      <c r="L6" s="2"/>
      <c r="M6" s="2"/>
      <c r="N6" s="115"/>
      <c r="O6" s="115">
        <f>SUM(O7:O857)</f>
        <v>0</v>
      </c>
      <c r="P6" s="134" t="e">
        <f>J6/O6</f>
        <v>#DIV/0!</v>
      </c>
      <c r="Q6" s="117" t="e">
        <f>J6/B6</f>
        <v>#DIV/0!</v>
      </c>
    </row>
    <row r="7" spans="2:17" ht="18.5" x14ac:dyDescent="0.45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/>
      <c r="P7" s="22"/>
    </row>
    <row r="8" spans="2:17" ht="18.5" x14ac:dyDescent="0.45">
      <c r="B8" s="2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22"/>
    </row>
    <row r="9" spans="2:17" ht="18.5" x14ac:dyDescent="0.45">
      <c r="B9" s="2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22"/>
    </row>
    <row r="10" spans="2:17" ht="18.5" x14ac:dyDescent="0.45">
      <c r="B10" s="2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22"/>
    </row>
    <row r="11" spans="2:17" ht="18.5" x14ac:dyDescent="0.45">
      <c r="B11" s="2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83"/>
    </row>
    <row r="12" spans="2:17" ht="18.5" x14ac:dyDescent="0.4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942F-4D46-40E5-892C-359DF0339E89}">
  <dimension ref="A2:G26"/>
  <sheetViews>
    <sheetView topLeftCell="A4" workbookViewId="0">
      <selection activeCell="A15" sqref="A15"/>
    </sheetView>
  </sheetViews>
  <sheetFormatPr baseColWidth="10" defaultRowHeight="14.5" x14ac:dyDescent="0.35"/>
  <cols>
    <col min="2" max="6" width="14.7265625" style="19" customWidth="1"/>
  </cols>
  <sheetData>
    <row r="2" spans="1:7" x14ac:dyDescent="0.35">
      <c r="A2" s="104"/>
      <c r="B2" s="108" t="s">
        <v>561</v>
      </c>
      <c r="C2" s="108" t="s">
        <v>559</v>
      </c>
      <c r="D2" s="108" t="s">
        <v>560</v>
      </c>
      <c r="E2" s="108" t="s">
        <v>556</v>
      </c>
      <c r="F2" s="108" t="s">
        <v>557</v>
      </c>
    </row>
    <row r="3" spans="1:7" x14ac:dyDescent="0.35">
      <c r="A3" s="106">
        <v>45292</v>
      </c>
      <c r="B3" s="105">
        <f>ENERO!B6</f>
        <v>18</v>
      </c>
      <c r="C3" s="112">
        <f>ENERO!J6</f>
        <v>2455310</v>
      </c>
      <c r="D3" s="113">
        <f>ENERO!D6</f>
        <v>0</v>
      </c>
      <c r="E3" s="105">
        <f>ENERO!E6</f>
        <v>0</v>
      </c>
      <c r="F3" s="112">
        <f>ENERO!Q6</f>
        <v>136406.11111111112</v>
      </c>
    </row>
    <row r="4" spans="1:7" x14ac:dyDescent="0.35">
      <c r="A4" s="106">
        <v>45323</v>
      </c>
      <c r="B4" s="105">
        <f>FEBRERO!B6</f>
        <v>21</v>
      </c>
      <c r="C4" s="112">
        <f>FEBRERO!J6</f>
        <v>3121925</v>
      </c>
      <c r="D4" s="113">
        <f>FEBRERO!D6</f>
        <v>0</v>
      </c>
      <c r="E4" s="105">
        <f>FEBRERO!E6</f>
        <v>0</v>
      </c>
      <c r="F4" s="112">
        <f>FEBRERO!Q6</f>
        <v>148663.09523809524</v>
      </c>
    </row>
    <row r="5" spans="1:7" x14ac:dyDescent="0.35">
      <c r="A5" s="106">
        <v>45352</v>
      </c>
      <c r="B5" s="105">
        <f>MARZO!B6</f>
        <v>20</v>
      </c>
      <c r="C5" s="112">
        <f>MARZO!J6</f>
        <v>3418215</v>
      </c>
      <c r="D5" s="113">
        <f>MARZO!D6</f>
        <v>0</v>
      </c>
      <c r="E5" s="105">
        <f>MARZO!E6</f>
        <v>0</v>
      </c>
      <c r="F5" s="112">
        <f>MARZO!Q6</f>
        <v>170910.75</v>
      </c>
    </row>
    <row r="6" spans="1:7" x14ac:dyDescent="0.35">
      <c r="A6" s="106">
        <v>45383</v>
      </c>
      <c r="B6" s="105">
        <f>ABRIL!B6</f>
        <v>23</v>
      </c>
      <c r="C6" s="112">
        <f>ABRIL!J6</f>
        <v>4417987</v>
      </c>
      <c r="D6" s="113">
        <f>ABRIL!D6</f>
        <v>0</v>
      </c>
      <c r="E6" s="105">
        <f>ABRIL!E6</f>
        <v>0</v>
      </c>
      <c r="F6" s="112">
        <f>ABRIL!Q6</f>
        <v>192086.39130434784</v>
      </c>
    </row>
    <row r="7" spans="1:7" x14ac:dyDescent="0.35">
      <c r="A7" s="106">
        <v>45413</v>
      </c>
      <c r="B7" s="105">
        <f>'MAYO '!B6</f>
        <v>23</v>
      </c>
      <c r="C7" s="112">
        <f>'MAYO '!J6</f>
        <v>5104971</v>
      </c>
      <c r="D7" s="113">
        <f>'MAYO '!D6</f>
        <v>0</v>
      </c>
      <c r="E7" s="105">
        <f>'MAYO '!E6</f>
        <v>0</v>
      </c>
      <c r="F7" s="112">
        <f>'MAYO '!Q6</f>
        <v>221955.26086956522</v>
      </c>
    </row>
    <row r="8" spans="1:7" x14ac:dyDescent="0.35">
      <c r="A8" s="106">
        <v>45444</v>
      </c>
      <c r="B8" s="105">
        <f>JUNIO!B6</f>
        <v>20</v>
      </c>
      <c r="C8" s="112">
        <f>JUNIO!J6</f>
        <v>5429290</v>
      </c>
      <c r="D8" s="113">
        <f>JUNIO!D6</f>
        <v>0</v>
      </c>
      <c r="E8" s="105">
        <f>JUNIO!E6</f>
        <v>0</v>
      </c>
      <c r="F8" s="112">
        <f>JUNIO!Q6</f>
        <v>271464.5</v>
      </c>
    </row>
    <row r="9" spans="1:7" x14ac:dyDescent="0.35">
      <c r="A9" s="106">
        <v>45474</v>
      </c>
      <c r="B9" s="105">
        <f>JULIO!B6</f>
        <v>33</v>
      </c>
      <c r="C9" s="112">
        <f>JULIO!J6</f>
        <v>7606740</v>
      </c>
      <c r="D9" s="112">
        <f>JULIO!O6</f>
        <v>219223405.75999993</v>
      </c>
      <c r="E9" s="107">
        <f>JULIO!P6</f>
        <v>3.4698575973806649E-2</v>
      </c>
      <c r="F9" s="112">
        <f>JULIO!Q6</f>
        <v>230507.27272727274</v>
      </c>
    </row>
    <row r="10" spans="1:7" x14ac:dyDescent="0.35">
      <c r="A10" s="106">
        <v>45505</v>
      </c>
      <c r="B10" s="105">
        <f>AGOSTO!B6</f>
        <v>31</v>
      </c>
      <c r="C10" s="112">
        <f>AGOSTO!J6</f>
        <v>8170190</v>
      </c>
      <c r="D10" s="112">
        <f>AGOSTO!O6</f>
        <v>235401693.90999988</v>
      </c>
      <c r="E10" s="107">
        <f>AGOSTO!P6</f>
        <v>3.4707439289386223E-2</v>
      </c>
      <c r="F10" s="112">
        <f>AGOSTO!Q6</f>
        <v>263554.51612903224</v>
      </c>
    </row>
    <row r="11" spans="1:7" x14ac:dyDescent="0.35">
      <c r="A11" s="106">
        <v>45536</v>
      </c>
      <c r="B11" s="105">
        <f>SEPTIEMBRE!B6</f>
        <v>12</v>
      </c>
      <c r="C11" s="112">
        <f>SEPTIEMBRE!J6</f>
        <v>3217858</v>
      </c>
      <c r="D11" s="112">
        <f>SEPTIEMBRE!O6</f>
        <v>83533274.570000008</v>
      </c>
      <c r="E11" s="107">
        <f>SEPTIEMBRE!P6</f>
        <v>3.852187067446361E-2</v>
      </c>
      <c r="F11" s="112">
        <f>SEPTIEMBRE!Q6</f>
        <v>268154.83333333331</v>
      </c>
    </row>
    <row r="12" spans="1:7" x14ac:dyDescent="0.35">
      <c r="A12" s="106">
        <v>45566</v>
      </c>
      <c r="B12" s="105">
        <f>OCTUBRE!B6</f>
        <v>30</v>
      </c>
      <c r="C12" s="112">
        <f>OCTUBRE!J6</f>
        <v>8529108</v>
      </c>
      <c r="D12" s="112">
        <f>OCTUBRE!O6</f>
        <v>248334801.94999999</v>
      </c>
      <c r="E12" s="107">
        <f>OCTUBRE!P6</f>
        <v>3.4345198228467634E-2</v>
      </c>
      <c r="F12" s="112">
        <f>OCTUBRE!Q6</f>
        <v>284303.59999999998</v>
      </c>
    </row>
    <row r="13" spans="1:7" x14ac:dyDescent="0.35">
      <c r="A13" s="106">
        <v>45597</v>
      </c>
      <c r="B13" s="105">
        <f>'NOVIEMBRE '!B6</f>
        <v>32</v>
      </c>
      <c r="C13" s="112">
        <f>'NOVIEMBRE '!K6</f>
        <v>9933360</v>
      </c>
      <c r="D13" s="112">
        <f>'NOVIEMBRE '!O6</f>
        <v>328581860.24000013</v>
      </c>
      <c r="E13" s="107">
        <f>'NOVIEMBRE '!P6</f>
        <v>3.0231005426606797E-2</v>
      </c>
      <c r="F13" s="112">
        <f>'NOVIEMBRE '!Q6</f>
        <v>310417.5</v>
      </c>
    </row>
    <row r="14" spans="1:7" x14ac:dyDescent="0.35">
      <c r="A14" s="106">
        <v>45627</v>
      </c>
      <c r="B14" s="105">
        <f>DICIEMBRE!B6</f>
        <v>31</v>
      </c>
      <c r="C14" s="112">
        <f>DICIEMBRE!J6</f>
        <v>11163120</v>
      </c>
      <c r="D14" s="112">
        <f>DICIEMBRE!O6</f>
        <v>269168320.12999994</v>
      </c>
      <c r="E14" s="107">
        <f>DICIEMBRE!P6</f>
        <v>4.1472636878695679E-2</v>
      </c>
      <c r="F14" s="112">
        <f>DICIEMBRE!Q6</f>
        <v>360100.6451612903</v>
      </c>
    </row>
    <row r="15" spans="1:7" x14ac:dyDescent="0.35">
      <c r="A15" s="106">
        <v>45658</v>
      </c>
      <c r="B15" s="105">
        <f>'ENERO 2025'!B6</f>
        <v>23</v>
      </c>
      <c r="C15" s="112">
        <f>'ENERO 2025'!J6</f>
        <v>8600700</v>
      </c>
      <c r="D15" s="112">
        <f>'ENERO 2025'!O6</f>
        <v>227683547.46000004</v>
      </c>
      <c r="E15" s="107">
        <f>'ENERO 2025'!P6</f>
        <v>3.7774797941915371E-2</v>
      </c>
      <c r="F15" s="112">
        <f>'ENERO 2025'!Q6</f>
        <v>373943.47826086957</v>
      </c>
      <c r="G15" s="94"/>
    </row>
    <row r="16" spans="1:7" x14ac:dyDescent="0.35">
      <c r="A16" s="106">
        <v>45689</v>
      </c>
      <c r="B16" s="105">
        <f>'FEBRERO 2025'!B6</f>
        <v>0</v>
      </c>
      <c r="C16" s="112">
        <f>'FEBRERO 2025'!J6</f>
        <v>0</v>
      </c>
      <c r="D16" s="112">
        <f>'FEBRERO 2025'!O6</f>
        <v>0</v>
      </c>
      <c r="E16" s="107" t="e">
        <f>'FEBRERO 2025'!P6</f>
        <v>#DIV/0!</v>
      </c>
      <c r="F16" s="112" t="e">
        <f>'FEBRERO 2025'!Q6</f>
        <v>#DIV/0!</v>
      </c>
    </row>
    <row r="17" spans="1:6" x14ac:dyDescent="0.35">
      <c r="A17" s="106">
        <v>45717</v>
      </c>
      <c r="B17" s="105">
        <f>'MARZO 2025'!B6</f>
        <v>0</v>
      </c>
      <c r="C17" s="112">
        <f>'MARZO 2025'!J6</f>
        <v>0</v>
      </c>
      <c r="D17" s="112">
        <f>'MARZO 2025'!O6</f>
        <v>0</v>
      </c>
      <c r="E17" s="107" t="e">
        <f>'MARZO 2025'!P6</f>
        <v>#DIV/0!</v>
      </c>
      <c r="F17" s="112" t="e">
        <f>'MARZO 2025'!Q6</f>
        <v>#DIV/0!</v>
      </c>
    </row>
    <row r="18" spans="1:6" x14ac:dyDescent="0.35">
      <c r="A18" s="106">
        <v>45748</v>
      </c>
      <c r="B18" s="105">
        <f>'ABRIL 2025'!B6</f>
        <v>0</v>
      </c>
      <c r="C18" s="112">
        <f>'ABRIL 2025'!J6</f>
        <v>0</v>
      </c>
      <c r="D18" s="112">
        <f>'ABRIL 2025'!O6</f>
        <v>0</v>
      </c>
      <c r="E18" s="107" t="e">
        <f>'ABRIL 2025'!P6</f>
        <v>#DIV/0!</v>
      </c>
      <c r="F18" s="112" t="e">
        <f>'ABRIL 2025'!Q6</f>
        <v>#DIV/0!</v>
      </c>
    </row>
    <row r="19" spans="1:6" x14ac:dyDescent="0.35">
      <c r="A19" s="106">
        <v>45778</v>
      </c>
      <c r="B19" s="105">
        <f>'MAYO 2025'!B6</f>
        <v>0</v>
      </c>
      <c r="C19" s="112">
        <f>'MAYO 2025'!J6</f>
        <v>0</v>
      </c>
      <c r="D19" s="112">
        <f>'MAYO 2025'!O6</f>
        <v>0</v>
      </c>
      <c r="E19" s="107" t="e">
        <f>'MAYO 2025'!P6</f>
        <v>#DIV/0!</v>
      </c>
      <c r="F19" s="112" t="e">
        <f>'MAYO 2025'!Q6</f>
        <v>#DIV/0!</v>
      </c>
    </row>
    <row r="20" spans="1:6" x14ac:dyDescent="0.35">
      <c r="A20" s="106">
        <v>45809</v>
      </c>
      <c r="B20" s="105">
        <f>'JUNIO 2025'!B6</f>
        <v>0</v>
      </c>
      <c r="C20" s="112">
        <f>'JUNIO 2025'!J6</f>
        <v>0</v>
      </c>
      <c r="D20" s="112">
        <f>'JUNIO 2025'!O6</f>
        <v>0</v>
      </c>
      <c r="E20" s="107" t="e">
        <f>'JUNIO 2025'!P6</f>
        <v>#DIV/0!</v>
      </c>
      <c r="F20" s="112" t="e">
        <f>'JUNIO 2025'!Q6</f>
        <v>#DIV/0!</v>
      </c>
    </row>
    <row r="21" spans="1:6" x14ac:dyDescent="0.35">
      <c r="A21" s="106">
        <v>45839</v>
      </c>
      <c r="B21" s="105">
        <f>'JULIO 2025'!B6</f>
        <v>0</v>
      </c>
      <c r="C21" s="112">
        <f>'JULIO 2025'!J6</f>
        <v>0</v>
      </c>
      <c r="D21" s="112">
        <f>'JULIO 2025'!O6</f>
        <v>0</v>
      </c>
      <c r="E21" s="107" t="e">
        <f>'JULIO 2025'!P6</f>
        <v>#DIV/0!</v>
      </c>
      <c r="F21" s="112" t="e">
        <f>'JULIO 2025'!Q6</f>
        <v>#DIV/0!</v>
      </c>
    </row>
    <row r="22" spans="1:6" x14ac:dyDescent="0.35">
      <c r="A22" s="106">
        <v>45870</v>
      </c>
      <c r="B22" s="105">
        <f>'AGOSTO 2025'!B6</f>
        <v>0</v>
      </c>
      <c r="C22" s="112">
        <f>'AGOSTO 2025'!J6</f>
        <v>0</v>
      </c>
      <c r="D22" s="112">
        <f>'AGOSTO 2025'!O6</f>
        <v>0</v>
      </c>
      <c r="E22" s="107" t="e">
        <f>'AGOSTO 2025'!P6</f>
        <v>#DIV/0!</v>
      </c>
      <c r="F22" s="112" t="e">
        <f>'AGOSTO 2025'!Q6</f>
        <v>#DIV/0!</v>
      </c>
    </row>
    <row r="23" spans="1:6" x14ac:dyDescent="0.35">
      <c r="A23" s="106">
        <v>45901</v>
      </c>
      <c r="B23" s="105">
        <f>'SETIEMRE  2025'!B6</f>
        <v>0</v>
      </c>
      <c r="C23" s="112">
        <f>'SETIEMRE  2025'!J6</f>
        <v>0</v>
      </c>
      <c r="D23" s="112">
        <f>'SETIEMRE  2025'!O6</f>
        <v>0</v>
      </c>
      <c r="E23" s="107" t="e">
        <f>'SETIEMRE  2025'!P6</f>
        <v>#DIV/0!</v>
      </c>
      <c r="F23" s="112" t="e">
        <f>'SETIEMRE  2025'!Q6</f>
        <v>#DIV/0!</v>
      </c>
    </row>
    <row r="24" spans="1:6" x14ac:dyDescent="0.35">
      <c r="A24" s="106">
        <v>45931</v>
      </c>
      <c r="B24" s="105">
        <f>'OCTUBRE 2025'!B6</f>
        <v>0</v>
      </c>
      <c r="C24" s="112">
        <f>'OCTUBRE 2025'!J6</f>
        <v>0</v>
      </c>
      <c r="D24" s="112">
        <f>'OCTUBRE 2025'!O6</f>
        <v>0</v>
      </c>
      <c r="E24" s="107" t="e">
        <f>'OCTUBRE 2025'!P6</f>
        <v>#DIV/0!</v>
      </c>
      <c r="F24" s="112" t="e">
        <f>'OCTUBRE 2025'!Q6</f>
        <v>#DIV/0!</v>
      </c>
    </row>
    <row r="25" spans="1:6" x14ac:dyDescent="0.35">
      <c r="A25" s="106">
        <v>45962</v>
      </c>
      <c r="B25" s="105">
        <f>'NOVIEMBRE 2025'!B6</f>
        <v>0</v>
      </c>
      <c r="C25" s="112">
        <f>'NOVIEMBRE 2025'!J6</f>
        <v>0</v>
      </c>
      <c r="D25" s="112">
        <f>'NOVIEMBRE 2025'!O6</f>
        <v>0</v>
      </c>
      <c r="E25" s="107" t="e">
        <f>'NOVIEMBRE 2025'!P6</f>
        <v>#DIV/0!</v>
      </c>
      <c r="F25" s="112" t="e">
        <f>'NOVIEMBRE 2025'!Q6</f>
        <v>#DIV/0!</v>
      </c>
    </row>
    <row r="26" spans="1:6" x14ac:dyDescent="0.35">
      <c r="A26" s="106">
        <v>45992</v>
      </c>
      <c r="B26" s="105">
        <f>'DICIEMBRE 2025'!B6</f>
        <v>0</v>
      </c>
      <c r="C26" s="112">
        <f>'DICIEMBRE 2025'!J6</f>
        <v>0</v>
      </c>
      <c r="D26" s="112">
        <f>'DICIEMBRE 2025'!O6</f>
        <v>0</v>
      </c>
      <c r="E26" s="107" t="e">
        <f>'DICIEMBRE 2025'!P6</f>
        <v>#DIV/0!</v>
      </c>
      <c r="F26" s="112" t="e">
        <f>'DICIEMBRE 2025'!Q6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19"/>
  <sheetViews>
    <sheetView zoomScale="60" zoomScaleNormal="60" workbookViewId="0">
      <selection activeCell="B4" sqref="B4:P4"/>
    </sheetView>
  </sheetViews>
  <sheetFormatPr baseColWidth="10" defaultRowHeight="14.5" x14ac:dyDescent="0.35"/>
  <cols>
    <col min="1" max="1" width="4.453125" customWidth="1"/>
    <col min="2" max="2" width="11.1796875" bestFit="1" customWidth="1"/>
    <col min="3" max="3" width="15.453125" bestFit="1" customWidth="1"/>
    <col min="5" max="5" width="44.7265625" bestFit="1" customWidth="1"/>
    <col min="6" max="6" width="13.26953125" bestFit="1" customWidth="1"/>
    <col min="7" max="7" width="26.26953125" bestFit="1" customWidth="1"/>
    <col min="8" max="8" width="17.7265625" bestFit="1" customWidth="1"/>
    <col min="9" max="9" width="14.1796875" bestFit="1" customWidth="1"/>
    <col min="10" max="10" width="16.81640625" bestFit="1" customWidth="1"/>
    <col min="11" max="11" width="18.453125" bestFit="1" customWidth="1"/>
    <col min="12" max="12" width="21.54296875" bestFit="1" customWidth="1"/>
    <col min="13" max="13" width="15.1796875" bestFit="1" customWidth="1"/>
    <col min="14" max="14" width="14.453125" bestFit="1" customWidth="1"/>
    <col min="15" max="15" width="24.1796875" bestFit="1" customWidth="1"/>
    <col min="16" max="16" width="13.26953125" bestFit="1" customWidth="1"/>
  </cols>
  <sheetData>
    <row r="2" spans="2:17" x14ac:dyDescent="0.35">
      <c r="B2" s="138" t="s">
        <v>174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40"/>
      <c r="P2" s="140"/>
    </row>
    <row r="3" spans="2:17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40"/>
      <c r="P3" s="140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09" t="s">
        <v>553</v>
      </c>
      <c r="C5" s="99"/>
      <c r="D5" s="99"/>
      <c r="E5" s="99"/>
      <c r="F5" s="99"/>
      <c r="G5" s="99"/>
      <c r="H5" s="99"/>
      <c r="I5" s="99"/>
      <c r="J5" s="99" t="s">
        <v>554</v>
      </c>
      <c r="K5" s="99"/>
      <c r="L5" s="99"/>
      <c r="M5" s="99"/>
      <c r="N5" s="99"/>
      <c r="O5" s="99"/>
      <c r="P5" s="100" t="s">
        <v>555</v>
      </c>
    </row>
    <row r="6" spans="2:17" s="19" customFormat="1" ht="18.5" x14ac:dyDescent="0.45">
      <c r="B6" s="76">
        <f>COUNT(B7:B1000)</f>
        <v>20</v>
      </c>
      <c r="C6" s="101"/>
      <c r="D6" s="101"/>
      <c r="E6" s="101"/>
      <c r="F6" s="101"/>
      <c r="G6" s="101"/>
      <c r="H6" s="101"/>
      <c r="I6" s="101"/>
      <c r="J6" s="101">
        <f>SUM(J7:J1000)</f>
        <v>3418215</v>
      </c>
      <c r="K6" s="101"/>
      <c r="L6" s="101"/>
      <c r="M6" s="101"/>
      <c r="N6" s="101"/>
      <c r="O6" s="101">
        <f>SUM(O7:O1000)</f>
        <v>0</v>
      </c>
      <c r="P6" s="110" t="e">
        <f>J6/O6</f>
        <v>#DIV/0!</v>
      </c>
      <c r="Q6" s="19">
        <f>J6/B6</f>
        <v>170910.75</v>
      </c>
    </row>
    <row r="7" spans="2:17" ht="18.5" x14ac:dyDescent="0.45">
      <c r="B7" s="8">
        <v>45352</v>
      </c>
      <c r="C7" s="1">
        <v>2806</v>
      </c>
      <c r="D7" s="1" t="s">
        <v>11</v>
      </c>
      <c r="E7" s="1" t="s">
        <v>175</v>
      </c>
      <c r="F7" s="1">
        <v>13</v>
      </c>
      <c r="G7" s="1" t="s">
        <v>24</v>
      </c>
      <c r="H7" s="1" t="s">
        <v>14</v>
      </c>
      <c r="I7" s="1">
        <v>16350</v>
      </c>
      <c r="J7" s="14">
        <v>25300</v>
      </c>
      <c r="K7" s="14"/>
      <c r="L7" s="14" t="s">
        <v>182</v>
      </c>
      <c r="M7" s="14"/>
      <c r="N7" s="14"/>
      <c r="O7" s="14"/>
      <c r="P7" s="15"/>
    </row>
    <row r="8" spans="2:17" ht="18.5" x14ac:dyDescent="0.45">
      <c r="B8" s="3"/>
      <c r="C8" s="1"/>
      <c r="D8" s="1"/>
      <c r="E8" s="1" t="s">
        <v>175</v>
      </c>
      <c r="F8" s="1">
        <v>1</v>
      </c>
      <c r="G8" s="1" t="s">
        <v>24</v>
      </c>
      <c r="H8" s="1" t="s">
        <v>14</v>
      </c>
      <c r="I8" s="1">
        <v>16349</v>
      </c>
      <c r="J8" s="1">
        <v>0</v>
      </c>
      <c r="K8" s="1"/>
      <c r="L8" s="1"/>
      <c r="M8" s="1"/>
      <c r="N8" s="1"/>
      <c r="O8" s="1"/>
      <c r="P8" s="6"/>
    </row>
    <row r="9" spans="2:17" ht="18.5" x14ac:dyDescent="0.45">
      <c r="B9" s="3"/>
      <c r="C9" s="1"/>
      <c r="D9" s="1"/>
      <c r="E9" s="1" t="s">
        <v>176</v>
      </c>
      <c r="F9" s="1">
        <v>22</v>
      </c>
      <c r="G9" s="1" t="s">
        <v>24</v>
      </c>
      <c r="H9" s="1" t="s">
        <v>14</v>
      </c>
      <c r="I9" s="1">
        <v>16344</v>
      </c>
      <c r="J9" s="1">
        <v>25300</v>
      </c>
      <c r="K9" s="1"/>
      <c r="L9" s="1">
        <v>5888</v>
      </c>
      <c r="M9" s="1"/>
      <c r="N9" s="1" t="s">
        <v>37</v>
      </c>
      <c r="O9" s="1"/>
      <c r="P9" s="6"/>
    </row>
    <row r="10" spans="2:17" ht="18.5" x14ac:dyDescent="0.45">
      <c r="B10" s="3"/>
      <c r="C10" s="1"/>
      <c r="D10" s="1"/>
      <c r="E10" s="1" t="s">
        <v>95</v>
      </c>
      <c r="F10" s="1">
        <v>21</v>
      </c>
      <c r="G10" s="1" t="s">
        <v>177</v>
      </c>
      <c r="H10" s="1" t="s">
        <v>14</v>
      </c>
      <c r="I10" s="1">
        <v>16355</v>
      </c>
      <c r="J10" s="1">
        <v>25300</v>
      </c>
      <c r="K10" s="1"/>
      <c r="L10" s="1">
        <v>5888</v>
      </c>
      <c r="M10" s="1"/>
      <c r="N10" s="1" t="s">
        <v>37</v>
      </c>
      <c r="O10" s="1"/>
      <c r="P10" s="6"/>
    </row>
    <row r="11" spans="2:17" ht="18.5" x14ac:dyDescent="0.45">
      <c r="B11" s="3"/>
      <c r="C11" s="1"/>
      <c r="D11" s="1"/>
      <c r="E11" s="1" t="s">
        <v>77</v>
      </c>
      <c r="F11" s="1">
        <v>245</v>
      </c>
      <c r="G11" s="1" t="s">
        <v>177</v>
      </c>
      <c r="H11" s="1" t="s">
        <v>178</v>
      </c>
      <c r="I11" s="1">
        <v>16345</v>
      </c>
      <c r="J11" s="1">
        <v>25300</v>
      </c>
      <c r="K11" s="1"/>
      <c r="L11" s="1">
        <v>5888</v>
      </c>
      <c r="M11" s="1"/>
      <c r="N11" s="1" t="s">
        <v>37</v>
      </c>
      <c r="O11" s="1"/>
      <c r="P11" s="6"/>
    </row>
    <row r="12" spans="2:17" ht="18.5" x14ac:dyDescent="0.45">
      <c r="B12" s="4"/>
      <c r="C12" s="2"/>
      <c r="D12" s="2"/>
      <c r="E12" s="2" t="s">
        <v>179</v>
      </c>
      <c r="F12" s="2">
        <v>4</v>
      </c>
      <c r="G12" s="2" t="s">
        <v>180</v>
      </c>
      <c r="H12" s="2" t="s">
        <v>14</v>
      </c>
      <c r="I12" s="2">
        <v>16330</v>
      </c>
      <c r="J12" s="2">
        <v>85170</v>
      </c>
      <c r="K12" s="2"/>
      <c r="L12" s="2">
        <v>5888</v>
      </c>
      <c r="M12" s="2"/>
      <c r="N12" s="2" t="s">
        <v>37</v>
      </c>
      <c r="O12" s="2"/>
      <c r="P12" s="7"/>
    </row>
    <row r="13" spans="2:17" ht="18.5" x14ac:dyDescent="0.45">
      <c r="B13" s="8">
        <v>45355</v>
      </c>
      <c r="C13" s="1">
        <v>2807</v>
      </c>
      <c r="D13" s="1" t="s">
        <v>11</v>
      </c>
      <c r="E13" s="1" t="s">
        <v>175</v>
      </c>
      <c r="F13" s="1">
        <v>1</v>
      </c>
      <c r="G13" s="1" t="s">
        <v>24</v>
      </c>
      <c r="H13" s="1" t="s">
        <v>14</v>
      </c>
      <c r="I13" s="1">
        <v>16349</v>
      </c>
      <c r="J13" s="1">
        <v>25300</v>
      </c>
      <c r="K13" s="1"/>
      <c r="L13" s="1">
        <v>5897</v>
      </c>
      <c r="M13" s="1"/>
      <c r="N13" s="1" t="s">
        <v>37</v>
      </c>
      <c r="O13" s="1"/>
      <c r="P13" s="6"/>
    </row>
    <row r="14" spans="2:17" ht="18.5" x14ac:dyDescent="0.45">
      <c r="B14" s="3"/>
      <c r="C14" s="1"/>
      <c r="D14" s="1"/>
      <c r="E14" s="1" t="s">
        <v>175</v>
      </c>
      <c r="F14" s="1">
        <v>13</v>
      </c>
      <c r="G14" s="1" t="s">
        <v>24</v>
      </c>
      <c r="H14" s="1" t="s">
        <v>14</v>
      </c>
      <c r="I14" s="1">
        <v>16350</v>
      </c>
      <c r="J14" s="1">
        <v>0</v>
      </c>
      <c r="K14" s="1"/>
      <c r="L14" s="1">
        <v>5897</v>
      </c>
      <c r="M14" s="1"/>
      <c r="N14" s="1" t="s">
        <v>37</v>
      </c>
      <c r="O14" s="1"/>
      <c r="P14" s="6"/>
    </row>
    <row r="15" spans="2:17" ht="18.5" x14ac:dyDescent="0.45">
      <c r="B15" s="3"/>
      <c r="C15" s="1"/>
      <c r="D15" s="1"/>
      <c r="E15" s="1" t="s">
        <v>34</v>
      </c>
      <c r="F15" s="1">
        <v>60</v>
      </c>
      <c r="G15" s="1" t="s">
        <v>177</v>
      </c>
      <c r="H15" s="1" t="s">
        <v>35</v>
      </c>
      <c r="I15" s="1">
        <v>16365</v>
      </c>
      <c r="J15" s="1">
        <v>25300</v>
      </c>
      <c r="K15" s="1"/>
      <c r="L15" s="1">
        <v>5897</v>
      </c>
      <c r="M15" s="1"/>
      <c r="N15" s="1" t="s">
        <v>37</v>
      </c>
      <c r="O15" s="1"/>
      <c r="P15" s="6"/>
    </row>
    <row r="16" spans="2:17" ht="18.5" x14ac:dyDescent="0.45">
      <c r="B16" s="3"/>
      <c r="C16" s="1"/>
      <c r="D16" s="1"/>
      <c r="E16" s="1" t="s">
        <v>34</v>
      </c>
      <c r="F16" s="1">
        <v>30</v>
      </c>
      <c r="G16" s="1" t="s">
        <v>177</v>
      </c>
      <c r="H16" s="1" t="s">
        <v>35</v>
      </c>
      <c r="I16" s="1">
        <v>16366</v>
      </c>
      <c r="J16" s="1">
        <v>0</v>
      </c>
      <c r="K16" s="1"/>
      <c r="L16" s="1">
        <v>5897</v>
      </c>
      <c r="M16" s="1"/>
      <c r="N16" s="1" t="s">
        <v>37</v>
      </c>
      <c r="O16" s="1"/>
      <c r="P16" s="6"/>
    </row>
    <row r="17" spans="2:16" ht="18.5" x14ac:dyDescent="0.45">
      <c r="B17" s="4"/>
      <c r="C17" s="2"/>
      <c r="D17" s="2"/>
      <c r="E17" s="2" t="s">
        <v>57</v>
      </c>
      <c r="F17" s="2">
        <v>84</v>
      </c>
      <c r="G17" s="2" t="s">
        <v>41</v>
      </c>
      <c r="H17" s="2" t="s">
        <v>14</v>
      </c>
      <c r="I17" s="2">
        <v>16364</v>
      </c>
      <c r="J17" s="2">
        <v>99120</v>
      </c>
      <c r="K17" s="2"/>
      <c r="L17" s="2">
        <v>5897</v>
      </c>
      <c r="M17" s="2"/>
      <c r="N17" s="2" t="s">
        <v>37</v>
      </c>
      <c r="O17" s="2"/>
      <c r="P17" s="7"/>
    </row>
    <row r="18" spans="2:16" ht="18.5" x14ac:dyDescent="0.45">
      <c r="B18" s="8">
        <v>45355</v>
      </c>
      <c r="C18" s="1">
        <v>2808</v>
      </c>
      <c r="D18" s="1" t="s">
        <v>33</v>
      </c>
      <c r="E18" s="1" t="s">
        <v>141</v>
      </c>
      <c r="F18" s="1">
        <v>170</v>
      </c>
      <c r="G18" s="1" t="s">
        <v>181</v>
      </c>
      <c r="H18" s="1" t="s">
        <v>14</v>
      </c>
      <c r="I18" s="1">
        <v>16353</v>
      </c>
      <c r="J18" s="1">
        <v>161000</v>
      </c>
      <c r="K18" s="1"/>
      <c r="L18" s="1">
        <v>5897</v>
      </c>
      <c r="M18" s="1"/>
      <c r="N18" s="1" t="s">
        <v>37</v>
      </c>
      <c r="O18" s="1"/>
      <c r="P18" s="6"/>
    </row>
    <row r="19" spans="2:16" ht="18.5" x14ac:dyDescent="0.45">
      <c r="B19" s="4"/>
      <c r="C19" s="2"/>
      <c r="D19" s="2"/>
      <c r="E19" s="2" t="s">
        <v>141</v>
      </c>
      <c r="F19" s="2">
        <v>30</v>
      </c>
      <c r="G19" s="2" t="s">
        <v>181</v>
      </c>
      <c r="H19" s="2" t="s">
        <v>14</v>
      </c>
      <c r="I19" s="2">
        <v>16354</v>
      </c>
      <c r="J19" s="2">
        <v>0</v>
      </c>
      <c r="K19" s="2"/>
      <c r="L19" s="2">
        <v>5897</v>
      </c>
      <c r="M19" s="2"/>
      <c r="N19" s="2" t="s">
        <v>37</v>
      </c>
      <c r="O19" s="2"/>
      <c r="P19" s="7"/>
    </row>
    <row r="20" spans="2:16" ht="18.5" x14ac:dyDescent="0.45">
      <c r="B20" s="8">
        <v>45356</v>
      </c>
      <c r="C20" s="1">
        <v>2809</v>
      </c>
      <c r="D20" s="1" t="s">
        <v>11</v>
      </c>
      <c r="E20" s="1" t="s">
        <v>29</v>
      </c>
      <c r="F20" s="1">
        <v>50</v>
      </c>
      <c r="G20" s="1" t="s">
        <v>30</v>
      </c>
      <c r="H20" s="1" t="s">
        <v>14</v>
      </c>
      <c r="I20" s="1">
        <v>16370</v>
      </c>
      <c r="J20" s="1">
        <v>25300</v>
      </c>
      <c r="K20" s="1"/>
      <c r="L20" s="1">
        <v>5898</v>
      </c>
      <c r="M20" s="1"/>
      <c r="N20" s="1" t="s">
        <v>37</v>
      </c>
      <c r="O20" s="1"/>
      <c r="P20" s="6"/>
    </row>
    <row r="21" spans="2:16" ht="18.5" x14ac:dyDescent="0.45">
      <c r="B21" s="3"/>
      <c r="C21" s="1"/>
      <c r="D21" s="1"/>
      <c r="E21" s="1" t="s">
        <v>115</v>
      </c>
      <c r="F21" s="1">
        <v>35</v>
      </c>
      <c r="G21" s="1" t="s">
        <v>116</v>
      </c>
      <c r="H21" s="1" t="s">
        <v>14</v>
      </c>
      <c r="I21" s="1">
        <v>16352</v>
      </c>
      <c r="J21" s="1">
        <v>99120</v>
      </c>
      <c r="K21" s="1"/>
      <c r="L21" s="1">
        <v>5898</v>
      </c>
      <c r="M21" s="1"/>
      <c r="N21" s="1" t="s">
        <v>37</v>
      </c>
      <c r="O21" s="1"/>
      <c r="P21" s="6"/>
    </row>
    <row r="22" spans="2:16" ht="18.5" x14ac:dyDescent="0.45">
      <c r="B22" s="3"/>
      <c r="C22" s="1"/>
      <c r="D22" s="1"/>
      <c r="E22" s="1" t="s">
        <v>31</v>
      </c>
      <c r="F22" s="1">
        <v>90</v>
      </c>
      <c r="G22" s="1" t="s">
        <v>32</v>
      </c>
      <c r="H22" s="1" t="s">
        <v>14</v>
      </c>
      <c r="I22" s="1">
        <v>16356</v>
      </c>
      <c r="J22" s="1">
        <v>25300</v>
      </c>
      <c r="K22" s="1"/>
      <c r="L22" s="1">
        <v>5898</v>
      </c>
      <c r="M22" s="1"/>
      <c r="N22" s="1" t="s">
        <v>37</v>
      </c>
      <c r="O22" s="1"/>
      <c r="P22" s="6"/>
    </row>
    <row r="23" spans="2:16" ht="18.5" x14ac:dyDescent="0.45">
      <c r="B23" s="3"/>
      <c r="C23" s="1"/>
      <c r="D23" s="1"/>
      <c r="E23" s="1" t="s">
        <v>74</v>
      </c>
      <c r="F23" s="1">
        <v>38</v>
      </c>
      <c r="G23" s="1" t="s">
        <v>126</v>
      </c>
      <c r="H23" s="1" t="s">
        <v>14</v>
      </c>
      <c r="I23" s="1">
        <v>16357</v>
      </c>
      <c r="J23" s="1">
        <v>25300</v>
      </c>
      <c r="K23" s="1"/>
      <c r="L23" s="1">
        <v>5898</v>
      </c>
      <c r="M23" s="1"/>
      <c r="N23" s="1" t="s">
        <v>37</v>
      </c>
      <c r="O23" s="1"/>
      <c r="P23" s="6"/>
    </row>
    <row r="24" spans="2:16" ht="18.5" x14ac:dyDescent="0.45">
      <c r="B24" s="4"/>
      <c r="C24" s="2"/>
      <c r="D24" s="2"/>
      <c r="E24" s="2" t="s">
        <v>42</v>
      </c>
      <c r="F24" s="2">
        <v>43</v>
      </c>
      <c r="G24" s="2" t="s">
        <v>177</v>
      </c>
      <c r="H24" s="2" t="s">
        <v>14</v>
      </c>
      <c r="I24" s="2">
        <v>16369</v>
      </c>
      <c r="J24" s="2">
        <v>25300</v>
      </c>
      <c r="K24" s="2"/>
      <c r="L24" s="2">
        <v>5898</v>
      </c>
      <c r="M24" s="2"/>
      <c r="N24" s="2" t="s">
        <v>37</v>
      </c>
      <c r="O24" s="2"/>
      <c r="P24" s="7"/>
    </row>
    <row r="25" spans="2:16" ht="18.5" x14ac:dyDescent="0.45">
      <c r="B25" s="12">
        <v>45355</v>
      </c>
      <c r="C25" s="10">
        <v>2808</v>
      </c>
      <c r="D25" s="10" t="s">
        <v>33</v>
      </c>
      <c r="E25" s="10" t="s">
        <v>50</v>
      </c>
      <c r="F25" s="10">
        <v>33</v>
      </c>
      <c r="G25" s="10" t="s">
        <v>181</v>
      </c>
      <c r="H25" s="10" t="s">
        <v>14</v>
      </c>
      <c r="I25" s="10">
        <v>16371</v>
      </c>
      <c r="J25" s="119">
        <v>1</v>
      </c>
      <c r="K25" s="119"/>
      <c r="L25" s="10">
        <v>5897</v>
      </c>
      <c r="M25" s="10"/>
      <c r="N25" s="10" t="s">
        <v>37</v>
      </c>
      <c r="O25" s="10"/>
      <c r="P25" s="11"/>
    </row>
    <row r="26" spans="2:16" ht="18.5" x14ac:dyDescent="0.45">
      <c r="B26" s="8">
        <v>45359</v>
      </c>
      <c r="C26" s="1">
        <v>2809</v>
      </c>
      <c r="D26" s="1" t="s">
        <v>11</v>
      </c>
      <c r="E26" s="1" t="s">
        <v>183</v>
      </c>
      <c r="F26" s="1">
        <v>32</v>
      </c>
      <c r="G26" s="1" t="s">
        <v>177</v>
      </c>
      <c r="H26" s="1" t="s">
        <v>184</v>
      </c>
      <c r="I26" s="1">
        <v>16347</v>
      </c>
      <c r="J26" s="1">
        <v>85170</v>
      </c>
      <c r="K26" s="1"/>
      <c r="L26" s="1">
        <v>5898</v>
      </c>
      <c r="M26" s="1"/>
      <c r="N26" s="1" t="s">
        <v>37</v>
      </c>
      <c r="O26" s="1"/>
      <c r="P26" s="6"/>
    </row>
    <row r="27" spans="2:16" ht="18.5" x14ac:dyDescent="0.45">
      <c r="B27" s="3"/>
      <c r="C27" s="1"/>
      <c r="D27" s="1"/>
      <c r="E27" s="1" t="s">
        <v>183</v>
      </c>
      <c r="F27" s="1">
        <v>6</v>
      </c>
      <c r="G27" s="1" t="s">
        <v>177</v>
      </c>
      <c r="H27" s="1" t="s">
        <v>184</v>
      </c>
      <c r="I27" s="1">
        <v>16348</v>
      </c>
      <c r="J27" s="1">
        <v>0</v>
      </c>
      <c r="K27" s="1"/>
      <c r="L27" s="1">
        <v>5898</v>
      </c>
      <c r="M27" s="1"/>
      <c r="N27" s="1" t="s">
        <v>37</v>
      </c>
      <c r="O27" s="1"/>
      <c r="P27" s="6"/>
    </row>
    <row r="28" spans="2:16" ht="18.5" x14ac:dyDescent="0.45">
      <c r="B28" s="3"/>
      <c r="C28" s="1"/>
      <c r="D28" s="1"/>
      <c r="E28" s="1" t="s">
        <v>123</v>
      </c>
      <c r="F28" s="1">
        <v>19</v>
      </c>
      <c r="G28" s="1" t="s">
        <v>177</v>
      </c>
      <c r="H28" s="1" t="s">
        <v>124</v>
      </c>
      <c r="I28" s="1">
        <v>16346</v>
      </c>
      <c r="J28" s="1">
        <v>25300</v>
      </c>
      <c r="K28" s="1"/>
      <c r="L28" s="1">
        <v>5898</v>
      </c>
      <c r="M28" s="1"/>
      <c r="N28" s="1" t="s">
        <v>37</v>
      </c>
      <c r="O28" s="1"/>
      <c r="P28" s="6"/>
    </row>
    <row r="29" spans="2:16" ht="18.5" x14ac:dyDescent="0.45">
      <c r="B29" s="3"/>
      <c r="C29" s="1"/>
      <c r="D29" s="1"/>
      <c r="E29" s="1" t="s">
        <v>185</v>
      </c>
      <c r="F29" s="1">
        <v>26</v>
      </c>
      <c r="G29" s="1" t="s">
        <v>177</v>
      </c>
      <c r="H29" s="1" t="s">
        <v>186</v>
      </c>
      <c r="I29" s="1">
        <v>16379</v>
      </c>
      <c r="J29" s="1">
        <v>25300</v>
      </c>
      <c r="K29" s="1"/>
      <c r="L29" s="1">
        <v>5898</v>
      </c>
      <c r="M29" s="1"/>
      <c r="N29" s="1" t="s">
        <v>37</v>
      </c>
      <c r="O29" s="1"/>
      <c r="P29" s="6"/>
    </row>
    <row r="30" spans="2:16" ht="18.5" x14ac:dyDescent="0.45">
      <c r="B30" s="3"/>
      <c r="C30" s="1"/>
      <c r="D30" s="1"/>
      <c r="E30" s="1" t="s">
        <v>187</v>
      </c>
      <c r="F30" s="1">
        <v>23</v>
      </c>
      <c r="G30" s="1" t="s">
        <v>177</v>
      </c>
      <c r="H30" s="1" t="s">
        <v>17</v>
      </c>
      <c r="I30" s="1">
        <v>16381</v>
      </c>
      <c r="J30" s="1">
        <v>25300</v>
      </c>
      <c r="K30" s="1"/>
      <c r="L30" s="1">
        <v>5898</v>
      </c>
      <c r="M30" s="1"/>
      <c r="N30" s="1" t="s">
        <v>37</v>
      </c>
      <c r="O30" s="1"/>
      <c r="P30" s="6"/>
    </row>
    <row r="31" spans="2:16" ht="18.5" x14ac:dyDescent="0.45">
      <c r="B31" s="3"/>
      <c r="C31" s="1"/>
      <c r="D31" s="1"/>
      <c r="E31" s="1" t="s">
        <v>188</v>
      </c>
      <c r="F31" s="1">
        <v>30</v>
      </c>
      <c r="G31" s="1" t="s">
        <v>177</v>
      </c>
      <c r="H31" s="1" t="s">
        <v>189</v>
      </c>
      <c r="I31" s="1">
        <v>16378</v>
      </c>
      <c r="J31" s="1">
        <v>25300</v>
      </c>
      <c r="K31" s="1"/>
      <c r="L31" s="1">
        <v>5898</v>
      </c>
      <c r="M31" s="1"/>
      <c r="N31" s="1" t="s">
        <v>37</v>
      </c>
      <c r="O31" s="1"/>
      <c r="P31" s="6"/>
    </row>
    <row r="32" spans="2:16" ht="18.5" x14ac:dyDescent="0.45">
      <c r="B32" s="3"/>
      <c r="C32" s="1"/>
      <c r="D32" s="1"/>
      <c r="E32" s="1" t="s">
        <v>190</v>
      </c>
      <c r="F32" s="1">
        <v>25</v>
      </c>
      <c r="G32" s="1" t="s">
        <v>177</v>
      </c>
      <c r="H32" s="1" t="s">
        <v>14</v>
      </c>
      <c r="I32" s="1">
        <v>16376</v>
      </c>
      <c r="J32" s="1">
        <v>25300</v>
      </c>
      <c r="K32" s="1"/>
      <c r="L32" s="1">
        <v>5898</v>
      </c>
      <c r="M32" s="1"/>
      <c r="N32" s="1" t="s">
        <v>37</v>
      </c>
      <c r="O32" s="1"/>
      <c r="P32" s="6"/>
    </row>
    <row r="33" spans="2:16" ht="18.5" x14ac:dyDescent="0.45">
      <c r="B33" s="13"/>
      <c r="C33" s="14"/>
      <c r="D33" s="14"/>
      <c r="E33" s="14" t="s">
        <v>191</v>
      </c>
      <c r="F33" s="14">
        <v>20</v>
      </c>
      <c r="G33" s="14" t="s">
        <v>24</v>
      </c>
      <c r="H33" s="14" t="s">
        <v>14</v>
      </c>
      <c r="I33" s="14">
        <v>16377</v>
      </c>
      <c r="J33" s="14">
        <v>0</v>
      </c>
      <c r="K33" s="14"/>
      <c r="L33" s="14" t="s">
        <v>193</v>
      </c>
      <c r="M33" s="14"/>
      <c r="N33" s="14"/>
      <c r="O33" s="14"/>
      <c r="P33" s="15"/>
    </row>
    <row r="34" spans="2:16" ht="18.5" x14ac:dyDescent="0.45">
      <c r="B34" s="3"/>
      <c r="C34" s="1"/>
      <c r="D34" s="1"/>
      <c r="E34" s="1" t="s">
        <v>192</v>
      </c>
      <c r="F34" s="1">
        <v>5</v>
      </c>
      <c r="G34" s="1" t="s">
        <v>177</v>
      </c>
      <c r="H34" s="1" t="s">
        <v>14</v>
      </c>
      <c r="I34" s="1">
        <v>16375</v>
      </c>
      <c r="J34" s="1">
        <v>25300</v>
      </c>
      <c r="K34" s="1"/>
      <c r="L34" s="1">
        <v>5898</v>
      </c>
      <c r="M34" s="1" t="s">
        <v>199</v>
      </c>
      <c r="N34" s="1"/>
      <c r="O34" s="1"/>
      <c r="P34" s="6"/>
    </row>
    <row r="35" spans="2:16" ht="18.5" x14ac:dyDescent="0.45">
      <c r="B35" s="4"/>
      <c r="C35" s="2"/>
      <c r="D35" s="2"/>
      <c r="E35" s="2" t="s">
        <v>192</v>
      </c>
      <c r="F35" s="2">
        <v>2</v>
      </c>
      <c r="G35" s="2" t="s">
        <v>177</v>
      </c>
      <c r="H35" s="2" t="s">
        <v>14</v>
      </c>
      <c r="I35" s="2">
        <v>16382</v>
      </c>
      <c r="J35" s="2">
        <v>0</v>
      </c>
      <c r="K35" s="2"/>
      <c r="L35" s="2">
        <v>5898</v>
      </c>
      <c r="M35" s="2" t="s">
        <v>199</v>
      </c>
      <c r="N35" s="2"/>
      <c r="O35" s="2"/>
      <c r="P35" s="7"/>
    </row>
    <row r="36" spans="2:16" ht="18.5" x14ac:dyDescent="0.45">
      <c r="B36" s="12">
        <v>45359</v>
      </c>
      <c r="C36" s="10"/>
      <c r="D36" s="10"/>
      <c r="E36" s="10" t="s">
        <v>194</v>
      </c>
      <c r="F36" s="10" t="s">
        <v>195</v>
      </c>
      <c r="G36" s="10" t="s">
        <v>177</v>
      </c>
      <c r="H36" s="10" t="s">
        <v>14</v>
      </c>
      <c r="I36" s="10">
        <v>9811</v>
      </c>
      <c r="J36" s="10">
        <v>0</v>
      </c>
      <c r="K36" s="10"/>
      <c r="L36" s="10"/>
      <c r="M36" s="10"/>
      <c r="N36" s="10" t="s">
        <v>37</v>
      </c>
      <c r="O36" s="10"/>
      <c r="P36" s="11"/>
    </row>
    <row r="37" spans="2:16" ht="18.5" x14ac:dyDescent="0.45">
      <c r="B37" s="8">
        <v>45362</v>
      </c>
      <c r="C37" s="1">
        <v>2810</v>
      </c>
      <c r="D37" s="1" t="s">
        <v>11</v>
      </c>
      <c r="E37" s="1" t="s">
        <v>77</v>
      </c>
      <c r="F37" s="1">
        <v>140</v>
      </c>
      <c r="G37" s="1" t="s">
        <v>177</v>
      </c>
      <c r="H37" s="1" t="s">
        <v>178</v>
      </c>
      <c r="I37" s="1">
        <v>16387</v>
      </c>
      <c r="J37" s="1">
        <v>85170</v>
      </c>
      <c r="K37" s="1"/>
      <c r="L37" s="1">
        <v>5902</v>
      </c>
      <c r="M37" s="1"/>
      <c r="N37" s="1" t="s">
        <v>37</v>
      </c>
      <c r="O37" s="1"/>
      <c r="P37" s="6"/>
    </row>
    <row r="38" spans="2:16" ht="18.5" x14ac:dyDescent="0.45">
      <c r="B38" s="4"/>
      <c r="C38" s="2"/>
      <c r="D38" s="2"/>
      <c r="E38" s="2" t="s">
        <v>34</v>
      </c>
      <c r="F38" s="2">
        <v>50</v>
      </c>
      <c r="G38" s="2" t="s">
        <v>177</v>
      </c>
      <c r="H38" s="2" t="s">
        <v>35</v>
      </c>
      <c r="I38" s="2">
        <v>16384</v>
      </c>
      <c r="J38" s="2">
        <v>25300</v>
      </c>
      <c r="K38" s="2"/>
      <c r="L38" s="2">
        <v>5902</v>
      </c>
      <c r="M38" s="2"/>
      <c r="N38" s="2" t="s">
        <v>37</v>
      </c>
      <c r="O38" s="2"/>
      <c r="P38" s="7"/>
    </row>
    <row r="39" spans="2:16" ht="18.5" x14ac:dyDescent="0.45">
      <c r="B39" s="8">
        <v>45363</v>
      </c>
      <c r="C39" s="1">
        <v>2811</v>
      </c>
      <c r="D39" s="1" t="s">
        <v>11</v>
      </c>
      <c r="E39" s="1" t="s">
        <v>119</v>
      </c>
      <c r="F39" s="1">
        <v>10</v>
      </c>
      <c r="G39" s="1" t="s">
        <v>24</v>
      </c>
      <c r="H39" s="1" t="s">
        <v>14</v>
      </c>
      <c r="I39" s="1">
        <v>16385</v>
      </c>
      <c r="J39" s="1">
        <v>25300</v>
      </c>
      <c r="K39" s="1"/>
      <c r="L39" s="1">
        <v>5902</v>
      </c>
      <c r="M39" s="1"/>
      <c r="N39" s="1" t="s">
        <v>37</v>
      </c>
      <c r="O39" s="1"/>
      <c r="P39" s="6"/>
    </row>
    <row r="40" spans="2:16" ht="18.5" x14ac:dyDescent="0.45">
      <c r="B40" s="3"/>
      <c r="C40" s="1"/>
      <c r="D40" s="1"/>
      <c r="E40" s="1" t="s">
        <v>191</v>
      </c>
      <c r="F40" s="1">
        <v>20</v>
      </c>
      <c r="G40" s="1" t="s">
        <v>24</v>
      </c>
      <c r="H40" s="1" t="s">
        <v>14</v>
      </c>
      <c r="I40" s="1">
        <v>16377</v>
      </c>
      <c r="J40" s="1">
        <v>25300</v>
      </c>
      <c r="K40" s="1"/>
      <c r="L40" s="1">
        <v>5898</v>
      </c>
      <c r="M40" s="1"/>
      <c r="N40" s="1" t="s">
        <v>37</v>
      </c>
      <c r="O40" s="1"/>
      <c r="P40" s="6"/>
    </row>
    <row r="41" spans="2:16" ht="18.5" x14ac:dyDescent="0.45">
      <c r="B41" s="3"/>
      <c r="C41" s="1"/>
      <c r="D41" s="1"/>
      <c r="E41" s="1" t="s">
        <v>73</v>
      </c>
      <c r="F41" s="1">
        <v>200</v>
      </c>
      <c r="G41" s="1" t="s">
        <v>177</v>
      </c>
      <c r="H41" s="1" t="s">
        <v>118</v>
      </c>
      <c r="I41" s="1">
        <v>16391</v>
      </c>
      <c r="J41" s="1">
        <v>25300</v>
      </c>
      <c r="K41" s="1"/>
      <c r="L41" s="1">
        <v>5902</v>
      </c>
      <c r="M41" s="1"/>
      <c r="N41" s="1" t="s">
        <v>37</v>
      </c>
      <c r="O41" s="1"/>
      <c r="P41" s="6"/>
    </row>
    <row r="42" spans="2:16" ht="18.5" x14ac:dyDescent="0.45">
      <c r="B42" s="3"/>
      <c r="C42" s="1"/>
      <c r="D42" s="1"/>
      <c r="E42" s="1" t="s">
        <v>26</v>
      </c>
      <c r="F42" s="1">
        <v>41</v>
      </c>
      <c r="G42" s="1" t="s">
        <v>177</v>
      </c>
      <c r="H42" s="1" t="s">
        <v>14</v>
      </c>
      <c r="I42" s="1">
        <v>16392</v>
      </c>
      <c r="J42" s="1">
        <v>25300</v>
      </c>
      <c r="K42" s="1"/>
      <c r="L42" s="1">
        <v>5902</v>
      </c>
      <c r="M42" s="1"/>
      <c r="N42" s="1" t="s">
        <v>37</v>
      </c>
      <c r="O42" s="1"/>
      <c r="P42" s="6"/>
    </row>
    <row r="43" spans="2:16" ht="18.5" x14ac:dyDescent="0.45">
      <c r="B43" s="3"/>
      <c r="C43" s="1"/>
      <c r="D43" s="1"/>
      <c r="E43" s="1" t="s">
        <v>26</v>
      </c>
      <c r="F43" s="1">
        <v>4</v>
      </c>
      <c r="G43" s="1" t="s">
        <v>177</v>
      </c>
      <c r="H43" s="1" t="s">
        <v>14</v>
      </c>
      <c r="I43" s="1">
        <v>16393</v>
      </c>
      <c r="J43" s="1">
        <v>0</v>
      </c>
      <c r="K43" s="1"/>
      <c r="L43" s="1">
        <v>5902</v>
      </c>
      <c r="M43" s="1"/>
      <c r="N43" s="1" t="s">
        <v>37</v>
      </c>
      <c r="O43" s="1"/>
      <c r="P43" s="6"/>
    </row>
    <row r="44" spans="2:16" ht="18.5" x14ac:dyDescent="0.45">
      <c r="B44" s="13"/>
      <c r="C44" s="14"/>
      <c r="D44" s="14"/>
      <c r="E44" s="14" t="s">
        <v>196</v>
      </c>
      <c r="F44" s="14">
        <v>25</v>
      </c>
      <c r="G44" s="14" t="s">
        <v>197</v>
      </c>
      <c r="H44" s="14" t="s">
        <v>14</v>
      </c>
      <c r="I44" s="14">
        <v>16395</v>
      </c>
      <c r="J44" s="14">
        <v>0</v>
      </c>
      <c r="K44" s="14"/>
      <c r="L44" s="14" t="s">
        <v>200</v>
      </c>
      <c r="M44" s="14"/>
      <c r="N44" s="14"/>
      <c r="O44" s="14"/>
      <c r="P44" s="15"/>
    </row>
    <row r="45" spans="2:16" ht="18.5" x14ac:dyDescent="0.45">
      <c r="B45" s="3"/>
      <c r="C45" s="1"/>
      <c r="D45" s="1"/>
      <c r="E45" s="1" t="s">
        <v>74</v>
      </c>
      <c r="F45" s="1">
        <v>22</v>
      </c>
      <c r="G45" s="1" t="s">
        <v>126</v>
      </c>
      <c r="H45" s="1" t="s">
        <v>14</v>
      </c>
      <c r="I45" s="1">
        <v>16394</v>
      </c>
      <c r="J45" s="1">
        <v>89400</v>
      </c>
      <c r="K45" s="1"/>
      <c r="L45" s="1">
        <v>5902</v>
      </c>
      <c r="M45" s="1"/>
      <c r="N45" s="1" t="s">
        <v>37</v>
      </c>
      <c r="O45" s="1"/>
      <c r="P45" s="6"/>
    </row>
    <row r="46" spans="2:16" ht="18.5" x14ac:dyDescent="0.45">
      <c r="B46" s="4"/>
      <c r="C46" s="2"/>
      <c r="D46" s="2"/>
      <c r="E46" s="2" t="s">
        <v>198</v>
      </c>
      <c r="F46" s="2">
        <v>10</v>
      </c>
      <c r="G46" s="2" t="s">
        <v>177</v>
      </c>
      <c r="H46" s="2" t="s">
        <v>14</v>
      </c>
      <c r="I46" s="2">
        <v>16390</v>
      </c>
      <c r="J46" s="2">
        <v>25300</v>
      </c>
      <c r="K46" s="2"/>
      <c r="L46" s="2">
        <v>5902</v>
      </c>
      <c r="M46" s="2"/>
      <c r="N46" s="2" t="s">
        <v>37</v>
      </c>
      <c r="O46" s="2"/>
      <c r="P46" s="7"/>
    </row>
    <row r="47" spans="2:16" ht="18.5" x14ac:dyDescent="0.45">
      <c r="B47" s="8">
        <v>45364</v>
      </c>
      <c r="C47" s="1">
        <v>2812</v>
      </c>
      <c r="D47" s="1" t="s">
        <v>11</v>
      </c>
      <c r="E47" s="1" t="s">
        <v>57</v>
      </c>
      <c r="F47" s="1">
        <v>127</v>
      </c>
      <c r="G47" s="1" t="s">
        <v>41</v>
      </c>
      <c r="H47" s="1" t="s">
        <v>14</v>
      </c>
      <c r="I47" s="1">
        <v>16406</v>
      </c>
      <c r="J47" s="1">
        <v>99120</v>
      </c>
      <c r="K47" s="1"/>
      <c r="L47" s="1">
        <v>5903</v>
      </c>
      <c r="M47" s="1"/>
      <c r="N47" s="1" t="s">
        <v>37</v>
      </c>
      <c r="O47" s="1"/>
      <c r="P47" s="6"/>
    </row>
    <row r="48" spans="2:16" ht="18.5" x14ac:dyDescent="0.45">
      <c r="B48" s="8"/>
      <c r="C48" s="1"/>
      <c r="D48" s="1"/>
      <c r="E48" s="1" t="s">
        <v>201</v>
      </c>
      <c r="F48" s="1">
        <v>25</v>
      </c>
      <c r="G48" s="1" t="s">
        <v>177</v>
      </c>
      <c r="H48" s="1" t="s">
        <v>207</v>
      </c>
      <c r="I48" s="1">
        <v>16405</v>
      </c>
      <c r="J48" s="1">
        <v>25300</v>
      </c>
      <c r="K48" s="1"/>
      <c r="L48" s="1">
        <v>5903</v>
      </c>
      <c r="M48" s="1"/>
      <c r="N48" s="1" t="s">
        <v>37</v>
      </c>
      <c r="O48" s="1"/>
      <c r="P48" s="6"/>
    </row>
    <row r="49" spans="2:16" ht="18.5" x14ac:dyDescent="0.45">
      <c r="B49" s="4"/>
      <c r="C49" s="2"/>
      <c r="D49" s="2"/>
      <c r="E49" s="2" t="s">
        <v>34</v>
      </c>
      <c r="F49" s="2">
        <v>60</v>
      </c>
      <c r="G49" s="2" t="s">
        <v>177</v>
      </c>
      <c r="H49" s="2" t="s">
        <v>35</v>
      </c>
      <c r="I49" s="2">
        <v>16399</v>
      </c>
      <c r="J49" s="2">
        <v>25300</v>
      </c>
      <c r="K49" s="2"/>
      <c r="L49" s="2">
        <v>5903</v>
      </c>
      <c r="M49" s="2"/>
      <c r="N49" s="2" t="s">
        <v>37</v>
      </c>
      <c r="O49" s="2"/>
      <c r="P49" s="7"/>
    </row>
    <row r="50" spans="2:16" ht="18.5" x14ac:dyDescent="0.45">
      <c r="B50" s="8">
        <v>45365</v>
      </c>
      <c r="C50" s="1">
        <v>2813</v>
      </c>
      <c r="D50" s="1" t="s">
        <v>11</v>
      </c>
      <c r="E50" s="1" t="s">
        <v>202</v>
      </c>
      <c r="F50" s="1">
        <v>23</v>
      </c>
      <c r="G50" s="1" t="s">
        <v>177</v>
      </c>
      <c r="H50" s="1" t="s">
        <v>203</v>
      </c>
      <c r="I50" s="1">
        <v>16413</v>
      </c>
      <c r="J50" s="1">
        <v>25300</v>
      </c>
      <c r="K50" s="1"/>
      <c r="L50" s="1">
        <v>5903</v>
      </c>
      <c r="M50" s="1"/>
      <c r="N50" s="1" t="s">
        <v>37</v>
      </c>
      <c r="O50" s="1"/>
      <c r="P50" s="6"/>
    </row>
    <row r="51" spans="2:16" ht="18.5" x14ac:dyDescent="0.45">
      <c r="B51" s="3"/>
      <c r="C51" s="1"/>
      <c r="D51" s="1"/>
      <c r="E51" s="1" t="s">
        <v>187</v>
      </c>
      <c r="F51" s="1">
        <v>22</v>
      </c>
      <c r="G51" s="1" t="s">
        <v>177</v>
      </c>
      <c r="H51" s="1" t="s">
        <v>97</v>
      </c>
      <c r="I51" s="1">
        <v>16412</v>
      </c>
      <c r="J51" s="1">
        <v>25300</v>
      </c>
      <c r="K51" s="1"/>
      <c r="L51" s="1">
        <v>5903</v>
      </c>
      <c r="M51" s="1"/>
      <c r="N51" s="1" t="s">
        <v>37</v>
      </c>
      <c r="O51" s="1"/>
      <c r="P51" s="6"/>
    </row>
    <row r="52" spans="2:16" ht="18.5" x14ac:dyDescent="0.45">
      <c r="B52" s="3"/>
      <c r="C52" s="1"/>
      <c r="D52" s="1"/>
      <c r="E52" s="1" t="s">
        <v>43</v>
      </c>
      <c r="F52" s="1">
        <v>4</v>
      </c>
      <c r="G52" s="1" t="s">
        <v>177</v>
      </c>
      <c r="H52" s="1" t="s">
        <v>14</v>
      </c>
      <c r="I52" s="1">
        <v>16411</v>
      </c>
      <c r="J52" s="1">
        <v>25300</v>
      </c>
      <c r="K52" s="1"/>
      <c r="L52" s="1">
        <v>5903</v>
      </c>
      <c r="M52" s="1"/>
      <c r="N52" s="1" t="s">
        <v>37</v>
      </c>
      <c r="O52" s="1"/>
      <c r="P52" s="6"/>
    </row>
    <row r="53" spans="2:16" ht="18.5" x14ac:dyDescent="0.45">
      <c r="B53" s="3"/>
      <c r="C53" s="1"/>
      <c r="D53" s="1"/>
      <c r="E53" s="1" t="s">
        <v>43</v>
      </c>
      <c r="F53" s="1">
        <v>40</v>
      </c>
      <c r="G53" s="1" t="s">
        <v>177</v>
      </c>
      <c r="H53" s="1" t="s">
        <v>14</v>
      </c>
      <c r="I53" s="1">
        <v>16410</v>
      </c>
      <c r="J53" s="1">
        <v>0</v>
      </c>
      <c r="K53" s="1"/>
      <c r="L53" s="1">
        <v>5903</v>
      </c>
      <c r="M53" s="1"/>
      <c r="N53" s="1" t="s">
        <v>37</v>
      </c>
      <c r="O53" s="1"/>
      <c r="P53" s="6"/>
    </row>
    <row r="54" spans="2:16" ht="18.5" x14ac:dyDescent="0.45">
      <c r="B54" s="3"/>
      <c r="C54" s="1"/>
      <c r="D54" s="1"/>
      <c r="E54" s="1" t="s">
        <v>204</v>
      </c>
      <c r="F54" s="1">
        <v>20</v>
      </c>
      <c r="G54" s="1" t="s">
        <v>177</v>
      </c>
      <c r="H54" s="1" t="s">
        <v>14</v>
      </c>
      <c r="I54" s="1">
        <v>16404</v>
      </c>
      <c r="J54" s="1">
        <v>25300</v>
      </c>
      <c r="K54" s="1"/>
      <c r="L54" s="1">
        <v>5903</v>
      </c>
      <c r="M54" s="1"/>
      <c r="N54" s="1" t="s">
        <v>37</v>
      </c>
      <c r="O54" s="1"/>
      <c r="P54" s="6"/>
    </row>
    <row r="55" spans="2:16" ht="18.5" x14ac:dyDescent="0.45">
      <c r="B55" s="3"/>
      <c r="C55" s="1"/>
      <c r="D55" s="1"/>
      <c r="E55" s="1" t="s">
        <v>205</v>
      </c>
      <c r="F55" s="1">
        <v>74</v>
      </c>
      <c r="G55" s="1" t="s">
        <v>177</v>
      </c>
      <c r="H55" s="1" t="s">
        <v>206</v>
      </c>
      <c r="I55" s="1">
        <v>16401</v>
      </c>
      <c r="J55" s="1">
        <v>25300</v>
      </c>
      <c r="K55" s="1"/>
      <c r="L55" s="1">
        <v>5903</v>
      </c>
      <c r="M55" s="1"/>
      <c r="N55" s="1" t="s">
        <v>37</v>
      </c>
      <c r="O55" s="1"/>
      <c r="P55" s="6"/>
    </row>
    <row r="56" spans="2:16" ht="18.5" x14ac:dyDescent="0.45">
      <c r="B56" s="4"/>
      <c r="C56" s="2"/>
      <c r="D56" s="2"/>
      <c r="E56" s="2" t="s">
        <v>196</v>
      </c>
      <c r="F56" s="2">
        <v>25</v>
      </c>
      <c r="G56" s="2" t="s">
        <v>197</v>
      </c>
      <c r="H56" s="2" t="s">
        <v>14</v>
      </c>
      <c r="I56" s="2">
        <v>16395</v>
      </c>
      <c r="J56" s="2">
        <v>96220</v>
      </c>
      <c r="K56" s="2"/>
      <c r="L56" s="2">
        <v>5903</v>
      </c>
      <c r="M56" s="2"/>
      <c r="N56" s="2" t="s">
        <v>37</v>
      </c>
      <c r="O56" s="2"/>
      <c r="P56" s="7"/>
    </row>
    <row r="57" spans="2:16" ht="18.5" x14ac:dyDescent="0.45">
      <c r="B57" s="23"/>
      <c r="C57" s="24"/>
      <c r="D57" s="24"/>
      <c r="E57" s="24" t="s">
        <v>208</v>
      </c>
      <c r="F57" s="24" t="s">
        <v>209</v>
      </c>
      <c r="G57" s="24" t="s">
        <v>82</v>
      </c>
      <c r="H57" s="24" t="s">
        <v>14</v>
      </c>
      <c r="I57" s="24">
        <v>20333</v>
      </c>
      <c r="J57" s="24">
        <v>44700</v>
      </c>
      <c r="K57" s="24"/>
      <c r="L57" s="24">
        <v>5903</v>
      </c>
      <c r="M57" s="26">
        <v>0.7</v>
      </c>
      <c r="N57" s="24"/>
      <c r="O57" s="24"/>
      <c r="P57" s="25"/>
    </row>
    <row r="58" spans="2:16" ht="18.5" x14ac:dyDescent="0.45">
      <c r="B58" s="8">
        <v>45369</v>
      </c>
      <c r="C58" s="1">
        <v>2814</v>
      </c>
      <c r="D58" s="1" t="s">
        <v>11</v>
      </c>
      <c r="E58" s="1" t="s">
        <v>66</v>
      </c>
      <c r="F58" s="1">
        <v>90</v>
      </c>
      <c r="G58" s="1" t="s">
        <v>67</v>
      </c>
      <c r="H58" s="1" t="s">
        <v>163</v>
      </c>
      <c r="I58" s="1">
        <v>16418</v>
      </c>
      <c r="J58" s="1">
        <v>89400</v>
      </c>
      <c r="K58" s="1"/>
      <c r="L58" s="1">
        <v>5908</v>
      </c>
      <c r="M58" s="1"/>
      <c r="N58" s="1" t="s">
        <v>37</v>
      </c>
      <c r="O58" s="1"/>
      <c r="P58" s="6"/>
    </row>
    <row r="59" spans="2:16" ht="18.5" x14ac:dyDescent="0.45">
      <c r="B59" s="3"/>
      <c r="C59" s="1"/>
      <c r="D59" s="1"/>
      <c r="E59" s="1" t="s">
        <v>66</v>
      </c>
      <c r="F59" s="1">
        <v>9</v>
      </c>
      <c r="G59" s="1" t="s">
        <v>67</v>
      </c>
      <c r="H59" s="1" t="s">
        <v>163</v>
      </c>
      <c r="I59" s="1">
        <v>16419</v>
      </c>
      <c r="J59" s="1">
        <v>0</v>
      </c>
      <c r="K59" s="1"/>
      <c r="L59" s="1">
        <v>5908</v>
      </c>
      <c r="M59" s="1"/>
      <c r="N59" s="1" t="s">
        <v>37</v>
      </c>
      <c r="O59" s="1"/>
      <c r="P59" s="6"/>
    </row>
    <row r="60" spans="2:16" ht="18.5" x14ac:dyDescent="0.45">
      <c r="B60" s="3"/>
      <c r="C60" s="1"/>
      <c r="D60" s="1"/>
      <c r="E60" s="1" t="s">
        <v>210</v>
      </c>
      <c r="F60" s="1">
        <v>24</v>
      </c>
      <c r="G60" s="1" t="s">
        <v>211</v>
      </c>
      <c r="H60" s="1" t="s">
        <v>14</v>
      </c>
      <c r="I60" s="1">
        <v>16417</v>
      </c>
      <c r="J60" s="1">
        <v>25300</v>
      </c>
      <c r="K60" s="1"/>
      <c r="L60" s="1">
        <v>5908</v>
      </c>
      <c r="M60" s="1"/>
      <c r="N60" s="1" t="s">
        <v>37</v>
      </c>
      <c r="O60" s="1"/>
      <c r="P60" s="6"/>
    </row>
    <row r="61" spans="2:16" ht="18.5" x14ac:dyDescent="0.45">
      <c r="B61" s="3"/>
      <c r="C61" s="1"/>
      <c r="D61" s="1"/>
      <c r="E61" s="1" t="s">
        <v>212</v>
      </c>
      <c r="F61" s="1">
        <v>24</v>
      </c>
      <c r="G61" s="1" t="s">
        <v>213</v>
      </c>
      <c r="H61" s="1" t="s">
        <v>14</v>
      </c>
      <c r="I61" s="1">
        <v>16408</v>
      </c>
      <c r="J61" s="1">
        <v>25300</v>
      </c>
      <c r="K61" s="1"/>
      <c r="L61" s="1">
        <v>5908</v>
      </c>
      <c r="M61" s="1"/>
      <c r="N61" s="1" t="s">
        <v>37</v>
      </c>
      <c r="O61" s="1"/>
      <c r="P61" s="6"/>
    </row>
    <row r="62" spans="2:16" ht="18.5" x14ac:dyDescent="0.45">
      <c r="B62" s="3"/>
      <c r="C62" s="1"/>
      <c r="D62" s="1"/>
      <c r="E62" s="1" t="s">
        <v>29</v>
      </c>
      <c r="F62" s="1">
        <v>47</v>
      </c>
      <c r="G62" s="1" t="s">
        <v>30</v>
      </c>
      <c r="H62" s="1" t="s">
        <v>14</v>
      </c>
      <c r="I62" s="1">
        <v>16420</v>
      </c>
      <c r="J62" s="1">
        <v>25300</v>
      </c>
      <c r="K62" s="1"/>
      <c r="L62" s="1">
        <v>5908</v>
      </c>
      <c r="M62" s="1"/>
      <c r="N62" s="1" t="s">
        <v>37</v>
      </c>
      <c r="O62" s="1"/>
      <c r="P62" s="6"/>
    </row>
    <row r="63" spans="2:16" ht="18.5" x14ac:dyDescent="0.45">
      <c r="B63" s="4"/>
      <c r="C63" s="2"/>
      <c r="D63" s="2"/>
      <c r="E63" s="2" t="s">
        <v>214</v>
      </c>
      <c r="F63" s="2">
        <v>20</v>
      </c>
      <c r="G63" s="2" t="s">
        <v>30</v>
      </c>
      <c r="H63" s="2" t="s">
        <v>14</v>
      </c>
      <c r="I63" s="2">
        <v>16421</v>
      </c>
      <c r="J63" s="2">
        <v>25300</v>
      </c>
      <c r="K63" s="2"/>
      <c r="L63" s="2">
        <v>5908</v>
      </c>
      <c r="M63" s="2"/>
      <c r="N63" s="2" t="s">
        <v>37</v>
      </c>
      <c r="O63" s="2"/>
      <c r="P63" s="7"/>
    </row>
    <row r="64" spans="2:16" ht="18.5" x14ac:dyDescent="0.45">
      <c r="B64" s="8">
        <v>45370</v>
      </c>
      <c r="C64" s="1">
        <v>2815</v>
      </c>
      <c r="D64" s="1" t="s">
        <v>11</v>
      </c>
      <c r="E64" s="1" t="s">
        <v>92</v>
      </c>
      <c r="F64" s="1">
        <v>7</v>
      </c>
      <c r="G64" s="1" t="s">
        <v>24</v>
      </c>
      <c r="H64" s="1" t="s">
        <v>14</v>
      </c>
      <c r="I64" s="1">
        <v>16431</v>
      </c>
      <c r="J64" s="1">
        <v>25300</v>
      </c>
      <c r="K64" s="1"/>
      <c r="L64" s="1">
        <v>5908</v>
      </c>
      <c r="M64" s="1" t="s">
        <v>93</v>
      </c>
      <c r="N64" s="1"/>
      <c r="O64" s="1"/>
      <c r="P64" s="6"/>
    </row>
    <row r="65" spans="2:16" ht="18.5" x14ac:dyDescent="0.45">
      <c r="B65" s="3"/>
      <c r="C65" s="1"/>
      <c r="D65" s="1"/>
      <c r="E65" s="1" t="s">
        <v>175</v>
      </c>
      <c r="F65" s="1">
        <v>6</v>
      </c>
      <c r="G65" s="1" t="s">
        <v>24</v>
      </c>
      <c r="H65" s="1" t="s">
        <v>14</v>
      </c>
      <c r="I65" s="1">
        <v>16430</v>
      </c>
      <c r="J65" s="1">
        <v>0</v>
      </c>
      <c r="K65" s="1"/>
      <c r="L65" s="1">
        <v>5908</v>
      </c>
      <c r="M65" s="1" t="s">
        <v>199</v>
      </c>
      <c r="N65" s="1"/>
      <c r="O65" s="1"/>
      <c r="P65" s="6"/>
    </row>
    <row r="66" spans="2:16" ht="18.5" x14ac:dyDescent="0.45">
      <c r="B66" s="3"/>
      <c r="C66" s="1"/>
      <c r="D66" s="1"/>
      <c r="E66" s="1" t="s">
        <v>25</v>
      </c>
      <c r="F66" s="1">
        <v>30</v>
      </c>
      <c r="G66" s="1" t="s">
        <v>177</v>
      </c>
      <c r="H66" s="1" t="s">
        <v>14</v>
      </c>
      <c r="I66" s="1">
        <v>16422</v>
      </c>
      <c r="J66" s="1">
        <v>25300</v>
      </c>
      <c r="K66" s="1"/>
      <c r="L66" s="1">
        <v>5908</v>
      </c>
      <c r="M66" s="1"/>
      <c r="N66" s="1" t="s">
        <v>37</v>
      </c>
      <c r="O66" s="1"/>
      <c r="P66" s="6"/>
    </row>
    <row r="67" spans="2:16" ht="18.5" x14ac:dyDescent="0.45">
      <c r="B67" s="3"/>
      <c r="C67" s="1"/>
      <c r="D67" s="1"/>
      <c r="E67" s="1" t="s">
        <v>215</v>
      </c>
      <c r="F67" s="1">
        <v>17</v>
      </c>
      <c r="G67" s="1" t="s">
        <v>177</v>
      </c>
      <c r="H67" s="1" t="s">
        <v>14</v>
      </c>
      <c r="I67" s="1">
        <v>16432</v>
      </c>
      <c r="J67" s="1">
        <v>25300</v>
      </c>
      <c r="K67" s="1"/>
      <c r="L67" s="1">
        <v>5908</v>
      </c>
      <c r="M67" s="1"/>
      <c r="N67" s="1" t="s">
        <v>37</v>
      </c>
      <c r="O67" s="1"/>
      <c r="P67" s="6"/>
    </row>
    <row r="68" spans="2:16" ht="18.5" x14ac:dyDescent="0.45">
      <c r="B68" s="3"/>
      <c r="C68" s="1"/>
      <c r="D68" s="1"/>
      <c r="E68" s="1" t="s">
        <v>216</v>
      </c>
      <c r="F68" s="1">
        <v>96</v>
      </c>
      <c r="G68" s="1" t="s">
        <v>177</v>
      </c>
      <c r="H68" s="1" t="s">
        <v>19</v>
      </c>
      <c r="I68" s="1">
        <v>16428</v>
      </c>
      <c r="J68" s="1">
        <v>25300</v>
      </c>
      <c r="K68" s="1"/>
      <c r="L68" s="1">
        <v>5908</v>
      </c>
      <c r="M68" s="1"/>
      <c r="N68" s="1" t="s">
        <v>37</v>
      </c>
      <c r="O68" s="1"/>
      <c r="P68" s="6"/>
    </row>
    <row r="69" spans="2:16" ht="18.5" x14ac:dyDescent="0.45">
      <c r="B69" s="3"/>
      <c r="C69" s="1"/>
      <c r="D69" s="1"/>
      <c r="E69" s="1" t="s">
        <v>217</v>
      </c>
      <c r="F69" s="1">
        <v>40</v>
      </c>
      <c r="G69" s="1" t="s">
        <v>218</v>
      </c>
      <c r="H69" s="1" t="s">
        <v>14</v>
      </c>
      <c r="I69" s="1">
        <v>16433</v>
      </c>
      <c r="J69" s="1">
        <v>89400</v>
      </c>
      <c r="K69" s="1"/>
      <c r="L69" s="1">
        <v>5908</v>
      </c>
      <c r="M69" s="1"/>
      <c r="N69" s="1" t="s">
        <v>37</v>
      </c>
      <c r="O69" s="1"/>
      <c r="P69" s="6"/>
    </row>
    <row r="70" spans="2:16" ht="18.5" x14ac:dyDescent="0.45">
      <c r="B70" s="3"/>
      <c r="C70" s="1"/>
      <c r="D70" s="1"/>
      <c r="E70" s="1" t="s">
        <v>64</v>
      </c>
      <c r="F70" s="1">
        <v>4</v>
      </c>
      <c r="G70" s="1" t="s">
        <v>24</v>
      </c>
      <c r="H70" s="1" t="s">
        <v>14</v>
      </c>
      <c r="I70" s="1">
        <v>16414</v>
      </c>
      <c r="J70" s="1">
        <v>25300</v>
      </c>
      <c r="K70" s="1"/>
      <c r="L70" s="1">
        <v>5908</v>
      </c>
      <c r="M70" s="1"/>
      <c r="N70" s="1" t="s">
        <v>37</v>
      </c>
      <c r="O70" s="1"/>
      <c r="P70" s="6"/>
    </row>
    <row r="71" spans="2:16" ht="18.5" x14ac:dyDescent="0.45">
      <c r="B71" s="4"/>
      <c r="C71" s="2"/>
      <c r="D71" s="2"/>
      <c r="E71" s="2" t="s">
        <v>219</v>
      </c>
      <c r="F71" s="2">
        <v>40</v>
      </c>
      <c r="G71" s="2" t="s">
        <v>24</v>
      </c>
      <c r="H71" s="2" t="s">
        <v>14</v>
      </c>
      <c r="I71" s="2">
        <v>16429</v>
      </c>
      <c r="J71" s="2">
        <v>25300</v>
      </c>
      <c r="K71" s="2"/>
      <c r="L71" s="2">
        <v>5908</v>
      </c>
      <c r="M71" s="2"/>
      <c r="N71" s="2" t="s">
        <v>37</v>
      </c>
      <c r="O71" s="2"/>
      <c r="P71" s="7"/>
    </row>
    <row r="72" spans="2:16" ht="18.5" x14ac:dyDescent="0.45">
      <c r="B72" s="8">
        <v>45371</v>
      </c>
      <c r="C72" s="1">
        <v>2816</v>
      </c>
      <c r="D72" s="1" t="s">
        <v>11</v>
      </c>
      <c r="E72" s="1" t="s">
        <v>55</v>
      </c>
      <c r="F72" s="1">
        <v>18</v>
      </c>
      <c r="G72" s="1" t="s">
        <v>177</v>
      </c>
      <c r="H72" s="1" t="s">
        <v>56</v>
      </c>
      <c r="I72" s="1">
        <v>16442</v>
      </c>
      <c r="J72" s="1">
        <v>29100</v>
      </c>
      <c r="K72" s="1"/>
      <c r="L72" s="1">
        <v>5909</v>
      </c>
      <c r="M72" s="1"/>
      <c r="N72" s="1" t="s">
        <v>37</v>
      </c>
      <c r="O72" s="1"/>
      <c r="P72" s="6"/>
    </row>
    <row r="73" spans="2:16" ht="18.5" x14ac:dyDescent="0.45">
      <c r="B73" s="3"/>
      <c r="C73" s="1"/>
      <c r="D73" s="1"/>
      <c r="E73" s="1" t="s">
        <v>111</v>
      </c>
      <c r="F73" s="1">
        <v>30</v>
      </c>
      <c r="G73" s="1" t="s">
        <v>177</v>
      </c>
      <c r="H73" s="1" t="s">
        <v>14</v>
      </c>
      <c r="I73" s="1">
        <v>16443</v>
      </c>
      <c r="J73" s="1">
        <v>29100</v>
      </c>
      <c r="K73" s="1"/>
      <c r="L73" s="1">
        <v>5909</v>
      </c>
      <c r="M73" s="1" t="s">
        <v>110</v>
      </c>
      <c r="N73" s="1" t="s">
        <v>37</v>
      </c>
      <c r="O73" s="1"/>
      <c r="P73" s="6"/>
    </row>
    <row r="74" spans="2:16" ht="18.5" x14ac:dyDescent="0.45">
      <c r="B74" s="3"/>
      <c r="C74" s="1"/>
      <c r="D74" s="1"/>
      <c r="E74" s="1" t="s">
        <v>220</v>
      </c>
      <c r="F74" s="1">
        <v>30</v>
      </c>
      <c r="G74" s="1" t="s">
        <v>177</v>
      </c>
      <c r="H74" s="1" t="s">
        <v>14</v>
      </c>
      <c r="I74" s="1">
        <v>16444</v>
      </c>
      <c r="J74" s="1">
        <v>0</v>
      </c>
      <c r="K74" s="1"/>
      <c r="L74" s="1">
        <v>5909</v>
      </c>
      <c r="M74" s="1" t="s">
        <v>110</v>
      </c>
      <c r="N74" s="1" t="s">
        <v>37</v>
      </c>
      <c r="O74" s="1"/>
      <c r="P74" s="6"/>
    </row>
    <row r="75" spans="2:16" ht="18.5" x14ac:dyDescent="0.45">
      <c r="B75" s="3"/>
      <c r="C75" s="1"/>
      <c r="D75" s="1"/>
      <c r="E75" s="1" t="s">
        <v>221</v>
      </c>
      <c r="F75" s="1">
        <v>15</v>
      </c>
      <c r="G75" s="1" t="s">
        <v>126</v>
      </c>
      <c r="H75" s="1" t="s">
        <v>14</v>
      </c>
      <c r="I75" s="1">
        <v>16440</v>
      </c>
      <c r="J75" s="1">
        <v>29100</v>
      </c>
      <c r="K75" s="1"/>
      <c r="L75" s="1">
        <v>5909</v>
      </c>
      <c r="M75" s="1"/>
      <c r="N75" s="1" t="s">
        <v>37</v>
      </c>
      <c r="O75" s="1"/>
      <c r="P75" s="6"/>
    </row>
    <row r="76" spans="2:16" ht="18.5" x14ac:dyDescent="0.45">
      <c r="B76" s="3"/>
      <c r="C76" s="1"/>
      <c r="D76" s="1"/>
      <c r="E76" s="1" t="s">
        <v>74</v>
      </c>
      <c r="F76" s="1">
        <v>28</v>
      </c>
      <c r="G76" s="1" t="s">
        <v>126</v>
      </c>
      <c r="H76" s="1" t="s">
        <v>14</v>
      </c>
      <c r="I76" s="1">
        <v>16441</v>
      </c>
      <c r="J76" s="1">
        <v>102810</v>
      </c>
      <c r="K76" s="1"/>
      <c r="L76" s="1">
        <v>5909</v>
      </c>
      <c r="M76" s="1"/>
      <c r="N76" s="1" t="s">
        <v>37</v>
      </c>
      <c r="O76" s="1"/>
      <c r="P76" s="6"/>
    </row>
    <row r="77" spans="2:16" ht="18.5" x14ac:dyDescent="0.45">
      <c r="B77" s="3"/>
      <c r="C77" s="1"/>
      <c r="D77" s="1"/>
      <c r="E77" s="1" t="s">
        <v>173</v>
      </c>
      <c r="F77" s="1">
        <v>125</v>
      </c>
      <c r="G77" s="1" t="s">
        <v>126</v>
      </c>
      <c r="H77" s="1" t="s">
        <v>14</v>
      </c>
      <c r="I77" s="1">
        <v>16438</v>
      </c>
      <c r="J77" s="1">
        <v>29100</v>
      </c>
      <c r="K77" s="1"/>
      <c r="L77" s="1">
        <v>5909</v>
      </c>
      <c r="M77" s="1"/>
      <c r="N77" s="1" t="s">
        <v>37</v>
      </c>
      <c r="O77" s="1"/>
      <c r="P77" s="6"/>
    </row>
    <row r="78" spans="2:16" ht="18.5" x14ac:dyDescent="0.45">
      <c r="B78" s="4"/>
      <c r="C78" s="2"/>
      <c r="D78" s="2"/>
      <c r="E78" s="2" t="s">
        <v>214</v>
      </c>
      <c r="F78" s="2">
        <v>20</v>
      </c>
      <c r="G78" s="2" t="s">
        <v>30</v>
      </c>
      <c r="H78" s="2" t="s">
        <v>14</v>
      </c>
      <c r="I78" s="2">
        <v>16439</v>
      </c>
      <c r="J78" s="2">
        <v>29100</v>
      </c>
      <c r="K78" s="2"/>
      <c r="L78" s="2">
        <v>5909</v>
      </c>
      <c r="M78" s="2"/>
      <c r="N78" s="2" t="s">
        <v>37</v>
      </c>
      <c r="O78" s="2"/>
      <c r="P78" s="7"/>
    </row>
    <row r="79" spans="2:16" ht="18.5" x14ac:dyDescent="0.45">
      <c r="B79" s="8">
        <v>45372</v>
      </c>
      <c r="C79" s="1">
        <v>2817</v>
      </c>
      <c r="D79" s="1" t="s">
        <v>11</v>
      </c>
      <c r="E79" s="1" t="s">
        <v>222</v>
      </c>
      <c r="F79" s="1">
        <v>6</v>
      </c>
      <c r="G79" s="1" t="s">
        <v>177</v>
      </c>
      <c r="H79" s="1" t="s">
        <v>14</v>
      </c>
      <c r="I79" s="1">
        <v>16436</v>
      </c>
      <c r="J79" s="1">
        <v>29100</v>
      </c>
      <c r="K79" s="1"/>
      <c r="L79" s="1">
        <v>5909</v>
      </c>
      <c r="M79" s="1"/>
      <c r="N79" s="1"/>
      <c r="O79" s="1"/>
      <c r="P79" s="6"/>
    </row>
    <row r="80" spans="2:16" ht="18.5" x14ac:dyDescent="0.45">
      <c r="B80" s="20"/>
      <c r="E80" s="1" t="s">
        <v>223</v>
      </c>
      <c r="F80" s="1">
        <v>20</v>
      </c>
      <c r="G80" s="1" t="s">
        <v>177</v>
      </c>
      <c r="H80" s="1" t="s">
        <v>129</v>
      </c>
      <c r="I80" s="1">
        <v>16447</v>
      </c>
      <c r="J80" s="1">
        <v>29100</v>
      </c>
      <c r="K80" s="1"/>
      <c r="L80" s="1">
        <v>5909</v>
      </c>
      <c r="N80" s="1" t="s">
        <v>37</v>
      </c>
      <c r="O80" s="1"/>
      <c r="P80" s="6"/>
    </row>
    <row r="81" spans="2:16" ht="18.5" x14ac:dyDescent="0.45">
      <c r="B81" s="3"/>
      <c r="C81" s="1"/>
      <c r="D81" s="1"/>
      <c r="E81" s="1" t="s">
        <v>128</v>
      </c>
      <c r="F81" s="1">
        <v>56</v>
      </c>
      <c r="G81" s="1" t="s">
        <v>177</v>
      </c>
      <c r="H81" s="1" t="s">
        <v>129</v>
      </c>
      <c r="I81" s="1">
        <v>16445</v>
      </c>
      <c r="J81" s="1">
        <v>0</v>
      </c>
      <c r="K81" s="1"/>
      <c r="L81" s="1">
        <v>5909</v>
      </c>
      <c r="M81" s="1"/>
      <c r="N81" s="1" t="s">
        <v>37</v>
      </c>
      <c r="O81" s="1"/>
      <c r="P81" s="6"/>
    </row>
    <row r="82" spans="2:16" ht="18.5" x14ac:dyDescent="0.45">
      <c r="B82" s="3"/>
      <c r="C82" s="1"/>
      <c r="D82" s="1"/>
      <c r="E82" s="1" t="s">
        <v>34</v>
      </c>
      <c r="F82" s="1">
        <v>110</v>
      </c>
      <c r="G82" s="1" t="s">
        <v>177</v>
      </c>
      <c r="H82" s="1" t="s">
        <v>35</v>
      </c>
      <c r="I82" s="1">
        <v>16449</v>
      </c>
      <c r="J82" s="1">
        <v>29100</v>
      </c>
      <c r="K82" s="1"/>
      <c r="L82" s="1">
        <v>5909</v>
      </c>
      <c r="M82" s="1"/>
      <c r="N82" s="1" t="s">
        <v>37</v>
      </c>
      <c r="O82" s="1"/>
      <c r="P82" s="6"/>
    </row>
    <row r="83" spans="2:16" ht="18.5" x14ac:dyDescent="0.45">
      <c r="B83" s="4"/>
      <c r="C83" s="2"/>
      <c r="D83" s="2"/>
      <c r="E83" s="2" t="s">
        <v>224</v>
      </c>
      <c r="F83" s="2">
        <v>30</v>
      </c>
      <c r="G83" s="2" t="s">
        <v>225</v>
      </c>
      <c r="H83" s="2" t="s">
        <v>14</v>
      </c>
      <c r="I83" s="2">
        <v>16446</v>
      </c>
      <c r="J83" s="2">
        <v>113988</v>
      </c>
      <c r="K83" s="2"/>
      <c r="L83" s="2">
        <v>5909</v>
      </c>
      <c r="M83" s="2"/>
      <c r="N83" s="2" t="s">
        <v>37</v>
      </c>
      <c r="O83" s="2"/>
      <c r="P83" s="7"/>
    </row>
    <row r="84" spans="2:16" ht="18.5" x14ac:dyDescent="0.45">
      <c r="B84" s="12">
        <v>45376</v>
      </c>
      <c r="C84" s="10">
        <v>2818</v>
      </c>
      <c r="D84" s="10" t="s">
        <v>11</v>
      </c>
      <c r="E84" s="10" t="s">
        <v>226</v>
      </c>
      <c r="F84" s="10">
        <v>240</v>
      </c>
      <c r="G84" s="10" t="s">
        <v>177</v>
      </c>
      <c r="H84" s="10" t="s">
        <v>227</v>
      </c>
      <c r="I84" s="10">
        <v>16455</v>
      </c>
      <c r="J84" s="10">
        <v>97950</v>
      </c>
      <c r="K84" s="10"/>
      <c r="L84" s="10">
        <v>5928</v>
      </c>
      <c r="M84" s="10"/>
      <c r="N84" s="10" t="s">
        <v>37</v>
      </c>
      <c r="O84" s="10"/>
      <c r="P84" s="11"/>
    </row>
    <row r="85" spans="2:16" ht="18.5" x14ac:dyDescent="0.45">
      <c r="B85" s="8">
        <v>45377</v>
      </c>
      <c r="C85" s="1">
        <v>2819</v>
      </c>
      <c r="D85" s="1" t="s">
        <v>11</v>
      </c>
      <c r="E85" s="1" t="s">
        <v>226</v>
      </c>
      <c r="F85" s="1">
        <v>40</v>
      </c>
      <c r="G85" s="1" t="s">
        <v>24</v>
      </c>
      <c r="H85" s="1" t="s">
        <v>14</v>
      </c>
      <c r="I85" s="1">
        <v>16463</v>
      </c>
      <c r="J85" s="1">
        <v>29100</v>
      </c>
      <c r="K85" s="1"/>
      <c r="L85" s="1">
        <v>5928</v>
      </c>
      <c r="M85" s="1"/>
      <c r="N85" s="1" t="s">
        <v>37</v>
      </c>
      <c r="O85" s="1"/>
      <c r="P85" s="6"/>
    </row>
    <row r="86" spans="2:16" ht="18.5" x14ac:dyDescent="0.45">
      <c r="B86" s="3"/>
      <c r="C86" s="1"/>
      <c r="D86" s="1"/>
      <c r="E86" s="1" t="s">
        <v>228</v>
      </c>
      <c r="F86" s="1">
        <v>14</v>
      </c>
      <c r="G86" s="1" t="s">
        <v>24</v>
      </c>
      <c r="H86" s="1" t="s">
        <v>14</v>
      </c>
      <c r="I86" s="1">
        <v>16448</v>
      </c>
      <c r="J86" s="1">
        <v>29100</v>
      </c>
      <c r="K86" s="1"/>
      <c r="L86" s="1">
        <v>5928</v>
      </c>
      <c r="M86" s="1"/>
      <c r="N86" s="1" t="s">
        <v>37</v>
      </c>
      <c r="O86" s="1"/>
      <c r="P86" s="6"/>
    </row>
    <row r="87" spans="2:16" ht="18.5" x14ac:dyDescent="0.45">
      <c r="B87" s="3"/>
      <c r="C87" s="1"/>
      <c r="D87" s="1"/>
      <c r="E87" s="1" t="s">
        <v>31</v>
      </c>
      <c r="F87" s="1">
        <v>10</v>
      </c>
      <c r="G87" s="1" t="s">
        <v>32</v>
      </c>
      <c r="H87" s="1" t="s">
        <v>14</v>
      </c>
      <c r="I87" s="1">
        <v>16461</v>
      </c>
      <c r="J87" s="1">
        <v>102810</v>
      </c>
      <c r="K87" s="1"/>
      <c r="L87" s="1">
        <v>5928</v>
      </c>
      <c r="M87" s="1"/>
      <c r="N87" s="1" t="s">
        <v>37</v>
      </c>
      <c r="O87" s="1"/>
      <c r="P87" s="6"/>
    </row>
    <row r="88" spans="2:16" ht="18.5" x14ac:dyDescent="0.45">
      <c r="B88" s="3"/>
      <c r="C88" s="1"/>
      <c r="D88" s="1"/>
      <c r="E88" s="1" t="s">
        <v>31</v>
      </c>
      <c r="F88" s="1">
        <v>124</v>
      </c>
      <c r="G88" s="1" t="s">
        <v>32</v>
      </c>
      <c r="H88" s="1" t="s">
        <v>14</v>
      </c>
      <c r="I88" s="1">
        <v>16462</v>
      </c>
      <c r="J88" s="1">
        <v>0</v>
      </c>
      <c r="K88" s="1"/>
      <c r="L88" s="1">
        <v>5928</v>
      </c>
      <c r="M88" s="1"/>
      <c r="N88" s="1" t="s">
        <v>37</v>
      </c>
      <c r="O88" s="1"/>
      <c r="P88" s="6"/>
    </row>
    <row r="89" spans="2:16" ht="18.5" x14ac:dyDescent="0.45">
      <c r="B89" s="4"/>
      <c r="C89" s="2"/>
      <c r="D89" s="2"/>
      <c r="E89" s="2" t="s">
        <v>46</v>
      </c>
      <c r="F89" s="2">
        <v>33</v>
      </c>
      <c r="G89" s="2" t="s">
        <v>177</v>
      </c>
      <c r="H89" s="2" t="s">
        <v>14</v>
      </c>
      <c r="I89" s="2">
        <v>16409</v>
      </c>
      <c r="J89" s="2">
        <v>29100</v>
      </c>
      <c r="K89" s="2"/>
      <c r="L89" s="2">
        <v>5928</v>
      </c>
      <c r="M89" s="2"/>
      <c r="N89" s="2" t="s">
        <v>37</v>
      </c>
      <c r="O89" s="2"/>
      <c r="P89" s="7"/>
    </row>
    <row r="90" spans="2:16" ht="18.5" x14ac:dyDescent="0.45">
      <c r="B90" s="8">
        <v>45377</v>
      </c>
      <c r="C90" s="1">
        <v>2820</v>
      </c>
      <c r="D90" s="1" t="s">
        <v>33</v>
      </c>
      <c r="E90" s="1" t="s">
        <v>50</v>
      </c>
      <c r="F90" s="1">
        <v>11</v>
      </c>
      <c r="G90" s="1" t="s">
        <v>181</v>
      </c>
      <c r="H90" s="1" t="s">
        <v>14</v>
      </c>
      <c r="I90" s="1">
        <v>16459</v>
      </c>
      <c r="J90" s="1">
        <v>185150</v>
      </c>
      <c r="K90" s="1"/>
      <c r="L90" s="1">
        <v>5928</v>
      </c>
      <c r="M90" s="1"/>
      <c r="N90" s="1" t="s">
        <v>37</v>
      </c>
      <c r="O90" s="1"/>
      <c r="P90" s="6"/>
    </row>
    <row r="91" spans="2:16" ht="18.5" x14ac:dyDescent="0.45">
      <c r="B91" s="4"/>
      <c r="C91" s="2"/>
      <c r="D91" s="2"/>
      <c r="E91" s="2" t="s">
        <v>50</v>
      </c>
      <c r="F91" s="2">
        <v>135</v>
      </c>
      <c r="G91" s="2" t="s">
        <v>181</v>
      </c>
      <c r="H91" s="2" t="s">
        <v>14</v>
      </c>
      <c r="I91" s="2">
        <v>16460</v>
      </c>
      <c r="J91" s="2">
        <v>0</v>
      </c>
      <c r="K91" s="2"/>
      <c r="L91" s="2">
        <v>5928</v>
      </c>
      <c r="M91" s="2"/>
      <c r="N91" s="2" t="s">
        <v>37</v>
      </c>
      <c r="O91" s="2"/>
      <c r="P91" s="7"/>
    </row>
    <row r="92" spans="2:16" ht="18.5" x14ac:dyDescent="0.45">
      <c r="B92" s="16"/>
      <c r="C92" s="10"/>
      <c r="D92" s="10"/>
      <c r="E92" s="10" t="s">
        <v>229</v>
      </c>
      <c r="F92" s="10"/>
      <c r="G92" s="10" t="s">
        <v>126</v>
      </c>
      <c r="H92" s="10" t="s">
        <v>14</v>
      </c>
      <c r="I92" s="10">
        <v>119</v>
      </c>
      <c r="J92" s="10">
        <v>51405</v>
      </c>
      <c r="K92" s="10"/>
      <c r="L92" s="10"/>
      <c r="M92" s="10"/>
      <c r="N92" s="10" t="s">
        <v>37</v>
      </c>
      <c r="O92" s="10"/>
      <c r="P92" s="11"/>
    </row>
    <row r="93" spans="2:16" ht="18.5" x14ac:dyDescent="0.45">
      <c r="B93" s="23"/>
      <c r="C93" s="24"/>
      <c r="D93" s="24"/>
      <c r="E93" s="24" t="s">
        <v>230</v>
      </c>
      <c r="F93" s="24" t="s">
        <v>209</v>
      </c>
      <c r="G93" s="24" t="s">
        <v>231</v>
      </c>
      <c r="H93" s="24" t="s">
        <v>14</v>
      </c>
      <c r="I93" s="24">
        <v>20394</v>
      </c>
      <c r="J93" s="24">
        <v>56900</v>
      </c>
      <c r="K93" s="24"/>
      <c r="L93" s="24">
        <v>5928</v>
      </c>
      <c r="M93" s="26">
        <v>0.7</v>
      </c>
      <c r="N93" s="24" t="s">
        <v>37</v>
      </c>
      <c r="O93" s="24"/>
      <c r="P93" s="25"/>
    </row>
    <row r="94" spans="2:16" ht="18.5" x14ac:dyDescent="0.45">
      <c r="B94" s="8">
        <v>45378</v>
      </c>
      <c r="C94" s="1">
        <v>2821</v>
      </c>
      <c r="D94" s="1" t="s">
        <v>11</v>
      </c>
      <c r="E94" s="1" t="s">
        <v>119</v>
      </c>
      <c r="F94" s="1">
        <v>30</v>
      </c>
      <c r="G94" s="1" t="s">
        <v>24</v>
      </c>
      <c r="H94" s="1" t="s">
        <v>14</v>
      </c>
      <c r="I94" s="1">
        <v>16468</v>
      </c>
      <c r="J94" s="1">
        <v>29100</v>
      </c>
      <c r="K94" s="1"/>
      <c r="L94" s="1">
        <v>5928</v>
      </c>
      <c r="M94" s="1"/>
      <c r="N94" s="1" t="s">
        <v>37</v>
      </c>
      <c r="O94" s="1"/>
      <c r="P94" s="6"/>
    </row>
    <row r="95" spans="2:16" ht="18.5" x14ac:dyDescent="0.45">
      <c r="B95" s="3"/>
      <c r="C95" s="1"/>
      <c r="D95" s="1"/>
      <c r="E95" s="1" t="s">
        <v>42</v>
      </c>
      <c r="F95" s="1">
        <v>50</v>
      </c>
      <c r="G95" s="1" t="s">
        <v>177</v>
      </c>
      <c r="H95" s="1" t="s">
        <v>14</v>
      </c>
      <c r="I95" s="1">
        <v>16469</v>
      </c>
      <c r="J95" s="1">
        <v>29100</v>
      </c>
      <c r="K95" s="1"/>
      <c r="L95" s="1">
        <v>5928</v>
      </c>
      <c r="M95" s="1"/>
      <c r="N95" s="1" t="s">
        <v>37</v>
      </c>
      <c r="O95" s="1"/>
      <c r="P95" s="6"/>
    </row>
    <row r="96" spans="2:16" ht="18.5" x14ac:dyDescent="0.45">
      <c r="B96" s="3"/>
      <c r="C96" s="1"/>
      <c r="D96" s="1"/>
      <c r="E96" s="1" t="s">
        <v>232</v>
      </c>
      <c r="F96" s="1">
        <v>18</v>
      </c>
      <c r="G96" s="1" t="s">
        <v>177</v>
      </c>
      <c r="H96" s="1" t="s">
        <v>233</v>
      </c>
      <c r="I96" s="1">
        <v>16470</v>
      </c>
      <c r="J96" s="1">
        <v>29100</v>
      </c>
      <c r="K96" s="1"/>
      <c r="L96" s="1">
        <v>5928</v>
      </c>
      <c r="M96" s="1"/>
      <c r="N96" s="1" t="s">
        <v>37</v>
      </c>
      <c r="O96" s="1"/>
      <c r="P96" s="6"/>
    </row>
    <row r="97" spans="2:16" ht="18.5" x14ac:dyDescent="0.45">
      <c r="B97" s="3"/>
      <c r="C97" s="1"/>
      <c r="D97" s="1"/>
      <c r="E97" s="1" t="s">
        <v>201</v>
      </c>
      <c r="F97" s="1">
        <v>25</v>
      </c>
      <c r="G97" s="1" t="s">
        <v>177</v>
      </c>
      <c r="H97" s="1" t="s">
        <v>22</v>
      </c>
      <c r="I97" s="1">
        <v>16473</v>
      </c>
      <c r="J97" s="1">
        <v>29100</v>
      </c>
      <c r="K97" s="1"/>
      <c r="L97" s="1">
        <v>5928</v>
      </c>
      <c r="M97" s="1"/>
      <c r="N97" s="1" t="s">
        <v>37</v>
      </c>
      <c r="O97" s="1"/>
      <c r="P97" s="6"/>
    </row>
    <row r="98" spans="2:16" ht="18.5" x14ac:dyDescent="0.45">
      <c r="B98" s="3"/>
      <c r="C98" s="1"/>
      <c r="D98" s="1"/>
      <c r="E98" s="1" t="s">
        <v>234</v>
      </c>
      <c r="F98" s="1">
        <v>16</v>
      </c>
      <c r="G98" s="1" t="s">
        <v>177</v>
      </c>
      <c r="H98" s="1" t="s">
        <v>235</v>
      </c>
      <c r="I98" s="1">
        <v>16471</v>
      </c>
      <c r="J98" s="1">
        <v>29100</v>
      </c>
      <c r="K98" s="1"/>
      <c r="L98" s="1">
        <v>5928</v>
      </c>
      <c r="M98" s="1"/>
      <c r="N98" s="1" t="s">
        <v>37</v>
      </c>
      <c r="O98" s="1"/>
      <c r="P98" s="6"/>
    </row>
    <row r="99" spans="2:16" ht="18.5" x14ac:dyDescent="0.45">
      <c r="B99" s="3"/>
      <c r="C99" s="1"/>
      <c r="D99" s="1"/>
      <c r="E99" s="1" t="s">
        <v>236</v>
      </c>
      <c r="F99" s="1">
        <v>16</v>
      </c>
      <c r="G99" s="1" t="s">
        <v>180</v>
      </c>
      <c r="H99" s="1" t="s">
        <v>14</v>
      </c>
      <c r="I99" s="1">
        <v>16437</v>
      </c>
      <c r="J99" s="1">
        <v>29100</v>
      </c>
      <c r="K99" s="1"/>
      <c r="L99" s="1">
        <v>5928</v>
      </c>
      <c r="M99" s="1"/>
      <c r="N99" s="1" t="s">
        <v>37</v>
      </c>
      <c r="O99" s="1"/>
      <c r="P99" s="6"/>
    </row>
    <row r="100" spans="2:16" ht="18.5" x14ac:dyDescent="0.45">
      <c r="B100" s="4"/>
      <c r="C100" s="2"/>
      <c r="D100" s="2"/>
      <c r="E100" s="2" t="s">
        <v>36</v>
      </c>
      <c r="F100" s="2">
        <v>75</v>
      </c>
      <c r="G100" s="2" t="s">
        <v>250</v>
      </c>
      <c r="H100" s="2" t="s">
        <v>14</v>
      </c>
      <c r="I100" s="2">
        <v>16467</v>
      </c>
      <c r="J100" s="2">
        <v>102810</v>
      </c>
      <c r="K100" s="2"/>
      <c r="L100" s="2">
        <v>5928</v>
      </c>
      <c r="M100" s="2"/>
      <c r="N100" s="2" t="s">
        <v>37</v>
      </c>
      <c r="O100" s="2"/>
      <c r="P100" s="7"/>
    </row>
    <row r="101" spans="2:16" ht="18.5" x14ac:dyDescent="0.45">
      <c r="B101" s="12">
        <v>45374</v>
      </c>
      <c r="C101" s="10">
        <v>2820</v>
      </c>
      <c r="D101" s="10" t="s">
        <v>33</v>
      </c>
      <c r="E101" s="10" t="s">
        <v>50</v>
      </c>
      <c r="F101" s="10">
        <v>96</v>
      </c>
      <c r="G101" s="10" t="s">
        <v>181</v>
      </c>
      <c r="H101" s="10" t="s">
        <v>14</v>
      </c>
      <c r="I101" s="10">
        <v>16464</v>
      </c>
      <c r="J101" s="119">
        <v>1</v>
      </c>
      <c r="K101" s="119"/>
      <c r="L101" s="10"/>
      <c r="M101" s="10"/>
      <c r="N101" s="10" t="s">
        <v>37</v>
      </c>
      <c r="O101" s="10"/>
      <c r="P101" s="11"/>
    </row>
    <row r="102" spans="2:16" ht="18.5" x14ac:dyDescent="0.45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6"/>
    </row>
    <row r="103" spans="2:16" ht="18.5" x14ac:dyDescent="0.45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6"/>
    </row>
    <row r="104" spans="2:16" ht="18.5" x14ac:dyDescent="0.45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6"/>
    </row>
    <row r="105" spans="2:16" ht="18.5" x14ac:dyDescent="0.45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6"/>
    </row>
    <row r="106" spans="2:16" ht="18.5" x14ac:dyDescent="0.45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6"/>
    </row>
    <row r="107" spans="2:16" ht="18.5" x14ac:dyDescent="0.45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6"/>
    </row>
    <row r="108" spans="2:16" ht="18.5" x14ac:dyDescent="0.45"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6"/>
    </row>
    <row r="109" spans="2:16" ht="18.5" x14ac:dyDescent="0.45"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6"/>
    </row>
    <row r="110" spans="2:16" ht="18.5" x14ac:dyDescent="0.45"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6"/>
    </row>
    <row r="111" spans="2:16" ht="18.5" x14ac:dyDescent="0.45"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6"/>
    </row>
    <row r="112" spans="2:16" ht="18.5" x14ac:dyDescent="0.45"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6"/>
    </row>
    <row r="113" spans="2:14" ht="18.5" x14ac:dyDescent="0.45"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6"/>
    </row>
    <row r="114" spans="2:14" ht="18.5" x14ac:dyDescent="0.45"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6"/>
    </row>
    <row r="115" spans="2:14" ht="18.5" x14ac:dyDescent="0.45"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6"/>
    </row>
    <row r="116" spans="2:14" ht="18.5" x14ac:dyDescent="0.45"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6"/>
    </row>
    <row r="117" spans="2:14" ht="18.5" x14ac:dyDescent="0.45">
      <c r="B117" s="21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22"/>
    </row>
    <row r="118" spans="2:14" ht="18.5" x14ac:dyDescent="0.45">
      <c r="B118" s="21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</row>
    <row r="119" spans="2:14" ht="18.5" x14ac:dyDescent="0.4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1">
    <mergeCell ref="B2:P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157"/>
  <sheetViews>
    <sheetView zoomScale="60" zoomScaleNormal="60" workbookViewId="0">
      <selection activeCell="B4" sqref="B4:P4"/>
    </sheetView>
  </sheetViews>
  <sheetFormatPr baseColWidth="10" defaultRowHeight="14.5" x14ac:dyDescent="0.35"/>
  <cols>
    <col min="1" max="1" width="3.453125" customWidth="1"/>
    <col min="2" max="2" width="11.1796875" bestFit="1" customWidth="1"/>
    <col min="3" max="3" width="15.453125" bestFit="1" customWidth="1"/>
    <col min="5" max="5" width="27.1796875" bestFit="1" customWidth="1"/>
    <col min="6" max="6" width="13.26953125" bestFit="1" customWidth="1"/>
    <col min="7" max="7" width="17.7265625" bestFit="1" customWidth="1"/>
    <col min="8" max="8" width="22.7265625" bestFit="1" customWidth="1"/>
    <col min="9" max="9" width="14.1796875" bestFit="1" customWidth="1"/>
    <col min="10" max="10" width="16.81640625" bestFit="1" customWidth="1"/>
    <col min="11" max="11" width="18.453125" bestFit="1" customWidth="1"/>
    <col min="12" max="12" width="21.54296875" bestFit="1" customWidth="1"/>
    <col min="13" max="13" width="24.453125" bestFit="1" customWidth="1"/>
    <col min="14" max="14" width="14.453125" bestFit="1" customWidth="1"/>
    <col min="15" max="15" width="24.1796875" bestFit="1" customWidth="1"/>
    <col min="16" max="16" width="11.26953125" bestFit="1" customWidth="1"/>
  </cols>
  <sheetData>
    <row r="2" spans="2:17" x14ac:dyDescent="0.35">
      <c r="B2" s="138" t="s">
        <v>237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40"/>
      <c r="P2" s="140"/>
    </row>
    <row r="3" spans="2:17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40"/>
      <c r="P3" s="140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09" t="s">
        <v>553</v>
      </c>
      <c r="C5" s="99"/>
      <c r="D5" s="99"/>
      <c r="E5" s="99"/>
      <c r="F5" s="99"/>
      <c r="G5" s="99"/>
      <c r="H5" s="99"/>
      <c r="I5" s="99"/>
      <c r="J5" s="99" t="s">
        <v>554</v>
      </c>
      <c r="K5" s="99"/>
      <c r="L5" s="99"/>
      <c r="M5" s="99"/>
      <c r="N5" s="99"/>
      <c r="O5" s="99" t="s">
        <v>555</v>
      </c>
      <c r="P5" s="100"/>
    </row>
    <row r="6" spans="2:17" s="19" customFormat="1" ht="18.5" x14ac:dyDescent="0.45">
      <c r="B6" s="76">
        <f>COUNT(B7:B1000)</f>
        <v>23</v>
      </c>
      <c r="C6" s="101"/>
      <c r="D6" s="101"/>
      <c r="E6" s="101"/>
      <c r="F6" s="101"/>
      <c r="G6" s="101"/>
      <c r="H6" s="101"/>
      <c r="I6" s="101"/>
      <c r="J6" s="101">
        <f>SUM(J7:J1000)</f>
        <v>4417987</v>
      </c>
      <c r="K6" s="101"/>
      <c r="L6" s="101"/>
      <c r="M6" s="101"/>
      <c r="N6" s="101"/>
      <c r="O6" s="101">
        <f>SUM(O7:O1000)</f>
        <v>0</v>
      </c>
      <c r="P6" s="110" t="e">
        <f>J6/O6</f>
        <v>#DIV/0!</v>
      </c>
      <c r="Q6" s="19">
        <f>J6/B6</f>
        <v>192086.39130434784</v>
      </c>
    </row>
    <row r="7" spans="2:17" ht="18.5" x14ac:dyDescent="0.45">
      <c r="B7" s="8">
        <v>45385</v>
      </c>
      <c r="C7" s="1">
        <v>2822</v>
      </c>
      <c r="D7" s="1" t="s">
        <v>11</v>
      </c>
      <c r="E7" s="1" t="s">
        <v>226</v>
      </c>
      <c r="F7" s="1">
        <v>52</v>
      </c>
      <c r="G7" s="1" t="s">
        <v>24</v>
      </c>
      <c r="H7" s="1" t="s">
        <v>14</v>
      </c>
      <c r="I7" s="1">
        <v>16480</v>
      </c>
      <c r="J7" s="1">
        <v>29100</v>
      </c>
      <c r="K7" s="1"/>
      <c r="L7" s="1">
        <v>5940</v>
      </c>
      <c r="M7" s="1"/>
      <c r="N7" s="1" t="s">
        <v>37</v>
      </c>
      <c r="O7" s="1"/>
      <c r="P7" s="6"/>
    </row>
    <row r="8" spans="2:17" ht="18.5" x14ac:dyDescent="0.45">
      <c r="B8" s="3"/>
      <c r="C8" s="1"/>
      <c r="D8" s="1"/>
      <c r="E8" s="1" t="s">
        <v>16</v>
      </c>
      <c r="F8" s="1">
        <v>24</v>
      </c>
      <c r="G8" s="1" t="s">
        <v>13</v>
      </c>
      <c r="H8" s="1" t="s">
        <v>17</v>
      </c>
      <c r="I8" s="1">
        <v>16474</v>
      </c>
      <c r="J8" s="1">
        <v>29100</v>
      </c>
      <c r="K8" s="1"/>
      <c r="L8" s="1">
        <v>5940</v>
      </c>
      <c r="M8" s="1"/>
      <c r="N8" s="1" t="s">
        <v>37</v>
      </c>
      <c r="O8" s="1"/>
      <c r="P8" s="6"/>
    </row>
    <row r="9" spans="2:17" ht="18.5" x14ac:dyDescent="0.45">
      <c r="B9" s="3"/>
      <c r="C9" s="1"/>
      <c r="D9" s="1"/>
      <c r="E9" s="1" t="s">
        <v>76</v>
      </c>
      <c r="F9" s="1">
        <v>22</v>
      </c>
      <c r="G9" s="1" t="s">
        <v>13</v>
      </c>
      <c r="H9" s="1" t="s">
        <v>14</v>
      </c>
      <c r="I9" s="1">
        <v>16477</v>
      </c>
      <c r="J9" s="1">
        <v>29100</v>
      </c>
      <c r="K9" s="1"/>
      <c r="L9" s="1">
        <v>5940</v>
      </c>
      <c r="M9" s="1"/>
      <c r="N9" s="1" t="s">
        <v>37</v>
      </c>
      <c r="O9" s="1"/>
      <c r="P9" s="6"/>
    </row>
    <row r="10" spans="2:17" ht="18.5" x14ac:dyDescent="0.45">
      <c r="B10" s="3"/>
      <c r="C10" s="1"/>
      <c r="D10" s="1"/>
      <c r="E10" s="1" t="s">
        <v>20</v>
      </c>
      <c r="F10" s="1">
        <v>7</v>
      </c>
      <c r="G10" s="1" t="s">
        <v>13</v>
      </c>
      <c r="H10" s="1" t="s">
        <v>14</v>
      </c>
      <c r="I10" s="1">
        <v>16485</v>
      </c>
      <c r="J10" s="1">
        <v>29100</v>
      </c>
      <c r="K10" s="1"/>
      <c r="L10" s="1">
        <v>5940</v>
      </c>
      <c r="M10" s="1"/>
      <c r="N10" s="1" t="s">
        <v>37</v>
      </c>
      <c r="O10" s="1"/>
      <c r="P10" s="6"/>
    </row>
    <row r="11" spans="2:17" ht="18.5" x14ac:dyDescent="0.45">
      <c r="B11" s="3"/>
      <c r="C11" s="1"/>
      <c r="D11" s="1"/>
      <c r="E11" s="1" t="s">
        <v>238</v>
      </c>
      <c r="F11" s="1">
        <v>115</v>
      </c>
      <c r="G11" s="1" t="s">
        <v>13</v>
      </c>
      <c r="H11" s="1" t="s">
        <v>178</v>
      </c>
      <c r="I11" s="1">
        <v>16479</v>
      </c>
      <c r="J11" s="1">
        <v>29100</v>
      </c>
      <c r="K11" s="1"/>
      <c r="L11" s="1">
        <v>5940</v>
      </c>
      <c r="M11" s="1"/>
      <c r="N11" s="1" t="s">
        <v>37</v>
      </c>
      <c r="O11" s="1"/>
      <c r="P11" s="6"/>
    </row>
    <row r="12" spans="2:17" ht="18.5" x14ac:dyDescent="0.45">
      <c r="B12" s="3"/>
      <c r="C12" s="1"/>
      <c r="D12" s="1"/>
      <c r="E12" s="1" t="s">
        <v>239</v>
      </c>
      <c r="F12" s="1">
        <v>17</v>
      </c>
      <c r="G12" s="1" t="s">
        <v>13</v>
      </c>
      <c r="H12" s="1" t="s">
        <v>240</v>
      </c>
      <c r="I12" s="1">
        <v>16478</v>
      </c>
      <c r="J12" s="1">
        <v>29100</v>
      </c>
      <c r="K12" s="1"/>
      <c r="L12" s="1">
        <v>5940</v>
      </c>
      <c r="M12" s="1"/>
      <c r="N12" s="1" t="s">
        <v>37</v>
      </c>
      <c r="O12" s="1"/>
      <c r="P12" s="6"/>
    </row>
    <row r="13" spans="2:17" ht="18.5" x14ac:dyDescent="0.45">
      <c r="B13" s="3"/>
      <c r="C13" s="1"/>
      <c r="D13" s="1"/>
      <c r="E13" s="1" t="s">
        <v>121</v>
      </c>
      <c r="F13" s="1">
        <v>10</v>
      </c>
      <c r="G13" s="1" t="s">
        <v>13</v>
      </c>
      <c r="H13" s="1" t="s">
        <v>241</v>
      </c>
      <c r="I13" s="1">
        <v>14672</v>
      </c>
      <c r="J13" s="1">
        <v>97950</v>
      </c>
      <c r="K13" s="1"/>
      <c r="L13" s="1">
        <v>5940</v>
      </c>
      <c r="M13" s="1"/>
      <c r="N13" s="1" t="s">
        <v>37</v>
      </c>
      <c r="O13" s="1"/>
      <c r="P13" s="6"/>
    </row>
    <row r="14" spans="2:17" ht="18.5" x14ac:dyDescent="0.45">
      <c r="B14" s="4"/>
      <c r="C14" s="2"/>
      <c r="D14" s="2"/>
      <c r="E14" s="2" t="s">
        <v>242</v>
      </c>
      <c r="F14" s="2">
        <v>8</v>
      </c>
      <c r="G14" s="2" t="s">
        <v>13</v>
      </c>
      <c r="H14" s="2" t="s">
        <v>243</v>
      </c>
      <c r="I14" s="2">
        <v>16435</v>
      </c>
      <c r="J14" s="2">
        <v>29100</v>
      </c>
      <c r="K14" s="2"/>
      <c r="L14" s="2">
        <v>5940</v>
      </c>
      <c r="M14" s="2"/>
      <c r="N14" s="2" t="s">
        <v>37</v>
      </c>
      <c r="O14" s="2"/>
      <c r="P14" s="7"/>
    </row>
    <row r="15" spans="2:17" ht="18.5" x14ac:dyDescent="0.45">
      <c r="B15" s="8">
        <v>45386</v>
      </c>
      <c r="C15" s="1">
        <v>2823</v>
      </c>
      <c r="D15" s="1" t="s">
        <v>11</v>
      </c>
      <c r="E15" s="1" t="s">
        <v>76</v>
      </c>
      <c r="F15" s="1">
        <v>20</v>
      </c>
      <c r="G15" s="1" t="s">
        <v>13</v>
      </c>
      <c r="H15" s="1" t="s">
        <v>14</v>
      </c>
      <c r="I15" s="1">
        <v>16489</v>
      </c>
      <c r="J15" s="1">
        <v>97950</v>
      </c>
      <c r="K15" s="1"/>
      <c r="L15" s="1">
        <v>5940</v>
      </c>
      <c r="M15" s="1"/>
      <c r="N15" s="1" t="s">
        <v>37</v>
      </c>
      <c r="O15" s="1"/>
      <c r="P15" s="6"/>
    </row>
    <row r="16" spans="2:17" ht="18.5" x14ac:dyDescent="0.45">
      <c r="B16" s="3"/>
      <c r="C16" s="1"/>
      <c r="D16" s="1"/>
      <c r="E16" s="1" t="s">
        <v>244</v>
      </c>
      <c r="F16" s="1">
        <v>10</v>
      </c>
      <c r="G16" s="1" t="s">
        <v>13</v>
      </c>
      <c r="H16" s="1" t="s">
        <v>140</v>
      </c>
      <c r="I16" s="1">
        <v>16490</v>
      </c>
      <c r="J16" s="1">
        <v>29100</v>
      </c>
      <c r="K16" s="1"/>
      <c r="L16" s="1">
        <v>5940</v>
      </c>
      <c r="M16" s="1"/>
      <c r="N16" s="1" t="s">
        <v>37</v>
      </c>
      <c r="O16" s="1"/>
      <c r="P16" s="6"/>
    </row>
    <row r="17" spans="2:16" ht="18.5" x14ac:dyDescent="0.45">
      <c r="B17" s="3"/>
      <c r="C17" s="1"/>
      <c r="D17" s="1"/>
      <c r="E17" s="1" t="s">
        <v>244</v>
      </c>
      <c r="F17" s="1">
        <v>131</v>
      </c>
      <c r="G17" s="1" t="s">
        <v>13</v>
      </c>
      <c r="H17" s="1" t="s">
        <v>140</v>
      </c>
      <c r="I17" s="1">
        <v>16491</v>
      </c>
      <c r="J17" s="1">
        <v>0</v>
      </c>
      <c r="K17" s="1"/>
      <c r="L17" s="1"/>
      <c r="M17" s="1"/>
      <c r="N17" s="1" t="s">
        <v>37</v>
      </c>
      <c r="O17" s="1"/>
      <c r="P17" s="6"/>
    </row>
    <row r="18" spans="2:16" ht="18.5" x14ac:dyDescent="0.45">
      <c r="B18" s="3"/>
      <c r="C18" s="1"/>
      <c r="D18" s="1"/>
      <c r="E18" s="1" t="s">
        <v>245</v>
      </c>
      <c r="F18" s="1">
        <v>30</v>
      </c>
      <c r="G18" s="1" t="s">
        <v>13</v>
      </c>
      <c r="H18" s="1" t="s">
        <v>45</v>
      </c>
      <c r="I18" s="1">
        <v>16493</v>
      </c>
      <c r="J18" s="1">
        <v>29100</v>
      </c>
      <c r="K18" s="1"/>
      <c r="L18" s="1">
        <v>5940</v>
      </c>
      <c r="M18" s="1"/>
      <c r="N18" s="1" t="s">
        <v>37</v>
      </c>
      <c r="O18" s="1"/>
      <c r="P18" s="6"/>
    </row>
    <row r="19" spans="2:16" ht="18.5" x14ac:dyDescent="0.45">
      <c r="B19" s="4"/>
      <c r="C19" s="2"/>
      <c r="D19" s="2"/>
      <c r="E19" s="2" t="s">
        <v>79</v>
      </c>
      <c r="F19" s="2">
        <v>5</v>
      </c>
      <c r="G19" s="2" t="s">
        <v>13</v>
      </c>
      <c r="H19" s="2" t="s">
        <v>80</v>
      </c>
      <c r="I19" s="2">
        <v>16492</v>
      </c>
      <c r="J19" s="2">
        <v>29100</v>
      </c>
      <c r="K19" s="2"/>
      <c r="L19" s="2">
        <v>5940</v>
      </c>
      <c r="M19" s="2"/>
      <c r="N19" s="2" t="s">
        <v>37</v>
      </c>
      <c r="O19" s="2"/>
      <c r="P19" s="7"/>
    </row>
    <row r="20" spans="2:16" ht="18.5" x14ac:dyDescent="0.45">
      <c r="B20" s="8">
        <v>45387</v>
      </c>
      <c r="C20" s="1">
        <v>2824</v>
      </c>
      <c r="D20" s="1" t="s">
        <v>11</v>
      </c>
      <c r="E20" s="1" t="s">
        <v>25</v>
      </c>
      <c r="F20" s="1">
        <v>45</v>
      </c>
      <c r="G20" s="1" t="s">
        <v>13</v>
      </c>
      <c r="H20" s="1" t="s">
        <v>14</v>
      </c>
      <c r="I20" s="1">
        <v>16497</v>
      </c>
      <c r="J20" s="1">
        <v>29100</v>
      </c>
      <c r="K20" s="1"/>
      <c r="L20" s="1">
        <v>5941</v>
      </c>
      <c r="M20" s="1"/>
      <c r="N20" s="1" t="s">
        <v>37</v>
      </c>
      <c r="O20" s="1"/>
      <c r="P20" s="6"/>
    </row>
    <row r="21" spans="2:16" ht="18.5" x14ac:dyDescent="0.45">
      <c r="B21" s="3"/>
      <c r="C21" s="1"/>
      <c r="D21" s="1"/>
      <c r="E21" s="1" t="s">
        <v>73</v>
      </c>
      <c r="F21" s="1">
        <v>170</v>
      </c>
      <c r="G21" s="1" t="s">
        <v>13</v>
      </c>
      <c r="H21" s="1" t="s">
        <v>118</v>
      </c>
      <c r="I21" s="1">
        <v>16495</v>
      </c>
      <c r="J21" s="1">
        <v>29100</v>
      </c>
      <c r="K21" s="1"/>
      <c r="L21" s="1">
        <v>5941</v>
      </c>
      <c r="M21" s="1"/>
      <c r="N21" s="1" t="s">
        <v>37</v>
      </c>
      <c r="O21" s="1"/>
      <c r="P21" s="6"/>
    </row>
    <row r="22" spans="2:16" ht="18.5" x14ac:dyDescent="0.45">
      <c r="B22" s="3"/>
      <c r="C22" s="1"/>
      <c r="D22" s="1"/>
      <c r="E22" s="1" t="s">
        <v>246</v>
      </c>
      <c r="F22" s="1">
        <v>23</v>
      </c>
      <c r="G22" s="1" t="s">
        <v>13</v>
      </c>
      <c r="H22" s="1" t="s">
        <v>247</v>
      </c>
      <c r="I22" s="1">
        <v>16496</v>
      </c>
      <c r="J22" s="1">
        <v>29100</v>
      </c>
      <c r="K22" s="1"/>
      <c r="L22" s="1">
        <v>5941</v>
      </c>
      <c r="M22" s="1"/>
      <c r="N22" s="1" t="s">
        <v>37</v>
      </c>
      <c r="O22" s="1"/>
      <c r="P22" s="6"/>
    </row>
    <row r="23" spans="2:16" ht="18.5" x14ac:dyDescent="0.45">
      <c r="B23" s="3"/>
      <c r="C23" s="1"/>
      <c r="D23" s="1"/>
      <c r="E23" s="1" t="s">
        <v>248</v>
      </c>
      <c r="F23" s="1">
        <v>1</v>
      </c>
      <c r="G23" s="1" t="s">
        <v>218</v>
      </c>
      <c r="H23" s="1" t="s">
        <v>14</v>
      </c>
      <c r="I23" s="1">
        <v>16502</v>
      </c>
      <c r="J23" s="1">
        <v>102810</v>
      </c>
      <c r="K23" s="1"/>
      <c r="L23" s="1">
        <v>5941</v>
      </c>
      <c r="M23" s="1"/>
      <c r="N23" s="1" t="s">
        <v>37</v>
      </c>
      <c r="O23" s="1"/>
      <c r="P23" s="6"/>
    </row>
    <row r="24" spans="2:16" ht="18.5" x14ac:dyDescent="0.45">
      <c r="B24" s="3"/>
      <c r="C24" s="1"/>
      <c r="D24" s="1"/>
      <c r="E24" s="1" t="s">
        <v>248</v>
      </c>
      <c r="F24" s="1">
        <v>25</v>
      </c>
      <c r="G24" s="1" t="s">
        <v>218</v>
      </c>
      <c r="H24" s="1" t="s">
        <v>14</v>
      </c>
      <c r="I24" s="1">
        <v>16501</v>
      </c>
      <c r="J24" s="1">
        <v>0</v>
      </c>
      <c r="K24" s="1"/>
      <c r="L24" s="1">
        <v>5941</v>
      </c>
      <c r="M24" s="1"/>
      <c r="N24" s="1" t="s">
        <v>37</v>
      </c>
      <c r="O24" s="1"/>
      <c r="P24" s="6"/>
    </row>
    <row r="25" spans="2:16" ht="18.5" x14ac:dyDescent="0.45">
      <c r="B25" s="3"/>
      <c r="C25" s="1"/>
      <c r="D25" s="1"/>
      <c r="E25" s="1" t="s">
        <v>249</v>
      </c>
      <c r="F25" s="1">
        <v>9</v>
      </c>
      <c r="G25" s="1" t="s">
        <v>48</v>
      </c>
      <c r="H25" s="1" t="s">
        <v>14</v>
      </c>
      <c r="I25" s="1">
        <v>16505</v>
      </c>
      <c r="J25" s="1">
        <v>29100</v>
      </c>
      <c r="K25" s="1"/>
      <c r="L25" s="1">
        <v>5941</v>
      </c>
      <c r="M25" s="1"/>
      <c r="N25" s="1" t="s">
        <v>37</v>
      </c>
      <c r="O25" s="1"/>
      <c r="P25" s="6"/>
    </row>
    <row r="26" spans="2:16" ht="18.5" x14ac:dyDescent="0.45">
      <c r="B26" s="3"/>
      <c r="C26" s="1"/>
      <c r="D26" s="1"/>
      <c r="E26" s="1" t="s">
        <v>23</v>
      </c>
      <c r="F26" s="1">
        <v>4</v>
      </c>
      <c r="G26" s="1" t="s">
        <v>24</v>
      </c>
      <c r="H26" s="1" t="s">
        <v>14</v>
      </c>
      <c r="I26" s="1">
        <v>16500</v>
      </c>
      <c r="J26" s="1">
        <v>29100</v>
      </c>
      <c r="K26" s="1"/>
      <c r="L26" s="1">
        <v>5941</v>
      </c>
      <c r="M26" s="1"/>
      <c r="N26" s="1" t="s">
        <v>37</v>
      </c>
      <c r="O26" s="1"/>
      <c r="P26" s="6"/>
    </row>
    <row r="27" spans="2:16" ht="18.5" x14ac:dyDescent="0.45">
      <c r="B27" s="4"/>
      <c r="C27" s="2"/>
      <c r="D27" s="2"/>
      <c r="E27" s="2" t="s">
        <v>23</v>
      </c>
      <c r="F27" s="2">
        <v>49</v>
      </c>
      <c r="G27" s="2" t="s">
        <v>24</v>
      </c>
      <c r="H27" s="2" t="s">
        <v>14</v>
      </c>
      <c r="I27" s="2">
        <v>16499</v>
      </c>
      <c r="J27" s="2">
        <v>0</v>
      </c>
      <c r="K27" s="2"/>
      <c r="L27" s="2">
        <v>5941</v>
      </c>
      <c r="M27" s="2"/>
      <c r="N27" s="2" t="s">
        <v>37</v>
      </c>
      <c r="O27" s="2"/>
      <c r="P27" s="7"/>
    </row>
    <row r="28" spans="2:16" ht="18.5" x14ac:dyDescent="0.45">
      <c r="B28" s="8">
        <v>45390</v>
      </c>
      <c r="C28" s="1">
        <v>2825</v>
      </c>
      <c r="D28" s="1" t="s">
        <v>11</v>
      </c>
      <c r="E28" s="1" t="s">
        <v>34</v>
      </c>
      <c r="F28" s="1">
        <v>50</v>
      </c>
      <c r="G28" s="1" t="s">
        <v>13</v>
      </c>
      <c r="H28" s="1" t="s">
        <v>35</v>
      </c>
      <c r="I28" s="1">
        <v>16508</v>
      </c>
      <c r="J28" s="1">
        <v>29100</v>
      </c>
      <c r="K28" s="1"/>
      <c r="L28" s="1">
        <v>5947</v>
      </c>
      <c r="M28" s="1"/>
      <c r="N28" s="1" t="s">
        <v>37</v>
      </c>
      <c r="O28" s="1"/>
      <c r="P28" s="6"/>
    </row>
    <row r="29" spans="2:16" ht="18.5" x14ac:dyDescent="0.45">
      <c r="B29" s="3"/>
      <c r="C29" s="1"/>
      <c r="D29" s="1"/>
      <c r="E29" s="1" t="s">
        <v>34</v>
      </c>
      <c r="F29" s="1">
        <v>30</v>
      </c>
      <c r="G29" s="1" t="s">
        <v>13</v>
      </c>
      <c r="H29" s="1" t="s">
        <v>35</v>
      </c>
      <c r="I29" s="1">
        <v>16509</v>
      </c>
      <c r="J29" s="1">
        <v>0</v>
      </c>
      <c r="K29" s="1"/>
      <c r="L29" s="1">
        <v>5947</v>
      </c>
      <c r="M29" s="1"/>
      <c r="N29" s="1" t="s">
        <v>37</v>
      </c>
      <c r="O29" s="1"/>
      <c r="P29" s="6"/>
    </row>
    <row r="30" spans="2:16" ht="18.5" x14ac:dyDescent="0.45">
      <c r="B30" s="3"/>
      <c r="C30" s="1"/>
      <c r="D30" s="1"/>
      <c r="E30" s="1" t="s">
        <v>84</v>
      </c>
      <c r="F30" s="1">
        <v>34</v>
      </c>
      <c r="G30" s="1" t="s">
        <v>85</v>
      </c>
      <c r="H30" s="1" t="s">
        <v>14</v>
      </c>
      <c r="I30" s="1">
        <v>16503</v>
      </c>
      <c r="J30" s="1">
        <v>113988</v>
      </c>
      <c r="K30" s="1"/>
      <c r="L30" s="1">
        <v>5947</v>
      </c>
      <c r="M30" s="1"/>
      <c r="N30" s="1" t="s">
        <v>37</v>
      </c>
      <c r="O30" s="1"/>
      <c r="P30" s="6"/>
    </row>
    <row r="31" spans="2:16" ht="18.5" x14ac:dyDescent="0.45">
      <c r="B31" s="3"/>
      <c r="C31" s="1"/>
      <c r="D31" s="1"/>
      <c r="E31" s="1" t="s">
        <v>84</v>
      </c>
      <c r="F31" s="1">
        <v>3</v>
      </c>
      <c r="G31" s="1" t="s">
        <v>85</v>
      </c>
      <c r="H31" s="1" t="s">
        <v>14</v>
      </c>
      <c r="I31" s="1">
        <v>16504</v>
      </c>
      <c r="J31" s="1">
        <v>0</v>
      </c>
      <c r="K31" s="1"/>
      <c r="L31" s="1">
        <v>5947</v>
      </c>
      <c r="M31" s="1"/>
      <c r="N31" s="1" t="s">
        <v>37</v>
      </c>
      <c r="O31" s="1"/>
      <c r="P31" s="6"/>
    </row>
    <row r="32" spans="2:16" ht="18.5" x14ac:dyDescent="0.45">
      <c r="B32" s="4"/>
      <c r="C32" s="2"/>
      <c r="D32" s="2"/>
      <c r="E32" s="2" t="s">
        <v>57</v>
      </c>
      <c r="F32" s="2">
        <v>73</v>
      </c>
      <c r="G32" s="2" t="s">
        <v>41</v>
      </c>
      <c r="H32" s="2" t="s">
        <v>14</v>
      </c>
      <c r="I32" s="2">
        <v>16507</v>
      </c>
      <c r="J32" s="2">
        <v>29100</v>
      </c>
      <c r="K32" s="2"/>
      <c r="L32" s="2">
        <v>5947</v>
      </c>
      <c r="M32" s="2"/>
      <c r="N32" s="2" t="s">
        <v>37</v>
      </c>
      <c r="O32" s="2"/>
      <c r="P32" s="7"/>
    </row>
    <row r="33" spans="2:16" ht="18.5" x14ac:dyDescent="0.45">
      <c r="B33" s="8">
        <v>45391</v>
      </c>
      <c r="C33" s="1">
        <v>2826</v>
      </c>
      <c r="D33" s="1" t="s">
        <v>11</v>
      </c>
      <c r="E33" s="1" t="s">
        <v>226</v>
      </c>
      <c r="F33" s="1">
        <v>40</v>
      </c>
      <c r="G33" s="1" t="s">
        <v>24</v>
      </c>
      <c r="H33" s="1" t="s">
        <v>14</v>
      </c>
      <c r="I33" s="1">
        <v>16517</v>
      </c>
      <c r="J33" s="1">
        <v>29100</v>
      </c>
      <c r="K33" s="1"/>
      <c r="L33" s="1">
        <v>5947</v>
      </c>
      <c r="M33" s="1"/>
      <c r="N33" s="1" t="s">
        <v>37</v>
      </c>
      <c r="O33" s="1"/>
      <c r="P33" s="6"/>
    </row>
    <row r="34" spans="2:16" ht="18.5" x14ac:dyDescent="0.45">
      <c r="B34" s="3"/>
      <c r="C34" s="1"/>
      <c r="D34" s="1"/>
      <c r="E34" s="1" t="s">
        <v>251</v>
      </c>
      <c r="F34" s="1">
        <v>40</v>
      </c>
      <c r="G34" s="1" t="s">
        <v>252</v>
      </c>
      <c r="H34" s="1" t="s">
        <v>14</v>
      </c>
      <c r="I34" s="1">
        <v>16513</v>
      </c>
      <c r="J34" s="1">
        <v>29100</v>
      </c>
      <c r="K34" s="1"/>
      <c r="L34" s="1">
        <v>5947</v>
      </c>
      <c r="M34" s="1"/>
      <c r="N34" s="1" t="s">
        <v>37</v>
      </c>
      <c r="O34" s="1"/>
      <c r="P34" s="6"/>
    </row>
    <row r="35" spans="2:16" ht="18.5" x14ac:dyDescent="0.45">
      <c r="B35" s="3"/>
      <c r="C35" s="1"/>
      <c r="D35" s="1"/>
      <c r="E35" s="1" t="s">
        <v>29</v>
      </c>
      <c r="F35" s="1">
        <v>36</v>
      </c>
      <c r="G35" s="1" t="s">
        <v>253</v>
      </c>
      <c r="H35" s="1" t="s">
        <v>14</v>
      </c>
      <c r="I35" s="1">
        <v>16515</v>
      </c>
      <c r="J35" s="1">
        <v>102810</v>
      </c>
      <c r="K35" s="1"/>
      <c r="L35" s="1">
        <v>5947</v>
      </c>
      <c r="M35" s="1"/>
      <c r="N35" s="1" t="s">
        <v>37</v>
      </c>
      <c r="O35" s="1"/>
      <c r="P35" s="6"/>
    </row>
    <row r="36" spans="2:16" ht="18.5" x14ac:dyDescent="0.45">
      <c r="B36" s="3"/>
      <c r="C36" s="1"/>
      <c r="D36" s="1"/>
      <c r="E36" s="1" t="s">
        <v>50</v>
      </c>
      <c r="F36" s="1">
        <v>60</v>
      </c>
      <c r="G36" s="1" t="s">
        <v>13</v>
      </c>
      <c r="H36" s="1" t="s">
        <v>14</v>
      </c>
      <c r="I36" s="1">
        <v>16516</v>
      </c>
      <c r="J36" s="1">
        <v>29100</v>
      </c>
      <c r="K36" s="1"/>
      <c r="L36" s="1">
        <v>5947</v>
      </c>
      <c r="M36" s="1"/>
      <c r="N36" s="1" t="s">
        <v>37</v>
      </c>
      <c r="O36" s="1"/>
      <c r="P36" s="6"/>
    </row>
    <row r="37" spans="2:16" ht="18.5" x14ac:dyDescent="0.45">
      <c r="B37" s="4"/>
      <c r="C37" s="2"/>
      <c r="D37" s="2"/>
      <c r="E37" s="2" t="s">
        <v>179</v>
      </c>
      <c r="F37" s="2">
        <v>5</v>
      </c>
      <c r="G37" s="2" t="s">
        <v>24</v>
      </c>
      <c r="H37" s="2" t="s">
        <v>14</v>
      </c>
      <c r="I37" s="2">
        <v>16512</v>
      </c>
      <c r="J37" s="2">
        <v>29100</v>
      </c>
      <c r="K37" s="2"/>
      <c r="L37" s="2">
        <v>5947</v>
      </c>
      <c r="M37" s="2"/>
      <c r="N37" s="2" t="s">
        <v>37</v>
      </c>
      <c r="O37" s="2"/>
      <c r="P37" s="7"/>
    </row>
    <row r="38" spans="2:16" ht="18.5" x14ac:dyDescent="0.45">
      <c r="B38" s="8">
        <v>45392</v>
      </c>
      <c r="C38" s="1">
        <v>2827</v>
      </c>
      <c r="D38" s="1" t="s">
        <v>11</v>
      </c>
      <c r="E38" s="1" t="s">
        <v>226</v>
      </c>
      <c r="F38" s="1">
        <v>40</v>
      </c>
      <c r="G38" s="1" t="s">
        <v>24</v>
      </c>
      <c r="H38" s="1" t="s">
        <v>14</v>
      </c>
      <c r="I38" s="1">
        <v>16524</v>
      </c>
      <c r="J38" s="1">
        <v>29100</v>
      </c>
      <c r="K38" s="1"/>
      <c r="L38" s="1">
        <v>5947</v>
      </c>
      <c r="M38" s="1"/>
      <c r="N38" s="1" t="s">
        <v>37</v>
      </c>
      <c r="O38" s="1"/>
      <c r="P38" s="6"/>
    </row>
    <row r="39" spans="2:16" ht="18.5" x14ac:dyDescent="0.45">
      <c r="B39" s="3"/>
      <c r="C39" s="1"/>
      <c r="D39" s="1"/>
      <c r="E39" s="1" t="s">
        <v>43</v>
      </c>
      <c r="F39" s="1">
        <v>40</v>
      </c>
      <c r="G39" s="1" t="s">
        <v>13</v>
      </c>
      <c r="H39" s="1" t="s">
        <v>14</v>
      </c>
      <c r="I39" s="1">
        <v>16522</v>
      </c>
      <c r="J39" s="1">
        <v>29100</v>
      </c>
      <c r="K39" s="1"/>
      <c r="L39" s="1">
        <v>5947</v>
      </c>
      <c r="M39" s="1"/>
      <c r="N39" s="1" t="s">
        <v>37</v>
      </c>
      <c r="O39" s="1"/>
      <c r="P39" s="6"/>
    </row>
    <row r="40" spans="2:16" ht="18.5" x14ac:dyDescent="0.45">
      <c r="B40" s="3"/>
      <c r="C40" s="1"/>
      <c r="D40" s="1"/>
      <c r="E40" s="1" t="s">
        <v>43</v>
      </c>
      <c r="F40" s="1">
        <v>4</v>
      </c>
      <c r="G40" s="1" t="s">
        <v>13</v>
      </c>
      <c r="H40" s="1" t="s">
        <v>14</v>
      </c>
      <c r="I40" s="1">
        <v>16523</v>
      </c>
      <c r="J40" s="1">
        <v>0</v>
      </c>
      <c r="K40" s="1"/>
      <c r="L40" s="1">
        <v>5947</v>
      </c>
      <c r="M40" s="1"/>
      <c r="N40" s="1" t="s">
        <v>37</v>
      </c>
      <c r="O40" s="1"/>
      <c r="P40" s="6"/>
    </row>
    <row r="41" spans="2:16" ht="18.5" x14ac:dyDescent="0.45">
      <c r="B41" s="3"/>
      <c r="C41" s="1"/>
      <c r="D41" s="1"/>
      <c r="E41" s="1" t="s">
        <v>254</v>
      </c>
      <c r="F41" s="1">
        <v>44</v>
      </c>
      <c r="G41" s="1" t="s">
        <v>13</v>
      </c>
      <c r="H41" s="1" t="s">
        <v>14</v>
      </c>
      <c r="I41" s="1">
        <v>16525</v>
      </c>
      <c r="J41" s="1">
        <v>29100</v>
      </c>
      <c r="K41" s="1"/>
      <c r="L41" s="1">
        <v>5947</v>
      </c>
      <c r="M41" s="1"/>
      <c r="N41" s="1" t="s">
        <v>37</v>
      </c>
      <c r="O41" s="1"/>
      <c r="P41" s="6"/>
    </row>
    <row r="42" spans="2:16" ht="18.5" x14ac:dyDescent="0.45">
      <c r="B42" s="3"/>
      <c r="C42" s="1"/>
      <c r="D42" s="1"/>
      <c r="E42" s="1" t="s">
        <v>21</v>
      </c>
      <c r="F42" s="1">
        <v>25</v>
      </c>
      <c r="G42" s="1" t="s">
        <v>13</v>
      </c>
      <c r="H42" s="1" t="s">
        <v>22</v>
      </c>
      <c r="I42" s="1">
        <v>16520</v>
      </c>
      <c r="J42" s="1">
        <v>29100</v>
      </c>
      <c r="K42" s="1"/>
      <c r="L42" s="1">
        <v>5947</v>
      </c>
      <c r="M42" s="1"/>
      <c r="N42" s="1" t="s">
        <v>37</v>
      </c>
      <c r="O42" s="1"/>
      <c r="P42" s="6"/>
    </row>
    <row r="43" spans="2:16" ht="18.5" x14ac:dyDescent="0.45">
      <c r="B43" s="3"/>
      <c r="C43" s="1"/>
      <c r="D43" s="1"/>
      <c r="E43" s="1" t="s">
        <v>123</v>
      </c>
      <c r="F43" s="1">
        <v>25</v>
      </c>
      <c r="G43" s="1" t="s">
        <v>13</v>
      </c>
      <c r="H43" s="1" t="s">
        <v>124</v>
      </c>
      <c r="I43" s="1">
        <v>16519</v>
      </c>
      <c r="J43" s="1">
        <v>29100</v>
      </c>
      <c r="K43" s="1"/>
      <c r="L43" s="1">
        <v>5947</v>
      </c>
      <c r="M43" s="1"/>
      <c r="N43" s="1" t="s">
        <v>37</v>
      </c>
      <c r="O43" s="1"/>
      <c r="P43" s="6"/>
    </row>
    <row r="44" spans="2:16" ht="18.5" x14ac:dyDescent="0.45">
      <c r="B44" s="4"/>
      <c r="C44" s="2"/>
      <c r="D44" s="2"/>
      <c r="E44" s="2" t="s">
        <v>74</v>
      </c>
      <c r="F44" s="2">
        <v>25</v>
      </c>
      <c r="G44" s="2" t="s">
        <v>48</v>
      </c>
      <c r="H44" s="2" t="s">
        <v>14</v>
      </c>
      <c r="I44" s="2">
        <v>16521</v>
      </c>
      <c r="J44" s="2">
        <v>102810</v>
      </c>
      <c r="K44" s="2"/>
      <c r="L44" s="2">
        <v>5947</v>
      </c>
      <c r="M44" s="2"/>
      <c r="N44" s="2" t="s">
        <v>37</v>
      </c>
      <c r="O44" s="2"/>
      <c r="P44" s="7"/>
    </row>
    <row r="45" spans="2:16" ht="18.5" x14ac:dyDescent="0.45">
      <c r="B45" s="8">
        <v>45397</v>
      </c>
      <c r="C45" s="1">
        <v>2828</v>
      </c>
      <c r="D45" s="1" t="s">
        <v>11</v>
      </c>
      <c r="E45" s="1" t="s">
        <v>91</v>
      </c>
      <c r="F45" s="1">
        <v>48</v>
      </c>
      <c r="G45" s="1" t="s">
        <v>24</v>
      </c>
      <c r="H45" s="1" t="s">
        <v>14</v>
      </c>
      <c r="I45" s="1">
        <v>16535</v>
      </c>
      <c r="J45" s="1">
        <v>97950</v>
      </c>
      <c r="K45" s="1"/>
      <c r="L45" s="1">
        <v>5956</v>
      </c>
      <c r="M45" s="1"/>
      <c r="N45" s="1" t="s">
        <v>37</v>
      </c>
      <c r="O45" s="1"/>
      <c r="P45" s="6"/>
    </row>
    <row r="46" spans="2:16" ht="18.5" x14ac:dyDescent="0.45">
      <c r="B46" s="3"/>
      <c r="C46" s="1"/>
      <c r="D46" s="1"/>
      <c r="E46" s="1" t="s">
        <v>226</v>
      </c>
      <c r="F46" s="1">
        <v>22</v>
      </c>
      <c r="G46" s="1" t="s">
        <v>13</v>
      </c>
      <c r="H46" s="1" t="s">
        <v>14</v>
      </c>
      <c r="I46" s="1">
        <v>16532</v>
      </c>
      <c r="J46" s="1">
        <v>0</v>
      </c>
      <c r="K46" s="1"/>
      <c r="L46" s="1"/>
      <c r="M46" s="14" t="s">
        <v>256</v>
      </c>
      <c r="N46" s="1" t="s">
        <v>37</v>
      </c>
      <c r="O46" s="1"/>
      <c r="P46" s="6"/>
    </row>
    <row r="47" spans="2:16" ht="18.5" x14ac:dyDescent="0.45">
      <c r="B47" s="3"/>
      <c r="C47" s="1"/>
      <c r="D47" s="1"/>
      <c r="E47" s="1" t="s">
        <v>164</v>
      </c>
      <c r="F47" s="1">
        <v>17</v>
      </c>
      <c r="G47" s="1" t="s">
        <v>13</v>
      </c>
      <c r="H47" s="1" t="s">
        <v>14</v>
      </c>
      <c r="I47" s="1">
        <v>16534</v>
      </c>
      <c r="J47" s="1">
        <v>0</v>
      </c>
      <c r="K47" s="1"/>
      <c r="L47" s="1"/>
      <c r="M47" s="14" t="s">
        <v>256</v>
      </c>
      <c r="N47" s="1" t="s">
        <v>37</v>
      </c>
      <c r="O47" s="1"/>
      <c r="P47" s="6"/>
    </row>
    <row r="48" spans="2:16" ht="18.5" x14ac:dyDescent="0.45">
      <c r="B48" s="3"/>
      <c r="C48" s="1"/>
      <c r="D48" s="1"/>
      <c r="E48" s="1" t="s">
        <v>42</v>
      </c>
      <c r="F48" s="1">
        <v>58</v>
      </c>
      <c r="G48" s="1" t="s">
        <v>13</v>
      </c>
      <c r="H48" s="1" t="s">
        <v>14</v>
      </c>
      <c r="I48" s="1">
        <v>16537</v>
      </c>
      <c r="J48" s="1">
        <v>0</v>
      </c>
      <c r="K48" s="1"/>
      <c r="L48" s="1"/>
      <c r="M48" s="14" t="s">
        <v>256</v>
      </c>
      <c r="N48" s="1" t="s">
        <v>37</v>
      </c>
      <c r="O48" s="1"/>
      <c r="P48" s="6"/>
    </row>
    <row r="49" spans="2:16" ht="18.5" x14ac:dyDescent="0.45">
      <c r="B49" s="4"/>
      <c r="C49" s="2"/>
      <c r="D49" s="2"/>
      <c r="E49" s="2" t="s">
        <v>57</v>
      </c>
      <c r="F49" s="2">
        <v>34</v>
      </c>
      <c r="G49" s="2" t="s">
        <v>41</v>
      </c>
      <c r="H49" s="2" t="s">
        <v>14</v>
      </c>
      <c r="I49" s="2">
        <v>16533</v>
      </c>
      <c r="J49" s="2">
        <v>0</v>
      </c>
      <c r="K49" s="2"/>
      <c r="L49" s="2"/>
      <c r="M49" s="30" t="s">
        <v>256</v>
      </c>
      <c r="N49" s="2" t="s">
        <v>37</v>
      </c>
      <c r="O49" s="2"/>
      <c r="P49" s="7"/>
    </row>
    <row r="50" spans="2:16" ht="18.5" x14ac:dyDescent="0.45">
      <c r="B50" s="8">
        <v>45399</v>
      </c>
      <c r="C50" s="1">
        <v>2830</v>
      </c>
      <c r="D50" s="1" t="s">
        <v>11</v>
      </c>
      <c r="E50" s="1" t="s">
        <v>226</v>
      </c>
      <c r="F50" s="1">
        <v>30</v>
      </c>
      <c r="G50" s="1" t="s">
        <v>24</v>
      </c>
      <c r="H50" s="1" t="s">
        <v>14</v>
      </c>
      <c r="I50" s="1">
        <v>16547</v>
      </c>
      <c r="J50" s="1">
        <v>29100</v>
      </c>
      <c r="K50" s="1"/>
      <c r="L50" s="1">
        <v>5956</v>
      </c>
      <c r="M50" s="1"/>
      <c r="N50" s="1" t="s">
        <v>37</v>
      </c>
      <c r="O50" s="1"/>
      <c r="P50" s="6"/>
    </row>
    <row r="51" spans="2:16" ht="18.5" x14ac:dyDescent="0.45">
      <c r="B51" s="3"/>
      <c r="C51" s="1"/>
      <c r="D51" s="1"/>
      <c r="E51" s="1" t="s">
        <v>255</v>
      </c>
      <c r="F51" s="1">
        <v>20</v>
      </c>
      <c r="G51" s="1" t="s">
        <v>134</v>
      </c>
      <c r="H51" s="1" t="s">
        <v>14</v>
      </c>
      <c r="I51" s="1">
        <v>16548</v>
      </c>
      <c r="J51" s="1">
        <v>102810</v>
      </c>
      <c r="K51" s="1"/>
      <c r="L51" s="1">
        <v>5956</v>
      </c>
      <c r="M51" s="1"/>
      <c r="N51" s="1" t="s">
        <v>37</v>
      </c>
      <c r="O51" s="1"/>
      <c r="P51" s="6"/>
    </row>
    <row r="52" spans="2:16" ht="18.5" x14ac:dyDescent="0.45">
      <c r="B52" s="3"/>
      <c r="C52" s="1"/>
      <c r="D52" s="1"/>
      <c r="E52" s="1" t="s">
        <v>54</v>
      </c>
      <c r="F52" s="1">
        <v>29</v>
      </c>
      <c r="G52" s="1" t="s">
        <v>13</v>
      </c>
      <c r="H52" s="1" t="s">
        <v>14</v>
      </c>
      <c r="I52" s="1">
        <v>16552</v>
      </c>
      <c r="J52" s="1">
        <v>29100</v>
      </c>
      <c r="K52" s="1"/>
      <c r="L52" s="1">
        <v>5956</v>
      </c>
      <c r="M52" s="1"/>
      <c r="N52" s="1" t="s">
        <v>37</v>
      </c>
      <c r="O52" s="1"/>
      <c r="P52" s="6"/>
    </row>
    <row r="53" spans="2:16" ht="18.5" x14ac:dyDescent="0.45">
      <c r="B53" s="3"/>
      <c r="C53" s="1"/>
      <c r="D53" s="1"/>
      <c r="E53" s="1" t="s">
        <v>73</v>
      </c>
      <c r="F53" s="1">
        <v>25</v>
      </c>
      <c r="G53" s="1" t="s">
        <v>13</v>
      </c>
      <c r="H53" s="1" t="s">
        <v>118</v>
      </c>
      <c r="I53" s="1">
        <v>16550</v>
      </c>
      <c r="J53" s="1">
        <v>29100</v>
      </c>
      <c r="K53" s="1"/>
      <c r="L53" s="1">
        <v>5956</v>
      </c>
      <c r="M53" s="1"/>
      <c r="N53" s="1" t="s">
        <v>37</v>
      </c>
      <c r="O53" s="1"/>
      <c r="P53" s="6"/>
    </row>
    <row r="54" spans="2:16" ht="18.5" x14ac:dyDescent="0.45">
      <c r="B54" s="3"/>
      <c r="C54" s="1"/>
      <c r="D54" s="1"/>
      <c r="E54" s="1" t="s">
        <v>164</v>
      </c>
      <c r="F54" s="1">
        <v>18</v>
      </c>
      <c r="G54" s="1" t="s">
        <v>13</v>
      </c>
      <c r="H54" s="1" t="s">
        <v>14</v>
      </c>
      <c r="I54" s="1">
        <v>16556</v>
      </c>
      <c r="J54" s="1">
        <v>29100</v>
      </c>
      <c r="K54" s="1"/>
      <c r="L54" s="1">
        <v>5956</v>
      </c>
      <c r="M54" s="1"/>
      <c r="N54" s="1" t="s">
        <v>37</v>
      </c>
      <c r="O54" s="1"/>
      <c r="P54" s="6"/>
    </row>
    <row r="55" spans="2:16" ht="18.5" x14ac:dyDescent="0.45">
      <c r="B55" s="3"/>
      <c r="C55" s="1"/>
      <c r="D55" s="1"/>
      <c r="E55" s="1" t="s">
        <v>238</v>
      </c>
      <c r="F55" s="1">
        <v>30</v>
      </c>
      <c r="G55" s="1" t="s">
        <v>13</v>
      </c>
      <c r="H55" s="1" t="s">
        <v>178</v>
      </c>
      <c r="I55" s="1">
        <v>16553</v>
      </c>
      <c r="J55" s="1">
        <v>29100</v>
      </c>
      <c r="K55" s="1"/>
      <c r="L55" s="1">
        <v>5956</v>
      </c>
      <c r="M55" s="1"/>
      <c r="N55" s="1" t="s">
        <v>37</v>
      </c>
      <c r="O55" s="1"/>
      <c r="P55" s="6"/>
    </row>
    <row r="56" spans="2:16" ht="18.5" x14ac:dyDescent="0.45">
      <c r="B56" s="3"/>
      <c r="C56" s="1"/>
      <c r="D56" s="1"/>
      <c r="E56" s="1" t="s">
        <v>111</v>
      </c>
      <c r="F56" s="1">
        <v>30</v>
      </c>
      <c r="G56" s="1" t="s">
        <v>13</v>
      </c>
      <c r="H56" s="1" t="s">
        <v>14</v>
      </c>
      <c r="I56" s="1">
        <v>16554</v>
      </c>
      <c r="J56" s="1">
        <v>29100</v>
      </c>
      <c r="K56" s="1"/>
      <c r="L56" s="1">
        <v>5956</v>
      </c>
      <c r="M56" s="1" t="s">
        <v>110</v>
      </c>
      <c r="N56" s="1" t="s">
        <v>37</v>
      </c>
      <c r="O56" s="1"/>
      <c r="P56" s="6"/>
    </row>
    <row r="57" spans="2:16" ht="18.5" x14ac:dyDescent="0.45">
      <c r="B57" s="4"/>
      <c r="C57" s="2"/>
      <c r="D57" s="2"/>
      <c r="E57" s="2" t="s">
        <v>109</v>
      </c>
      <c r="F57" s="2">
        <v>30</v>
      </c>
      <c r="G57" s="2" t="s">
        <v>13</v>
      </c>
      <c r="H57" s="2" t="s">
        <v>14</v>
      </c>
      <c r="I57" s="2">
        <v>16555</v>
      </c>
      <c r="J57" s="2">
        <v>0</v>
      </c>
      <c r="K57" s="2"/>
      <c r="L57" s="2">
        <v>5956</v>
      </c>
      <c r="M57" s="2" t="s">
        <v>110</v>
      </c>
      <c r="N57" s="2" t="s">
        <v>37</v>
      </c>
      <c r="O57" s="2"/>
      <c r="P57" s="7"/>
    </row>
    <row r="58" spans="2:16" ht="18.5" x14ac:dyDescent="0.45">
      <c r="B58" s="8">
        <v>45398</v>
      </c>
      <c r="C58" s="1">
        <v>2829</v>
      </c>
      <c r="D58" s="1" t="s">
        <v>11</v>
      </c>
      <c r="E58" s="1" t="s">
        <v>226</v>
      </c>
      <c r="F58" s="1">
        <v>22</v>
      </c>
      <c r="G58" s="1" t="s">
        <v>13</v>
      </c>
      <c r="H58" s="1" t="s">
        <v>14</v>
      </c>
      <c r="I58" s="1">
        <v>16532</v>
      </c>
      <c r="J58" s="1">
        <v>29100</v>
      </c>
      <c r="K58" s="1"/>
      <c r="L58" s="1">
        <v>5956</v>
      </c>
      <c r="M58" s="1"/>
      <c r="N58" s="1" t="s">
        <v>37</v>
      </c>
      <c r="O58" s="1"/>
      <c r="P58" s="6"/>
    </row>
    <row r="59" spans="2:16" ht="18.5" x14ac:dyDescent="0.45">
      <c r="B59" s="3"/>
      <c r="C59" s="1"/>
      <c r="D59" s="1"/>
      <c r="E59" s="1" t="s">
        <v>164</v>
      </c>
      <c r="F59" s="1">
        <v>17</v>
      </c>
      <c r="G59" s="1" t="s">
        <v>13</v>
      </c>
      <c r="H59" s="1" t="s">
        <v>14</v>
      </c>
      <c r="I59" s="1">
        <v>16534</v>
      </c>
      <c r="J59" s="1">
        <v>29100</v>
      </c>
      <c r="K59" s="1"/>
      <c r="L59" s="1">
        <v>5956</v>
      </c>
      <c r="M59" s="1"/>
      <c r="N59" s="1" t="s">
        <v>37</v>
      </c>
      <c r="O59" s="1"/>
      <c r="P59" s="6"/>
    </row>
    <row r="60" spans="2:16" ht="18.5" x14ac:dyDescent="0.45">
      <c r="B60" s="3"/>
      <c r="C60" s="1"/>
      <c r="D60" s="1"/>
      <c r="E60" s="1" t="s">
        <v>42</v>
      </c>
      <c r="F60" s="1">
        <v>58</v>
      </c>
      <c r="G60" s="1" t="s">
        <v>13</v>
      </c>
      <c r="H60" s="1" t="s">
        <v>14</v>
      </c>
      <c r="I60" s="1">
        <v>16537</v>
      </c>
      <c r="J60" s="1">
        <v>29100</v>
      </c>
      <c r="K60" s="1"/>
      <c r="L60" s="1">
        <v>5956</v>
      </c>
      <c r="M60" s="1"/>
      <c r="N60" s="1" t="s">
        <v>37</v>
      </c>
      <c r="O60" s="1"/>
      <c r="P60" s="6"/>
    </row>
    <row r="61" spans="2:16" ht="18.5" x14ac:dyDescent="0.45">
      <c r="B61" s="4"/>
      <c r="C61" s="2"/>
      <c r="D61" s="2"/>
      <c r="E61" s="2" t="s">
        <v>57</v>
      </c>
      <c r="F61" s="2">
        <v>34</v>
      </c>
      <c r="G61" s="2" t="s">
        <v>41</v>
      </c>
      <c r="H61" s="2" t="s">
        <v>14</v>
      </c>
      <c r="I61" s="2">
        <v>16533</v>
      </c>
      <c r="J61" s="2">
        <v>113988</v>
      </c>
      <c r="K61" s="2"/>
      <c r="L61" s="2">
        <v>5956</v>
      </c>
      <c r="M61" s="2"/>
      <c r="N61" s="2" t="s">
        <v>37</v>
      </c>
      <c r="O61" s="2"/>
      <c r="P61" s="7"/>
    </row>
    <row r="62" spans="2:16" ht="18.5" x14ac:dyDescent="0.45">
      <c r="B62" s="8">
        <v>45400</v>
      </c>
      <c r="C62" s="1">
        <v>2831</v>
      </c>
      <c r="D62" s="1" t="s">
        <v>11</v>
      </c>
      <c r="E62" s="1" t="s">
        <v>257</v>
      </c>
      <c r="F62" s="1">
        <v>196</v>
      </c>
      <c r="G62" s="1" t="s">
        <v>13</v>
      </c>
      <c r="H62" s="1" t="s">
        <v>14</v>
      </c>
      <c r="I62" s="1">
        <v>16565</v>
      </c>
      <c r="J62" s="1">
        <v>29100</v>
      </c>
      <c r="K62" s="1"/>
      <c r="L62" s="1">
        <v>5960</v>
      </c>
      <c r="M62" s="1"/>
      <c r="N62" s="1" t="s">
        <v>37</v>
      </c>
      <c r="O62" s="1"/>
      <c r="P62" s="6"/>
    </row>
    <row r="63" spans="2:16" ht="18.5" x14ac:dyDescent="0.45">
      <c r="B63" s="3"/>
      <c r="C63" s="1"/>
      <c r="D63" s="1"/>
      <c r="E63" s="1" t="s">
        <v>49</v>
      </c>
      <c r="F63" s="1">
        <v>95</v>
      </c>
      <c r="G63" s="1" t="s">
        <v>13</v>
      </c>
      <c r="H63" s="1" t="s">
        <v>14</v>
      </c>
      <c r="I63" s="1">
        <v>16566</v>
      </c>
      <c r="J63" s="1">
        <v>29100</v>
      </c>
      <c r="K63" s="1"/>
      <c r="L63" s="1">
        <v>5960</v>
      </c>
      <c r="M63" s="1"/>
      <c r="N63" s="1" t="s">
        <v>37</v>
      </c>
      <c r="O63" s="1"/>
      <c r="P63" s="6"/>
    </row>
    <row r="64" spans="2:16" ht="18.5" x14ac:dyDescent="0.45">
      <c r="B64" s="4"/>
      <c r="C64" s="2"/>
      <c r="D64" s="2"/>
      <c r="E64" s="2" t="s">
        <v>258</v>
      </c>
      <c r="F64" s="2">
        <v>20</v>
      </c>
      <c r="G64" s="2" t="s">
        <v>259</v>
      </c>
      <c r="H64" s="2" t="s">
        <v>14</v>
      </c>
      <c r="I64" s="2">
        <v>16526</v>
      </c>
      <c r="J64" s="2">
        <v>102810</v>
      </c>
      <c r="K64" s="2"/>
      <c r="L64" s="2">
        <v>5960</v>
      </c>
      <c r="M64" s="2"/>
      <c r="N64" s="2" t="s">
        <v>37</v>
      </c>
      <c r="O64" s="2"/>
      <c r="P64" s="7"/>
    </row>
    <row r="65" spans="2:16" ht="18.5" x14ac:dyDescent="0.45">
      <c r="B65" s="28">
        <v>45400</v>
      </c>
      <c r="C65" s="27">
        <v>2832</v>
      </c>
      <c r="D65" s="27" t="s">
        <v>33</v>
      </c>
      <c r="E65" s="27" t="s">
        <v>260</v>
      </c>
      <c r="F65" s="27">
        <v>235</v>
      </c>
      <c r="G65" s="27" t="s">
        <v>13</v>
      </c>
      <c r="H65" s="27" t="s">
        <v>178</v>
      </c>
      <c r="I65" s="27">
        <v>16564</v>
      </c>
      <c r="J65" s="27">
        <v>97950</v>
      </c>
      <c r="K65" s="27"/>
      <c r="L65" s="27" t="s">
        <v>200</v>
      </c>
      <c r="M65" s="27"/>
      <c r="N65" s="27"/>
      <c r="O65" s="27"/>
      <c r="P65" s="29"/>
    </row>
    <row r="66" spans="2:16" ht="18.5" x14ac:dyDescent="0.45">
      <c r="B66" s="8">
        <v>45401</v>
      </c>
      <c r="C66" s="1">
        <v>2833</v>
      </c>
      <c r="D66" s="1" t="s">
        <v>11</v>
      </c>
      <c r="E66" s="1" t="s">
        <v>226</v>
      </c>
      <c r="F66" s="1">
        <v>24</v>
      </c>
      <c r="G66" s="1" t="s">
        <v>24</v>
      </c>
      <c r="H66" s="1" t="s">
        <v>14</v>
      </c>
      <c r="I66" s="1">
        <v>16570</v>
      </c>
      <c r="J66" s="1">
        <v>29100</v>
      </c>
      <c r="K66" s="1"/>
      <c r="L66" s="1">
        <v>5960</v>
      </c>
      <c r="M66" s="1"/>
      <c r="N66" s="1" t="s">
        <v>37</v>
      </c>
      <c r="O66" s="1"/>
      <c r="P66" s="6"/>
    </row>
    <row r="67" spans="2:16" ht="18.5" x14ac:dyDescent="0.45">
      <c r="B67" s="3"/>
      <c r="C67" s="1"/>
      <c r="D67" s="1"/>
      <c r="E67" s="1" t="s">
        <v>53</v>
      </c>
      <c r="F67" s="1">
        <v>27</v>
      </c>
      <c r="G67" s="1" t="s">
        <v>252</v>
      </c>
      <c r="H67" s="1" t="s">
        <v>14</v>
      </c>
      <c r="I67" s="1">
        <v>16545</v>
      </c>
      <c r="J67" s="1">
        <v>29100</v>
      </c>
      <c r="K67" s="1"/>
      <c r="L67" s="1">
        <v>5960</v>
      </c>
      <c r="M67" s="1"/>
      <c r="N67" s="1" t="s">
        <v>37</v>
      </c>
      <c r="O67" s="1"/>
      <c r="P67" s="6"/>
    </row>
    <row r="68" spans="2:16" ht="18.5" x14ac:dyDescent="0.45">
      <c r="B68" s="3"/>
      <c r="C68" s="1"/>
      <c r="D68" s="1"/>
      <c r="E68" s="1" t="s">
        <v>26</v>
      </c>
      <c r="F68" s="1">
        <v>4</v>
      </c>
      <c r="G68" s="1" t="s">
        <v>13</v>
      </c>
      <c r="H68" s="1" t="s">
        <v>14</v>
      </c>
      <c r="I68" s="1">
        <v>16569</v>
      </c>
      <c r="J68" s="1">
        <v>29100</v>
      </c>
      <c r="K68" s="1"/>
      <c r="L68" s="1">
        <v>5960</v>
      </c>
      <c r="M68" s="1"/>
      <c r="N68" s="1" t="s">
        <v>37</v>
      </c>
      <c r="O68" s="1"/>
      <c r="P68" s="6"/>
    </row>
    <row r="69" spans="2:16" ht="18.5" x14ac:dyDescent="0.45">
      <c r="B69" s="3"/>
      <c r="C69" s="1"/>
      <c r="D69" s="1"/>
      <c r="E69" s="1" t="s">
        <v>26</v>
      </c>
      <c r="F69" s="1">
        <v>40</v>
      </c>
      <c r="G69" s="1" t="s">
        <v>13</v>
      </c>
      <c r="H69" s="1" t="s">
        <v>14</v>
      </c>
      <c r="I69" s="1">
        <v>16568</v>
      </c>
      <c r="J69" s="1">
        <v>0</v>
      </c>
      <c r="K69" s="1"/>
      <c r="L69" s="1">
        <v>5960</v>
      </c>
      <c r="M69" s="1"/>
      <c r="N69" s="1" t="s">
        <v>37</v>
      </c>
      <c r="O69" s="1"/>
      <c r="P69" s="6"/>
    </row>
    <row r="70" spans="2:16" ht="18.5" x14ac:dyDescent="0.45">
      <c r="B70" s="3"/>
      <c r="C70" s="1"/>
      <c r="D70" s="1"/>
      <c r="E70" s="1" t="s">
        <v>16</v>
      </c>
      <c r="F70" s="1">
        <v>15</v>
      </c>
      <c r="G70" s="1" t="s">
        <v>13</v>
      </c>
      <c r="H70" s="1" t="s">
        <v>17</v>
      </c>
      <c r="I70" s="1">
        <v>16572</v>
      </c>
      <c r="J70" s="1">
        <v>29100</v>
      </c>
      <c r="K70" s="1"/>
      <c r="L70" s="1">
        <v>5960</v>
      </c>
      <c r="M70" s="1"/>
      <c r="N70" s="1" t="s">
        <v>37</v>
      </c>
      <c r="O70" s="1"/>
      <c r="P70" s="6"/>
    </row>
    <row r="71" spans="2:16" ht="18.5" x14ac:dyDescent="0.45">
      <c r="B71" s="3"/>
      <c r="C71" s="1"/>
      <c r="D71" s="1"/>
      <c r="E71" s="1" t="s">
        <v>157</v>
      </c>
      <c r="F71" s="1">
        <v>20</v>
      </c>
      <c r="G71" s="1" t="s">
        <v>13</v>
      </c>
      <c r="H71" s="1" t="s">
        <v>14</v>
      </c>
      <c r="I71" s="1">
        <v>16551</v>
      </c>
      <c r="J71" s="1">
        <v>29100</v>
      </c>
      <c r="K71" s="1"/>
      <c r="L71" s="1">
        <v>5960</v>
      </c>
      <c r="M71" s="1"/>
      <c r="N71" s="1" t="s">
        <v>37</v>
      </c>
      <c r="O71" s="1"/>
      <c r="P71" s="6"/>
    </row>
    <row r="72" spans="2:16" ht="18.5" x14ac:dyDescent="0.45">
      <c r="B72" s="3"/>
      <c r="C72" s="1"/>
      <c r="D72" s="1"/>
      <c r="E72" s="1" t="s">
        <v>98</v>
      </c>
      <c r="F72" s="1">
        <v>6</v>
      </c>
      <c r="G72" s="1" t="s">
        <v>13</v>
      </c>
      <c r="H72" s="1" t="s">
        <v>99</v>
      </c>
      <c r="I72" s="1">
        <v>16546</v>
      </c>
      <c r="J72" s="1">
        <v>29100</v>
      </c>
      <c r="K72" s="1"/>
      <c r="L72" s="1">
        <v>5960</v>
      </c>
      <c r="M72" s="1"/>
      <c r="N72" s="1" t="s">
        <v>37</v>
      </c>
      <c r="O72" s="1"/>
      <c r="P72" s="6"/>
    </row>
    <row r="73" spans="2:16" ht="18.5" x14ac:dyDescent="0.45">
      <c r="B73" s="3"/>
      <c r="C73" s="1"/>
      <c r="D73" s="1"/>
      <c r="E73" s="1" t="s">
        <v>196</v>
      </c>
      <c r="F73" s="1">
        <v>25</v>
      </c>
      <c r="G73" s="1" t="s">
        <v>197</v>
      </c>
      <c r="H73" s="1" t="s">
        <v>14</v>
      </c>
      <c r="I73" s="1">
        <v>16573</v>
      </c>
      <c r="J73" s="1">
        <v>110653</v>
      </c>
      <c r="K73" s="1"/>
      <c r="L73" s="1">
        <v>5960</v>
      </c>
      <c r="M73" s="1"/>
      <c r="N73" s="1" t="s">
        <v>37</v>
      </c>
      <c r="O73" s="1"/>
      <c r="P73" s="6"/>
    </row>
    <row r="74" spans="2:16" ht="18.5" x14ac:dyDescent="0.45">
      <c r="B74" s="4"/>
      <c r="C74" s="2"/>
      <c r="D74" s="2"/>
      <c r="E74" s="2" t="s">
        <v>196</v>
      </c>
      <c r="F74" s="2">
        <v>2</v>
      </c>
      <c r="G74" s="2" t="s">
        <v>197</v>
      </c>
      <c r="H74" s="2" t="s">
        <v>14</v>
      </c>
      <c r="I74" s="2">
        <v>16574</v>
      </c>
      <c r="J74" s="2">
        <v>0</v>
      </c>
      <c r="K74" s="2"/>
      <c r="L74" s="2">
        <v>5960</v>
      </c>
      <c r="M74" s="2"/>
      <c r="N74" s="2" t="s">
        <v>37</v>
      </c>
      <c r="O74" s="2"/>
      <c r="P74" s="7"/>
    </row>
    <row r="75" spans="2:16" ht="18.5" x14ac:dyDescent="0.45">
      <c r="B75" s="8">
        <v>45401</v>
      </c>
      <c r="C75" s="1">
        <v>2834</v>
      </c>
      <c r="D75" s="1" t="s">
        <v>33</v>
      </c>
      <c r="E75" s="1" t="s">
        <v>73</v>
      </c>
      <c r="F75" s="1">
        <v>220</v>
      </c>
      <c r="G75" s="1" t="s">
        <v>72</v>
      </c>
      <c r="H75" s="1" t="s">
        <v>14</v>
      </c>
      <c r="I75" s="1">
        <v>16575</v>
      </c>
      <c r="J75" s="1">
        <v>185150</v>
      </c>
      <c r="K75" s="1"/>
      <c r="L75" s="1">
        <v>5960</v>
      </c>
      <c r="M75" s="1"/>
      <c r="N75" s="1" t="s">
        <v>37</v>
      </c>
      <c r="O75" s="1"/>
      <c r="P75" s="6"/>
    </row>
    <row r="76" spans="2:16" ht="18.5" x14ac:dyDescent="0.45">
      <c r="B76" s="3"/>
      <c r="C76" s="1"/>
      <c r="D76" s="1"/>
      <c r="E76" s="1" t="s">
        <v>261</v>
      </c>
      <c r="F76" s="1">
        <v>30</v>
      </c>
      <c r="G76" s="1" t="s">
        <v>72</v>
      </c>
      <c r="H76" s="1" t="s">
        <v>14</v>
      </c>
      <c r="I76" s="1">
        <v>16571</v>
      </c>
      <c r="J76" s="1">
        <v>0</v>
      </c>
      <c r="K76" s="1"/>
      <c r="L76" s="1">
        <v>5960</v>
      </c>
      <c r="M76" s="1"/>
      <c r="N76" s="1" t="s">
        <v>37</v>
      </c>
      <c r="O76" s="1"/>
      <c r="P76" s="6"/>
    </row>
    <row r="77" spans="2:16" ht="18.5" x14ac:dyDescent="0.45">
      <c r="B77" s="4"/>
      <c r="C77" s="2"/>
      <c r="D77" s="2"/>
      <c r="E77" s="2" t="s">
        <v>50</v>
      </c>
      <c r="F77" s="2" t="s">
        <v>266</v>
      </c>
      <c r="G77" s="2" t="s">
        <v>72</v>
      </c>
      <c r="H77" s="2" t="s">
        <v>14</v>
      </c>
      <c r="I77" s="2" t="s">
        <v>265</v>
      </c>
      <c r="J77" s="2">
        <v>0</v>
      </c>
      <c r="K77" s="2"/>
      <c r="L77" s="2">
        <v>5960</v>
      </c>
      <c r="M77" s="2"/>
      <c r="N77" s="2" t="s">
        <v>37</v>
      </c>
      <c r="O77" s="2"/>
      <c r="P77" s="7"/>
    </row>
    <row r="78" spans="2:16" ht="18.5" x14ac:dyDescent="0.45">
      <c r="B78" s="8">
        <v>45404</v>
      </c>
      <c r="C78" s="1">
        <v>2835</v>
      </c>
      <c r="D78" s="1" t="s">
        <v>11</v>
      </c>
      <c r="E78" s="1" t="s">
        <v>262</v>
      </c>
      <c r="F78" s="1">
        <v>15</v>
      </c>
      <c r="G78" s="1" t="s">
        <v>24</v>
      </c>
      <c r="H78" s="1" t="s">
        <v>14</v>
      </c>
      <c r="I78" s="1">
        <v>16582</v>
      </c>
      <c r="J78" s="1">
        <v>29100</v>
      </c>
      <c r="K78" s="1"/>
      <c r="L78" s="1">
        <v>5977</v>
      </c>
      <c r="M78" s="1"/>
      <c r="N78" s="1" t="s">
        <v>37</v>
      </c>
      <c r="O78" s="1"/>
      <c r="P78" s="6"/>
    </row>
    <row r="79" spans="2:16" ht="18.5" x14ac:dyDescent="0.45">
      <c r="B79" s="3"/>
      <c r="C79" s="1"/>
      <c r="D79" s="1"/>
      <c r="E79" s="1" t="s">
        <v>34</v>
      </c>
      <c r="F79" s="1">
        <v>30</v>
      </c>
      <c r="G79" s="1" t="s">
        <v>13</v>
      </c>
      <c r="H79" s="1" t="s">
        <v>35</v>
      </c>
      <c r="I79" s="1">
        <v>16584</v>
      </c>
      <c r="J79" s="1">
        <v>29100</v>
      </c>
      <c r="K79" s="1"/>
      <c r="L79" s="1">
        <v>5977</v>
      </c>
      <c r="M79" s="1"/>
      <c r="N79" s="1" t="s">
        <v>37</v>
      </c>
      <c r="O79" s="1"/>
      <c r="P79" s="6"/>
    </row>
    <row r="80" spans="2:16" ht="18.5" x14ac:dyDescent="0.45">
      <c r="B80" s="3"/>
      <c r="C80" s="1"/>
      <c r="D80" s="1"/>
      <c r="E80" s="1" t="s">
        <v>57</v>
      </c>
      <c r="F80" s="1">
        <v>66</v>
      </c>
      <c r="G80" s="1" t="s">
        <v>41</v>
      </c>
      <c r="H80" s="1" t="s">
        <v>14</v>
      </c>
      <c r="I80" s="1">
        <v>16583</v>
      </c>
      <c r="J80" s="1">
        <v>113988</v>
      </c>
      <c r="K80" s="1"/>
      <c r="L80" s="1">
        <v>5977</v>
      </c>
      <c r="M80" s="1"/>
      <c r="N80" s="1" t="s">
        <v>37</v>
      </c>
      <c r="O80" s="1"/>
      <c r="P80" s="6"/>
    </row>
    <row r="81" spans="2:16" ht="18.5" x14ac:dyDescent="0.45">
      <c r="B81" s="4"/>
      <c r="C81" s="2"/>
      <c r="D81" s="2"/>
      <c r="E81" s="2" t="s">
        <v>74</v>
      </c>
      <c r="F81" s="2">
        <v>48</v>
      </c>
      <c r="G81" s="2" t="s">
        <v>48</v>
      </c>
      <c r="H81" s="2" t="s">
        <v>14</v>
      </c>
      <c r="I81" s="2">
        <v>16585</v>
      </c>
      <c r="J81" s="2">
        <v>29100</v>
      </c>
      <c r="K81" s="2"/>
      <c r="L81" s="2">
        <v>5977</v>
      </c>
      <c r="M81" s="2"/>
      <c r="N81" s="2" t="s">
        <v>37</v>
      </c>
      <c r="O81" s="2"/>
      <c r="P81" s="7"/>
    </row>
    <row r="82" spans="2:16" ht="18.5" x14ac:dyDescent="0.45">
      <c r="B82" s="12">
        <v>45405</v>
      </c>
      <c r="C82" s="10">
        <v>2836</v>
      </c>
      <c r="D82" s="10" t="s">
        <v>11</v>
      </c>
      <c r="E82" s="10" t="s">
        <v>257</v>
      </c>
      <c r="F82" s="10">
        <v>200</v>
      </c>
      <c r="G82" s="10" t="s">
        <v>13</v>
      </c>
      <c r="H82" s="10" t="s">
        <v>14</v>
      </c>
      <c r="I82" s="10">
        <v>16588</v>
      </c>
      <c r="J82" s="10">
        <v>97950</v>
      </c>
      <c r="K82" s="10"/>
      <c r="L82" s="10">
        <v>5977</v>
      </c>
      <c r="M82" s="10"/>
      <c r="N82" s="10" t="s">
        <v>264</v>
      </c>
      <c r="O82" s="10"/>
      <c r="P82" s="11"/>
    </row>
    <row r="83" spans="2:16" ht="18.5" x14ac:dyDescent="0.45">
      <c r="B83" s="8">
        <v>45406</v>
      </c>
      <c r="C83" s="1">
        <v>2837</v>
      </c>
      <c r="D83" s="1" t="s">
        <v>11</v>
      </c>
      <c r="E83" s="1" t="s">
        <v>176</v>
      </c>
      <c r="F83" s="1">
        <v>17</v>
      </c>
      <c r="G83" s="1" t="s">
        <v>24</v>
      </c>
      <c r="H83" s="1" t="s">
        <v>14</v>
      </c>
      <c r="I83" s="1">
        <v>16603</v>
      </c>
      <c r="J83" s="1">
        <v>102810</v>
      </c>
      <c r="K83" s="1"/>
      <c r="L83" s="1">
        <v>5978</v>
      </c>
      <c r="M83" s="1"/>
      <c r="N83" s="1" t="s">
        <v>37</v>
      </c>
      <c r="O83" s="1"/>
      <c r="P83" s="6"/>
    </row>
    <row r="84" spans="2:16" ht="18.5" x14ac:dyDescent="0.45">
      <c r="B84" s="3"/>
      <c r="C84" s="1"/>
      <c r="D84" s="1"/>
      <c r="E84" s="1" t="s">
        <v>92</v>
      </c>
      <c r="F84" s="1">
        <v>6</v>
      </c>
      <c r="G84" s="1" t="s">
        <v>13</v>
      </c>
      <c r="H84" s="1" t="s">
        <v>14</v>
      </c>
      <c r="I84" s="1">
        <v>16600</v>
      </c>
      <c r="J84" s="1">
        <v>29100</v>
      </c>
      <c r="K84" s="1"/>
      <c r="L84" s="1">
        <v>5978</v>
      </c>
      <c r="M84" s="1"/>
      <c r="N84" s="1"/>
      <c r="O84" s="1"/>
      <c r="P84" s="6"/>
    </row>
    <row r="85" spans="2:16" ht="18.5" x14ac:dyDescent="0.45">
      <c r="B85" s="3"/>
      <c r="C85" s="1"/>
      <c r="D85" s="1"/>
      <c r="E85" s="1" t="s">
        <v>25</v>
      </c>
      <c r="F85" s="1">
        <v>32</v>
      </c>
      <c r="G85" s="1" t="s">
        <v>13</v>
      </c>
      <c r="H85" s="1" t="s">
        <v>14</v>
      </c>
      <c r="I85" s="1">
        <v>16595</v>
      </c>
      <c r="J85" s="1">
        <v>29100</v>
      </c>
      <c r="K85" s="1"/>
      <c r="L85" s="1">
        <v>5978</v>
      </c>
      <c r="M85" s="1"/>
      <c r="N85" s="1" t="s">
        <v>37</v>
      </c>
      <c r="O85" s="1"/>
      <c r="P85" s="6"/>
    </row>
    <row r="86" spans="2:16" ht="18.5" x14ac:dyDescent="0.45">
      <c r="B86" s="3"/>
      <c r="C86" s="1"/>
      <c r="D86" s="1"/>
      <c r="E86" s="1" t="s">
        <v>43</v>
      </c>
      <c r="F86" s="1">
        <v>40</v>
      </c>
      <c r="G86" s="1" t="s">
        <v>13</v>
      </c>
      <c r="H86" s="1" t="s">
        <v>14</v>
      </c>
      <c r="I86" s="1">
        <v>16596</v>
      </c>
      <c r="J86" s="1">
        <v>29100</v>
      </c>
      <c r="K86" s="1"/>
      <c r="L86" s="1">
        <v>5978</v>
      </c>
      <c r="M86" s="1"/>
      <c r="N86" s="1" t="s">
        <v>37</v>
      </c>
      <c r="O86" s="1"/>
      <c r="P86" s="6"/>
    </row>
    <row r="87" spans="2:16" ht="18.5" x14ac:dyDescent="0.45">
      <c r="B87" s="3"/>
      <c r="C87" s="1"/>
      <c r="D87" s="1"/>
      <c r="E87" s="1" t="s">
        <v>43</v>
      </c>
      <c r="F87" s="1">
        <v>4</v>
      </c>
      <c r="G87" s="1" t="s">
        <v>13</v>
      </c>
      <c r="H87" s="1" t="s">
        <v>14</v>
      </c>
      <c r="I87" s="1">
        <v>16597</v>
      </c>
      <c r="J87" s="1">
        <v>0</v>
      </c>
      <c r="K87" s="1"/>
      <c r="L87" s="1">
        <v>5978</v>
      </c>
      <c r="M87" s="1"/>
      <c r="N87" s="1" t="s">
        <v>37</v>
      </c>
      <c r="O87" s="1"/>
      <c r="P87" s="6"/>
    </row>
    <row r="88" spans="2:16" ht="18.5" x14ac:dyDescent="0.45">
      <c r="B88" s="3"/>
      <c r="C88" s="1"/>
      <c r="D88" s="1"/>
      <c r="E88" s="1" t="s">
        <v>137</v>
      </c>
      <c r="F88" s="1">
        <v>31</v>
      </c>
      <c r="G88" s="1" t="s">
        <v>13</v>
      </c>
      <c r="H88" s="1" t="s">
        <v>138</v>
      </c>
      <c r="I88" s="1">
        <v>16602</v>
      </c>
      <c r="J88" s="1">
        <v>29100</v>
      </c>
      <c r="K88" s="1"/>
      <c r="L88" s="1">
        <v>5978</v>
      </c>
      <c r="M88" s="1"/>
      <c r="N88" s="1" t="s">
        <v>37</v>
      </c>
      <c r="O88" s="1"/>
      <c r="P88" s="6"/>
    </row>
    <row r="89" spans="2:16" ht="18.5" x14ac:dyDescent="0.45">
      <c r="B89" s="3"/>
      <c r="C89" s="1"/>
      <c r="D89" s="1"/>
      <c r="E89" s="1" t="s">
        <v>151</v>
      </c>
      <c r="F89" s="1">
        <v>10</v>
      </c>
      <c r="G89" s="1" t="s">
        <v>13</v>
      </c>
      <c r="H89" s="1" t="s">
        <v>263</v>
      </c>
      <c r="I89" s="1">
        <v>16599</v>
      </c>
      <c r="J89" s="1">
        <v>29100</v>
      </c>
      <c r="K89" s="1"/>
      <c r="L89" s="1">
        <v>5978</v>
      </c>
      <c r="M89" s="1"/>
      <c r="N89" s="1" t="s">
        <v>37</v>
      </c>
      <c r="O89" s="1"/>
      <c r="P89" s="6"/>
    </row>
    <row r="90" spans="2:16" ht="18.5" x14ac:dyDescent="0.45">
      <c r="B90" s="3"/>
      <c r="C90" s="1"/>
      <c r="D90" s="1"/>
      <c r="E90" s="1" t="s">
        <v>151</v>
      </c>
      <c r="F90" s="1">
        <v>35</v>
      </c>
      <c r="G90" s="1" t="s">
        <v>13</v>
      </c>
      <c r="H90" s="1" t="s">
        <v>263</v>
      </c>
      <c r="I90" s="1">
        <v>16598</v>
      </c>
      <c r="J90" s="1">
        <v>0</v>
      </c>
      <c r="K90" s="1"/>
      <c r="L90" s="1">
        <v>5978</v>
      </c>
      <c r="M90" s="1"/>
      <c r="N90" s="1" t="s">
        <v>37</v>
      </c>
      <c r="O90" s="1"/>
      <c r="P90" s="6"/>
    </row>
    <row r="91" spans="2:16" ht="18.5" x14ac:dyDescent="0.45">
      <c r="B91" s="3"/>
      <c r="C91" s="1"/>
      <c r="D91" s="1"/>
      <c r="E91" s="1" t="s">
        <v>79</v>
      </c>
      <c r="F91" s="1">
        <v>8</v>
      </c>
      <c r="G91" s="1" t="s">
        <v>13</v>
      </c>
      <c r="H91" s="1" t="s">
        <v>80</v>
      </c>
      <c r="I91" s="1">
        <v>16601</v>
      </c>
      <c r="J91" s="1">
        <v>29100</v>
      </c>
      <c r="K91" s="1"/>
      <c r="L91" s="1">
        <v>5978</v>
      </c>
      <c r="M91" s="1"/>
      <c r="N91" s="1" t="s">
        <v>37</v>
      </c>
      <c r="O91" s="1"/>
      <c r="P91" s="6"/>
    </row>
    <row r="92" spans="2:16" ht="18.5" x14ac:dyDescent="0.45">
      <c r="B92" s="4"/>
      <c r="C92" s="2"/>
      <c r="D92" s="2"/>
      <c r="E92" s="2" t="s">
        <v>179</v>
      </c>
      <c r="F92" s="2">
        <v>5</v>
      </c>
      <c r="G92" s="2" t="s">
        <v>259</v>
      </c>
      <c r="H92" s="2" t="s">
        <v>14</v>
      </c>
      <c r="I92" s="2">
        <v>16587</v>
      </c>
      <c r="J92" s="2">
        <v>29100</v>
      </c>
      <c r="K92" s="2"/>
      <c r="L92" s="2">
        <v>5978</v>
      </c>
      <c r="M92" s="2"/>
      <c r="N92" s="2" t="s">
        <v>37</v>
      </c>
      <c r="O92" s="2"/>
      <c r="P92" s="7"/>
    </row>
    <row r="93" spans="2:16" ht="18.5" x14ac:dyDescent="0.45">
      <c r="B93" s="12">
        <v>45404</v>
      </c>
      <c r="C93" s="10">
        <v>2838</v>
      </c>
      <c r="D93" s="10" t="s">
        <v>33</v>
      </c>
      <c r="E93" s="10" t="s">
        <v>226</v>
      </c>
      <c r="F93" s="10">
        <v>127</v>
      </c>
      <c r="G93" s="10" t="s">
        <v>24</v>
      </c>
      <c r="H93" s="10" t="s">
        <v>14</v>
      </c>
      <c r="I93" s="10">
        <v>16580</v>
      </c>
      <c r="J93" s="10">
        <v>97950</v>
      </c>
      <c r="K93" s="10"/>
      <c r="L93" s="10">
        <v>5977</v>
      </c>
      <c r="M93" s="10"/>
      <c r="N93" s="10" t="s">
        <v>37</v>
      </c>
      <c r="O93" s="10"/>
      <c r="P93" s="11"/>
    </row>
    <row r="94" spans="2:16" ht="18.5" x14ac:dyDescent="0.45">
      <c r="B94" s="16"/>
      <c r="C94" s="10"/>
      <c r="D94" s="10"/>
      <c r="E94" s="10" t="s">
        <v>267</v>
      </c>
      <c r="F94" s="10"/>
      <c r="G94" s="10"/>
      <c r="H94" s="10" t="s">
        <v>14</v>
      </c>
      <c r="I94" s="10">
        <v>14098</v>
      </c>
      <c r="J94" s="10">
        <v>58200</v>
      </c>
      <c r="K94" s="10"/>
      <c r="L94" s="10">
        <v>5960</v>
      </c>
      <c r="M94" s="10" t="s">
        <v>268</v>
      </c>
      <c r="N94" s="10" t="s">
        <v>37</v>
      </c>
      <c r="O94" s="10"/>
      <c r="P94" s="11"/>
    </row>
    <row r="95" spans="2:16" ht="18.5" x14ac:dyDescent="0.45">
      <c r="B95" s="8">
        <v>45408</v>
      </c>
      <c r="C95" s="1">
        <v>2839</v>
      </c>
      <c r="D95" s="1" t="s">
        <v>11</v>
      </c>
      <c r="E95" s="1" t="s">
        <v>257</v>
      </c>
      <c r="F95" s="1">
        <v>200</v>
      </c>
      <c r="G95" s="1" t="s">
        <v>13</v>
      </c>
      <c r="H95" s="1" t="s">
        <v>14</v>
      </c>
      <c r="I95" s="1">
        <v>16612</v>
      </c>
      <c r="J95" s="1">
        <v>29100</v>
      </c>
      <c r="K95" s="1"/>
      <c r="L95" s="1">
        <v>5978</v>
      </c>
      <c r="M95" s="1"/>
      <c r="N95" s="1" t="s">
        <v>37</v>
      </c>
      <c r="O95" s="1"/>
      <c r="P95" s="6"/>
    </row>
    <row r="96" spans="2:16" ht="18.5" x14ac:dyDescent="0.45">
      <c r="B96" s="4"/>
      <c r="C96" s="2"/>
      <c r="D96" s="2"/>
      <c r="E96" s="2" t="s">
        <v>64</v>
      </c>
      <c r="F96" s="2">
        <v>4</v>
      </c>
      <c r="G96" s="2" t="s">
        <v>65</v>
      </c>
      <c r="H96" s="2" t="s">
        <v>14</v>
      </c>
      <c r="I96" s="2">
        <v>16536</v>
      </c>
      <c r="J96" s="2">
        <v>102810</v>
      </c>
      <c r="K96" s="2"/>
      <c r="L96" s="2">
        <v>5978</v>
      </c>
      <c r="M96" s="2"/>
      <c r="N96" s="2" t="s">
        <v>37</v>
      </c>
      <c r="O96" s="2"/>
      <c r="P96" s="7"/>
    </row>
    <row r="97" spans="2:16" ht="18.5" x14ac:dyDescent="0.45">
      <c r="B97" s="8">
        <v>45411</v>
      </c>
      <c r="C97" s="1">
        <v>2840</v>
      </c>
      <c r="D97" s="1" t="s">
        <v>11</v>
      </c>
      <c r="E97" s="1" t="s">
        <v>269</v>
      </c>
      <c r="F97" s="1">
        <v>5</v>
      </c>
      <c r="G97" s="1" t="s">
        <v>24</v>
      </c>
      <c r="H97" s="1" t="s">
        <v>14</v>
      </c>
      <c r="I97" s="1">
        <v>16622</v>
      </c>
      <c r="J97" s="1">
        <v>33470</v>
      </c>
      <c r="K97" s="1"/>
      <c r="L97" s="1">
        <v>6001</v>
      </c>
      <c r="M97" s="1"/>
      <c r="N97" s="1" t="s">
        <v>37</v>
      </c>
      <c r="O97" s="1"/>
      <c r="P97" s="6"/>
    </row>
    <row r="98" spans="2:16" ht="18.5" x14ac:dyDescent="0.45">
      <c r="B98" s="3"/>
      <c r="C98" s="1"/>
      <c r="D98" s="1"/>
      <c r="E98" s="1" t="s">
        <v>269</v>
      </c>
      <c r="F98" s="1">
        <v>52</v>
      </c>
      <c r="G98" s="1" t="s">
        <v>24</v>
      </c>
      <c r="H98" s="1" t="s">
        <v>14</v>
      </c>
      <c r="I98" s="1">
        <v>16623</v>
      </c>
      <c r="J98" s="1">
        <v>0</v>
      </c>
      <c r="K98" s="1"/>
      <c r="L98" s="1">
        <v>6001</v>
      </c>
      <c r="M98" s="1"/>
      <c r="N98" s="1" t="s">
        <v>37</v>
      </c>
      <c r="O98" s="1"/>
      <c r="P98" s="6"/>
    </row>
    <row r="99" spans="2:16" ht="18.5" x14ac:dyDescent="0.45">
      <c r="B99" s="3"/>
      <c r="C99" s="1"/>
      <c r="D99" s="1"/>
      <c r="E99" s="1" t="s">
        <v>219</v>
      </c>
      <c r="F99" s="1">
        <v>30</v>
      </c>
      <c r="G99" s="1" t="s">
        <v>24</v>
      </c>
      <c r="H99" s="1" t="s">
        <v>14</v>
      </c>
      <c r="I99" s="1">
        <v>16621</v>
      </c>
      <c r="J99" s="1">
        <v>33470</v>
      </c>
      <c r="K99" s="1"/>
      <c r="L99" s="1">
        <v>6001</v>
      </c>
      <c r="M99" s="1"/>
      <c r="N99" s="1" t="s">
        <v>37</v>
      </c>
      <c r="O99" s="1"/>
      <c r="P99" s="6"/>
    </row>
    <row r="100" spans="2:16" ht="18.5" x14ac:dyDescent="0.45">
      <c r="B100" s="4"/>
      <c r="C100" s="2"/>
      <c r="D100" s="2"/>
      <c r="E100" s="2" t="s">
        <v>57</v>
      </c>
      <c r="F100" s="2">
        <v>104</v>
      </c>
      <c r="G100" s="2" t="s">
        <v>41</v>
      </c>
      <c r="H100" s="2" t="s">
        <v>14</v>
      </c>
      <c r="I100" s="2">
        <v>16618</v>
      </c>
      <c r="J100" s="2">
        <v>131100</v>
      </c>
      <c r="K100" s="2"/>
      <c r="L100" s="2">
        <v>6001</v>
      </c>
      <c r="M100" s="2"/>
      <c r="N100" s="2" t="s">
        <v>37</v>
      </c>
      <c r="O100" s="2"/>
      <c r="P100" s="7"/>
    </row>
    <row r="101" spans="2:16" ht="18.5" x14ac:dyDescent="0.45">
      <c r="B101" s="8">
        <v>45412</v>
      </c>
      <c r="C101" s="1">
        <v>2841</v>
      </c>
      <c r="D101" s="1" t="s">
        <v>11</v>
      </c>
      <c r="E101" s="1" t="s">
        <v>257</v>
      </c>
      <c r="F101" s="1">
        <v>165</v>
      </c>
      <c r="G101" s="1" t="s">
        <v>13</v>
      </c>
      <c r="H101" s="1" t="s">
        <v>14</v>
      </c>
      <c r="I101" s="1">
        <v>16625</v>
      </c>
      <c r="J101" s="1">
        <v>33470</v>
      </c>
      <c r="K101" s="1"/>
      <c r="L101" s="1">
        <v>6001</v>
      </c>
      <c r="M101" s="1"/>
      <c r="N101" s="1" t="s">
        <v>37</v>
      </c>
      <c r="O101" s="1"/>
      <c r="P101" s="6"/>
    </row>
    <row r="102" spans="2:16" ht="18.5" x14ac:dyDescent="0.45">
      <c r="B102" s="3"/>
      <c r="C102" s="1"/>
      <c r="D102" s="1"/>
      <c r="E102" s="1" t="s">
        <v>270</v>
      </c>
      <c r="F102" s="1">
        <v>8</v>
      </c>
      <c r="G102" s="1" t="s">
        <v>13</v>
      </c>
      <c r="H102" s="1" t="s">
        <v>14</v>
      </c>
      <c r="I102" s="1">
        <v>16607</v>
      </c>
      <c r="J102" s="1">
        <v>112650</v>
      </c>
      <c r="K102" s="1"/>
      <c r="L102" s="1">
        <v>6001</v>
      </c>
      <c r="M102" s="1"/>
      <c r="N102" s="1" t="s">
        <v>37</v>
      </c>
      <c r="O102" s="1"/>
      <c r="P102" s="6"/>
    </row>
    <row r="103" spans="2:16" ht="18.5" x14ac:dyDescent="0.45">
      <c r="B103" s="3"/>
      <c r="C103" s="1"/>
      <c r="D103" s="1"/>
      <c r="E103" s="1" t="s">
        <v>164</v>
      </c>
      <c r="F103" s="1">
        <v>17</v>
      </c>
      <c r="G103" s="1" t="s">
        <v>13</v>
      </c>
      <c r="H103" s="1" t="s">
        <v>14</v>
      </c>
      <c r="I103" s="1">
        <v>16619</v>
      </c>
      <c r="J103" s="1">
        <v>33470</v>
      </c>
      <c r="K103" s="1"/>
      <c r="L103" s="1">
        <v>6001</v>
      </c>
      <c r="M103" s="1"/>
      <c r="N103" s="1" t="s">
        <v>37</v>
      </c>
      <c r="O103" s="1"/>
      <c r="P103" s="6"/>
    </row>
    <row r="104" spans="2:16" ht="18.5" x14ac:dyDescent="0.45">
      <c r="B104" s="4"/>
      <c r="C104" s="2"/>
      <c r="D104" s="2"/>
      <c r="E104" s="2" t="s">
        <v>128</v>
      </c>
      <c r="F104" s="2">
        <v>20</v>
      </c>
      <c r="G104" s="2" t="s">
        <v>13</v>
      </c>
      <c r="H104" s="2" t="s">
        <v>129</v>
      </c>
      <c r="I104" s="2">
        <v>16613</v>
      </c>
      <c r="J104" s="2">
        <v>33470</v>
      </c>
      <c r="K104" s="2"/>
      <c r="L104" s="2">
        <v>6001</v>
      </c>
      <c r="M104" s="2"/>
      <c r="N104" s="2" t="s">
        <v>37</v>
      </c>
      <c r="O104" s="2"/>
      <c r="P104" s="7"/>
    </row>
    <row r="105" spans="2:16" ht="18.5" x14ac:dyDescent="0.45">
      <c r="B105" s="8">
        <v>45412</v>
      </c>
      <c r="C105" s="1">
        <v>2842</v>
      </c>
      <c r="D105" s="1" t="s">
        <v>33</v>
      </c>
      <c r="E105" s="1" t="s">
        <v>71</v>
      </c>
      <c r="F105" s="1">
        <v>140</v>
      </c>
      <c r="G105" s="1" t="s">
        <v>72</v>
      </c>
      <c r="H105" s="1" t="s">
        <v>14</v>
      </c>
      <c r="I105" s="1">
        <v>16626</v>
      </c>
      <c r="J105" s="1">
        <v>213000</v>
      </c>
      <c r="K105" s="1"/>
      <c r="L105" s="1">
        <v>6002</v>
      </c>
      <c r="M105" s="1"/>
      <c r="N105" s="1" t="s">
        <v>37</v>
      </c>
      <c r="O105" s="1"/>
      <c r="P105" s="6"/>
    </row>
    <row r="106" spans="2:16" ht="18.5" x14ac:dyDescent="0.45">
      <c r="B106" s="3"/>
      <c r="C106" s="1"/>
      <c r="D106" s="1"/>
      <c r="E106" s="1" t="s">
        <v>71</v>
      </c>
      <c r="F106" s="1">
        <v>14</v>
      </c>
      <c r="G106" s="1" t="s">
        <v>72</v>
      </c>
      <c r="H106" s="1" t="s">
        <v>14</v>
      </c>
      <c r="I106" s="1">
        <v>16627</v>
      </c>
      <c r="J106" s="1">
        <v>0</v>
      </c>
      <c r="K106" s="1"/>
      <c r="L106" s="1">
        <v>6002</v>
      </c>
      <c r="M106" s="1"/>
      <c r="N106" s="1" t="s">
        <v>37</v>
      </c>
      <c r="O106" s="1"/>
      <c r="P106" s="6"/>
    </row>
    <row r="107" spans="2:16" ht="18.5" x14ac:dyDescent="0.45">
      <c r="B107" s="4"/>
      <c r="C107" s="2"/>
      <c r="D107" s="2"/>
      <c r="E107" s="2" t="s">
        <v>50</v>
      </c>
      <c r="F107" s="2">
        <v>81</v>
      </c>
      <c r="G107" s="2" t="s">
        <v>72</v>
      </c>
      <c r="H107" s="2" t="s">
        <v>14</v>
      </c>
      <c r="I107" s="2">
        <v>16628</v>
      </c>
      <c r="J107" s="2">
        <v>0</v>
      </c>
      <c r="K107" s="2"/>
      <c r="L107" s="2">
        <v>6002</v>
      </c>
      <c r="M107" s="2"/>
      <c r="N107" s="2" t="s">
        <v>37</v>
      </c>
      <c r="O107" s="2"/>
      <c r="P107" s="7"/>
    </row>
    <row r="108" spans="2:16" ht="18.5" x14ac:dyDescent="0.45">
      <c r="B108" s="12">
        <v>45411</v>
      </c>
      <c r="C108" s="10">
        <v>2843</v>
      </c>
      <c r="D108" s="10" t="s">
        <v>33</v>
      </c>
      <c r="E108" s="10" t="s">
        <v>226</v>
      </c>
      <c r="F108" s="10">
        <v>104</v>
      </c>
      <c r="G108" s="10" t="s">
        <v>24</v>
      </c>
      <c r="H108" s="10" t="s">
        <v>14</v>
      </c>
      <c r="I108" s="10">
        <v>16617</v>
      </c>
      <c r="J108" s="10">
        <v>112650</v>
      </c>
      <c r="K108" s="10"/>
      <c r="L108" s="10">
        <v>6001</v>
      </c>
      <c r="M108" s="10"/>
      <c r="N108" s="10" t="s">
        <v>37</v>
      </c>
      <c r="O108" s="10"/>
      <c r="P108" s="11"/>
    </row>
    <row r="109" spans="2:16" ht="18.5" x14ac:dyDescent="0.45">
      <c r="B109" s="12">
        <v>45412</v>
      </c>
      <c r="C109" s="10">
        <v>2844</v>
      </c>
      <c r="D109" s="10" t="s">
        <v>33</v>
      </c>
      <c r="E109" s="10" t="s">
        <v>273</v>
      </c>
      <c r="F109" s="10" t="s">
        <v>209</v>
      </c>
      <c r="G109" s="10" t="s">
        <v>72</v>
      </c>
      <c r="H109" s="10" t="s">
        <v>14</v>
      </c>
      <c r="I109" s="10">
        <v>6672</v>
      </c>
      <c r="J109" s="10">
        <v>106500</v>
      </c>
      <c r="K109" s="10"/>
      <c r="L109" s="10">
        <v>6002</v>
      </c>
      <c r="M109" s="10" t="s">
        <v>274</v>
      </c>
      <c r="N109" s="10" t="s">
        <v>37</v>
      </c>
      <c r="O109" s="10"/>
      <c r="P109" s="11"/>
    </row>
    <row r="110" spans="2:16" ht="18.5" x14ac:dyDescent="0.45"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6"/>
      <c r="O110" s="18"/>
    </row>
    <row r="111" spans="2:16" ht="18.5" x14ac:dyDescent="0.45"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6"/>
      <c r="O111" s="18"/>
    </row>
    <row r="112" spans="2:16" ht="18.5" x14ac:dyDescent="0.45"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6"/>
      <c r="O112" s="18"/>
    </row>
    <row r="113" spans="2:15" ht="18.5" x14ac:dyDescent="0.45"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6"/>
      <c r="O113" s="18"/>
    </row>
    <row r="114" spans="2:15" ht="18.5" x14ac:dyDescent="0.45">
      <c r="B114" s="21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22"/>
      <c r="O114" s="18"/>
    </row>
    <row r="115" spans="2:15" ht="18.5" x14ac:dyDescent="0.45">
      <c r="B115" s="21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22"/>
      <c r="O115" s="18"/>
    </row>
    <row r="116" spans="2:15" ht="18.5" x14ac:dyDescent="0.45">
      <c r="B116" s="21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22"/>
      <c r="O116" s="18"/>
    </row>
    <row r="117" spans="2:15" ht="18.5" x14ac:dyDescent="0.45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22"/>
      <c r="O117" s="18"/>
    </row>
    <row r="118" spans="2:15" ht="18.5" x14ac:dyDescent="0.45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2:15" ht="18.5" x14ac:dyDescent="0.4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2:15" ht="18.5" x14ac:dyDescent="0.45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</row>
    <row r="121" spans="2:15" ht="18.5" x14ac:dyDescent="0.45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</row>
    <row r="122" spans="2:15" ht="18.5" x14ac:dyDescent="0.4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pans="2:15" ht="18.5" x14ac:dyDescent="0.4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spans="2:15" ht="18.5" x14ac:dyDescent="0.4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</row>
    <row r="125" spans="2:15" ht="18.5" x14ac:dyDescent="0.4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</row>
    <row r="126" spans="2:15" ht="18.5" x14ac:dyDescent="0.4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</row>
    <row r="127" spans="2:15" ht="18.5" x14ac:dyDescent="0.4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</row>
    <row r="128" spans="2:15" ht="18.5" x14ac:dyDescent="0.4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2:15" ht="18.5" x14ac:dyDescent="0.4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</row>
    <row r="130" spans="2:15" ht="18.5" x14ac:dyDescent="0.4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</row>
    <row r="131" spans="2:15" ht="18.5" x14ac:dyDescent="0.4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</row>
    <row r="132" spans="2:15" ht="18.5" x14ac:dyDescent="0.4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</row>
    <row r="133" spans="2:15" ht="18.5" x14ac:dyDescent="0.4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</row>
    <row r="134" spans="2:15" ht="18.5" x14ac:dyDescent="0.4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</row>
    <row r="135" spans="2:15" ht="18.5" x14ac:dyDescent="0.4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</row>
    <row r="136" spans="2:15" ht="18.5" x14ac:dyDescent="0.4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</row>
    <row r="137" spans="2:15" ht="18.5" x14ac:dyDescent="0.4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</row>
    <row r="138" spans="2:15" ht="18.5" x14ac:dyDescent="0.4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</row>
    <row r="139" spans="2:15" ht="18.5" x14ac:dyDescent="0.4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 spans="2:15" ht="18.5" x14ac:dyDescent="0.4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</row>
    <row r="141" spans="2:15" ht="18.5" x14ac:dyDescent="0.4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</row>
    <row r="142" spans="2:15" ht="18.5" x14ac:dyDescent="0.4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spans="2:15" ht="18.5" x14ac:dyDescent="0.4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spans="2:15" ht="18.5" x14ac:dyDescent="0.4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spans="2:15" ht="18.5" x14ac:dyDescent="0.4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</row>
    <row r="146" spans="2:15" ht="18.5" x14ac:dyDescent="0.4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</row>
    <row r="147" spans="2:15" ht="18.5" x14ac:dyDescent="0.4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</row>
    <row r="148" spans="2:15" ht="18.5" x14ac:dyDescent="0.4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</row>
    <row r="149" spans="2:15" ht="18.5" x14ac:dyDescent="0.4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</row>
    <row r="150" spans="2:15" ht="18.5" x14ac:dyDescent="0.4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</row>
    <row r="151" spans="2:15" ht="18.5" x14ac:dyDescent="0.4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</row>
    <row r="152" spans="2:15" ht="18.5" x14ac:dyDescent="0.4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</row>
    <row r="153" spans="2:15" ht="18.5" x14ac:dyDescent="0.4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</row>
    <row r="154" spans="2:15" ht="18.5" x14ac:dyDescent="0.4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</row>
    <row r="155" spans="2:15" ht="18.5" x14ac:dyDescent="0.4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</row>
    <row r="156" spans="2:15" ht="18.5" x14ac:dyDescent="0.4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</row>
    <row r="157" spans="2:15" ht="18.5" x14ac:dyDescent="0.4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</row>
  </sheetData>
  <mergeCells count="1">
    <mergeCell ref="B2:P3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4ED8-E160-4E09-8F79-53835CFE51CF}">
  <dimension ref="B2:Q138"/>
  <sheetViews>
    <sheetView zoomScale="60" zoomScaleNormal="60" workbookViewId="0">
      <selection activeCell="B4" sqref="B4:P4"/>
    </sheetView>
  </sheetViews>
  <sheetFormatPr baseColWidth="10" defaultRowHeight="14.5" x14ac:dyDescent="0.35"/>
  <cols>
    <col min="1" max="1" width="6.26953125" customWidth="1"/>
    <col min="5" max="5" width="30" bestFit="1" customWidth="1"/>
    <col min="6" max="6" width="13.26953125" bestFit="1" customWidth="1"/>
    <col min="7" max="7" width="26.26953125" bestFit="1" customWidth="1"/>
    <col min="8" max="8" width="17.7265625" bestFit="1" customWidth="1"/>
    <col min="9" max="9" width="14.1796875" bestFit="1" customWidth="1"/>
    <col min="10" max="10" width="16.81640625" bestFit="1" customWidth="1"/>
    <col min="11" max="11" width="18.453125" bestFit="1" customWidth="1"/>
    <col min="12" max="12" width="21.54296875" bestFit="1" customWidth="1"/>
    <col min="13" max="13" width="16.1796875" bestFit="1" customWidth="1"/>
    <col min="14" max="14" width="14.453125" bestFit="1" customWidth="1"/>
    <col min="15" max="15" width="24.1796875" bestFit="1" customWidth="1"/>
    <col min="16" max="16" width="11.26953125" bestFit="1" customWidth="1"/>
  </cols>
  <sheetData>
    <row r="2" spans="2:17" x14ac:dyDescent="0.35">
      <c r="B2" s="138" t="s">
        <v>271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40"/>
      <c r="P2" s="140"/>
    </row>
    <row r="3" spans="2:17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40"/>
      <c r="P3" s="140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55.5" x14ac:dyDescent="0.45">
      <c r="B5" s="109" t="s">
        <v>553</v>
      </c>
      <c r="C5" s="99"/>
      <c r="D5" s="99"/>
      <c r="E5" s="99"/>
      <c r="F5" s="99"/>
      <c r="G5" s="99"/>
      <c r="H5" s="99"/>
      <c r="I5" s="99"/>
      <c r="J5" s="99" t="s">
        <v>554</v>
      </c>
      <c r="K5" s="99"/>
      <c r="L5" s="99"/>
      <c r="M5" s="99"/>
      <c r="N5" s="99"/>
      <c r="O5" s="41" t="s">
        <v>555</v>
      </c>
      <c r="P5" s="5"/>
    </row>
    <row r="6" spans="2:17" s="19" customFormat="1" ht="18.5" x14ac:dyDescent="0.45">
      <c r="B6" s="124">
        <f>COUNT(B7:B1000)</f>
        <v>23</v>
      </c>
      <c r="C6" s="125"/>
      <c r="D6" s="125"/>
      <c r="E6" s="125"/>
      <c r="F6" s="125"/>
      <c r="G6" s="125"/>
      <c r="H6" s="125"/>
      <c r="I6" s="125"/>
      <c r="J6" s="125">
        <f>SUM(J7:J1000)</f>
        <v>5104971</v>
      </c>
      <c r="K6" s="125"/>
      <c r="L6" s="125"/>
      <c r="M6" s="125"/>
      <c r="N6" s="125"/>
      <c r="O6" s="125">
        <f>SUM(O7:O1000)</f>
        <v>0</v>
      </c>
      <c r="P6" s="126" t="e">
        <f>J6/O6</f>
        <v>#DIV/0!</v>
      </c>
      <c r="Q6" s="19">
        <f>J6/B6</f>
        <v>221955.26086956522</v>
      </c>
    </row>
    <row r="7" spans="2:17" ht="18.5" x14ac:dyDescent="0.45">
      <c r="B7" s="8">
        <v>45414</v>
      </c>
      <c r="C7" s="1">
        <v>2845</v>
      </c>
      <c r="D7" s="1" t="s">
        <v>11</v>
      </c>
      <c r="E7" s="1" t="s">
        <v>74</v>
      </c>
      <c r="F7" s="1">
        <v>19</v>
      </c>
      <c r="G7" s="1" t="s">
        <v>126</v>
      </c>
      <c r="H7" s="1" t="s">
        <v>14</v>
      </c>
      <c r="I7" s="1">
        <v>16636</v>
      </c>
      <c r="J7" s="1">
        <v>33470</v>
      </c>
      <c r="K7" s="1"/>
      <c r="L7" s="1">
        <v>6003</v>
      </c>
      <c r="M7" s="1"/>
      <c r="N7" s="1" t="s">
        <v>37</v>
      </c>
      <c r="O7" s="1"/>
      <c r="P7" s="6"/>
    </row>
    <row r="8" spans="2:17" ht="18.5" x14ac:dyDescent="0.45">
      <c r="B8" s="3"/>
      <c r="C8" s="1"/>
      <c r="D8" s="1"/>
      <c r="E8" s="1" t="s">
        <v>272</v>
      </c>
      <c r="F8" s="1">
        <v>8</v>
      </c>
      <c r="G8" s="1" t="s">
        <v>13</v>
      </c>
      <c r="H8" s="1" t="s">
        <v>14</v>
      </c>
      <c r="I8" s="1">
        <v>16634</v>
      </c>
      <c r="J8" s="1">
        <v>33470</v>
      </c>
      <c r="K8" s="1"/>
      <c r="L8" s="1">
        <v>6003</v>
      </c>
      <c r="M8" s="1"/>
      <c r="N8" s="1" t="s">
        <v>37</v>
      </c>
      <c r="O8" s="1"/>
      <c r="P8" s="6"/>
    </row>
    <row r="9" spans="2:17" ht="18.5" x14ac:dyDescent="0.45">
      <c r="B9" s="3"/>
      <c r="C9" s="1"/>
      <c r="D9" s="1"/>
      <c r="E9" s="1" t="s">
        <v>272</v>
      </c>
      <c r="F9" s="1">
        <v>57</v>
      </c>
      <c r="G9" s="1" t="s">
        <v>13</v>
      </c>
      <c r="H9" s="1" t="s">
        <v>14</v>
      </c>
      <c r="I9" s="1">
        <v>16635</v>
      </c>
      <c r="J9" s="1">
        <v>0</v>
      </c>
      <c r="K9" s="1"/>
      <c r="L9" s="1">
        <v>6003</v>
      </c>
      <c r="M9" s="1"/>
      <c r="N9" s="1" t="s">
        <v>37</v>
      </c>
      <c r="O9" s="1"/>
      <c r="P9" s="6"/>
    </row>
    <row r="10" spans="2:17" ht="18.5" x14ac:dyDescent="0.45">
      <c r="B10" s="3"/>
      <c r="C10" s="1"/>
      <c r="D10" s="1"/>
      <c r="E10" s="1" t="s">
        <v>95</v>
      </c>
      <c r="F10" s="1">
        <v>23</v>
      </c>
      <c r="G10" s="1" t="s">
        <v>13</v>
      </c>
      <c r="H10" s="1" t="s">
        <v>14</v>
      </c>
      <c r="I10" s="1">
        <v>16632</v>
      </c>
      <c r="J10" s="1">
        <v>33470</v>
      </c>
      <c r="K10" s="1"/>
      <c r="L10" s="1">
        <v>6003</v>
      </c>
      <c r="M10" s="1"/>
      <c r="N10" s="1" t="s">
        <v>37</v>
      </c>
      <c r="O10" s="1"/>
      <c r="P10" s="6"/>
    </row>
    <row r="11" spans="2:17" ht="18.5" x14ac:dyDescent="0.45">
      <c r="B11" s="3"/>
      <c r="C11" s="1"/>
      <c r="D11" s="1"/>
      <c r="E11" s="1" t="s">
        <v>16</v>
      </c>
      <c r="F11" s="1">
        <v>1</v>
      </c>
      <c r="G11" s="1" t="s">
        <v>13</v>
      </c>
      <c r="H11" s="1" t="s">
        <v>97</v>
      </c>
      <c r="I11" s="1">
        <v>16633</v>
      </c>
      <c r="J11" s="1">
        <v>33470</v>
      </c>
      <c r="K11" s="1"/>
      <c r="L11" s="1">
        <v>6003</v>
      </c>
      <c r="M11" s="1"/>
      <c r="N11" s="1" t="s">
        <v>37</v>
      </c>
      <c r="O11" s="1"/>
      <c r="P11" s="6"/>
    </row>
    <row r="12" spans="2:17" ht="18.5" x14ac:dyDescent="0.45">
      <c r="B12" s="3"/>
      <c r="C12" s="1"/>
      <c r="D12" s="1"/>
      <c r="E12" s="1" t="s">
        <v>16</v>
      </c>
      <c r="F12" s="1">
        <v>32</v>
      </c>
      <c r="G12" s="1" t="s">
        <v>13</v>
      </c>
      <c r="H12" s="1" t="s">
        <v>97</v>
      </c>
      <c r="I12" s="1">
        <v>16631</v>
      </c>
      <c r="J12" s="1">
        <v>0</v>
      </c>
      <c r="K12" s="1"/>
      <c r="L12" s="1">
        <v>6003</v>
      </c>
      <c r="M12" s="1"/>
      <c r="N12" s="1" t="s">
        <v>37</v>
      </c>
      <c r="O12" s="1"/>
      <c r="P12" s="6"/>
    </row>
    <row r="13" spans="2:17" ht="18.5" x14ac:dyDescent="0.45">
      <c r="B13" s="3"/>
      <c r="C13" s="1"/>
      <c r="D13" s="1"/>
      <c r="E13" s="1" t="s">
        <v>123</v>
      </c>
      <c r="F13" s="1">
        <v>23</v>
      </c>
      <c r="G13" s="1" t="s">
        <v>13</v>
      </c>
      <c r="H13" s="1" t="s">
        <v>124</v>
      </c>
      <c r="I13" s="1">
        <v>16639</v>
      </c>
      <c r="J13" s="1">
        <v>33470</v>
      </c>
      <c r="K13" s="1"/>
      <c r="L13" s="1">
        <v>6003</v>
      </c>
      <c r="M13" s="1"/>
      <c r="N13" s="1" t="s">
        <v>37</v>
      </c>
      <c r="O13" s="1"/>
      <c r="P13" s="6"/>
    </row>
    <row r="14" spans="2:17" ht="18.5" x14ac:dyDescent="0.45">
      <c r="B14" s="4"/>
      <c r="C14" s="2"/>
      <c r="D14" s="2"/>
      <c r="E14" s="2" t="s">
        <v>36</v>
      </c>
      <c r="F14" s="2">
        <v>74</v>
      </c>
      <c r="G14" s="2" t="s">
        <v>24</v>
      </c>
      <c r="H14" s="2" t="s">
        <v>14</v>
      </c>
      <c r="I14" s="2">
        <v>16630</v>
      </c>
      <c r="J14" s="2">
        <v>118230</v>
      </c>
      <c r="K14" s="2"/>
      <c r="L14" s="2">
        <v>6003</v>
      </c>
      <c r="M14" s="2"/>
      <c r="N14" s="2" t="s">
        <v>37</v>
      </c>
      <c r="O14" s="2"/>
      <c r="P14" s="7"/>
    </row>
    <row r="15" spans="2:17" ht="18.5" x14ac:dyDescent="0.45">
      <c r="B15" s="12">
        <v>45414</v>
      </c>
      <c r="C15" s="10">
        <v>2846</v>
      </c>
      <c r="D15" s="10" t="s">
        <v>33</v>
      </c>
      <c r="E15" s="10" t="s">
        <v>226</v>
      </c>
      <c r="F15" s="10">
        <v>71</v>
      </c>
      <c r="G15" s="10" t="s">
        <v>24</v>
      </c>
      <c r="H15" s="10" t="s">
        <v>14</v>
      </c>
      <c r="I15" s="10">
        <v>16640</v>
      </c>
      <c r="J15" s="10">
        <v>112650</v>
      </c>
      <c r="K15" s="10"/>
      <c r="L15" s="10">
        <v>6002</v>
      </c>
      <c r="M15" s="10"/>
      <c r="N15" s="10" t="s">
        <v>37</v>
      </c>
      <c r="O15" s="10"/>
      <c r="P15" s="11"/>
    </row>
    <row r="16" spans="2:17" ht="18.5" x14ac:dyDescent="0.45">
      <c r="B16" s="8">
        <v>45415</v>
      </c>
      <c r="C16" s="1">
        <v>2847</v>
      </c>
      <c r="D16" s="1" t="s">
        <v>11</v>
      </c>
      <c r="E16" s="1" t="s">
        <v>226</v>
      </c>
      <c r="F16" s="1">
        <v>21</v>
      </c>
      <c r="G16" s="1" t="s">
        <v>13</v>
      </c>
      <c r="H16" s="1" t="s">
        <v>14</v>
      </c>
      <c r="I16" s="1">
        <v>16643</v>
      </c>
      <c r="J16" s="1">
        <v>33470</v>
      </c>
      <c r="K16" s="1"/>
      <c r="L16" s="1">
        <v>6003</v>
      </c>
      <c r="M16" s="1"/>
      <c r="N16" s="1" t="s">
        <v>37</v>
      </c>
      <c r="O16" s="1"/>
      <c r="P16" s="6"/>
    </row>
    <row r="17" spans="2:16" ht="18.5" x14ac:dyDescent="0.45">
      <c r="B17" s="3"/>
      <c r="C17" s="1"/>
      <c r="D17" s="1"/>
      <c r="E17" s="1" t="s">
        <v>275</v>
      </c>
      <c r="F17" s="1">
        <v>134</v>
      </c>
      <c r="G17" s="1" t="s">
        <v>13</v>
      </c>
      <c r="H17" s="1" t="s">
        <v>276</v>
      </c>
      <c r="I17" s="1">
        <v>16637</v>
      </c>
      <c r="J17" s="1">
        <v>33470</v>
      </c>
      <c r="K17" s="1"/>
      <c r="L17" s="1">
        <v>6003</v>
      </c>
      <c r="M17" s="1"/>
      <c r="N17" s="1" t="s">
        <v>37</v>
      </c>
      <c r="O17" s="1"/>
      <c r="P17" s="6"/>
    </row>
    <row r="18" spans="2:16" ht="18.5" x14ac:dyDescent="0.45">
      <c r="B18" s="3"/>
      <c r="C18" s="1"/>
      <c r="D18" s="1"/>
      <c r="E18" s="1" t="s">
        <v>275</v>
      </c>
      <c r="F18" s="1">
        <v>7</v>
      </c>
      <c r="G18" s="1" t="s">
        <v>13</v>
      </c>
      <c r="H18" s="1" t="s">
        <v>276</v>
      </c>
      <c r="I18" s="1">
        <v>16638</v>
      </c>
      <c r="J18" s="1">
        <v>0</v>
      </c>
      <c r="K18" s="1"/>
      <c r="L18" s="1">
        <v>6003</v>
      </c>
      <c r="M18" s="1"/>
      <c r="N18" s="1" t="s">
        <v>37</v>
      </c>
      <c r="O18" s="1"/>
      <c r="P18" s="6"/>
    </row>
    <row r="19" spans="2:16" ht="18.5" x14ac:dyDescent="0.45">
      <c r="B19" s="3"/>
      <c r="C19" s="1"/>
      <c r="D19" s="1"/>
      <c r="E19" s="1" t="s">
        <v>170</v>
      </c>
      <c r="F19" s="1">
        <v>10</v>
      </c>
      <c r="G19" s="1" t="s">
        <v>13</v>
      </c>
      <c r="H19" s="1" t="s">
        <v>171</v>
      </c>
      <c r="I19" s="1">
        <v>16608</v>
      </c>
      <c r="J19" s="1">
        <v>33470</v>
      </c>
      <c r="K19" s="1"/>
      <c r="L19" s="1">
        <v>6003</v>
      </c>
      <c r="M19" s="1"/>
      <c r="N19" s="1" t="s">
        <v>37</v>
      </c>
      <c r="O19" s="1"/>
      <c r="P19" s="6"/>
    </row>
    <row r="20" spans="2:16" ht="18.5" x14ac:dyDescent="0.45">
      <c r="B20" s="3"/>
      <c r="C20" s="1"/>
      <c r="D20" s="1"/>
      <c r="E20" s="1" t="s">
        <v>66</v>
      </c>
      <c r="F20" s="1">
        <v>120</v>
      </c>
      <c r="G20" s="1" t="s">
        <v>67</v>
      </c>
      <c r="H20" s="1" t="s">
        <v>163</v>
      </c>
      <c r="I20" s="1">
        <v>16641</v>
      </c>
      <c r="J20" s="1">
        <v>118230</v>
      </c>
      <c r="K20" s="1"/>
      <c r="L20" s="1">
        <v>6003</v>
      </c>
      <c r="M20" s="1"/>
      <c r="N20" s="1" t="s">
        <v>37</v>
      </c>
      <c r="O20" s="1"/>
      <c r="P20" s="6"/>
    </row>
    <row r="21" spans="2:16" ht="18.5" x14ac:dyDescent="0.45">
      <c r="B21" s="4"/>
      <c r="C21" s="2"/>
      <c r="D21" s="2"/>
      <c r="E21" s="2" t="s">
        <v>66</v>
      </c>
      <c r="F21" s="2">
        <v>6</v>
      </c>
      <c r="G21" s="2" t="s">
        <v>67</v>
      </c>
      <c r="H21" s="2" t="s">
        <v>163</v>
      </c>
      <c r="I21" s="2">
        <v>16642</v>
      </c>
      <c r="J21" s="2">
        <v>0</v>
      </c>
      <c r="K21" s="2"/>
      <c r="L21" s="2">
        <v>6003</v>
      </c>
      <c r="M21" s="2"/>
      <c r="N21" s="2" t="s">
        <v>37</v>
      </c>
      <c r="O21" s="2"/>
      <c r="P21" s="7"/>
    </row>
    <row r="22" spans="2:16" ht="18.5" x14ac:dyDescent="0.45">
      <c r="B22" s="8">
        <v>45418</v>
      </c>
      <c r="C22" s="1">
        <v>2848</v>
      </c>
      <c r="D22" s="1" t="s">
        <v>11</v>
      </c>
      <c r="E22" s="1" t="s">
        <v>226</v>
      </c>
      <c r="F22" s="1">
        <v>40</v>
      </c>
      <c r="G22" s="1" t="s">
        <v>24</v>
      </c>
      <c r="H22" s="1" t="s">
        <v>14</v>
      </c>
      <c r="I22" s="1">
        <v>16644</v>
      </c>
      <c r="J22" s="1">
        <v>33470</v>
      </c>
      <c r="K22" s="1"/>
      <c r="L22" s="1">
        <v>6018</v>
      </c>
      <c r="M22" s="1"/>
      <c r="N22" s="1" t="s">
        <v>37</v>
      </c>
      <c r="O22" s="1"/>
      <c r="P22" s="6"/>
    </row>
    <row r="23" spans="2:16" ht="18.5" x14ac:dyDescent="0.45">
      <c r="B23" s="3"/>
      <c r="C23" s="1"/>
      <c r="D23" s="1"/>
      <c r="E23" s="1" t="s">
        <v>277</v>
      </c>
      <c r="F23" s="1">
        <v>56</v>
      </c>
      <c r="G23" s="1" t="s">
        <v>24</v>
      </c>
      <c r="H23" s="1" t="s">
        <v>14</v>
      </c>
      <c r="I23" s="1">
        <v>16646</v>
      </c>
      <c r="J23" s="1">
        <v>33470</v>
      </c>
      <c r="K23" s="1"/>
      <c r="L23" s="1">
        <v>6018</v>
      </c>
      <c r="M23" s="1"/>
      <c r="N23" s="1" t="s">
        <v>37</v>
      </c>
      <c r="O23" s="1"/>
      <c r="P23" s="6"/>
    </row>
    <row r="24" spans="2:16" ht="18.5" x14ac:dyDescent="0.45">
      <c r="B24" s="3"/>
      <c r="C24" s="1"/>
      <c r="D24" s="1"/>
      <c r="E24" s="1" t="s">
        <v>91</v>
      </c>
      <c r="F24" s="1">
        <v>53</v>
      </c>
      <c r="G24" s="1" t="s">
        <v>24</v>
      </c>
      <c r="H24" s="1" t="s">
        <v>14</v>
      </c>
      <c r="I24" s="1">
        <v>16645</v>
      </c>
      <c r="J24" s="1">
        <v>33470</v>
      </c>
      <c r="K24" s="1"/>
      <c r="L24" s="1">
        <v>6018</v>
      </c>
      <c r="M24" s="1"/>
      <c r="N24" s="1" t="s">
        <v>37</v>
      </c>
      <c r="O24" s="1"/>
      <c r="P24" s="6"/>
    </row>
    <row r="25" spans="2:16" ht="18.5" x14ac:dyDescent="0.45">
      <c r="B25" s="4"/>
      <c r="C25" s="2"/>
      <c r="D25" s="2"/>
      <c r="E25" s="2" t="s">
        <v>29</v>
      </c>
      <c r="F25" s="2">
        <v>29</v>
      </c>
      <c r="G25" s="2" t="s">
        <v>30</v>
      </c>
      <c r="H25" s="2" t="s">
        <v>14</v>
      </c>
      <c r="I25" s="2">
        <v>16647</v>
      </c>
      <c r="J25" s="2">
        <v>118230</v>
      </c>
      <c r="K25" s="2"/>
      <c r="L25" s="2">
        <v>6018</v>
      </c>
      <c r="M25" s="2"/>
      <c r="N25" s="2" t="s">
        <v>37</v>
      </c>
      <c r="O25" s="2"/>
      <c r="P25" s="7"/>
    </row>
    <row r="26" spans="2:16" ht="18.5" x14ac:dyDescent="0.45">
      <c r="B26" s="8">
        <v>45419</v>
      </c>
      <c r="C26" s="1">
        <v>2849</v>
      </c>
      <c r="D26" s="1" t="s">
        <v>11</v>
      </c>
      <c r="E26" s="1" t="s">
        <v>278</v>
      </c>
      <c r="F26" s="1">
        <v>10</v>
      </c>
      <c r="G26" s="1" t="s">
        <v>13</v>
      </c>
      <c r="H26" s="1" t="s">
        <v>14</v>
      </c>
      <c r="I26" s="1">
        <v>16611</v>
      </c>
      <c r="J26" s="1">
        <v>33470</v>
      </c>
      <c r="K26" s="1"/>
      <c r="L26" s="1">
        <v>6018</v>
      </c>
      <c r="M26" s="1"/>
      <c r="N26" s="1" t="s">
        <v>37</v>
      </c>
      <c r="O26" s="1"/>
      <c r="P26" s="6"/>
    </row>
    <row r="27" spans="2:16" ht="18.5" x14ac:dyDescent="0.45">
      <c r="B27" s="3"/>
      <c r="C27" s="1"/>
      <c r="D27" s="1"/>
      <c r="E27" s="1" t="s">
        <v>164</v>
      </c>
      <c r="F27" s="1">
        <v>17</v>
      </c>
      <c r="G27" s="1" t="s">
        <v>13</v>
      </c>
      <c r="H27" s="1" t="s">
        <v>14</v>
      </c>
      <c r="I27" s="1">
        <v>16656</v>
      </c>
      <c r="J27" s="1">
        <v>33470</v>
      </c>
      <c r="K27" s="1"/>
      <c r="L27" s="1">
        <v>6018</v>
      </c>
      <c r="M27" s="1"/>
      <c r="N27" s="1" t="s">
        <v>37</v>
      </c>
      <c r="O27" s="1"/>
      <c r="P27" s="6"/>
    </row>
    <row r="28" spans="2:16" ht="18.5" x14ac:dyDescent="0.45">
      <c r="B28" s="4"/>
      <c r="C28" s="2"/>
      <c r="D28" s="2"/>
      <c r="E28" s="2" t="s">
        <v>257</v>
      </c>
      <c r="F28" s="2">
        <v>200</v>
      </c>
      <c r="G28" s="2" t="s">
        <v>13</v>
      </c>
      <c r="H28" s="2" t="s">
        <v>14</v>
      </c>
      <c r="I28" s="2">
        <v>16657</v>
      </c>
      <c r="J28" s="2">
        <v>112650</v>
      </c>
      <c r="K28" s="2"/>
      <c r="L28" s="2">
        <v>6018</v>
      </c>
      <c r="M28" s="2"/>
      <c r="N28" s="2" t="s">
        <v>37</v>
      </c>
      <c r="O28" s="2"/>
      <c r="P28" s="7"/>
    </row>
    <row r="29" spans="2:16" ht="18.5" x14ac:dyDescent="0.45">
      <c r="B29" s="8">
        <v>45420</v>
      </c>
      <c r="C29" s="1">
        <v>2850</v>
      </c>
      <c r="D29" s="1" t="s">
        <v>11</v>
      </c>
      <c r="E29" s="1" t="s">
        <v>226</v>
      </c>
      <c r="F29" s="1">
        <v>94</v>
      </c>
      <c r="G29" s="1" t="s">
        <v>24</v>
      </c>
      <c r="H29" s="1" t="s">
        <v>14</v>
      </c>
      <c r="I29" s="1">
        <v>16663</v>
      </c>
      <c r="J29" s="1">
        <v>33470</v>
      </c>
      <c r="K29" s="1"/>
      <c r="L29" s="1">
        <v>6018</v>
      </c>
      <c r="M29" s="1"/>
      <c r="N29" s="1" t="s">
        <v>37</v>
      </c>
      <c r="O29" s="1"/>
      <c r="P29" s="6"/>
    </row>
    <row r="30" spans="2:16" ht="18.5" x14ac:dyDescent="0.45">
      <c r="B30" s="4"/>
      <c r="C30" s="2"/>
      <c r="D30" s="2"/>
      <c r="E30" s="2" t="s">
        <v>279</v>
      </c>
      <c r="F30" s="2">
        <v>146</v>
      </c>
      <c r="G30" s="2" t="s">
        <v>289</v>
      </c>
      <c r="H30" s="2" t="s">
        <v>14</v>
      </c>
      <c r="I30" s="2">
        <v>16667</v>
      </c>
      <c r="J30" s="2">
        <v>118230</v>
      </c>
      <c r="K30" s="2"/>
      <c r="L30" s="2">
        <v>6018</v>
      </c>
      <c r="M30" s="2"/>
      <c r="N30" s="2" t="s">
        <v>37</v>
      </c>
      <c r="O30" s="2"/>
      <c r="P30" s="7"/>
    </row>
    <row r="31" spans="2:16" ht="18.5" x14ac:dyDescent="0.45">
      <c r="B31" s="8">
        <v>45420</v>
      </c>
      <c r="C31" s="1">
        <v>2851</v>
      </c>
      <c r="D31" s="1" t="s">
        <v>33</v>
      </c>
      <c r="E31" s="1" t="s">
        <v>280</v>
      </c>
      <c r="F31" s="1">
        <v>170</v>
      </c>
      <c r="G31" s="1" t="s">
        <v>181</v>
      </c>
      <c r="H31" s="1" t="s">
        <v>14</v>
      </c>
      <c r="I31" s="1">
        <v>16665</v>
      </c>
      <c r="J31" s="1">
        <v>213000</v>
      </c>
      <c r="K31" s="1"/>
      <c r="L31" s="1">
        <v>6019</v>
      </c>
      <c r="M31" s="1"/>
      <c r="N31" s="1" t="s">
        <v>37</v>
      </c>
      <c r="O31" s="1"/>
      <c r="P31" s="6"/>
    </row>
    <row r="32" spans="2:16" ht="18.5" x14ac:dyDescent="0.45">
      <c r="B32" s="4"/>
      <c r="C32" s="2"/>
      <c r="D32" s="2"/>
      <c r="E32" s="2" t="s">
        <v>280</v>
      </c>
      <c r="F32" s="2">
        <v>21</v>
      </c>
      <c r="G32" s="2" t="s">
        <v>181</v>
      </c>
      <c r="H32" s="2" t="s">
        <v>14</v>
      </c>
      <c r="I32" s="2">
        <v>16666</v>
      </c>
      <c r="J32" s="2">
        <v>0</v>
      </c>
      <c r="K32" s="2"/>
      <c r="L32" s="2">
        <v>6019</v>
      </c>
      <c r="M32" s="2"/>
      <c r="N32" s="2" t="s">
        <v>37</v>
      </c>
      <c r="O32" s="2"/>
      <c r="P32" s="7"/>
    </row>
    <row r="33" spans="2:16" ht="18.5" x14ac:dyDescent="0.45">
      <c r="B33" s="16"/>
      <c r="C33" s="10">
        <v>2851</v>
      </c>
      <c r="D33" s="10"/>
      <c r="E33" s="10" t="s">
        <v>50</v>
      </c>
      <c r="F33" s="10">
        <v>110</v>
      </c>
      <c r="G33" s="10" t="s">
        <v>181</v>
      </c>
      <c r="H33" s="10" t="s">
        <v>14</v>
      </c>
      <c r="I33" s="10">
        <v>16668</v>
      </c>
      <c r="J33" s="10">
        <v>0</v>
      </c>
      <c r="K33" s="10"/>
      <c r="L33" s="10">
        <v>6019</v>
      </c>
      <c r="M33" s="10"/>
      <c r="N33" s="10" t="s">
        <v>37</v>
      </c>
      <c r="O33" s="10"/>
      <c r="P33" s="11"/>
    </row>
    <row r="34" spans="2:16" ht="18.5" x14ac:dyDescent="0.45">
      <c r="B34" s="8">
        <v>45422</v>
      </c>
      <c r="C34" s="1">
        <v>2852</v>
      </c>
      <c r="D34" s="1" t="s">
        <v>11</v>
      </c>
      <c r="E34" s="1" t="s">
        <v>119</v>
      </c>
      <c r="F34" s="1">
        <v>8</v>
      </c>
      <c r="G34" s="1" t="s">
        <v>24</v>
      </c>
      <c r="H34" s="1" t="s">
        <v>14</v>
      </c>
      <c r="I34" s="1">
        <v>16675</v>
      </c>
      <c r="J34" s="1">
        <v>33470</v>
      </c>
      <c r="K34" s="1"/>
      <c r="L34" s="1">
        <v>6019</v>
      </c>
      <c r="M34" s="1"/>
      <c r="N34" s="1" t="s">
        <v>37</v>
      </c>
      <c r="O34" s="1"/>
      <c r="P34" s="6"/>
    </row>
    <row r="35" spans="2:16" ht="18.5" x14ac:dyDescent="0.45">
      <c r="B35" s="3"/>
      <c r="C35" s="1"/>
      <c r="D35" s="1"/>
      <c r="E35" s="1" t="s">
        <v>215</v>
      </c>
      <c r="F35" s="1">
        <v>17</v>
      </c>
      <c r="G35" s="1" t="s">
        <v>13</v>
      </c>
      <c r="H35" s="1" t="s">
        <v>14</v>
      </c>
      <c r="I35" s="1">
        <v>16679</v>
      </c>
      <c r="J35" s="1">
        <v>33470</v>
      </c>
      <c r="K35" s="1"/>
      <c r="L35" s="1">
        <v>6019</v>
      </c>
      <c r="M35" s="1"/>
      <c r="N35" s="1" t="s">
        <v>37</v>
      </c>
      <c r="O35" s="1"/>
      <c r="P35" s="6"/>
    </row>
    <row r="36" spans="2:16" ht="18.5" x14ac:dyDescent="0.45">
      <c r="B36" s="3"/>
      <c r="C36" s="1"/>
      <c r="D36" s="1"/>
      <c r="E36" s="1" t="s">
        <v>43</v>
      </c>
      <c r="F36" s="1">
        <v>40</v>
      </c>
      <c r="G36" s="1" t="s">
        <v>13</v>
      </c>
      <c r="H36" s="1" t="s">
        <v>14</v>
      </c>
      <c r="I36" s="1">
        <v>16673</v>
      </c>
      <c r="J36" s="1">
        <v>33470</v>
      </c>
      <c r="K36" s="1"/>
      <c r="L36" s="1">
        <v>6019</v>
      </c>
      <c r="M36" s="1"/>
      <c r="N36" s="1" t="s">
        <v>37</v>
      </c>
      <c r="O36" s="1"/>
      <c r="P36" s="6"/>
    </row>
    <row r="37" spans="2:16" ht="18.5" x14ac:dyDescent="0.45">
      <c r="B37" s="3"/>
      <c r="C37" s="1"/>
      <c r="D37" s="1"/>
      <c r="E37" s="1" t="s">
        <v>43</v>
      </c>
      <c r="F37" s="1">
        <v>4</v>
      </c>
      <c r="G37" s="1" t="s">
        <v>13</v>
      </c>
      <c r="H37" s="1" t="s">
        <v>14</v>
      </c>
      <c r="I37" s="1">
        <v>16674</v>
      </c>
      <c r="J37" s="1">
        <v>0</v>
      </c>
      <c r="K37" s="1"/>
      <c r="L37" s="1">
        <v>6019</v>
      </c>
      <c r="M37" s="1"/>
      <c r="N37" s="1" t="s">
        <v>37</v>
      </c>
      <c r="O37" s="1"/>
      <c r="P37" s="6"/>
    </row>
    <row r="38" spans="2:16" ht="18.5" x14ac:dyDescent="0.45">
      <c r="B38" s="3"/>
      <c r="C38" s="1"/>
      <c r="D38" s="1"/>
      <c r="E38" s="1" t="s">
        <v>21</v>
      </c>
      <c r="F38" s="1">
        <v>25</v>
      </c>
      <c r="G38" s="1" t="s">
        <v>13</v>
      </c>
      <c r="H38" s="1" t="s">
        <v>22</v>
      </c>
      <c r="I38" s="1">
        <v>16669</v>
      </c>
      <c r="J38" s="1">
        <v>33470</v>
      </c>
      <c r="K38" s="1"/>
      <c r="L38" s="1">
        <v>6019</v>
      </c>
      <c r="M38" s="1"/>
      <c r="N38" s="1" t="s">
        <v>37</v>
      </c>
      <c r="O38" s="1"/>
      <c r="P38" s="6"/>
    </row>
    <row r="39" spans="2:16" ht="18.5" x14ac:dyDescent="0.45">
      <c r="B39" s="3"/>
      <c r="C39" s="1"/>
      <c r="D39" s="1"/>
      <c r="E39" s="1" t="s">
        <v>111</v>
      </c>
      <c r="F39" s="1">
        <v>27</v>
      </c>
      <c r="G39" s="1" t="s">
        <v>13</v>
      </c>
      <c r="H39" s="1" t="s">
        <v>14</v>
      </c>
      <c r="I39" s="1">
        <v>16676</v>
      </c>
      <c r="J39" s="1">
        <v>33470</v>
      </c>
      <c r="K39" s="1"/>
      <c r="L39" s="1">
        <v>6019</v>
      </c>
      <c r="M39" s="1" t="s">
        <v>110</v>
      </c>
      <c r="N39" s="1" t="s">
        <v>37</v>
      </c>
      <c r="O39" s="1"/>
      <c r="P39" s="6"/>
    </row>
    <row r="40" spans="2:16" ht="18.5" x14ac:dyDescent="0.45">
      <c r="B40" s="3"/>
      <c r="C40" s="1"/>
      <c r="D40" s="1"/>
      <c r="E40" s="1" t="s">
        <v>109</v>
      </c>
      <c r="F40" s="1">
        <v>27</v>
      </c>
      <c r="G40" s="1" t="s">
        <v>13</v>
      </c>
      <c r="H40" s="1" t="s">
        <v>14</v>
      </c>
      <c r="I40" s="1">
        <v>16677</v>
      </c>
      <c r="J40" s="1">
        <v>0</v>
      </c>
      <c r="K40" s="1"/>
      <c r="L40" s="1">
        <v>6019</v>
      </c>
      <c r="M40" s="1" t="s">
        <v>110</v>
      </c>
      <c r="N40" s="1" t="s">
        <v>37</v>
      </c>
      <c r="O40" s="1"/>
      <c r="P40" s="6"/>
    </row>
    <row r="41" spans="2:16" ht="18.5" x14ac:dyDescent="0.45">
      <c r="B41" s="3"/>
      <c r="C41" s="1"/>
      <c r="D41" s="1"/>
      <c r="E41" s="1" t="s">
        <v>46</v>
      </c>
      <c r="F41" s="1">
        <v>30</v>
      </c>
      <c r="G41" s="1" t="s">
        <v>13</v>
      </c>
      <c r="H41" s="1" t="s">
        <v>14</v>
      </c>
      <c r="I41" s="1">
        <v>16658</v>
      </c>
      <c r="J41" s="1">
        <v>33470</v>
      </c>
      <c r="K41" s="1"/>
      <c r="L41" s="1">
        <v>6019</v>
      </c>
      <c r="M41" s="1"/>
      <c r="N41" s="1" t="s">
        <v>37</v>
      </c>
      <c r="O41" s="1"/>
      <c r="P41" s="6"/>
    </row>
    <row r="42" spans="2:16" ht="18.5" x14ac:dyDescent="0.45">
      <c r="B42" s="4"/>
      <c r="C42" s="2"/>
      <c r="D42" s="2"/>
      <c r="E42" s="2" t="s">
        <v>279</v>
      </c>
      <c r="F42" s="2">
        <v>50</v>
      </c>
      <c r="G42" s="2" t="s">
        <v>289</v>
      </c>
      <c r="H42" s="2" t="s">
        <v>14</v>
      </c>
      <c r="I42" s="2">
        <v>16678</v>
      </c>
      <c r="J42" s="2">
        <v>118230</v>
      </c>
      <c r="K42" s="2"/>
      <c r="L42" s="2">
        <v>6019</v>
      </c>
      <c r="M42" s="2"/>
      <c r="N42" s="2" t="s">
        <v>37</v>
      </c>
      <c r="O42" s="2"/>
      <c r="P42" s="7"/>
    </row>
    <row r="43" spans="2:16" ht="18.5" x14ac:dyDescent="0.45">
      <c r="B43" s="8">
        <v>45425</v>
      </c>
      <c r="C43" s="1">
        <v>2853</v>
      </c>
      <c r="D43" s="1" t="s">
        <v>11</v>
      </c>
      <c r="E43" s="1" t="s">
        <v>257</v>
      </c>
      <c r="F43" s="1">
        <v>156</v>
      </c>
      <c r="G43" s="1" t="s">
        <v>13</v>
      </c>
      <c r="H43" s="1" t="s">
        <v>14</v>
      </c>
      <c r="I43" s="1">
        <v>16682</v>
      </c>
      <c r="J43" s="1">
        <v>33470</v>
      </c>
      <c r="K43" s="1"/>
      <c r="L43" s="1">
        <v>6028</v>
      </c>
      <c r="M43" s="1"/>
      <c r="N43" s="1" t="s">
        <v>37</v>
      </c>
      <c r="O43" s="1"/>
      <c r="P43" s="6"/>
    </row>
    <row r="44" spans="2:16" ht="18.5" x14ac:dyDescent="0.45">
      <c r="B44" s="3"/>
      <c r="C44" s="1"/>
      <c r="D44" s="1"/>
      <c r="E44" s="1" t="s">
        <v>281</v>
      </c>
      <c r="F44" s="1">
        <v>36</v>
      </c>
      <c r="G44" s="1" t="s">
        <v>134</v>
      </c>
      <c r="H44" s="1" t="s">
        <v>14</v>
      </c>
      <c r="I44" s="1">
        <v>16680</v>
      </c>
      <c r="J44" s="1">
        <v>118230</v>
      </c>
      <c r="K44" s="1"/>
      <c r="L44" s="1">
        <v>6028</v>
      </c>
      <c r="M44" s="1"/>
      <c r="N44" s="1" t="s">
        <v>37</v>
      </c>
      <c r="O44" s="1"/>
      <c r="P44" s="6"/>
    </row>
    <row r="45" spans="2:16" ht="18.5" x14ac:dyDescent="0.45">
      <c r="B45" s="3"/>
      <c r="C45" s="1"/>
      <c r="D45" s="1"/>
      <c r="E45" s="1" t="s">
        <v>282</v>
      </c>
      <c r="F45" s="1">
        <v>26</v>
      </c>
      <c r="G45" s="1" t="s">
        <v>24</v>
      </c>
      <c r="H45" s="1" t="s">
        <v>14</v>
      </c>
      <c r="I45" s="1">
        <v>16672</v>
      </c>
      <c r="J45" s="1">
        <v>33470</v>
      </c>
      <c r="K45" s="1"/>
      <c r="L45" s="1">
        <v>6028</v>
      </c>
      <c r="M45" s="1"/>
      <c r="N45" s="1" t="s">
        <v>37</v>
      </c>
      <c r="O45" s="1"/>
      <c r="P45" s="6"/>
    </row>
    <row r="46" spans="2:16" ht="18.5" x14ac:dyDescent="0.45">
      <c r="B46" s="4"/>
      <c r="C46" s="2"/>
      <c r="D46" s="2"/>
      <c r="E46" s="2" t="s">
        <v>60</v>
      </c>
      <c r="F46" s="2">
        <v>20</v>
      </c>
      <c r="G46" s="2" t="s">
        <v>24</v>
      </c>
      <c r="H46" s="2" t="s">
        <v>14</v>
      </c>
      <c r="I46" s="2">
        <v>16681</v>
      </c>
      <c r="J46" s="2">
        <v>33470</v>
      </c>
      <c r="K46" s="2"/>
      <c r="L46" s="2">
        <v>6028</v>
      </c>
      <c r="M46" s="2"/>
      <c r="N46" s="2" t="s">
        <v>37</v>
      </c>
      <c r="O46" s="2"/>
      <c r="P46" s="7"/>
    </row>
    <row r="47" spans="2:16" ht="18.5" x14ac:dyDescent="0.45">
      <c r="B47" s="12">
        <v>45425</v>
      </c>
      <c r="C47" s="10">
        <v>2854</v>
      </c>
      <c r="D47" s="10" t="s">
        <v>33</v>
      </c>
      <c r="E47" s="10" t="s">
        <v>226</v>
      </c>
      <c r="F47" s="10">
        <v>106</v>
      </c>
      <c r="G47" s="10" t="s">
        <v>24</v>
      </c>
      <c r="H47" s="10" t="s">
        <v>14</v>
      </c>
      <c r="I47" s="10">
        <v>16683</v>
      </c>
      <c r="J47" s="10">
        <v>112650</v>
      </c>
      <c r="K47" s="10"/>
      <c r="L47" s="10">
        <v>6028</v>
      </c>
      <c r="M47" s="10"/>
      <c r="N47" s="10" t="s">
        <v>37</v>
      </c>
      <c r="O47" s="10"/>
      <c r="P47" s="11"/>
    </row>
    <row r="48" spans="2:16" ht="18.5" x14ac:dyDescent="0.45">
      <c r="B48" s="8">
        <v>45426</v>
      </c>
      <c r="C48" s="1">
        <v>2855</v>
      </c>
      <c r="D48" s="1" t="s">
        <v>33</v>
      </c>
      <c r="E48" s="1" t="s">
        <v>31</v>
      </c>
      <c r="F48" s="1">
        <v>114</v>
      </c>
      <c r="G48" s="1" t="s">
        <v>32</v>
      </c>
      <c r="H48" s="1" t="s">
        <v>14</v>
      </c>
      <c r="I48" s="1">
        <v>16696</v>
      </c>
      <c r="J48" s="1">
        <v>33470</v>
      </c>
      <c r="K48" s="1"/>
      <c r="L48" s="1">
        <v>6029</v>
      </c>
      <c r="M48" s="1"/>
      <c r="N48" s="1" t="s">
        <v>37</v>
      </c>
      <c r="O48" s="1"/>
      <c r="P48" s="6"/>
    </row>
    <row r="49" spans="2:16" ht="18.5" x14ac:dyDescent="0.45">
      <c r="B49" s="3"/>
      <c r="C49" s="1"/>
      <c r="D49" s="1"/>
      <c r="E49" s="1" t="s">
        <v>31</v>
      </c>
      <c r="F49" s="1">
        <v>10</v>
      </c>
      <c r="G49" s="1" t="s">
        <v>32</v>
      </c>
      <c r="H49" s="1" t="s">
        <v>14</v>
      </c>
      <c r="I49" s="1">
        <v>16697</v>
      </c>
      <c r="J49" s="1">
        <v>0</v>
      </c>
      <c r="K49" s="1"/>
      <c r="L49" s="1">
        <v>6029</v>
      </c>
      <c r="M49" s="1"/>
      <c r="N49" s="1" t="s">
        <v>37</v>
      </c>
      <c r="O49" s="1"/>
      <c r="P49" s="6"/>
    </row>
    <row r="50" spans="2:16" ht="18.5" x14ac:dyDescent="0.45">
      <c r="B50" s="4"/>
      <c r="C50" s="2"/>
      <c r="D50" s="2"/>
      <c r="E50" s="2" t="s">
        <v>57</v>
      </c>
      <c r="F50" s="2">
        <v>94</v>
      </c>
      <c r="G50" s="2" t="s">
        <v>41</v>
      </c>
      <c r="H50" s="2" t="s">
        <v>14</v>
      </c>
      <c r="I50" s="2">
        <v>16698</v>
      </c>
      <c r="J50" s="2">
        <v>131100</v>
      </c>
      <c r="K50" s="2"/>
      <c r="L50" s="2">
        <v>6029</v>
      </c>
      <c r="M50" s="2"/>
      <c r="N50" s="2" t="s">
        <v>37</v>
      </c>
      <c r="O50" s="2"/>
      <c r="P50" s="7"/>
    </row>
    <row r="51" spans="2:16" ht="18.5" x14ac:dyDescent="0.45">
      <c r="B51" s="8">
        <v>45426</v>
      </c>
      <c r="C51" s="1">
        <v>2856</v>
      </c>
      <c r="D51" s="1" t="s">
        <v>11</v>
      </c>
      <c r="E51" s="1" t="s">
        <v>74</v>
      </c>
      <c r="F51" s="1">
        <v>27</v>
      </c>
      <c r="G51" s="1" t="s">
        <v>126</v>
      </c>
      <c r="H51" s="1" t="s">
        <v>14</v>
      </c>
      <c r="I51" s="1">
        <v>16691</v>
      </c>
      <c r="J51" s="1">
        <v>33470</v>
      </c>
      <c r="K51" s="1"/>
      <c r="L51" s="1">
        <v>6028</v>
      </c>
      <c r="M51" s="1"/>
      <c r="N51" s="1" t="s">
        <v>37</v>
      </c>
      <c r="O51" s="1"/>
      <c r="P51" s="6"/>
    </row>
    <row r="52" spans="2:16" ht="18.5" x14ac:dyDescent="0.45">
      <c r="B52" s="3"/>
      <c r="C52" s="1"/>
      <c r="D52" s="1"/>
      <c r="E52" s="1" t="s">
        <v>114</v>
      </c>
      <c r="F52" s="1">
        <v>40</v>
      </c>
      <c r="G52" s="1" t="s">
        <v>252</v>
      </c>
      <c r="H52" s="1" t="s">
        <v>14</v>
      </c>
      <c r="I52" s="1">
        <v>16695</v>
      </c>
      <c r="J52" s="1">
        <v>33470</v>
      </c>
      <c r="K52" s="1"/>
      <c r="L52" s="1">
        <v>6028</v>
      </c>
      <c r="M52" s="1"/>
      <c r="N52" s="1" t="s">
        <v>37</v>
      </c>
      <c r="O52" s="1"/>
      <c r="P52" s="6"/>
    </row>
    <row r="53" spans="2:16" ht="18.5" x14ac:dyDescent="0.45">
      <c r="B53" s="13"/>
      <c r="C53" s="14"/>
      <c r="D53" s="14"/>
      <c r="E53" s="14" t="s">
        <v>283</v>
      </c>
      <c r="F53" s="14">
        <v>35</v>
      </c>
      <c r="G53" s="14" t="s">
        <v>13</v>
      </c>
      <c r="H53" s="14" t="s">
        <v>14</v>
      </c>
      <c r="I53" s="14">
        <v>16692</v>
      </c>
      <c r="J53" s="14">
        <v>0</v>
      </c>
      <c r="K53" s="14"/>
      <c r="L53" s="14"/>
      <c r="M53" s="14" t="s">
        <v>286</v>
      </c>
      <c r="N53" s="14"/>
      <c r="O53" s="14"/>
      <c r="P53" s="15"/>
    </row>
    <row r="54" spans="2:16" ht="18.5" x14ac:dyDescent="0.45">
      <c r="B54" s="3"/>
      <c r="C54" s="1"/>
      <c r="D54" s="1"/>
      <c r="E54" s="1" t="s">
        <v>73</v>
      </c>
      <c r="F54" s="1">
        <v>150</v>
      </c>
      <c r="G54" s="1" t="s">
        <v>13</v>
      </c>
      <c r="H54" s="1" t="s">
        <v>118</v>
      </c>
      <c r="I54" s="1">
        <v>16689</v>
      </c>
      <c r="J54" s="1">
        <v>33470</v>
      </c>
      <c r="K54" s="1"/>
      <c r="L54" s="1">
        <v>6028</v>
      </c>
      <c r="M54" s="1"/>
      <c r="N54" s="1" t="s">
        <v>37</v>
      </c>
      <c r="O54" s="1"/>
      <c r="P54" s="6"/>
    </row>
    <row r="55" spans="2:16" ht="18.5" x14ac:dyDescent="0.45">
      <c r="B55" s="3"/>
      <c r="C55" s="1"/>
      <c r="D55" s="1"/>
      <c r="E55" s="1" t="s">
        <v>236</v>
      </c>
      <c r="F55" s="1">
        <v>21</v>
      </c>
      <c r="G55" s="1" t="s">
        <v>284</v>
      </c>
      <c r="H55" s="1" t="s">
        <v>14</v>
      </c>
      <c r="I55" s="1">
        <v>16664</v>
      </c>
      <c r="J55" s="1">
        <v>33470</v>
      </c>
      <c r="K55" s="1"/>
      <c r="L55" s="1">
        <v>6028</v>
      </c>
      <c r="M55" s="1"/>
      <c r="N55" s="1" t="s">
        <v>37</v>
      </c>
      <c r="O55" s="1"/>
      <c r="P55" s="6"/>
    </row>
    <row r="56" spans="2:16" ht="18.5" x14ac:dyDescent="0.45">
      <c r="B56" s="3"/>
      <c r="C56" s="1"/>
      <c r="D56" s="1"/>
      <c r="E56" s="1" t="s">
        <v>84</v>
      </c>
      <c r="F56" s="1">
        <v>4</v>
      </c>
      <c r="G56" s="1" t="s">
        <v>285</v>
      </c>
      <c r="H56" s="1" t="s">
        <v>14</v>
      </c>
      <c r="I56" s="1">
        <v>16694</v>
      </c>
      <c r="J56" s="1">
        <v>131100</v>
      </c>
      <c r="K56" s="1"/>
      <c r="L56" s="1">
        <v>6028</v>
      </c>
      <c r="M56" s="1"/>
      <c r="N56" s="1" t="s">
        <v>37</v>
      </c>
      <c r="O56" s="1"/>
      <c r="P56" s="6"/>
    </row>
    <row r="57" spans="2:16" ht="18.5" x14ac:dyDescent="0.45">
      <c r="B57" s="3"/>
      <c r="C57" s="1"/>
      <c r="D57" s="1"/>
      <c r="E57" s="1" t="s">
        <v>84</v>
      </c>
      <c r="F57" s="1">
        <v>42</v>
      </c>
      <c r="G57" s="1" t="s">
        <v>285</v>
      </c>
      <c r="H57" s="1" t="s">
        <v>14</v>
      </c>
      <c r="I57" s="1">
        <v>16693</v>
      </c>
      <c r="J57" s="1">
        <v>0</v>
      </c>
      <c r="K57" s="1"/>
      <c r="L57" s="1">
        <v>6028</v>
      </c>
      <c r="M57" s="1"/>
      <c r="N57" s="1" t="s">
        <v>37</v>
      </c>
      <c r="O57" s="1"/>
      <c r="P57" s="6"/>
    </row>
    <row r="58" spans="2:16" ht="18.5" x14ac:dyDescent="0.45">
      <c r="B58" s="4"/>
      <c r="C58" s="2"/>
      <c r="D58" s="2"/>
      <c r="E58" s="2" t="s">
        <v>115</v>
      </c>
      <c r="F58" s="2">
        <v>25</v>
      </c>
      <c r="G58" s="2" t="s">
        <v>116</v>
      </c>
      <c r="H58" s="2" t="s">
        <v>14</v>
      </c>
      <c r="I58" s="2">
        <v>16690</v>
      </c>
      <c r="J58" s="2">
        <v>33470</v>
      </c>
      <c r="K58" s="2"/>
      <c r="L58" s="2">
        <v>6028</v>
      </c>
      <c r="M58" s="2"/>
      <c r="N58" s="2" t="s">
        <v>37</v>
      </c>
      <c r="O58" s="2"/>
      <c r="P58" s="7"/>
    </row>
    <row r="59" spans="2:16" ht="18.5" x14ac:dyDescent="0.45">
      <c r="B59" s="8">
        <v>45427</v>
      </c>
      <c r="C59" s="1">
        <v>2857</v>
      </c>
      <c r="D59" s="1" t="s">
        <v>11</v>
      </c>
      <c r="E59" s="1" t="s">
        <v>287</v>
      </c>
      <c r="F59" s="1">
        <v>20</v>
      </c>
      <c r="G59" s="1" t="s">
        <v>24</v>
      </c>
      <c r="H59" s="1" t="s">
        <v>14</v>
      </c>
      <c r="I59" s="1">
        <v>16703</v>
      </c>
      <c r="J59" s="1">
        <v>33470</v>
      </c>
      <c r="K59" s="1"/>
      <c r="L59" s="1">
        <v>6029</v>
      </c>
      <c r="M59" s="1"/>
      <c r="N59" s="1" t="s">
        <v>37</v>
      </c>
      <c r="O59" s="1"/>
      <c r="P59" s="6"/>
    </row>
    <row r="60" spans="2:16" ht="18.5" x14ac:dyDescent="0.45">
      <c r="B60" s="3"/>
      <c r="C60" s="1"/>
      <c r="D60" s="1"/>
      <c r="E60" s="1" t="s">
        <v>283</v>
      </c>
      <c r="F60" s="1">
        <v>35</v>
      </c>
      <c r="G60" s="1" t="s">
        <v>13</v>
      </c>
      <c r="H60" s="1" t="s">
        <v>14</v>
      </c>
      <c r="I60" s="1">
        <v>16692</v>
      </c>
      <c r="J60" s="1">
        <v>33470</v>
      </c>
      <c r="K60" s="1"/>
      <c r="L60" s="1">
        <v>6029</v>
      </c>
      <c r="M60" s="1"/>
      <c r="N60" s="1" t="s">
        <v>37</v>
      </c>
      <c r="O60" s="1"/>
      <c r="P60" s="6"/>
    </row>
    <row r="61" spans="2:16" ht="18.5" x14ac:dyDescent="0.45">
      <c r="B61" s="3"/>
      <c r="C61" s="1"/>
      <c r="D61" s="1"/>
      <c r="E61" s="1" t="s">
        <v>164</v>
      </c>
      <c r="F61" s="1">
        <v>17</v>
      </c>
      <c r="G61" s="1" t="s">
        <v>13</v>
      </c>
      <c r="H61" s="1" t="s">
        <v>14</v>
      </c>
      <c r="I61" s="1">
        <v>16704</v>
      </c>
      <c r="J61" s="1">
        <v>33470</v>
      </c>
      <c r="K61" s="1"/>
      <c r="L61" s="1">
        <v>6029</v>
      </c>
      <c r="M61" s="1"/>
      <c r="N61" s="1" t="s">
        <v>37</v>
      </c>
      <c r="O61" s="1"/>
      <c r="P61" s="6"/>
    </row>
    <row r="62" spans="2:16" ht="18.5" x14ac:dyDescent="0.45">
      <c r="B62" s="3"/>
      <c r="C62" s="1"/>
      <c r="D62" s="1"/>
      <c r="E62" s="1" t="s">
        <v>34</v>
      </c>
      <c r="F62" s="1">
        <v>30</v>
      </c>
      <c r="G62" s="1" t="s">
        <v>13</v>
      </c>
      <c r="H62" s="1" t="s">
        <v>35</v>
      </c>
      <c r="I62" s="1">
        <v>16705</v>
      </c>
      <c r="J62" s="1">
        <v>33470</v>
      </c>
      <c r="K62" s="1"/>
      <c r="L62" s="1">
        <v>6029</v>
      </c>
      <c r="M62" s="1"/>
      <c r="N62" s="1" t="s">
        <v>37</v>
      </c>
      <c r="O62" s="1"/>
      <c r="P62" s="6"/>
    </row>
    <row r="63" spans="2:16" ht="18.5" x14ac:dyDescent="0.45">
      <c r="B63" s="4"/>
      <c r="C63" s="2"/>
      <c r="D63" s="2"/>
      <c r="E63" s="2" t="s">
        <v>224</v>
      </c>
      <c r="F63" s="2">
        <v>30</v>
      </c>
      <c r="G63" s="2" t="s">
        <v>288</v>
      </c>
      <c r="H63" s="2" t="s">
        <v>14</v>
      </c>
      <c r="I63" s="2">
        <v>16702</v>
      </c>
      <c r="J63" s="2">
        <v>131100</v>
      </c>
      <c r="K63" s="2"/>
      <c r="L63" s="2">
        <v>6029</v>
      </c>
      <c r="M63" s="2"/>
      <c r="N63" s="2" t="s">
        <v>37</v>
      </c>
      <c r="O63" s="2"/>
      <c r="P63" s="7"/>
    </row>
    <row r="64" spans="2:16" ht="18.5" x14ac:dyDescent="0.45">
      <c r="B64" s="8">
        <v>45428</v>
      </c>
      <c r="C64" s="1">
        <v>2858</v>
      </c>
      <c r="D64" s="1" t="s">
        <v>11</v>
      </c>
      <c r="E64" s="1" t="s">
        <v>49</v>
      </c>
      <c r="F64" s="1">
        <v>95</v>
      </c>
      <c r="G64" s="1" t="s">
        <v>13</v>
      </c>
      <c r="H64" s="1" t="s">
        <v>14</v>
      </c>
      <c r="I64" s="1">
        <v>16709</v>
      </c>
      <c r="J64" s="1">
        <v>33470</v>
      </c>
      <c r="K64" s="1"/>
      <c r="L64" s="1">
        <v>6029</v>
      </c>
      <c r="M64" s="1"/>
      <c r="N64" s="1" t="s">
        <v>37</v>
      </c>
      <c r="O64" s="1"/>
      <c r="P64" s="6"/>
    </row>
    <row r="65" spans="2:16" ht="18.5" x14ac:dyDescent="0.45">
      <c r="B65" s="3"/>
      <c r="C65" s="1"/>
      <c r="D65" s="1"/>
      <c r="E65" s="1" t="s">
        <v>106</v>
      </c>
      <c r="F65" s="1">
        <v>20</v>
      </c>
      <c r="G65" s="1" t="s">
        <v>13</v>
      </c>
      <c r="H65" s="1" t="s">
        <v>107</v>
      </c>
      <c r="I65" s="1">
        <v>16713</v>
      </c>
      <c r="J65" s="1">
        <v>33470</v>
      </c>
      <c r="K65" s="1"/>
      <c r="L65" s="1">
        <v>6029</v>
      </c>
      <c r="M65" s="1"/>
      <c r="N65" s="1" t="s">
        <v>37</v>
      </c>
      <c r="O65" s="1"/>
      <c r="P65" s="6"/>
    </row>
    <row r="66" spans="2:16" ht="18.5" x14ac:dyDescent="0.45">
      <c r="B66" s="3"/>
      <c r="C66" s="1"/>
      <c r="D66" s="1"/>
      <c r="E66" s="1" t="s">
        <v>16</v>
      </c>
      <c r="F66" s="1">
        <v>1</v>
      </c>
      <c r="G66" s="1" t="s">
        <v>13</v>
      </c>
      <c r="H66" s="1" t="s">
        <v>97</v>
      </c>
      <c r="I66" s="1">
        <v>16712</v>
      </c>
      <c r="J66" s="1">
        <v>33470</v>
      </c>
      <c r="K66" s="1"/>
      <c r="L66" s="1">
        <v>6029</v>
      </c>
      <c r="M66" s="1"/>
      <c r="N66" s="1" t="s">
        <v>37</v>
      </c>
      <c r="O66" s="1"/>
      <c r="P66" s="6"/>
    </row>
    <row r="67" spans="2:16" ht="18.5" x14ac:dyDescent="0.45">
      <c r="B67" s="3"/>
      <c r="C67" s="1"/>
      <c r="D67" s="1"/>
      <c r="E67" s="1" t="s">
        <v>16</v>
      </c>
      <c r="F67" s="1">
        <v>14</v>
      </c>
      <c r="G67" s="1" t="s">
        <v>13</v>
      </c>
      <c r="H67" s="1" t="s">
        <v>97</v>
      </c>
      <c r="I67" s="1">
        <v>16711</v>
      </c>
      <c r="J67" s="1">
        <v>0</v>
      </c>
      <c r="K67" s="1"/>
      <c r="L67" s="1">
        <v>6029</v>
      </c>
      <c r="M67" s="1"/>
      <c r="N67" s="1" t="s">
        <v>37</v>
      </c>
      <c r="O67" s="1"/>
      <c r="P67" s="6"/>
    </row>
    <row r="68" spans="2:16" ht="18.5" x14ac:dyDescent="0.45">
      <c r="B68" s="3"/>
      <c r="C68" s="1"/>
      <c r="D68" s="1"/>
      <c r="E68" s="1" t="s">
        <v>202</v>
      </c>
      <c r="F68" s="1">
        <v>20</v>
      </c>
      <c r="G68" s="1" t="s">
        <v>13</v>
      </c>
      <c r="H68" s="1" t="s">
        <v>203</v>
      </c>
      <c r="I68" s="1">
        <v>16710</v>
      </c>
      <c r="J68" s="1">
        <v>33470</v>
      </c>
      <c r="K68" s="1"/>
      <c r="L68" s="1">
        <v>6029</v>
      </c>
      <c r="M68" s="1"/>
      <c r="N68" s="1" t="s">
        <v>37</v>
      </c>
      <c r="O68" s="1"/>
      <c r="P68" s="6"/>
    </row>
    <row r="69" spans="2:16" ht="18.5" x14ac:dyDescent="0.45">
      <c r="B69" s="4"/>
      <c r="C69" s="2"/>
      <c r="D69" s="2"/>
      <c r="E69" s="2" t="s">
        <v>31</v>
      </c>
      <c r="F69" s="2">
        <v>80</v>
      </c>
      <c r="G69" s="2" t="s">
        <v>32</v>
      </c>
      <c r="H69" s="2" t="s">
        <v>14</v>
      </c>
      <c r="I69" s="2">
        <v>16714</v>
      </c>
      <c r="J69" s="2">
        <v>118230</v>
      </c>
      <c r="K69" s="2"/>
      <c r="L69" s="2">
        <v>6029</v>
      </c>
      <c r="M69" s="2"/>
      <c r="N69" s="2" t="s">
        <v>37</v>
      </c>
      <c r="O69" s="2"/>
      <c r="P69" s="7"/>
    </row>
    <row r="70" spans="2:16" ht="18.5" x14ac:dyDescent="0.45">
      <c r="B70" s="12">
        <v>45429</v>
      </c>
      <c r="C70" s="10">
        <v>2859</v>
      </c>
      <c r="D70" s="10" t="s">
        <v>11</v>
      </c>
      <c r="E70" s="10" t="s">
        <v>226</v>
      </c>
      <c r="F70" s="10">
        <v>83</v>
      </c>
      <c r="G70" s="10" t="s">
        <v>24</v>
      </c>
      <c r="H70" s="10" t="s">
        <v>14</v>
      </c>
      <c r="I70" s="10">
        <v>16716</v>
      </c>
      <c r="J70" s="10">
        <v>112650</v>
      </c>
      <c r="K70" s="10"/>
      <c r="L70" s="10">
        <v>6029</v>
      </c>
      <c r="M70" s="10"/>
      <c r="N70" s="10" t="s">
        <v>37</v>
      </c>
      <c r="O70" s="10"/>
      <c r="P70" s="11"/>
    </row>
    <row r="71" spans="2:16" ht="18.5" x14ac:dyDescent="0.45">
      <c r="B71" s="8">
        <v>45432</v>
      </c>
      <c r="C71" s="1">
        <v>2860</v>
      </c>
      <c r="D71" s="1" t="s">
        <v>11</v>
      </c>
      <c r="E71" s="1" t="s">
        <v>262</v>
      </c>
      <c r="F71" s="1">
        <v>160</v>
      </c>
      <c r="G71" s="1" t="s">
        <v>24</v>
      </c>
      <c r="H71" s="1" t="s">
        <v>14</v>
      </c>
      <c r="I71" s="1">
        <v>16720</v>
      </c>
      <c r="J71" s="1">
        <v>112650</v>
      </c>
      <c r="K71" s="1"/>
      <c r="L71" s="1">
        <v>6039</v>
      </c>
      <c r="M71" s="1"/>
      <c r="N71" s="1" t="s">
        <v>37</v>
      </c>
      <c r="O71" s="1"/>
      <c r="P71" s="6"/>
    </row>
    <row r="72" spans="2:16" ht="18.5" x14ac:dyDescent="0.45">
      <c r="B72" s="3"/>
      <c r="C72" s="1"/>
      <c r="D72" s="1"/>
      <c r="E72" s="1" t="s">
        <v>290</v>
      </c>
      <c r="F72" s="1">
        <v>1</v>
      </c>
      <c r="G72" s="1" t="s">
        <v>13</v>
      </c>
      <c r="H72" s="1" t="s">
        <v>14</v>
      </c>
      <c r="I72" s="1">
        <v>16721</v>
      </c>
      <c r="J72" s="1">
        <v>33470</v>
      </c>
      <c r="K72" s="1"/>
      <c r="L72" s="1">
        <v>6039</v>
      </c>
      <c r="M72" s="1"/>
      <c r="N72" s="1" t="s">
        <v>37</v>
      </c>
      <c r="O72" s="1"/>
      <c r="P72" s="6"/>
    </row>
    <row r="73" spans="2:16" ht="18.5" x14ac:dyDescent="0.45">
      <c r="B73" s="3"/>
      <c r="C73" s="1"/>
      <c r="D73" s="1"/>
      <c r="E73" s="1" t="s">
        <v>290</v>
      </c>
      <c r="F73" s="1">
        <v>21</v>
      </c>
      <c r="G73" s="1" t="s">
        <v>13</v>
      </c>
      <c r="H73" s="1" t="s">
        <v>14</v>
      </c>
      <c r="I73" s="1">
        <v>16722</v>
      </c>
      <c r="J73" s="1">
        <v>0</v>
      </c>
      <c r="K73" s="1"/>
      <c r="L73" s="1">
        <v>6039</v>
      </c>
      <c r="M73" s="1"/>
      <c r="N73" s="1" t="s">
        <v>37</v>
      </c>
      <c r="O73" s="1"/>
      <c r="P73" s="6"/>
    </row>
    <row r="74" spans="2:16" ht="18.5" x14ac:dyDescent="0.45">
      <c r="B74" s="3"/>
      <c r="C74" s="1"/>
      <c r="D74" s="1"/>
      <c r="E74" s="1" t="s">
        <v>146</v>
      </c>
      <c r="F74" s="1">
        <v>12</v>
      </c>
      <c r="G74" s="1" t="s">
        <v>13</v>
      </c>
      <c r="H74" s="1" t="s">
        <v>147</v>
      </c>
      <c r="I74" s="1">
        <v>16649</v>
      </c>
      <c r="J74" s="1">
        <v>33470</v>
      </c>
      <c r="K74" s="1"/>
      <c r="L74" s="1">
        <v>6039</v>
      </c>
      <c r="M74" s="1"/>
      <c r="N74" s="1" t="s">
        <v>37</v>
      </c>
      <c r="O74" s="1"/>
      <c r="P74" s="6"/>
    </row>
    <row r="75" spans="2:16" ht="18.5" x14ac:dyDescent="0.45">
      <c r="B75" s="3"/>
      <c r="C75" s="1"/>
      <c r="D75" s="1"/>
      <c r="E75" s="1" t="s">
        <v>291</v>
      </c>
      <c r="F75" s="1">
        <v>4</v>
      </c>
      <c r="G75" s="1" t="s">
        <v>13</v>
      </c>
      <c r="H75" s="1" t="s">
        <v>292</v>
      </c>
      <c r="I75" s="1">
        <v>16706</v>
      </c>
      <c r="J75" s="1">
        <v>33470</v>
      </c>
      <c r="K75" s="1"/>
      <c r="L75" s="1">
        <v>6039</v>
      </c>
      <c r="M75" s="1"/>
      <c r="N75" s="1" t="s">
        <v>37</v>
      </c>
      <c r="O75" s="1"/>
      <c r="P75" s="6"/>
    </row>
    <row r="76" spans="2:16" ht="18.5" x14ac:dyDescent="0.45">
      <c r="B76" s="4"/>
      <c r="C76" s="2"/>
      <c r="D76" s="2"/>
      <c r="E76" s="2" t="s">
        <v>21</v>
      </c>
      <c r="F76" s="2">
        <v>25</v>
      </c>
      <c r="G76" s="2" t="s">
        <v>13</v>
      </c>
      <c r="H76" s="2" t="s">
        <v>22</v>
      </c>
      <c r="I76" s="2">
        <v>16718</v>
      </c>
      <c r="J76" s="2">
        <v>33470</v>
      </c>
      <c r="K76" s="2"/>
      <c r="L76" s="2">
        <v>6039</v>
      </c>
      <c r="M76" s="2"/>
      <c r="N76" s="2" t="s">
        <v>37</v>
      </c>
      <c r="O76" s="2"/>
      <c r="P76" s="7"/>
    </row>
    <row r="77" spans="2:16" ht="18.5" x14ac:dyDescent="0.45">
      <c r="B77" s="8">
        <v>45432</v>
      </c>
      <c r="C77" s="1">
        <v>2861</v>
      </c>
      <c r="D77" s="1" t="s">
        <v>33</v>
      </c>
      <c r="E77" s="1" t="s">
        <v>26</v>
      </c>
      <c r="F77" s="1">
        <v>4</v>
      </c>
      <c r="G77" s="1" t="s">
        <v>13</v>
      </c>
      <c r="H77" s="1" t="s">
        <v>14</v>
      </c>
      <c r="I77" s="1">
        <v>16724</v>
      </c>
      <c r="J77" s="1">
        <v>33470</v>
      </c>
      <c r="K77" s="1"/>
      <c r="L77" s="1">
        <v>6039</v>
      </c>
      <c r="M77" s="1"/>
      <c r="N77" s="1" t="s">
        <v>37</v>
      </c>
      <c r="O77" s="1"/>
      <c r="P77" s="6"/>
    </row>
    <row r="78" spans="2:16" ht="18.5" x14ac:dyDescent="0.45">
      <c r="B78" s="3"/>
      <c r="C78" s="1"/>
      <c r="D78" s="1"/>
      <c r="E78" s="1" t="s">
        <v>26</v>
      </c>
      <c r="F78" s="1">
        <v>40</v>
      </c>
      <c r="G78" s="1" t="s">
        <v>13</v>
      </c>
      <c r="H78" s="1" t="s">
        <v>14</v>
      </c>
      <c r="I78" s="1">
        <v>16723</v>
      </c>
      <c r="J78" s="1">
        <v>0</v>
      </c>
      <c r="K78" s="1"/>
      <c r="L78" s="1">
        <v>6039</v>
      </c>
      <c r="M78" s="1"/>
      <c r="N78" s="1" t="s">
        <v>37</v>
      </c>
      <c r="O78" s="1"/>
      <c r="P78" s="6"/>
    </row>
    <row r="79" spans="2:16" ht="18.5" x14ac:dyDescent="0.45">
      <c r="B79" s="3"/>
      <c r="C79" s="1"/>
      <c r="D79" s="1"/>
      <c r="E79" s="1" t="s">
        <v>55</v>
      </c>
      <c r="F79" s="1">
        <v>47</v>
      </c>
      <c r="G79" s="1" t="s">
        <v>13</v>
      </c>
      <c r="H79" s="1" t="s">
        <v>56</v>
      </c>
      <c r="I79" s="1">
        <v>16726</v>
      </c>
      <c r="J79" s="1">
        <v>33470</v>
      </c>
      <c r="K79" s="1"/>
      <c r="L79" s="1">
        <v>6039</v>
      </c>
      <c r="M79" s="1"/>
      <c r="N79" s="1" t="s">
        <v>37</v>
      </c>
      <c r="O79" s="1"/>
      <c r="P79" s="6"/>
    </row>
    <row r="80" spans="2:16" ht="18.5" x14ac:dyDescent="0.45">
      <c r="B80" s="4"/>
      <c r="C80" s="2"/>
      <c r="D80" s="2"/>
      <c r="E80" s="2" t="s">
        <v>57</v>
      </c>
      <c r="F80" s="2">
        <v>105</v>
      </c>
      <c r="G80" s="2" t="s">
        <v>41</v>
      </c>
      <c r="H80" s="2" t="s">
        <v>14</v>
      </c>
      <c r="I80" s="2">
        <v>16719</v>
      </c>
      <c r="J80" s="2">
        <v>131100</v>
      </c>
      <c r="K80" s="2"/>
      <c r="L80" s="2">
        <v>6039</v>
      </c>
      <c r="M80" s="2"/>
      <c r="N80" s="2" t="s">
        <v>37</v>
      </c>
      <c r="O80" s="2"/>
      <c r="P80" s="7"/>
    </row>
    <row r="81" spans="2:16" ht="18.5" x14ac:dyDescent="0.45">
      <c r="B81" s="8">
        <v>45433</v>
      </c>
      <c r="C81" s="1">
        <v>2862</v>
      </c>
      <c r="D81" s="1" t="s">
        <v>11</v>
      </c>
      <c r="E81" s="1" t="s">
        <v>293</v>
      </c>
      <c r="F81" s="1">
        <v>10</v>
      </c>
      <c r="G81" s="1" t="s">
        <v>211</v>
      </c>
      <c r="H81" s="1" t="s">
        <v>14</v>
      </c>
      <c r="I81" s="1">
        <v>16717</v>
      </c>
      <c r="J81" s="1">
        <v>33470</v>
      </c>
      <c r="K81" s="1"/>
      <c r="L81" s="1">
        <v>6042</v>
      </c>
      <c r="M81" s="1"/>
      <c r="N81" s="1" t="s">
        <v>37</v>
      </c>
      <c r="O81" s="1"/>
      <c r="P81" s="6"/>
    </row>
    <row r="82" spans="2:16" ht="18.5" x14ac:dyDescent="0.45">
      <c r="B82" s="3"/>
      <c r="C82" s="1"/>
      <c r="D82" s="1"/>
      <c r="E82" s="1" t="s">
        <v>294</v>
      </c>
      <c r="F82" s="1">
        <v>10</v>
      </c>
      <c r="G82" s="1" t="s">
        <v>13</v>
      </c>
      <c r="H82" s="1" t="s">
        <v>178</v>
      </c>
      <c r="I82" s="1">
        <v>16731</v>
      </c>
      <c r="J82" s="1">
        <v>33470</v>
      </c>
      <c r="K82" s="1"/>
      <c r="L82" s="1">
        <v>6042</v>
      </c>
      <c r="M82" s="1"/>
      <c r="N82" s="1" t="s">
        <v>37</v>
      </c>
      <c r="O82" s="1"/>
      <c r="P82" s="6"/>
    </row>
    <row r="83" spans="2:16" ht="18.5" x14ac:dyDescent="0.45">
      <c r="B83" s="3"/>
      <c r="C83" s="1"/>
      <c r="D83" s="1"/>
      <c r="E83" s="1" t="s">
        <v>294</v>
      </c>
      <c r="F83" s="1">
        <v>170</v>
      </c>
      <c r="G83" s="1" t="s">
        <v>13</v>
      </c>
      <c r="H83" s="1" t="s">
        <v>178</v>
      </c>
      <c r="I83" s="1">
        <v>16730</v>
      </c>
      <c r="J83" s="1">
        <v>0</v>
      </c>
      <c r="K83" s="1"/>
      <c r="L83" s="1">
        <v>6042</v>
      </c>
      <c r="M83" s="1"/>
      <c r="N83" s="1" t="s">
        <v>37</v>
      </c>
      <c r="O83" s="1"/>
      <c r="P83" s="6"/>
    </row>
    <row r="84" spans="2:16" ht="18.5" x14ac:dyDescent="0.45">
      <c r="B84" s="4"/>
      <c r="C84" s="2"/>
      <c r="D84" s="2"/>
      <c r="E84" s="2" t="s">
        <v>196</v>
      </c>
      <c r="F84" s="2">
        <v>30</v>
      </c>
      <c r="G84" s="2" t="s">
        <v>197</v>
      </c>
      <c r="H84" s="2" t="s">
        <v>14</v>
      </c>
      <c r="I84" s="2">
        <v>16732</v>
      </c>
      <c r="J84" s="2">
        <v>127250</v>
      </c>
      <c r="K84" s="2"/>
      <c r="L84" s="2">
        <v>6042</v>
      </c>
      <c r="M84" s="2"/>
      <c r="N84" s="2" t="s">
        <v>37</v>
      </c>
      <c r="O84" s="2"/>
      <c r="P84" s="7"/>
    </row>
    <row r="85" spans="2:16" ht="18.5" x14ac:dyDescent="0.45">
      <c r="B85" s="8">
        <v>45435</v>
      </c>
      <c r="C85" s="1">
        <v>2863</v>
      </c>
      <c r="D85" s="1" t="s">
        <v>11</v>
      </c>
      <c r="E85" s="1" t="s">
        <v>277</v>
      </c>
      <c r="F85" s="1">
        <v>56</v>
      </c>
      <c r="G85" s="1" t="s">
        <v>24</v>
      </c>
      <c r="H85" s="1" t="s">
        <v>14</v>
      </c>
      <c r="I85" s="1">
        <v>16737</v>
      </c>
      <c r="J85" s="1">
        <v>33470</v>
      </c>
      <c r="K85" s="1"/>
      <c r="L85" s="1">
        <v>6042</v>
      </c>
      <c r="M85" s="1"/>
      <c r="N85" s="1" t="s">
        <v>37</v>
      </c>
      <c r="O85" s="1"/>
      <c r="P85" s="6"/>
    </row>
    <row r="86" spans="2:16" ht="18.5" x14ac:dyDescent="0.45">
      <c r="B86" s="3"/>
      <c r="C86" s="1"/>
      <c r="D86" s="1"/>
      <c r="E86" s="1" t="s">
        <v>133</v>
      </c>
      <c r="F86" s="1">
        <v>3</v>
      </c>
      <c r="G86" s="1" t="s">
        <v>134</v>
      </c>
      <c r="H86" s="1" t="s">
        <v>14</v>
      </c>
      <c r="I86" s="1">
        <v>16741</v>
      </c>
      <c r="J86" s="1">
        <v>33470</v>
      </c>
      <c r="K86" s="1"/>
      <c r="L86" s="1">
        <v>6042</v>
      </c>
      <c r="M86" s="1"/>
      <c r="N86" s="1" t="s">
        <v>37</v>
      </c>
      <c r="O86" s="1"/>
      <c r="P86" s="6"/>
    </row>
    <row r="87" spans="2:16" ht="18.5" x14ac:dyDescent="0.45">
      <c r="B87" s="3"/>
      <c r="C87" s="1"/>
      <c r="D87" s="1"/>
      <c r="E87" s="1" t="s">
        <v>133</v>
      </c>
      <c r="F87" s="1">
        <v>30</v>
      </c>
      <c r="G87" s="1" t="s">
        <v>134</v>
      </c>
      <c r="H87" s="1" t="s">
        <v>14</v>
      </c>
      <c r="I87" s="1">
        <v>16740</v>
      </c>
      <c r="J87" s="1">
        <v>0</v>
      </c>
      <c r="K87" s="1"/>
      <c r="L87" s="1">
        <v>6042</v>
      </c>
      <c r="M87" s="1"/>
      <c r="N87" s="1" t="s">
        <v>37</v>
      </c>
      <c r="O87" s="1"/>
      <c r="P87" s="6"/>
    </row>
    <row r="88" spans="2:16" ht="18.5" x14ac:dyDescent="0.45">
      <c r="B88" s="3"/>
      <c r="C88" s="1"/>
      <c r="D88" s="1"/>
      <c r="E88" s="1" t="s">
        <v>29</v>
      </c>
      <c r="F88" s="1">
        <v>39</v>
      </c>
      <c r="G88" s="1" t="s">
        <v>30</v>
      </c>
      <c r="H88" s="1" t="s">
        <v>14</v>
      </c>
      <c r="I88" s="1">
        <v>16739</v>
      </c>
      <c r="J88" s="1">
        <v>33470</v>
      </c>
      <c r="K88" s="1"/>
      <c r="L88" s="1">
        <v>6042</v>
      </c>
      <c r="M88" s="1"/>
      <c r="N88" s="1" t="s">
        <v>37</v>
      </c>
      <c r="O88" s="1"/>
      <c r="P88" s="6"/>
    </row>
    <row r="89" spans="2:16" ht="18.5" x14ac:dyDescent="0.45">
      <c r="B89" s="3"/>
      <c r="C89" s="1"/>
      <c r="D89" s="1"/>
      <c r="E89" s="1" t="s">
        <v>74</v>
      </c>
      <c r="F89" s="1">
        <v>35</v>
      </c>
      <c r="G89" s="1" t="s">
        <v>126</v>
      </c>
      <c r="H89" s="1" t="s">
        <v>14</v>
      </c>
      <c r="I89" s="1">
        <v>16738</v>
      </c>
      <c r="J89" s="1">
        <v>118230</v>
      </c>
      <c r="K89" s="1"/>
      <c r="L89" s="1">
        <v>6042</v>
      </c>
      <c r="M89" s="1"/>
      <c r="N89" s="1" t="s">
        <v>37</v>
      </c>
      <c r="O89" s="1"/>
      <c r="P89" s="6"/>
    </row>
    <row r="90" spans="2:16" ht="18.5" x14ac:dyDescent="0.45">
      <c r="B90" s="4"/>
      <c r="C90" s="2"/>
      <c r="D90" s="2"/>
      <c r="E90" s="2" t="s">
        <v>295</v>
      </c>
      <c r="F90" s="2">
        <v>30</v>
      </c>
      <c r="G90" s="2" t="s">
        <v>296</v>
      </c>
      <c r="H90" s="2" t="s">
        <v>14</v>
      </c>
      <c r="I90" s="2">
        <v>16742</v>
      </c>
      <c r="J90" s="2">
        <v>33470</v>
      </c>
      <c r="K90" s="2"/>
      <c r="L90" s="2">
        <v>6042</v>
      </c>
      <c r="M90" s="2"/>
      <c r="N90" s="2" t="s">
        <v>37</v>
      </c>
      <c r="O90" s="2"/>
      <c r="P90" s="7"/>
    </row>
    <row r="91" spans="2:16" ht="18.5" x14ac:dyDescent="0.45">
      <c r="B91" s="16"/>
      <c r="C91" s="10"/>
      <c r="D91" s="10"/>
      <c r="E91" s="10" t="s">
        <v>297</v>
      </c>
      <c r="F91" s="10" t="s">
        <v>209</v>
      </c>
      <c r="G91" s="10" t="s">
        <v>305</v>
      </c>
      <c r="H91" s="10" t="s">
        <v>14</v>
      </c>
      <c r="I91" s="10">
        <v>21258</v>
      </c>
      <c r="J91" s="10">
        <v>82761</v>
      </c>
      <c r="K91" s="10"/>
      <c r="L91" s="10">
        <v>6039</v>
      </c>
      <c r="M91" s="10"/>
      <c r="N91" s="10"/>
      <c r="O91" s="10"/>
      <c r="P91" s="11"/>
    </row>
    <row r="92" spans="2:16" ht="18.5" x14ac:dyDescent="0.45">
      <c r="B92" s="8">
        <v>45436</v>
      </c>
      <c r="C92" s="1">
        <v>2864</v>
      </c>
      <c r="D92" s="1" t="s">
        <v>11</v>
      </c>
      <c r="E92" s="1" t="s">
        <v>272</v>
      </c>
      <c r="F92" s="1">
        <v>2</v>
      </c>
      <c r="G92" s="1" t="s">
        <v>13</v>
      </c>
      <c r="H92" s="1" t="s">
        <v>14</v>
      </c>
      <c r="I92" s="1">
        <v>16751</v>
      </c>
      <c r="J92" s="1">
        <v>118230</v>
      </c>
      <c r="K92" s="1"/>
      <c r="L92" s="1">
        <v>6041</v>
      </c>
      <c r="M92" s="1"/>
      <c r="N92" s="1" t="s">
        <v>37</v>
      </c>
      <c r="O92" s="1"/>
      <c r="P92" s="6"/>
    </row>
    <row r="93" spans="2:16" ht="18.5" x14ac:dyDescent="0.45">
      <c r="B93" s="3"/>
      <c r="C93" s="1"/>
      <c r="D93" s="1"/>
      <c r="E93" s="1" t="s">
        <v>272</v>
      </c>
      <c r="F93" s="1">
        <v>48</v>
      </c>
      <c r="G93" s="1" t="s">
        <v>13</v>
      </c>
      <c r="H93" s="1" t="s">
        <v>14</v>
      </c>
      <c r="I93" s="1">
        <v>16750</v>
      </c>
      <c r="J93" s="1">
        <v>0</v>
      </c>
      <c r="K93" s="1"/>
      <c r="L93" s="1">
        <v>6041</v>
      </c>
      <c r="M93" s="1"/>
      <c r="N93" s="1" t="s">
        <v>37</v>
      </c>
      <c r="O93" s="1"/>
      <c r="P93" s="6"/>
    </row>
    <row r="94" spans="2:16" ht="18.5" x14ac:dyDescent="0.45">
      <c r="B94" s="3"/>
      <c r="C94" s="1"/>
      <c r="D94" s="1"/>
      <c r="E94" s="1" t="s">
        <v>73</v>
      </c>
      <c r="F94" s="1">
        <v>100</v>
      </c>
      <c r="G94" s="1" t="s">
        <v>13</v>
      </c>
      <c r="H94" s="1" t="s">
        <v>118</v>
      </c>
      <c r="I94" s="1">
        <v>16755</v>
      </c>
      <c r="J94" s="1">
        <v>33470</v>
      </c>
      <c r="K94" s="1"/>
      <c r="L94" s="1">
        <v>6041</v>
      </c>
      <c r="M94" s="1"/>
      <c r="N94" s="1" t="s">
        <v>37</v>
      </c>
      <c r="O94" s="1"/>
      <c r="P94" s="6"/>
    </row>
    <row r="95" spans="2:16" ht="18.5" x14ac:dyDescent="0.45">
      <c r="B95" s="31"/>
      <c r="C95" s="32"/>
      <c r="D95" s="32"/>
      <c r="E95" s="127" t="s">
        <v>92</v>
      </c>
      <c r="F95" s="127">
        <v>6</v>
      </c>
      <c r="G95" s="127" t="s">
        <v>13</v>
      </c>
      <c r="H95" s="127" t="s">
        <v>14</v>
      </c>
      <c r="I95" s="127">
        <v>16749</v>
      </c>
      <c r="J95" s="127">
        <v>33470</v>
      </c>
      <c r="K95" s="127"/>
      <c r="L95" s="127">
        <v>6052</v>
      </c>
      <c r="M95" s="128" t="s">
        <v>298</v>
      </c>
      <c r="N95" s="127" t="s">
        <v>37</v>
      </c>
      <c r="O95" s="127"/>
      <c r="P95" s="129"/>
    </row>
    <row r="96" spans="2:16" ht="18.5" x14ac:dyDescent="0.45">
      <c r="B96" s="31"/>
      <c r="C96" s="32"/>
      <c r="D96" s="32"/>
      <c r="E96" s="127" t="s">
        <v>299</v>
      </c>
      <c r="F96" s="127">
        <v>8</v>
      </c>
      <c r="G96" s="127" t="s">
        <v>13</v>
      </c>
      <c r="H96" s="127" t="s">
        <v>14</v>
      </c>
      <c r="I96" s="127">
        <v>16752</v>
      </c>
      <c r="J96" s="127">
        <v>0</v>
      </c>
      <c r="K96" s="127"/>
      <c r="L96" s="127">
        <v>6052</v>
      </c>
      <c r="M96" s="128" t="s">
        <v>298</v>
      </c>
      <c r="N96" s="127"/>
      <c r="O96" s="127"/>
      <c r="P96" s="129"/>
    </row>
    <row r="97" spans="2:16" ht="18.5" x14ac:dyDescent="0.45">
      <c r="B97" s="3"/>
      <c r="C97" s="1"/>
      <c r="D97" s="1"/>
      <c r="E97" s="1" t="s">
        <v>76</v>
      </c>
      <c r="F97" s="1">
        <v>10</v>
      </c>
      <c r="G97" s="1" t="s">
        <v>13</v>
      </c>
      <c r="H97" s="1" t="s">
        <v>14</v>
      </c>
      <c r="I97" s="1">
        <v>16753</v>
      </c>
      <c r="J97" s="1">
        <v>33470</v>
      </c>
      <c r="K97" s="1"/>
      <c r="L97" s="1">
        <v>6041</v>
      </c>
      <c r="M97" s="1"/>
      <c r="N97" s="1" t="s">
        <v>37</v>
      </c>
      <c r="O97" s="1"/>
      <c r="P97" s="6"/>
    </row>
    <row r="98" spans="2:16" ht="18.5" x14ac:dyDescent="0.45">
      <c r="B98" s="3"/>
      <c r="C98" s="1"/>
      <c r="D98" s="1"/>
      <c r="E98" s="1" t="s">
        <v>76</v>
      </c>
      <c r="F98" s="1">
        <v>10</v>
      </c>
      <c r="G98" s="1" t="s">
        <v>13</v>
      </c>
      <c r="H98" s="1" t="s">
        <v>14</v>
      </c>
      <c r="I98" s="1">
        <v>16754</v>
      </c>
      <c r="J98" s="1">
        <v>0</v>
      </c>
      <c r="K98" s="1"/>
      <c r="L98" s="1">
        <v>6041</v>
      </c>
      <c r="M98" s="1"/>
      <c r="N98" s="1" t="s">
        <v>37</v>
      </c>
      <c r="O98" s="1"/>
      <c r="P98" s="6"/>
    </row>
    <row r="99" spans="2:16" ht="18.5" x14ac:dyDescent="0.45">
      <c r="B99" s="3"/>
      <c r="C99" s="1"/>
      <c r="D99" s="1"/>
      <c r="E99" s="1" t="s">
        <v>254</v>
      </c>
      <c r="F99" s="1">
        <v>21</v>
      </c>
      <c r="G99" s="1" t="s">
        <v>13</v>
      </c>
      <c r="H99" s="1" t="s">
        <v>14</v>
      </c>
      <c r="I99" s="1">
        <v>16746</v>
      </c>
      <c r="J99" s="1">
        <v>33470</v>
      </c>
      <c r="K99" s="1"/>
      <c r="L99" s="1">
        <v>6041</v>
      </c>
      <c r="M99" s="1"/>
      <c r="N99" s="1" t="s">
        <v>37</v>
      </c>
      <c r="O99" s="1"/>
      <c r="P99" s="6"/>
    </row>
    <row r="100" spans="2:16" ht="18.5" x14ac:dyDescent="0.45">
      <c r="B100" s="3"/>
      <c r="C100" s="1"/>
      <c r="D100" s="1"/>
      <c r="E100" s="1" t="s">
        <v>79</v>
      </c>
      <c r="F100" s="1">
        <v>5</v>
      </c>
      <c r="G100" s="1" t="s">
        <v>13</v>
      </c>
      <c r="H100" s="1" t="s">
        <v>80</v>
      </c>
      <c r="I100" s="1">
        <v>16747</v>
      </c>
      <c r="J100" s="1">
        <v>33470</v>
      </c>
      <c r="K100" s="1"/>
      <c r="L100" s="1">
        <v>6041</v>
      </c>
      <c r="M100" s="1"/>
      <c r="N100" s="1" t="s">
        <v>37</v>
      </c>
      <c r="O100" s="1"/>
      <c r="P100" s="6"/>
    </row>
    <row r="101" spans="2:16" ht="18.5" x14ac:dyDescent="0.45">
      <c r="B101" s="3"/>
      <c r="C101" s="1"/>
      <c r="D101" s="1"/>
      <c r="E101" s="1" t="s">
        <v>300</v>
      </c>
      <c r="F101" s="1">
        <v>41</v>
      </c>
      <c r="G101" s="1" t="s">
        <v>13</v>
      </c>
      <c r="H101" s="1" t="s">
        <v>206</v>
      </c>
      <c r="I101" s="1">
        <v>16725</v>
      </c>
      <c r="J101" s="1">
        <v>33470</v>
      </c>
      <c r="K101" s="1"/>
      <c r="L101" s="1">
        <v>6041</v>
      </c>
      <c r="M101" s="1"/>
      <c r="N101" s="1" t="s">
        <v>37</v>
      </c>
      <c r="O101" s="1"/>
      <c r="P101" s="6"/>
    </row>
    <row r="102" spans="2:16" ht="18.5" x14ac:dyDescent="0.45">
      <c r="B102" s="4"/>
      <c r="C102" s="2"/>
      <c r="D102" s="2"/>
      <c r="E102" s="2" t="s">
        <v>179</v>
      </c>
      <c r="F102" s="2">
        <v>5</v>
      </c>
      <c r="G102" s="2" t="s">
        <v>301</v>
      </c>
      <c r="H102" s="2" t="s">
        <v>14</v>
      </c>
      <c r="I102" s="2">
        <v>16734</v>
      </c>
      <c r="J102" s="2">
        <v>33470</v>
      </c>
      <c r="K102" s="2"/>
      <c r="L102" s="2">
        <v>6041</v>
      </c>
      <c r="M102" s="2"/>
      <c r="N102" s="2" t="s">
        <v>37</v>
      </c>
      <c r="O102" s="2"/>
      <c r="P102" s="7"/>
    </row>
    <row r="103" spans="2:16" ht="18.5" x14ac:dyDescent="0.45">
      <c r="B103" s="8">
        <v>45440</v>
      </c>
      <c r="C103" s="1">
        <v>2865</v>
      </c>
      <c r="D103" s="1" t="s">
        <v>11</v>
      </c>
      <c r="E103" s="1" t="s">
        <v>62</v>
      </c>
      <c r="F103" s="1">
        <v>15</v>
      </c>
      <c r="G103" s="1" t="s">
        <v>302</v>
      </c>
      <c r="H103" s="1" t="s">
        <v>14</v>
      </c>
      <c r="I103" s="1">
        <v>16758</v>
      </c>
      <c r="J103" s="1">
        <v>118230</v>
      </c>
      <c r="K103" s="1"/>
      <c r="L103" s="1">
        <v>6052</v>
      </c>
      <c r="M103" s="1"/>
      <c r="N103" s="1" t="s">
        <v>37</v>
      </c>
      <c r="O103" s="1"/>
      <c r="P103" s="6"/>
    </row>
    <row r="104" spans="2:16" ht="18.5" x14ac:dyDescent="0.45">
      <c r="B104" s="3"/>
      <c r="C104" s="1"/>
      <c r="D104" s="1"/>
      <c r="E104" s="1" t="s">
        <v>303</v>
      </c>
      <c r="F104" s="1">
        <v>35</v>
      </c>
      <c r="G104" s="1" t="s">
        <v>24</v>
      </c>
      <c r="H104" s="1" t="s">
        <v>14</v>
      </c>
      <c r="I104" s="1">
        <v>16759</v>
      </c>
      <c r="J104" s="1">
        <v>33470</v>
      </c>
      <c r="K104" s="1"/>
      <c r="L104" s="1">
        <v>6052</v>
      </c>
      <c r="M104" s="1"/>
      <c r="N104" s="1" t="s">
        <v>37</v>
      </c>
      <c r="O104" s="1"/>
      <c r="P104" s="6"/>
    </row>
    <row r="105" spans="2:16" ht="18.5" x14ac:dyDescent="0.45">
      <c r="B105" s="3"/>
      <c r="C105" s="1"/>
      <c r="D105" s="1"/>
      <c r="E105" s="1" t="s">
        <v>304</v>
      </c>
      <c r="F105" s="1">
        <v>7</v>
      </c>
      <c r="G105" s="1" t="s">
        <v>126</v>
      </c>
      <c r="H105" s="1" t="s">
        <v>14</v>
      </c>
      <c r="I105" s="1">
        <v>16761</v>
      </c>
      <c r="J105" s="1">
        <v>33470</v>
      </c>
      <c r="K105" s="1"/>
      <c r="L105" s="1">
        <v>6052</v>
      </c>
      <c r="M105" s="1"/>
      <c r="N105" s="1" t="s">
        <v>37</v>
      </c>
      <c r="O105" s="1"/>
      <c r="P105" s="6"/>
    </row>
    <row r="106" spans="2:16" ht="18.5" x14ac:dyDescent="0.45">
      <c r="B106" s="3"/>
      <c r="C106" s="1"/>
      <c r="D106" s="1"/>
      <c r="E106" s="1" t="s">
        <v>304</v>
      </c>
      <c r="F106" s="1">
        <v>7</v>
      </c>
      <c r="G106" s="1" t="s">
        <v>126</v>
      </c>
      <c r="H106" s="1" t="s">
        <v>14</v>
      </c>
      <c r="I106" s="1">
        <v>16762</v>
      </c>
      <c r="J106" s="1">
        <v>0</v>
      </c>
      <c r="K106" s="1"/>
      <c r="L106" s="1">
        <v>6052</v>
      </c>
      <c r="M106" s="1"/>
      <c r="N106" s="1" t="s">
        <v>37</v>
      </c>
      <c r="O106" s="1"/>
      <c r="P106" s="6"/>
    </row>
    <row r="107" spans="2:16" ht="18.5" x14ac:dyDescent="0.45">
      <c r="B107" s="3"/>
      <c r="C107" s="1"/>
      <c r="D107" s="1"/>
      <c r="E107" s="1" t="s">
        <v>155</v>
      </c>
      <c r="F107" s="1">
        <v>36</v>
      </c>
      <c r="G107" s="1" t="s">
        <v>13</v>
      </c>
      <c r="H107" s="14" t="s">
        <v>35</v>
      </c>
      <c r="I107" s="1">
        <v>16685</v>
      </c>
      <c r="J107" s="1">
        <v>33470</v>
      </c>
      <c r="K107" s="1"/>
      <c r="L107" s="1">
        <v>6052</v>
      </c>
      <c r="M107" s="1"/>
      <c r="N107" s="1" t="s">
        <v>37</v>
      </c>
      <c r="O107" s="1"/>
      <c r="P107" s="6"/>
    </row>
    <row r="108" spans="2:16" ht="18.5" x14ac:dyDescent="0.45">
      <c r="B108" s="3"/>
      <c r="C108" s="1"/>
      <c r="D108" s="1"/>
      <c r="E108" s="1" t="s">
        <v>34</v>
      </c>
      <c r="F108" s="1">
        <v>30</v>
      </c>
      <c r="G108" s="1" t="s">
        <v>13</v>
      </c>
      <c r="H108" s="14" t="s">
        <v>35</v>
      </c>
      <c r="I108" s="1">
        <v>16765</v>
      </c>
      <c r="J108" s="1">
        <v>0</v>
      </c>
      <c r="K108" s="1"/>
      <c r="L108" s="1">
        <v>6052</v>
      </c>
      <c r="M108" s="1"/>
      <c r="N108" s="1" t="s">
        <v>37</v>
      </c>
      <c r="O108" s="1"/>
      <c r="P108" s="6"/>
    </row>
    <row r="109" spans="2:16" ht="18.5" x14ac:dyDescent="0.45">
      <c r="B109" s="4"/>
      <c r="C109" s="2"/>
      <c r="D109" s="2"/>
      <c r="E109" s="2" t="s">
        <v>123</v>
      </c>
      <c r="F109" s="2">
        <v>38</v>
      </c>
      <c r="G109" s="2" t="s">
        <v>13</v>
      </c>
      <c r="H109" s="2" t="s">
        <v>124</v>
      </c>
      <c r="I109" s="2">
        <v>16763</v>
      </c>
      <c r="J109" s="2">
        <v>33470</v>
      </c>
      <c r="K109" s="2"/>
      <c r="L109" s="2">
        <v>6052</v>
      </c>
      <c r="M109" s="2"/>
      <c r="N109" s="2" t="s">
        <v>37</v>
      </c>
      <c r="O109" s="2"/>
      <c r="P109" s="7"/>
    </row>
    <row r="110" spans="2:16" ht="18.5" x14ac:dyDescent="0.45">
      <c r="B110" s="8">
        <v>45443</v>
      </c>
      <c r="C110" s="1">
        <v>2866</v>
      </c>
      <c r="D110" s="1" t="s">
        <v>11</v>
      </c>
      <c r="E110" s="1" t="s">
        <v>277</v>
      </c>
      <c r="F110" s="1">
        <v>62</v>
      </c>
      <c r="G110" s="1" t="s">
        <v>24</v>
      </c>
      <c r="H110" s="1" t="s">
        <v>14</v>
      </c>
      <c r="I110" s="1">
        <v>16774</v>
      </c>
      <c r="J110" s="1">
        <v>33470</v>
      </c>
      <c r="K110" s="1"/>
      <c r="L110" s="1">
        <v>6052</v>
      </c>
      <c r="M110" s="1"/>
      <c r="N110" s="1" t="s">
        <v>37</v>
      </c>
      <c r="O110" s="1"/>
      <c r="P110" s="6"/>
    </row>
    <row r="111" spans="2:16" ht="18.5" x14ac:dyDescent="0.45">
      <c r="B111" s="3"/>
      <c r="C111" s="1"/>
      <c r="D111" s="1"/>
      <c r="E111" s="1" t="s">
        <v>281</v>
      </c>
      <c r="F111" s="1">
        <v>20</v>
      </c>
      <c r="G111" s="1" t="s">
        <v>134</v>
      </c>
      <c r="H111" s="1" t="s">
        <v>14</v>
      </c>
      <c r="I111" s="1">
        <v>16775</v>
      </c>
      <c r="J111" s="1">
        <v>118230</v>
      </c>
      <c r="K111" s="1"/>
      <c r="L111" s="1">
        <v>6052</v>
      </c>
      <c r="M111" s="1"/>
      <c r="N111" s="1" t="s">
        <v>37</v>
      </c>
      <c r="O111" s="1"/>
      <c r="P111" s="6"/>
    </row>
    <row r="112" spans="2:16" ht="18.5" x14ac:dyDescent="0.45">
      <c r="B112" s="3"/>
      <c r="C112" s="1"/>
      <c r="D112" s="1"/>
      <c r="E112" s="1" t="s">
        <v>74</v>
      </c>
      <c r="F112" s="1">
        <v>21</v>
      </c>
      <c r="G112" s="1" t="s">
        <v>126</v>
      </c>
      <c r="H112" s="1" t="s">
        <v>14</v>
      </c>
      <c r="I112" s="1">
        <v>16780</v>
      </c>
      <c r="J112" s="1">
        <v>33470</v>
      </c>
      <c r="K112" s="1"/>
      <c r="L112" s="1">
        <v>6052</v>
      </c>
      <c r="M112" s="1"/>
      <c r="N112" s="1" t="s">
        <v>37</v>
      </c>
      <c r="O112" s="1"/>
      <c r="P112" s="6"/>
    </row>
    <row r="113" spans="2:16" ht="18.5" x14ac:dyDescent="0.45">
      <c r="B113" s="3"/>
      <c r="C113" s="1"/>
      <c r="D113" s="1"/>
      <c r="E113" s="1" t="s">
        <v>306</v>
      </c>
      <c r="F113" s="1">
        <v>31</v>
      </c>
      <c r="G113" s="1" t="s">
        <v>13</v>
      </c>
      <c r="H113" s="1" t="s">
        <v>14</v>
      </c>
      <c r="I113" s="1">
        <v>16760</v>
      </c>
      <c r="J113" s="1">
        <v>33470</v>
      </c>
      <c r="K113" s="1"/>
      <c r="L113" s="1">
        <v>6052</v>
      </c>
      <c r="M113" s="1"/>
      <c r="N113" s="1" t="s">
        <v>37</v>
      </c>
      <c r="O113" s="1"/>
      <c r="P113" s="6"/>
    </row>
    <row r="114" spans="2:16" ht="18.5" x14ac:dyDescent="0.45">
      <c r="B114" s="3"/>
      <c r="C114" s="1"/>
      <c r="D114" s="1"/>
      <c r="E114" s="1" t="s">
        <v>157</v>
      </c>
      <c r="F114" s="1">
        <v>20</v>
      </c>
      <c r="G114" s="1" t="s">
        <v>13</v>
      </c>
      <c r="H114" s="1" t="s">
        <v>14</v>
      </c>
      <c r="I114" s="1">
        <v>16776</v>
      </c>
      <c r="J114" s="1">
        <v>33470</v>
      </c>
      <c r="K114" s="1"/>
      <c r="L114" s="1">
        <v>6052</v>
      </c>
      <c r="M114" s="1"/>
      <c r="N114" s="1" t="s">
        <v>37</v>
      </c>
      <c r="O114" s="1"/>
      <c r="P114" s="6"/>
    </row>
    <row r="115" spans="2:16" ht="18.5" x14ac:dyDescent="0.45">
      <c r="B115" s="4"/>
      <c r="C115" s="2"/>
      <c r="D115" s="2"/>
      <c r="E115" s="2" t="s">
        <v>58</v>
      </c>
      <c r="F115" s="2">
        <v>64</v>
      </c>
      <c r="G115" s="2" t="s">
        <v>13</v>
      </c>
      <c r="H115" s="2" t="s">
        <v>19</v>
      </c>
      <c r="I115" s="2">
        <v>16773</v>
      </c>
      <c r="J115" s="2">
        <v>33470</v>
      </c>
      <c r="K115" s="2"/>
      <c r="L115" s="2">
        <v>6052</v>
      </c>
      <c r="M115" s="2"/>
      <c r="N115" s="2" t="s">
        <v>37</v>
      </c>
      <c r="O115" s="2"/>
      <c r="P115" s="7"/>
    </row>
    <row r="116" spans="2:16" ht="18.5" x14ac:dyDescent="0.45">
      <c r="B116" s="12">
        <v>45443</v>
      </c>
      <c r="C116" s="10">
        <v>2867</v>
      </c>
      <c r="D116" s="10" t="s">
        <v>33</v>
      </c>
      <c r="E116" s="10" t="s">
        <v>279</v>
      </c>
      <c r="F116" s="10">
        <v>210</v>
      </c>
      <c r="G116" s="10" t="s">
        <v>289</v>
      </c>
      <c r="H116" s="10" t="s">
        <v>14</v>
      </c>
      <c r="I116" s="10">
        <v>16781</v>
      </c>
      <c r="J116" s="10">
        <v>118230</v>
      </c>
      <c r="K116" s="10"/>
      <c r="L116" s="10">
        <v>6052</v>
      </c>
      <c r="M116" s="10"/>
      <c r="N116" s="10" t="s">
        <v>37</v>
      </c>
      <c r="O116" s="10"/>
      <c r="P116" s="11"/>
    </row>
    <row r="117" spans="2:16" ht="18.5" x14ac:dyDescent="0.45"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6"/>
    </row>
    <row r="118" spans="2:16" ht="18.5" x14ac:dyDescent="0.45">
      <c r="B118" s="21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22"/>
    </row>
    <row r="119" spans="2:16" ht="18.5" x14ac:dyDescent="0.45">
      <c r="B119" s="21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22"/>
    </row>
    <row r="120" spans="2:16" ht="18.5" x14ac:dyDescent="0.45">
      <c r="B120" s="21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22"/>
    </row>
    <row r="121" spans="2:16" ht="18.5" x14ac:dyDescent="0.45">
      <c r="B121" s="21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22"/>
    </row>
    <row r="122" spans="2:16" ht="18.5" x14ac:dyDescent="0.4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22"/>
    </row>
    <row r="123" spans="2:16" ht="18.5" x14ac:dyDescent="0.4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</row>
    <row r="124" spans="2:16" ht="18.5" x14ac:dyDescent="0.4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</row>
    <row r="125" spans="2:16" ht="18.5" x14ac:dyDescent="0.4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</row>
    <row r="126" spans="2:16" ht="18.5" x14ac:dyDescent="0.4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</row>
    <row r="127" spans="2:16" ht="18.5" x14ac:dyDescent="0.4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</row>
    <row r="128" spans="2:16" ht="18.5" x14ac:dyDescent="0.4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</row>
    <row r="129" spans="2:14" ht="18.5" x14ac:dyDescent="0.4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</row>
    <row r="130" spans="2:14" ht="18.5" x14ac:dyDescent="0.4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</row>
    <row r="131" spans="2:14" ht="18.5" x14ac:dyDescent="0.4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</row>
    <row r="132" spans="2:14" ht="18.5" x14ac:dyDescent="0.4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</row>
    <row r="133" spans="2:14" ht="18.5" x14ac:dyDescent="0.4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</row>
    <row r="134" spans="2:14" ht="18.5" x14ac:dyDescent="0.4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</row>
    <row r="135" spans="2:14" ht="18.5" x14ac:dyDescent="0.4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</row>
    <row r="136" spans="2:14" ht="18.5" x14ac:dyDescent="0.4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</row>
    <row r="137" spans="2:14" ht="18.5" x14ac:dyDescent="0.4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</row>
    <row r="138" spans="2:14" ht="18.5" x14ac:dyDescent="0.4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370-97A6-4FE1-A793-FEE0C272A461}">
  <dimension ref="A2:T142"/>
  <sheetViews>
    <sheetView zoomScale="60" zoomScaleNormal="60" workbookViewId="0">
      <selection activeCell="B4" sqref="B4:P4"/>
    </sheetView>
  </sheetViews>
  <sheetFormatPr baseColWidth="10" defaultRowHeight="14.5" x14ac:dyDescent="0.35"/>
  <cols>
    <col min="2" max="2" width="11.1796875" bestFit="1" customWidth="1"/>
    <col min="3" max="3" width="15.453125" bestFit="1" customWidth="1"/>
    <col min="5" max="5" width="33.453125" customWidth="1"/>
    <col min="6" max="6" width="40.54296875" bestFit="1" customWidth="1"/>
    <col min="7" max="7" width="22.7265625" bestFit="1" customWidth="1"/>
    <col min="8" max="8" width="24.7265625" bestFit="1" customWidth="1"/>
    <col min="9" max="9" width="14.1796875" bestFit="1" customWidth="1"/>
    <col min="10" max="10" width="16.81640625" bestFit="1" customWidth="1"/>
    <col min="11" max="11" width="18.453125" bestFit="1" customWidth="1"/>
    <col min="12" max="12" width="21.54296875" bestFit="1" customWidth="1"/>
    <col min="13" max="13" width="16.1796875" bestFit="1" customWidth="1"/>
    <col min="14" max="14" width="14.453125" bestFit="1" customWidth="1"/>
    <col min="15" max="15" width="24.1796875" bestFit="1" customWidth="1"/>
    <col min="16" max="16" width="11.26953125" bestFit="1" customWidth="1"/>
  </cols>
  <sheetData>
    <row r="2" spans="2:17" x14ac:dyDescent="0.35">
      <c r="B2" s="138" t="s">
        <v>341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40"/>
      <c r="P2" s="140"/>
    </row>
    <row r="3" spans="2:17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40"/>
      <c r="P3" s="140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37" x14ac:dyDescent="0.45">
      <c r="B5" s="109" t="s">
        <v>553</v>
      </c>
      <c r="C5" s="99"/>
      <c r="D5" s="99"/>
      <c r="E5" s="99"/>
      <c r="F5" s="99"/>
      <c r="G5" s="99"/>
      <c r="H5" s="99"/>
      <c r="I5" s="99"/>
      <c r="J5" s="99" t="s">
        <v>554</v>
      </c>
      <c r="K5" s="99"/>
      <c r="L5" s="99"/>
      <c r="M5" s="99"/>
      <c r="N5" s="99"/>
      <c r="O5" s="99" t="s">
        <v>555</v>
      </c>
      <c r="P5" s="100"/>
    </row>
    <row r="6" spans="2:17" s="19" customFormat="1" ht="18.5" x14ac:dyDescent="0.45">
      <c r="B6" s="76">
        <f>COUNT(B7:B1000)</f>
        <v>20</v>
      </c>
      <c r="C6" s="101"/>
      <c r="D6" s="101"/>
      <c r="E6" s="101"/>
      <c r="F6" s="101"/>
      <c r="G6" s="101"/>
      <c r="H6" s="101"/>
      <c r="I6" s="101"/>
      <c r="J6" s="101">
        <f>SUM(J7:J1000)</f>
        <v>5429290</v>
      </c>
      <c r="K6" s="101"/>
      <c r="L6" s="101"/>
      <c r="M6" s="101"/>
      <c r="N6" s="101"/>
      <c r="O6" s="101">
        <f>SUM(O7:O1000)</f>
        <v>0</v>
      </c>
      <c r="P6" s="110" t="e">
        <f>J6/O6</f>
        <v>#DIV/0!</v>
      </c>
      <c r="Q6" s="19">
        <f>J6/B6</f>
        <v>271464.5</v>
      </c>
    </row>
    <row r="7" spans="2:17" ht="18.5" x14ac:dyDescent="0.45">
      <c r="B7" s="8">
        <v>45446</v>
      </c>
      <c r="C7" s="1">
        <v>2868</v>
      </c>
      <c r="D7" s="1" t="s">
        <v>11</v>
      </c>
      <c r="E7" s="1" t="s">
        <v>236</v>
      </c>
      <c r="F7" s="1">
        <v>22</v>
      </c>
      <c r="G7" s="1" t="s">
        <v>180</v>
      </c>
      <c r="H7" s="1" t="s">
        <v>14</v>
      </c>
      <c r="I7" s="1">
        <v>16766</v>
      </c>
      <c r="J7" s="1">
        <v>40200</v>
      </c>
      <c r="K7" s="1"/>
      <c r="L7" s="1">
        <v>6080</v>
      </c>
      <c r="M7" s="1"/>
      <c r="N7" s="1" t="s">
        <v>37</v>
      </c>
      <c r="O7" s="1"/>
      <c r="P7" s="6"/>
    </row>
    <row r="8" spans="2:17" ht="18.5" x14ac:dyDescent="0.45">
      <c r="B8" s="3"/>
      <c r="C8" s="1"/>
      <c r="D8" s="1"/>
      <c r="E8" s="1" t="s">
        <v>36</v>
      </c>
      <c r="F8" s="1">
        <v>39</v>
      </c>
      <c r="G8" s="1" t="s">
        <v>24</v>
      </c>
      <c r="H8" s="1" t="s">
        <v>14</v>
      </c>
      <c r="I8" s="1">
        <v>16787</v>
      </c>
      <c r="J8" s="1">
        <v>40200</v>
      </c>
      <c r="K8" s="1"/>
      <c r="L8" s="1">
        <v>6080</v>
      </c>
      <c r="M8" s="1"/>
      <c r="N8" s="1" t="s">
        <v>37</v>
      </c>
      <c r="O8" s="1"/>
      <c r="P8" s="6"/>
    </row>
    <row r="9" spans="2:17" ht="18.5" x14ac:dyDescent="0.45">
      <c r="B9" s="3"/>
      <c r="C9" s="1"/>
      <c r="D9" s="1"/>
      <c r="E9" s="1" t="s">
        <v>57</v>
      </c>
      <c r="F9" s="1">
        <v>10</v>
      </c>
      <c r="G9" s="1" t="s">
        <v>41</v>
      </c>
      <c r="H9" s="1" t="s">
        <v>14</v>
      </c>
      <c r="I9" s="1">
        <v>16784</v>
      </c>
      <c r="J9" s="1">
        <v>157320</v>
      </c>
      <c r="K9" s="1"/>
      <c r="L9" s="1">
        <v>6080</v>
      </c>
      <c r="M9" s="1"/>
      <c r="N9" s="1" t="s">
        <v>37</v>
      </c>
      <c r="O9" s="1"/>
      <c r="P9" s="6"/>
    </row>
    <row r="10" spans="2:17" ht="18.5" x14ac:dyDescent="0.45">
      <c r="B10" s="3"/>
      <c r="C10" s="1"/>
      <c r="D10" s="1"/>
      <c r="E10" s="1" t="s">
        <v>57</v>
      </c>
      <c r="F10" s="1">
        <v>105</v>
      </c>
      <c r="G10" s="1" t="s">
        <v>41</v>
      </c>
      <c r="H10" s="1" t="s">
        <v>14</v>
      </c>
      <c r="I10" s="1">
        <v>16783</v>
      </c>
      <c r="J10" s="1">
        <v>0</v>
      </c>
      <c r="K10" s="1"/>
      <c r="L10" s="1">
        <v>6080</v>
      </c>
      <c r="M10" s="1"/>
      <c r="N10" s="1" t="s">
        <v>37</v>
      </c>
      <c r="O10" s="1"/>
      <c r="P10" s="6"/>
    </row>
    <row r="11" spans="2:17" ht="18.5" x14ac:dyDescent="0.45">
      <c r="B11" s="3"/>
      <c r="C11" s="1"/>
      <c r="D11" s="1"/>
      <c r="E11" s="1" t="s">
        <v>84</v>
      </c>
      <c r="F11" s="1">
        <v>28</v>
      </c>
      <c r="G11" s="1" t="s">
        <v>85</v>
      </c>
      <c r="H11" s="1" t="s">
        <v>14</v>
      </c>
      <c r="I11" s="1">
        <v>16785</v>
      </c>
      <c r="J11" s="1">
        <v>40200</v>
      </c>
      <c r="K11" s="1"/>
      <c r="L11" s="1">
        <v>6080</v>
      </c>
      <c r="M11" s="1"/>
      <c r="N11" s="1" t="s">
        <v>37</v>
      </c>
      <c r="O11" s="1"/>
      <c r="P11" s="6"/>
    </row>
    <row r="12" spans="2:17" ht="18.5" x14ac:dyDescent="0.45">
      <c r="B12" s="4"/>
      <c r="C12" s="2"/>
      <c r="D12" s="2"/>
      <c r="E12" s="2" t="s">
        <v>84</v>
      </c>
      <c r="F12" s="2">
        <v>3</v>
      </c>
      <c r="G12" s="2" t="s">
        <v>85</v>
      </c>
      <c r="H12" s="2" t="s">
        <v>14</v>
      </c>
      <c r="I12" s="2">
        <v>16786</v>
      </c>
      <c r="J12" s="2">
        <v>0</v>
      </c>
      <c r="K12" s="2"/>
      <c r="L12" s="2">
        <v>6080</v>
      </c>
      <c r="M12" s="2"/>
      <c r="N12" s="2" t="s">
        <v>37</v>
      </c>
      <c r="O12" s="2"/>
      <c r="P12" s="7"/>
    </row>
    <row r="13" spans="2:17" ht="18.5" x14ac:dyDescent="0.45">
      <c r="B13" s="8">
        <v>45447</v>
      </c>
      <c r="C13" s="1">
        <v>2869</v>
      </c>
      <c r="D13" s="1" t="s">
        <v>11</v>
      </c>
      <c r="E13" s="1" t="s">
        <v>307</v>
      </c>
      <c r="F13" s="1">
        <v>48</v>
      </c>
      <c r="G13" s="1" t="s">
        <v>24</v>
      </c>
      <c r="H13" s="1" t="s">
        <v>14</v>
      </c>
      <c r="I13" s="1">
        <v>16801</v>
      </c>
      <c r="J13" s="1">
        <v>40200</v>
      </c>
      <c r="K13" s="1"/>
      <c r="L13" s="1">
        <v>6080</v>
      </c>
      <c r="M13" s="1"/>
      <c r="N13" s="1" t="s">
        <v>37</v>
      </c>
      <c r="O13" s="1"/>
      <c r="P13" s="6"/>
    </row>
    <row r="14" spans="2:17" ht="18.5" x14ac:dyDescent="0.45">
      <c r="B14" s="3"/>
      <c r="C14" s="1"/>
      <c r="D14" s="1"/>
      <c r="E14" s="1" t="s">
        <v>308</v>
      </c>
      <c r="F14" s="1">
        <v>4</v>
      </c>
      <c r="G14" s="1" t="s">
        <v>24</v>
      </c>
      <c r="H14" s="1" t="s">
        <v>14</v>
      </c>
      <c r="I14" s="1">
        <v>16782</v>
      </c>
      <c r="J14" s="1">
        <v>40200</v>
      </c>
      <c r="K14" s="1"/>
      <c r="L14" s="1">
        <v>6080</v>
      </c>
      <c r="M14" s="1"/>
      <c r="N14" s="1" t="s">
        <v>37</v>
      </c>
      <c r="O14" s="1"/>
      <c r="P14" s="6"/>
    </row>
    <row r="15" spans="2:17" ht="18.5" x14ac:dyDescent="0.45">
      <c r="B15" s="3"/>
      <c r="C15" s="1"/>
      <c r="D15" s="1"/>
      <c r="E15" s="1" t="s">
        <v>269</v>
      </c>
      <c r="F15" s="1">
        <v>40</v>
      </c>
      <c r="G15" s="1" t="s">
        <v>24</v>
      </c>
      <c r="H15" s="1" t="s">
        <v>14</v>
      </c>
      <c r="I15" s="1">
        <v>16803</v>
      </c>
      <c r="J15" s="1">
        <v>40200</v>
      </c>
      <c r="K15" s="1"/>
      <c r="L15" s="1">
        <v>6080</v>
      </c>
      <c r="M15" s="1"/>
      <c r="N15" s="1" t="s">
        <v>37</v>
      </c>
      <c r="O15" s="1"/>
      <c r="P15" s="6"/>
    </row>
    <row r="16" spans="2:17" ht="18.5" x14ac:dyDescent="0.45">
      <c r="B16" s="3"/>
      <c r="C16" s="1"/>
      <c r="D16" s="1"/>
      <c r="E16" s="1" t="s">
        <v>269</v>
      </c>
      <c r="F16" s="1">
        <v>4</v>
      </c>
      <c r="G16" s="1" t="s">
        <v>24</v>
      </c>
      <c r="H16" s="1" t="s">
        <v>14</v>
      </c>
      <c r="I16" s="1">
        <v>16804</v>
      </c>
      <c r="J16" s="1">
        <v>0</v>
      </c>
      <c r="K16" s="1"/>
      <c r="L16" s="1">
        <v>6080</v>
      </c>
      <c r="M16" s="1"/>
      <c r="N16" s="1" t="s">
        <v>37</v>
      </c>
      <c r="O16" s="1"/>
      <c r="P16" s="6"/>
    </row>
    <row r="17" spans="2:16" ht="18.5" x14ac:dyDescent="0.45">
      <c r="B17" s="3"/>
      <c r="C17" s="1"/>
      <c r="D17" s="1"/>
      <c r="E17" s="1" t="s">
        <v>309</v>
      </c>
      <c r="F17" s="1">
        <v>10</v>
      </c>
      <c r="G17" s="1" t="s">
        <v>211</v>
      </c>
      <c r="H17" s="1" t="s">
        <v>14</v>
      </c>
      <c r="I17" s="1">
        <v>16808</v>
      </c>
      <c r="J17" s="1">
        <v>141880</v>
      </c>
      <c r="K17" s="1"/>
      <c r="L17" s="1">
        <v>6080</v>
      </c>
      <c r="M17" s="1"/>
      <c r="N17" s="1" t="s">
        <v>37</v>
      </c>
      <c r="O17" s="1"/>
      <c r="P17" s="6"/>
    </row>
    <row r="18" spans="2:16" ht="18.5" x14ac:dyDescent="0.45">
      <c r="B18" s="4"/>
      <c r="C18" s="2"/>
      <c r="D18" s="2"/>
      <c r="E18" s="2" t="s">
        <v>310</v>
      </c>
      <c r="F18" s="2">
        <v>150</v>
      </c>
      <c r="G18" s="2" t="s">
        <v>211</v>
      </c>
      <c r="H18" s="2" t="s">
        <v>14</v>
      </c>
      <c r="I18" s="2">
        <v>16798</v>
      </c>
      <c r="J18" s="2">
        <v>40200</v>
      </c>
      <c r="K18" s="2"/>
      <c r="L18" s="2">
        <v>6080</v>
      </c>
      <c r="M18" s="2"/>
      <c r="N18" s="2" t="s">
        <v>37</v>
      </c>
      <c r="O18" s="2"/>
      <c r="P18" s="7"/>
    </row>
    <row r="19" spans="2:16" ht="18.5" x14ac:dyDescent="0.45">
      <c r="B19" s="8">
        <v>45447</v>
      </c>
      <c r="C19" s="1">
        <v>2870</v>
      </c>
      <c r="D19" s="1" t="s">
        <v>33</v>
      </c>
      <c r="E19" s="1" t="s">
        <v>311</v>
      </c>
      <c r="F19" s="1">
        <v>16</v>
      </c>
      <c r="G19" s="1" t="s">
        <v>181</v>
      </c>
      <c r="H19" s="1" t="s">
        <v>14</v>
      </c>
      <c r="I19" s="1">
        <v>16800</v>
      </c>
      <c r="J19" s="1">
        <v>255600</v>
      </c>
      <c r="K19" s="1"/>
      <c r="L19" s="1">
        <v>6081</v>
      </c>
      <c r="M19" s="1"/>
      <c r="N19" s="1" t="s">
        <v>37</v>
      </c>
      <c r="O19" s="1"/>
      <c r="P19" s="6"/>
    </row>
    <row r="20" spans="2:16" ht="18.5" x14ac:dyDescent="0.45">
      <c r="B20" s="3"/>
      <c r="C20" s="1"/>
      <c r="D20" s="1"/>
      <c r="E20" s="1" t="s">
        <v>311</v>
      </c>
      <c r="F20" s="1">
        <v>65</v>
      </c>
      <c r="G20" s="1" t="s">
        <v>181</v>
      </c>
      <c r="H20" s="1" t="s">
        <v>14</v>
      </c>
      <c r="I20" s="1">
        <v>16799</v>
      </c>
      <c r="J20" s="1">
        <v>0</v>
      </c>
      <c r="K20" s="1"/>
      <c r="L20" s="1">
        <v>6081</v>
      </c>
      <c r="M20" s="1"/>
      <c r="N20" s="1" t="s">
        <v>37</v>
      </c>
      <c r="O20" s="1"/>
      <c r="P20" s="6"/>
    </row>
    <row r="21" spans="2:16" ht="18.5" x14ac:dyDescent="0.45">
      <c r="B21" s="4"/>
      <c r="C21" s="2"/>
      <c r="D21" s="2"/>
      <c r="E21" s="2" t="s">
        <v>50</v>
      </c>
      <c r="F21" s="2">
        <v>28</v>
      </c>
      <c r="G21" s="2" t="s">
        <v>181</v>
      </c>
      <c r="H21" s="2" t="s">
        <v>14</v>
      </c>
      <c r="I21" s="2">
        <v>16811</v>
      </c>
      <c r="J21" s="2">
        <v>0</v>
      </c>
      <c r="K21" s="2"/>
      <c r="L21" s="2">
        <v>6081</v>
      </c>
      <c r="M21" s="2"/>
      <c r="N21" s="2" t="s">
        <v>37</v>
      </c>
      <c r="O21" s="2"/>
      <c r="P21" s="7"/>
    </row>
    <row r="22" spans="2:16" ht="18.5" x14ac:dyDescent="0.45">
      <c r="B22" s="8">
        <v>45448</v>
      </c>
      <c r="C22" s="1">
        <v>2871</v>
      </c>
      <c r="D22" s="1" t="s">
        <v>11</v>
      </c>
      <c r="E22" s="1" t="s">
        <v>62</v>
      </c>
      <c r="F22" s="1">
        <v>15</v>
      </c>
      <c r="G22" s="1" t="s">
        <v>302</v>
      </c>
      <c r="H22" s="1" t="s">
        <v>14</v>
      </c>
      <c r="I22" s="1">
        <v>16814</v>
      </c>
      <c r="J22" s="1">
        <v>141880</v>
      </c>
      <c r="K22" s="1"/>
      <c r="L22" s="1">
        <v>6081</v>
      </c>
      <c r="M22" s="1"/>
      <c r="N22" s="1"/>
      <c r="O22" s="1"/>
      <c r="P22" s="6"/>
    </row>
    <row r="23" spans="2:16" ht="18.5" x14ac:dyDescent="0.45">
      <c r="B23" s="3"/>
      <c r="C23" s="1"/>
      <c r="D23" s="1"/>
      <c r="E23" s="1" t="s">
        <v>283</v>
      </c>
      <c r="F23" s="1">
        <v>39</v>
      </c>
      <c r="G23" s="1" t="s">
        <v>312</v>
      </c>
      <c r="H23" s="1" t="s">
        <v>14</v>
      </c>
      <c r="I23" s="1">
        <v>16817</v>
      </c>
      <c r="J23" s="1">
        <v>40200</v>
      </c>
      <c r="K23" s="1"/>
      <c r="L23" s="1">
        <v>6081</v>
      </c>
      <c r="M23" s="1"/>
      <c r="N23" s="1"/>
      <c r="O23" s="1"/>
      <c r="P23" s="6"/>
    </row>
    <row r="24" spans="2:16" ht="18.5" x14ac:dyDescent="0.45">
      <c r="B24" s="3"/>
      <c r="C24" s="1"/>
      <c r="D24" s="1"/>
      <c r="E24" s="1" t="s">
        <v>73</v>
      </c>
      <c r="F24" s="1">
        <v>90</v>
      </c>
      <c r="G24" s="1" t="s">
        <v>312</v>
      </c>
      <c r="H24" s="1" t="s">
        <v>118</v>
      </c>
      <c r="I24" s="1">
        <v>16820</v>
      </c>
      <c r="J24" s="1">
        <v>40200</v>
      </c>
      <c r="K24" s="1"/>
      <c r="L24" s="1">
        <v>6081</v>
      </c>
      <c r="M24" s="1"/>
      <c r="N24" s="1"/>
      <c r="O24" s="1"/>
      <c r="P24" s="6"/>
    </row>
    <row r="25" spans="2:16" ht="18.5" x14ac:dyDescent="0.45">
      <c r="B25" s="3"/>
      <c r="C25" s="1"/>
      <c r="D25" s="1"/>
      <c r="E25" s="1" t="s">
        <v>128</v>
      </c>
      <c r="F25" s="1">
        <v>46</v>
      </c>
      <c r="G25" s="1" t="s">
        <v>312</v>
      </c>
      <c r="H25" s="1" t="s">
        <v>129</v>
      </c>
      <c r="I25" s="1">
        <v>16797</v>
      </c>
      <c r="J25" s="1">
        <v>40200</v>
      </c>
      <c r="K25" s="1"/>
      <c r="L25" s="1">
        <v>6081</v>
      </c>
      <c r="M25" s="1"/>
      <c r="N25" s="1"/>
      <c r="O25" s="1"/>
      <c r="P25" s="6"/>
    </row>
    <row r="26" spans="2:16" ht="18.5" x14ac:dyDescent="0.45">
      <c r="B26" s="3"/>
      <c r="C26" s="1"/>
      <c r="D26" s="1"/>
      <c r="E26" s="1" t="s">
        <v>313</v>
      </c>
      <c r="F26" s="1">
        <v>20</v>
      </c>
      <c r="G26" s="1" t="s">
        <v>312</v>
      </c>
      <c r="H26" s="1" t="s">
        <v>314</v>
      </c>
      <c r="I26" s="1">
        <v>16708</v>
      </c>
      <c r="J26" s="1">
        <v>40200</v>
      </c>
      <c r="K26" s="1"/>
      <c r="L26" s="1">
        <v>6081</v>
      </c>
      <c r="M26" s="1"/>
      <c r="N26" s="1"/>
      <c r="O26" s="1"/>
      <c r="P26" s="6"/>
    </row>
    <row r="27" spans="2:16" ht="18.5" x14ac:dyDescent="0.45">
      <c r="B27" s="3"/>
      <c r="C27" s="1"/>
      <c r="D27" s="1"/>
      <c r="E27" s="1" t="s">
        <v>315</v>
      </c>
      <c r="F27" s="1">
        <v>20</v>
      </c>
      <c r="G27" s="1" t="s">
        <v>312</v>
      </c>
      <c r="H27" s="1" t="s">
        <v>316</v>
      </c>
      <c r="I27" s="1">
        <v>16789</v>
      </c>
      <c r="J27" s="1">
        <v>40200</v>
      </c>
      <c r="K27" s="1"/>
      <c r="L27" s="1">
        <v>6081</v>
      </c>
      <c r="M27" s="1"/>
      <c r="N27" s="1"/>
      <c r="O27" s="1"/>
      <c r="P27" s="6"/>
    </row>
    <row r="28" spans="2:16" ht="18.5" x14ac:dyDescent="0.45">
      <c r="B28" s="3"/>
      <c r="C28" s="1"/>
      <c r="D28" s="1"/>
      <c r="E28" s="1" t="s">
        <v>317</v>
      </c>
      <c r="F28" s="1">
        <v>13</v>
      </c>
      <c r="G28" s="1" t="s">
        <v>312</v>
      </c>
      <c r="H28" s="1" t="s">
        <v>318</v>
      </c>
      <c r="I28" s="1">
        <v>16822</v>
      </c>
      <c r="J28" s="1">
        <v>40200</v>
      </c>
      <c r="K28" s="1"/>
      <c r="L28" s="1">
        <v>6081</v>
      </c>
      <c r="M28" s="1"/>
      <c r="N28" s="1"/>
      <c r="O28" s="1"/>
      <c r="P28" s="6"/>
    </row>
    <row r="29" spans="2:16" ht="18.5" x14ac:dyDescent="0.45">
      <c r="B29" s="4"/>
      <c r="C29" s="2"/>
      <c r="D29" s="2"/>
      <c r="E29" s="2" t="s">
        <v>205</v>
      </c>
      <c r="F29" s="2">
        <v>20</v>
      </c>
      <c r="G29" s="2" t="s">
        <v>312</v>
      </c>
      <c r="H29" s="2" t="s">
        <v>206</v>
      </c>
      <c r="I29" s="2">
        <v>16791</v>
      </c>
      <c r="J29" s="2">
        <v>40200</v>
      </c>
      <c r="K29" s="2"/>
      <c r="L29" s="2">
        <v>6081</v>
      </c>
      <c r="M29" s="2"/>
      <c r="N29" s="2"/>
      <c r="O29" s="2"/>
      <c r="P29" s="7"/>
    </row>
    <row r="30" spans="2:16" ht="18.5" x14ac:dyDescent="0.45">
      <c r="B30" s="12">
        <v>45447</v>
      </c>
      <c r="C30" s="10">
        <v>2870</v>
      </c>
      <c r="D30" s="10" t="s">
        <v>33</v>
      </c>
      <c r="E30" s="10" t="s">
        <v>50</v>
      </c>
      <c r="F30" s="10">
        <v>201</v>
      </c>
      <c r="G30" s="10" t="s">
        <v>181</v>
      </c>
      <c r="H30" s="10" t="s">
        <v>14</v>
      </c>
      <c r="I30" s="10">
        <v>16812</v>
      </c>
      <c r="J30" s="10">
        <v>0</v>
      </c>
      <c r="K30" s="10"/>
      <c r="L30" s="10">
        <v>6081</v>
      </c>
      <c r="M30" s="10"/>
      <c r="N30" s="10" t="s">
        <v>37</v>
      </c>
      <c r="O30" s="10"/>
      <c r="P30" s="11"/>
    </row>
    <row r="31" spans="2:16" ht="18.5" x14ac:dyDescent="0.45">
      <c r="B31" s="8">
        <v>45449</v>
      </c>
      <c r="C31" s="1">
        <v>2872</v>
      </c>
      <c r="D31" s="1" t="s">
        <v>11</v>
      </c>
      <c r="E31" s="1" t="s">
        <v>176</v>
      </c>
      <c r="F31" s="1">
        <v>8</v>
      </c>
      <c r="G31" s="1" t="s">
        <v>24</v>
      </c>
      <c r="H31" s="1" t="s">
        <v>14</v>
      </c>
      <c r="I31" s="1">
        <v>16826</v>
      </c>
      <c r="J31" s="1">
        <v>40200</v>
      </c>
      <c r="K31" s="1"/>
      <c r="L31" s="1">
        <v>6082</v>
      </c>
      <c r="M31" s="1"/>
      <c r="N31" s="1" t="s">
        <v>37</v>
      </c>
      <c r="O31" s="1"/>
      <c r="P31" s="6"/>
    </row>
    <row r="32" spans="2:16" ht="18.5" x14ac:dyDescent="0.45">
      <c r="B32" s="3"/>
      <c r="C32" s="1"/>
      <c r="D32" s="1"/>
      <c r="E32" s="1" t="s">
        <v>176</v>
      </c>
      <c r="F32" s="1">
        <v>8</v>
      </c>
      <c r="G32" s="1" t="s">
        <v>24</v>
      </c>
      <c r="H32" s="1" t="s">
        <v>14</v>
      </c>
      <c r="I32" s="1">
        <v>16827</v>
      </c>
      <c r="J32" s="1">
        <v>0</v>
      </c>
      <c r="K32" s="1"/>
      <c r="L32" s="1">
        <v>6082</v>
      </c>
      <c r="M32" s="1"/>
      <c r="N32" s="1" t="s">
        <v>37</v>
      </c>
      <c r="O32" s="1"/>
      <c r="P32" s="6"/>
    </row>
    <row r="33" spans="2:16" ht="18.5" x14ac:dyDescent="0.45">
      <c r="B33" s="3"/>
      <c r="C33" s="1"/>
      <c r="D33" s="1"/>
      <c r="E33" s="1" t="s">
        <v>226</v>
      </c>
      <c r="F33" s="1">
        <v>40</v>
      </c>
      <c r="G33" s="1" t="s">
        <v>312</v>
      </c>
      <c r="H33" s="1" t="s">
        <v>14</v>
      </c>
      <c r="I33" s="1">
        <v>16828</v>
      </c>
      <c r="J33" s="1">
        <v>40200</v>
      </c>
      <c r="K33" s="1"/>
      <c r="L33" s="1">
        <v>6082</v>
      </c>
      <c r="M33" s="1"/>
      <c r="N33" s="1" t="s">
        <v>37</v>
      </c>
      <c r="O33" s="1"/>
      <c r="P33" s="6"/>
    </row>
    <row r="34" spans="2:16" ht="18.5" x14ac:dyDescent="0.45">
      <c r="B34" s="3"/>
      <c r="C34" s="1"/>
      <c r="D34" s="1"/>
      <c r="E34" s="1" t="s">
        <v>226</v>
      </c>
      <c r="F34" s="1">
        <v>41</v>
      </c>
      <c r="G34" s="1" t="s">
        <v>312</v>
      </c>
      <c r="H34" s="1" t="s">
        <v>14</v>
      </c>
      <c r="I34" s="1">
        <v>16829</v>
      </c>
      <c r="J34" s="1">
        <v>0</v>
      </c>
      <c r="K34" s="1"/>
      <c r="L34" s="1">
        <v>6082</v>
      </c>
      <c r="M34" s="1"/>
      <c r="N34" s="1" t="s">
        <v>37</v>
      </c>
      <c r="O34" s="1"/>
      <c r="P34" s="6"/>
    </row>
    <row r="35" spans="2:16" ht="18.5" x14ac:dyDescent="0.45">
      <c r="B35" s="3"/>
      <c r="C35" s="1"/>
      <c r="D35" s="1"/>
      <c r="E35" s="1" t="s">
        <v>222</v>
      </c>
      <c r="F35" s="1">
        <v>7</v>
      </c>
      <c r="G35" s="1" t="s">
        <v>312</v>
      </c>
      <c r="H35" s="1" t="s">
        <v>14</v>
      </c>
      <c r="I35" s="1">
        <v>16807</v>
      </c>
      <c r="J35" s="1">
        <v>40200</v>
      </c>
      <c r="K35" s="1"/>
      <c r="L35" s="1">
        <v>6082</v>
      </c>
      <c r="M35" s="14" t="s">
        <v>199</v>
      </c>
      <c r="N35" s="1" t="s">
        <v>37</v>
      </c>
      <c r="O35" s="1"/>
      <c r="P35" s="6"/>
    </row>
    <row r="36" spans="2:16" ht="18.5" x14ac:dyDescent="0.45">
      <c r="B36" s="3"/>
      <c r="C36" s="1"/>
      <c r="D36" s="1"/>
      <c r="E36" s="1" t="s">
        <v>319</v>
      </c>
      <c r="F36" s="1">
        <v>2</v>
      </c>
      <c r="G36" s="1" t="s">
        <v>312</v>
      </c>
      <c r="H36" s="1" t="s">
        <v>14</v>
      </c>
      <c r="I36" s="1">
        <v>16767</v>
      </c>
      <c r="J36" s="1">
        <v>0</v>
      </c>
      <c r="K36" s="1"/>
      <c r="L36" s="1">
        <v>6082</v>
      </c>
      <c r="M36" s="14" t="s">
        <v>199</v>
      </c>
      <c r="N36" s="1"/>
      <c r="O36" s="1"/>
      <c r="P36" s="6"/>
    </row>
    <row r="37" spans="2:16" ht="18.5" x14ac:dyDescent="0.45">
      <c r="B37" s="31"/>
      <c r="C37" s="32"/>
      <c r="D37" s="32"/>
      <c r="E37" s="32" t="s">
        <v>43</v>
      </c>
      <c r="F37" s="32">
        <v>3</v>
      </c>
      <c r="G37" s="32" t="s">
        <v>312</v>
      </c>
      <c r="H37" s="32" t="s">
        <v>14</v>
      </c>
      <c r="I37" s="32">
        <v>16824</v>
      </c>
      <c r="J37" s="32">
        <v>0</v>
      </c>
      <c r="K37" s="32"/>
      <c r="L37" s="32" t="s">
        <v>324</v>
      </c>
      <c r="M37" s="32"/>
      <c r="N37" s="32"/>
      <c r="O37" s="32"/>
      <c r="P37" s="33"/>
    </row>
    <row r="38" spans="2:16" ht="18.5" x14ac:dyDescent="0.45">
      <c r="B38" s="31"/>
      <c r="C38" s="32"/>
      <c r="D38" s="32"/>
      <c r="E38" s="32" t="s">
        <v>43</v>
      </c>
      <c r="F38" s="32">
        <v>30</v>
      </c>
      <c r="G38" s="32" t="s">
        <v>312</v>
      </c>
      <c r="H38" s="32" t="s">
        <v>14</v>
      </c>
      <c r="I38" s="32">
        <v>16825</v>
      </c>
      <c r="J38" s="32">
        <v>0</v>
      </c>
      <c r="K38" s="32"/>
      <c r="L38" s="32" t="s">
        <v>324</v>
      </c>
      <c r="M38" s="32"/>
      <c r="N38" s="32"/>
      <c r="O38" s="32"/>
      <c r="P38" s="33"/>
    </row>
    <row r="39" spans="2:16" ht="18.5" x14ac:dyDescent="0.45">
      <c r="B39" s="3"/>
      <c r="C39" s="1"/>
      <c r="D39" s="1"/>
      <c r="E39" s="1" t="s">
        <v>21</v>
      </c>
      <c r="F39" s="1">
        <v>25</v>
      </c>
      <c r="G39" s="1" t="s">
        <v>312</v>
      </c>
      <c r="H39" s="1" t="s">
        <v>22</v>
      </c>
      <c r="I39" s="1">
        <v>16816</v>
      </c>
      <c r="J39" s="1">
        <v>40200</v>
      </c>
      <c r="K39" s="1"/>
      <c r="L39" s="1">
        <v>6082</v>
      </c>
      <c r="M39" s="1"/>
      <c r="N39" s="1" t="s">
        <v>37</v>
      </c>
      <c r="O39" s="1"/>
      <c r="P39" s="6"/>
    </row>
    <row r="40" spans="2:16" ht="18.5" x14ac:dyDescent="0.45">
      <c r="B40" s="3"/>
      <c r="C40" s="1"/>
      <c r="D40" s="1"/>
      <c r="E40" s="1" t="s">
        <v>320</v>
      </c>
      <c r="F40" s="1">
        <v>15</v>
      </c>
      <c r="G40" s="1" t="s">
        <v>312</v>
      </c>
      <c r="H40" s="1" t="s">
        <v>321</v>
      </c>
      <c r="I40" s="1">
        <v>16788</v>
      </c>
      <c r="J40" s="1">
        <v>40200</v>
      </c>
      <c r="K40" s="1"/>
      <c r="L40" s="1">
        <v>6082</v>
      </c>
      <c r="M40" s="1"/>
      <c r="N40" s="1" t="s">
        <v>37</v>
      </c>
      <c r="O40" s="1"/>
      <c r="P40" s="6"/>
    </row>
    <row r="41" spans="2:16" ht="18.5" x14ac:dyDescent="0.45">
      <c r="B41" s="4"/>
      <c r="C41" s="2"/>
      <c r="D41" s="2"/>
      <c r="E41" s="2" t="s">
        <v>279</v>
      </c>
      <c r="F41" s="2">
        <v>80</v>
      </c>
      <c r="G41" s="2" t="s">
        <v>322</v>
      </c>
      <c r="H41" s="2" t="s">
        <v>14</v>
      </c>
      <c r="I41" s="2">
        <v>16792</v>
      </c>
      <c r="J41" s="2">
        <v>141880</v>
      </c>
      <c r="K41" s="2"/>
      <c r="L41" s="2">
        <v>6082</v>
      </c>
      <c r="M41" s="2"/>
      <c r="N41" s="2" t="s">
        <v>37</v>
      </c>
      <c r="O41" s="2"/>
      <c r="P41" s="7"/>
    </row>
    <row r="42" spans="2:16" ht="18.5" x14ac:dyDescent="0.45">
      <c r="B42" s="8">
        <v>45450</v>
      </c>
      <c r="C42" s="1">
        <v>2873</v>
      </c>
      <c r="D42" s="1" t="s">
        <v>11</v>
      </c>
      <c r="E42" s="1" t="s">
        <v>323</v>
      </c>
      <c r="F42" s="1">
        <v>27</v>
      </c>
      <c r="G42" s="1" t="s">
        <v>312</v>
      </c>
      <c r="H42" s="1" t="s">
        <v>14</v>
      </c>
      <c r="I42" s="1">
        <v>16834</v>
      </c>
      <c r="J42" s="1">
        <v>40200</v>
      </c>
      <c r="K42" s="1"/>
      <c r="L42" s="1">
        <v>6082</v>
      </c>
      <c r="M42" s="1"/>
      <c r="N42" s="1" t="s">
        <v>37</v>
      </c>
      <c r="O42" s="1"/>
      <c r="P42" s="6"/>
    </row>
    <row r="43" spans="2:16" ht="18.5" x14ac:dyDescent="0.45">
      <c r="B43" s="3"/>
      <c r="C43" s="1"/>
      <c r="D43" s="1"/>
      <c r="E43" s="1" t="s">
        <v>323</v>
      </c>
      <c r="F43" s="1">
        <v>11</v>
      </c>
      <c r="G43" s="1" t="s">
        <v>312</v>
      </c>
      <c r="H43" s="1" t="s">
        <v>14</v>
      </c>
      <c r="I43" s="1">
        <v>16833</v>
      </c>
      <c r="J43" s="1">
        <v>0</v>
      </c>
      <c r="K43" s="1"/>
      <c r="L43" s="1">
        <v>6082</v>
      </c>
      <c r="M43" s="1"/>
      <c r="N43" s="1" t="s">
        <v>37</v>
      </c>
      <c r="O43" s="1"/>
      <c r="P43" s="6"/>
    </row>
    <row r="44" spans="2:16" ht="18.5" x14ac:dyDescent="0.45">
      <c r="B44" s="3"/>
      <c r="C44" s="1"/>
      <c r="D44" s="1"/>
      <c r="E44" s="1" t="s">
        <v>55</v>
      </c>
      <c r="F44" s="1">
        <v>32</v>
      </c>
      <c r="G44" s="1" t="s">
        <v>312</v>
      </c>
      <c r="H44" s="1" t="s">
        <v>56</v>
      </c>
      <c r="I44" s="1">
        <v>16790</v>
      </c>
      <c r="J44" s="1">
        <v>40200</v>
      </c>
      <c r="K44" s="1"/>
      <c r="L44" s="1">
        <v>6082</v>
      </c>
      <c r="M44" s="1"/>
      <c r="N44" s="1" t="s">
        <v>37</v>
      </c>
      <c r="O44" s="1"/>
      <c r="P44" s="6"/>
    </row>
    <row r="45" spans="2:16" ht="18.5" x14ac:dyDescent="0.45">
      <c r="B45" s="3"/>
      <c r="C45" s="1"/>
      <c r="D45" s="1"/>
      <c r="E45" s="1" t="s">
        <v>34</v>
      </c>
      <c r="F45" s="1">
        <v>25</v>
      </c>
      <c r="G45" s="1" t="s">
        <v>312</v>
      </c>
      <c r="H45" s="1" t="s">
        <v>35</v>
      </c>
      <c r="I45" s="1">
        <v>16835</v>
      </c>
      <c r="J45" s="1">
        <v>40200</v>
      </c>
      <c r="K45" s="1"/>
      <c r="L45" s="1">
        <v>6082</v>
      </c>
      <c r="M45" s="1"/>
      <c r="N45" s="1" t="s">
        <v>37</v>
      </c>
      <c r="O45" s="1"/>
      <c r="P45" s="6"/>
    </row>
    <row r="46" spans="2:16" ht="18.5" x14ac:dyDescent="0.45">
      <c r="B46" s="3"/>
      <c r="C46" s="1"/>
      <c r="D46" s="1"/>
      <c r="E46" s="1" t="s">
        <v>66</v>
      </c>
      <c r="F46" s="1">
        <v>100</v>
      </c>
      <c r="G46" s="1" t="s">
        <v>67</v>
      </c>
      <c r="H46" s="1" t="s">
        <v>163</v>
      </c>
      <c r="I46" s="1">
        <v>16793</v>
      </c>
      <c r="J46" s="1">
        <v>141880</v>
      </c>
      <c r="K46" s="1"/>
      <c r="L46" s="1">
        <v>6082</v>
      </c>
      <c r="M46" s="1"/>
      <c r="N46" s="1" t="s">
        <v>37</v>
      </c>
      <c r="O46" s="1"/>
      <c r="P46" s="6"/>
    </row>
    <row r="47" spans="2:16" ht="18.5" x14ac:dyDescent="0.45">
      <c r="B47" s="3"/>
      <c r="C47" s="1"/>
      <c r="D47" s="1"/>
      <c r="E47" s="1" t="s">
        <v>66</v>
      </c>
      <c r="F47" s="1">
        <v>10</v>
      </c>
      <c r="G47" s="1" t="s">
        <v>67</v>
      </c>
      <c r="H47" s="1" t="s">
        <v>163</v>
      </c>
      <c r="I47" s="1">
        <v>16794</v>
      </c>
      <c r="J47" s="1">
        <v>0</v>
      </c>
      <c r="K47" s="1"/>
      <c r="L47" s="1">
        <v>6082</v>
      </c>
      <c r="M47" s="1"/>
      <c r="N47" s="1" t="s">
        <v>37</v>
      </c>
      <c r="O47" s="1"/>
      <c r="P47" s="6"/>
    </row>
    <row r="48" spans="2:16" ht="18.5" x14ac:dyDescent="0.45">
      <c r="B48" s="3"/>
      <c r="C48" s="1"/>
      <c r="D48" s="1"/>
      <c r="E48" s="1" t="s">
        <v>43</v>
      </c>
      <c r="F48" s="1">
        <v>3</v>
      </c>
      <c r="G48" s="1" t="s">
        <v>312</v>
      </c>
      <c r="H48" s="1" t="s">
        <v>14</v>
      </c>
      <c r="I48" s="1">
        <v>16824</v>
      </c>
      <c r="J48" s="1">
        <v>40200</v>
      </c>
      <c r="K48" s="1"/>
      <c r="L48" s="1">
        <v>6082</v>
      </c>
      <c r="M48" s="1"/>
      <c r="N48" s="1" t="s">
        <v>37</v>
      </c>
      <c r="O48" s="1"/>
      <c r="P48" s="6"/>
    </row>
    <row r="49" spans="2:16" ht="18.5" x14ac:dyDescent="0.45">
      <c r="B49" s="4"/>
      <c r="C49" s="2"/>
      <c r="D49" s="2"/>
      <c r="E49" s="2" t="s">
        <v>43</v>
      </c>
      <c r="F49" s="2">
        <v>30</v>
      </c>
      <c r="G49" s="2" t="s">
        <v>312</v>
      </c>
      <c r="H49" s="2" t="s">
        <v>14</v>
      </c>
      <c r="I49" s="2">
        <v>16825</v>
      </c>
      <c r="J49" s="2">
        <v>0</v>
      </c>
      <c r="K49" s="2"/>
      <c r="L49" s="2">
        <v>6082</v>
      </c>
      <c r="M49" s="2"/>
      <c r="N49" s="2" t="s">
        <v>37</v>
      </c>
      <c r="O49" s="2"/>
      <c r="P49" s="7"/>
    </row>
    <row r="50" spans="2:16" ht="18.5" x14ac:dyDescent="0.45">
      <c r="B50" s="8">
        <v>45453</v>
      </c>
      <c r="C50" s="1">
        <v>2874</v>
      </c>
      <c r="D50" s="1" t="s">
        <v>11</v>
      </c>
      <c r="E50" s="1" t="s">
        <v>88</v>
      </c>
      <c r="F50" s="1">
        <v>22</v>
      </c>
      <c r="G50" s="1" t="s">
        <v>24</v>
      </c>
      <c r="H50" s="1" t="s">
        <v>14</v>
      </c>
      <c r="I50" s="1">
        <v>16809</v>
      </c>
      <c r="J50" s="1">
        <v>40200</v>
      </c>
      <c r="K50" s="1"/>
      <c r="L50" s="1">
        <v>6088</v>
      </c>
      <c r="M50" s="1"/>
      <c r="N50" s="1" t="s">
        <v>37</v>
      </c>
      <c r="O50" s="1"/>
      <c r="P50" s="6"/>
    </row>
    <row r="51" spans="2:16" ht="18.5" x14ac:dyDescent="0.45">
      <c r="B51" s="3"/>
      <c r="C51" s="1"/>
      <c r="D51" s="1"/>
      <c r="E51" s="1" t="s">
        <v>219</v>
      </c>
      <c r="F51" s="1">
        <v>30</v>
      </c>
      <c r="G51" s="1" t="s">
        <v>24</v>
      </c>
      <c r="H51" s="1" t="s">
        <v>14</v>
      </c>
      <c r="I51" s="1">
        <v>16838</v>
      </c>
      <c r="J51" s="1">
        <v>40200</v>
      </c>
      <c r="K51" s="1"/>
      <c r="L51" s="1">
        <v>6088</v>
      </c>
      <c r="M51" s="1"/>
      <c r="N51" s="1" t="s">
        <v>37</v>
      </c>
      <c r="O51" s="1"/>
      <c r="P51" s="6"/>
    </row>
    <row r="52" spans="2:16" ht="18.5" x14ac:dyDescent="0.45">
      <c r="B52" s="3"/>
      <c r="C52" s="1"/>
      <c r="D52" s="1"/>
      <c r="E52" s="1" t="s">
        <v>166</v>
      </c>
      <c r="F52" s="1">
        <v>15</v>
      </c>
      <c r="G52" s="1" t="s">
        <v>325</v>
      </c>
      <c r="H52" s="1" t="s">
        <v>14</v>
      </c>
      <c r="I52" s="1">
        <v>16836</v>
      </c>
      <c r="J52" s="1">
        <v>40200</v>
      </c>
      <c r="K52" s="1"/>
      <c r="L52" s="1">
        <v>6088</v>
      </c>
      <c r="M52" s="1"/>
      <c r="N52" s="1" t="s">
        <v>37</v>
      </c>
      <c r="O52" s="1"/>
      <c r="P52" s="6"/>
    </row>
    <row r="53" spans="2:16" ht="18.5" x14ac:dyDescent="0.45">
      <c r="B53" s="3"/>
      <c r="C53" s="1"/>
      <c r="D53" s="1"/>
      <c r="E53" s="1" t="s">
        <v>77</v>
      </c>
      <c r="F53" s="1">
        <v>126</v>
      </c>
      <c r="G53" s="1" t="s">
        <v>312</v>
      </c>
      <c r="H53" s="1" t="s">
        <v>178</v>
      </c>
      <c r="I53" s="1">
        <v>16844</v>
      </c>
      <c r="J53" s="1">
        <v>135180</v>
      </c>
      <c r="K53" s="1"/>
      <c r="L53" s="1">
        <v>6088</v>
      </c>
      <c r="M53" s="1"/>
      <c r="N53" s="1" t="s">
        <v>37</v>
      </c>
      <c r="O53" s="1"/>
      <c r="P53" s="6"/>
    </row>
    <row r="54" spans="2:16" ht="18.5" x14ac:dyDescent="0.45">
      <c r="B54" s="3"/>
      <c r="C54" s="1"/>
      <c r="D54" s="1"/>
      <c r="E54" s="1" t="s">
        <v>183</v>
      </c>
      <c r="F54" s="1">
        <v>4</v>
      </c>
      <c r="G54" s="1" t="s">
        <v>312</v>
      </c>
      <c r="H54" s="1" t="s">
        <v>326</v>
      </c>
      <c r="I54" s="1">
        <v>16843</v>
      </c>
      <c r="J54" s="1">
        <v>40200</v>
      </c>
      <c r="K54" s="1"/>
      <c r="L54" s="1">
        <v>6088</v>
      </c>
      <c r="M54" s="1"/>
      <c r="N54" s="1" t="s">
        <v>37</v>
      </c>
      <c r="O54" s="1"/>
      <c r="P54" s="6"/>
    </row>
    <row r="55" spans="2:16" ht="18.5" x14ac:dyDescent="0.45">
      <c r="B55" s="3"/>
      <c r="C55" s="1"/>
      <c r="D55" s="1"/>
      <c r="E55" s="1" t="s">
        <v>183</v>
      </c>
      <c r="F55" s="1">
        <v>32</v>
      </c>
      <c r="G55" s="1" t="s">
        <v>312</v>
      </c>
      <c r="H55" s="1" t="s">
        <v>326</v>
      </c>
      <c r="I55" s="1">
        <v>16842</v>
      </c>
      <c r="J55" s="1">
        <v>0</v>
      </c>
      <c r="K55" s="1"/>
      <c r="L55" s="1">
        <v>6088</v>
      </c>
      <c r="M55" s="1"/>
      <c r="N55" s="1" t="s">
        <v>37</v>
      </c>
      <c r="O55" s="1"/>
      <c r="P55" s="6"/>
    </row>
    <row r="56" spans="2:16" ht="18.5" x14ac:dyDescent="0.45">
      <c r="B56" s="4"/>
      <c r="C56" s="2"/>
      <c r="D56" s="2"/>
      <c r="E56" s="2" t="s">
        <v>327</v>
      </c>
      <c r="F56" s="2">
        <v>23</v>
      </c>
      <c r="G56" s="2" t="s">
        <v>312</v>
      </c>
      <c r="H56" s="2" t="s">
        <v>206</v>
      </c>
      <c r="I56" s="2">
        <v>16837</v>
      </c>
      <c r="J56" s="2">
        <v>40200</v>
      </c>
      <c r="K56" s="2"/>
      <c r="L56" s="2">
        <v>6088</v>
      </c>
      <c r="M56" s="2"/>
      <c r="N56" s="2" t="s">
        <v>37</v>
      </c>
      <c r="O56" s="2"/>
      <c r="P56" s="7"/>
    </row>
    <row r="57" spans="2:16" ht="18.5" x14ac:dyDescent="0.45">
      <c r="B57" s="8">
        <v>45454</v>
      </c>
      <c r="C57" s="1">
        <v>2875</v>
      </c>
      <c r="D57" s="1" t="s">
        <v>11</v>
      </c>
      <c r="E57" s="1" t="s">
        <v>16</v>
      </c>
      <c r="F57" s="1">
        <v>25</v>
      </c>
      <c r="G57" s="1" t="s">
        <v>312</v>
      </c>
      <c r="H57" s="1" t="s">
        <v>17</v>
      </c>
      <c r="I57" s="1">
        <v>16848</v>
      </c>
      <c r="J57" s="1">
        <v>40200</v>
      </c>
      <c r="K57" s="1"/>
      <c r="L57" s="1">
        <v>6088</v>
      </c>
      <c r="M57" s="1"/>
      <c r="N57" s="1" t="s">
        <v>37</v>
      </c>
      <c r="O57" s="1"/>
      <c r="P57" s="6"/>
    </row>
    <row r="58" spans="2:16" ht="18.5" x14ac:dyDescent="0.45">
      <c r="B58" s="3"/>
      <c r="C58" s="1"/>
      <c r="D58" s="1"/>
      <c r="E58" s="1" t="s">
        <v>220</v>
      </c>
      <c r="F58" s="1">
        <v>28</v>
      </c>
      <c r="G58" s="1" t="s">
        <v>312</v>
      </c>
      <c r="H58" s="1" t="s">
        <v>14</v>
      </c>
      <c r="I58" s="1">
        <v>16840</v>
      </c>
      <c r="J58" s="1">
        <v>40200</v>
      </c>
      <c r="K58" s="1"/>
      <c r="L58" s="1">
        <v>6088</v>
      </c>
      <c r="M58" s="1" t="s">
        <v>132</v>
      </c>
      <c r="N58" s="1" t="s">
        <v>37</v>
      </c>
      <c r="O58" s="1"/>
      <c r="P58" s="6"/>
    </row>
    <row r="59" spans="2:16" ht="18.5" x14ac:dyDescent="0.45">
      <c r="B59" s="3"/>
      <c r="C59" s="1"/>
      <c r="D59" s="1"/>
      <c r="E59" s="1" t="s">
        <v>111</v>
      </c>
      <c r="F59" s="1">
        <v>29</v>
      </c>
      <c r="G59" s="1" t="s">
        <v>312</v>
      </c>
      <c r="H59" s="1" t="s">
        <v>14</v>
      </c>
      <c r="I59" s="1">
        <v>16839</v>
      </c>
      <c r="J59" s="1">
        <v>0</v>
      </c>
      <c r="K59" s="1"/>
      <c r="L59" s="1">
        <v>6088</v>
      </c>
      <c r="M59" s="1" t="s">
        <v>132</v>
      </c>
      <c r="N59" s="1" t="s">
        <v>37</v>
      </c>
      <c r="O59" s="1"/>
      <c r="P59" s="6"/>
    </row>
    <row r="60" spans="2:16" ht="18.5" x14ac:dyDescent="0.45">
      <c r="B60" s="3"/>
      <c r="C60" s="1"/>
      <c r="D60" s="1"/>
      <c r="E60" s="1" t="s">
        <v>249</v>
      </c>
      <c r="F60" s="1">
        <v>9</v>
      </c>
      <c r="G60" s="1" t="s">
        <v>126</v>
      </c>
      <c r="H60" s="1" t="s">
        <v>14</v>
      </c>
      <c r="I60" s="1">
        <v>16847</v>
      </c>
      <c r="J60" s="1">
        <v>141880</v>
      </c>
      <c r="K60" s="1"/>
      <c r="L60" s="1">
        <v>6088</v>
      </c>
      <c r="M60" s="1"/>
      <c r="N60" s="1" t="s">
        <v>37</v>
      </c>
      <c r="O60" s="1"/>
      <c r="P60" s="6"/>
    </row>
    <row r="61" spans="2:16" ht="18.5" x14ac:dyDescent="0.45">
      <c r="B61" s="4"/>
      <c r="C61" s="2"/>
      <c r="D61" s="2"/>
      <c r="E61" s="2" t="s">
        <v>173</v>
      </c>
      <c r="F61" s="2">
        <v>240</v>
      </c>
      <c r="G61" s="2" t="s">
        <v>126</v>
      </c>
      <c r="H61" s="2" t="s">
        <v>14</v>
      </c>
      <c r="I61" s="2">
        <v>16846</v>
      </c>
      <c r="J61" s="2">
        <v>40200</v>
      </c>
      <c r="K61" s="2"/>
      <c r="L61" s="2">
        <v>6088</v>
      </c>
      <c r="M61" s="2"/>
      <c r="N61" s="2" t="s">
        <v>37</v>
      </c>
      <c r="O61" s="2"/>
      <c r="P61" s="7"/>
    </row>
    <row r="62" spans="2:16" ht="18.5" x14ac:dyDescent="0.45">
      <c r="B62" s="12">
        <v>45449</v>
      </c>
      <c r="C62" s="10"/>
      <c r="D62" s="10"/>
      <c r="E62" s="10" t="s">
        <v>328</v>
      </c>
      <c r="F62" s="10" t="s">
        <v>329</v>
      </c>
      <c r="G62" s="10" t="s">
        <v>312</v>
      </c>
      <c r="H62" s="10" t="s">
        <v>14</v>
      </c>
      <c r="I62" s="10"/>
      <c r="J62" s="10">
        <v>40200</v>
      </c>
      <c r="K62" s="10"/>
      <c r="L62" s="10">
        <v>6082</v>
      </c>
      <c r="M62" s="10"/>
      <c r="N62" s="10"/>
      <c r="O62" s="10"/>
      <c r="P62" s="11"/>
    </row>
    <row r="63" spans="2:16" ht="18.5" x14ac:dyDescent="0.45">
      <c r="B63" s="8">
        <v>45455</v>
      </c>
      <c r="C63" s="1">
        <v>2876</v>
      </c>
      <c r="D63" s="1" t="s">
        <v>11</v>
      </c>
      <c r="E63" s="1" t="s">
        <v>42</v>
      </c>
      <c r="F63" s="1">
        <v>56</v>
      </c>
      <c r="G63" s="1" t="s">
        <v>312</v>
      </c>
      <c r="H63" s="1" t="s">
        <v>14</v>
      </c>
      <c r="I63" s="1">
        <v>16851</v>
      </c>
      <c r="J63" s="1">
        <v>40200</v>
      </c>
      <c r="K63" s="1"/>
      <c r="L63" s="1">
        <v>6089</v>
      </c>
      <c r="M63" s="1"/>
      <c r="N63" s="1" t="s">
        <v>37</v>
      </c>
      <c r="O63" s="1"/>
      <c r="P63" s="6"/>
    </row>
    <row r="64" spans="2:16" ht="18.5" x14ac:dyDescent="0.45">
      <c r="B64" s="3"/>
      <c r="C64" s="1"/>
      <c r="D64" s="1"/>
      <c r="E64" s="1" t="s">
        <v>121</v>
      </c>
      <c r="F64" s="1">
        <v>8</v>
      </c>
      <c r="G64" s="1" t="s">
        <v>312</v>
      </c>
      <c r="H64" s="1" t="s">
        <v>330</v>
      </c>
      <c r="I64" s="1">
        <v>16849</v>
      </c>
      <c r="J64" s="1">
        <v>40200</v>
      </c>
      <c r="K64" s="1"/>
      <c r="L64" s="1">
        <v>6089</v>
      </c>
      <c r="M64" s="1"/>
      <c r="N64" s="1" t="s">
        <v>37</v>
      </c>
      <c r="O64" s="1"/>
      <c r="P64" s="6"/>
    </row>
    <row r="65" spans="1:16" ht="18.5" x14ac:dyDescent="0.45">
      <c r="B65" s="20"/>
      <c r="E65" s="1" t="s">
        <v>34</v>
      </c>
      <c r="F65" s="1">
        <v>41</v>
      </c>
      <c r="G65" s="1" t="s">
        <v>312</v>
      </c>
      <c r="H65" s="1" t="s">
        <v>35</v>
      </c>
      <c r="I65" s="1">
        <v>16855</v>
      </c>
      <c r="J65" s="1">
        <v>40200</v>
      </c>
      <c r="K65" s="1"/>
      <c r="L65" s="1">
        <v>6089</v>
      </c>
      <c r="N65" s="1" t="s">
        <v>37</v>
      </c>
      <c r="O65" s="1"/>
      <c r="P65" s="6"/>
    </row>
    <row r="66" spans="1:16" ht="18.5" x14ac:dyDescent="0.45">
      <c r="B66" s="20"/>
      <c r="E66" s="1" t="s">
        <v>244</v>
      </c>
      <c r="F66" s="1">
        <v>90</v>
      </c>
      <c r="G66" s="1" t="s">
        <v>312</v>
      </c>
      <c r="H66" s="1" t="s">
        <v>140</v>
      </c>
      <c r="I66" s="1">
        <v>16852</v>
      </c>
      <c r="J66" s="1">
        <v>135180</v>
      </c>
      <c r="K66" s="1"/>
      <c r="L66" s="1">
        <v>6089</v>
      </c>
      <c r="N66" s="1" t="s">
        <v>37</v>
      </c>
      <c r="O66" s="1"/>
      <c r="P66" s="6"/>
    </row>
    <row r="67" spans="1:16" ht="18.5" x14ac:dyDescent="0.45">
      <c r="A67" s="18"/>
      <c r="B67" s="34"/>
      <c r="C67" s="35"/>
      <c r="D67" s="35"/>
      <c r="E67" s="2" t="s">
        <v>244</v>
      </c>
      <c r="F67" s="2">
        <v>9</v>
      </c>
      <c r="G67" s="2" t="s">
        <v>312</v>
      </c>
      <c r="H67" s="2" t="s">
        <v>140</v>
      </c>
      <c r="I67" s="2">
        <v>16853</v>
      </c>
      <c r="J67" s="2">
        <v>0</v>
      </c>
      <c r="K67" s="2"/>
      <c r="L67" s="2">
        <v>6089</v>
      </c>
      <c r="M67" s="35"/>
      <c r="N67" s="2" t="s">
        <v>37</v>
      </c>
      <c r="O67" s="2"/>
      <c r="P67" s="7"/>
    </row>
    <row r="68" spans="1:16" ht="18.5" x14ac:dyDescent="0.45">
      <c r="A68" s="18"/>
      <c r="B68" s="12">
        <v>45454</v>
      </c>
      <c r="C68" s="10"/>
      <c r="D68" s="10"/>
      <c r="E68" s="10" t="s">
        <v>173</v>
      </c>
      <c r="F68" s="10" t="s">
        <v>59</v>
      </c>
      <c r="G68" s="10"/>
      <c r="H68" s="10"/>
      <c r="I68" s="10">
        <v>9452</v>
      </c>
      <c r="J68" s="10"/>
      <c r="K68" s="10"/>
      <c r="L68" s="10"/>
      <c r="M68" s="10"/>
      <c r="N68" s="10"/>
      <c r="O68" s="10"/>
      <c r="P68" s="11"/>
    </row>
    <row r="69" spans="1:16" ht="18.5" x14ac:dyDescent="0.45">
      <c r="A69" s="18"/>
      <c r="B69" s="8">
        <v>45457</v>
      </c>
      <c r="C69" s="1">
        <v>2877</v>
      </c>
      <c r="D69" s="1" t="s">
        <v>11</v>
      </c>
      <c r="E69" s="1" t="s">
        <v>281</v>
      </c>
      <c r="F69" s="1">
        <v>30</v>
      </c>
      <c r="G69" s="1" t="s">
        <v>134</v>
      </c>
      <c r="H69" s="1" t="s">
        <v>14</v>
      </c>
      <c r="I69" s="1">
        <v>16861</v>
      </c>
      <c r="J69" s="1">
        <v>40200</v>
      </c>
      <c r="K69" s="1"/>
      <c r="L69" s="1">
        <v>6089</v>
      </c>
      <c r="M69" s="1"/>
      <c r="N69" s="1" t="s">
        <v>37</v>
      </c>
      <c r="O69" s="1"/>
      <c r="P69" s="6"/>
    </row>
    <row r="70" spans="1:16" ht="18.5" x14ac:dyDescent="0.45">
      <c r="A70" s="18"/>
      <c r="B70" s="3"/>
      <c r="C70" s="1"/>
      <c r="D70" s="1"/>
      <c r="E70" s="1" t="s">
        <v>226</v>
      </c>
      <c r="F70" s="1">
        <v>30</v>
      </c>
      <c r="G70" s="1" t="s">
        <v>70</v>
      </c>
      <c r="H70" s="1" t="s">
        <v>14</v>
      </c>
      <c r="I70" s="1">
        <v>16860</v>
      </c>
      <c r="J70" s="1">
        <v>40200</v>
      </c>
      <c r="K70" s="1"/>
      <c r="L70" s="1">
        <v>6089</v>
      </c>
      <c r="M70" s="1"/>
      <c r="N70" s="1" t="s">
        <v>37</v>
      </c>
      <c r="O70" s="1"/>
      <c r="P70" s="6"/>
    </row>
    <row r="71" spans="1:16" ht="18.5" x14ac:dyDescent="0.45">
      <c r="A71" s="18"/>
      <c r="B71" s="3"/>
      <c r="C71" s="1"/>
      <c r="D71" s="1"/>
      <c r="E71" s="1" t="s">
        <v>331</v>
      </c>
      <c r="F71" s="1">
        <v>90</v>
      </c>
      <c r="G71" s="1" t="s">
        <v>70</v>
      </c>
      <c r="H71" s="1" t="s">
        <v>14</v>
      </c>
      <c r="I71" s="1">
        <v>16862</v>
      </c>
      <c r="J71" s="1">
        <v>40200</v>
      </c>
      <c r="K71" s="1"/>
      <c r="L71" s="1">
        <v>6089</v>
      </c>
      <c r="M71" s="1"/>
      <c r="N71" s="1" t="s">
        <v>37</v>
      </c>
      <c r="O71" s="1"/>
      <c r="P71" s="6"/>
    </row>
    <row r="72" spans="1:16" ht="18.5" x14ac:dyDescent="0.45">
      <c r="A72" s="18"/>
      <c r="B72" s="3"/>
      <c r="C72" s="1"/>
      <c r="D72" s="1"/>
      <c r="E72" s="1" t="s">
        <v>331</v>
      </c>
      <c r="F72" s="1">
        <v>9</v>
      </c>
      <c r="G72" s="1" t="s">
        <v>70</v>
      </c>
      <c r="H72" s="1" t="s">
        <v>14</v>
      </c>
      <c r="I72" s="1">
        <v>16863</v>
      </c>
      <c r="J72" s="1">
        <v>0</v>
      </c>
      <c r="K72" s="1"/>
      <c r="L72" s="1">
        <v>6089</v>
      </c>
      <c r="M72" s="1"/>
      <c r="N72" s="1" t="s">
        <v>37</v>
      </c>
      <c r="O72" s="1"/>
      <c r="P72" s="6"/>
    </row>
    <row r="73" spans="1:16" ht="18.5" x14ac:dyDescent="0.45">
      <c r="A73" s="18"/>
      <c r="B73" s="3"/>
      <c r="C73" s="1"/>
      <c r="D73" s="1"/>
      <c r="E73" s="1" t="s">
        <v>74</v>
      </c>
      <c r="F73" s="1">
        <v>17</v>
      </c>
      <c r="G73" s="1" t="s">
        <v>126</v>
      </c>
      <c r="H73" s="1" t="s">
        <v>14</v>
      </c>
      <c r="I73" s="1">
        <v>16864</v>
      </c>
      <c r="J73" s="1">
        <v>40200</v>
      </c>
      <c r="K73" s="1"/>
      <c r="L73" s="1">
        <v>6089</v>
      </c>
      <c r="M73" s="1"/>
      <c r="N73" s="1" t="s">
        <v>37</v>
      </c>
      <c r="O73" s="1"/>
      <c r="P73" s="6"/>
    </row>
    <row r="74" spans="1:16" ht="18.5" x14ac:dyDescent="0.45">
      <c r="A74" s="18"/>
      <c r="B74" s="3"/>
      <c r="C74" s="1"/>
      <c r="D74" s="1"/>
      <c r="E74" s="1" t="s">
        <v>64</v>
      </c>
      <c r="F74" s="1">
        <v>10</v>
      </c>
      <c r="G74" s="1" t="s">
        <v>65</v>
      </c>
      <c r="H74" s="1" t="s">
        <v>14</v>
      </c>
      <c r="I74" s="1">
        <v>16858</v>
      </c>
      <c r="J74" s="1">
        <v>141880</v>
      </c>
      <c r="K74" s="1"/>
      <c r="L74" s="1">
        <v>6089</v>
      </c>
      <c r="M74" s="1"/>
      <c r="N74" s="1" t="s">
        <v>37</v>
      </c>
      <c r="O74" s="1"/>
      <c r="P74" s="6"/>
    </row>
    <row r="75" spans="1:16" ht="18.5" x14ac:dyDescent="0.45">
      <c r="A75" s="18"/>
      <c r="B75" s="3"/>
      <c r="C75" s="1"/>
      <c r="D75" s="1"/>
      <c r="E75" s="1" t="s">
        <v>98</v>
      </c>
      <c r="F75" s="1">
        <v>9</v>
      </c>
      <c r="G75" s="1" t="s">
        <v>312</v>
      </c>
      <c r="H75" s="1" t="s">
        <v>99</v>
      </c>
      <c r="I75" s="1">
        <v>16841</v>
      </c>
      <c r="J75" s="1">
        <v>40200</v>
      </c>
      <c r="K75" s="1"/>
      <c r="L75" s="1">
        <v>6089</v>
      </c>
      <c r="M75" s="1"/>
      <c r="N75" s="1" t="s">
        <v>37</v>
      </c>
      <c r="O75" s="1"/>
      <c r="P75" s="6"/>
    </row>
    <row r="76" spans="1:16" ht="18.5" x14ac:dyDescent="0.45">
      <c r="A76" s="18"/>
      <c r="B76" s="3"/>
      <c r="C76" s="1"/>
      <c r="D76" s="1"/>
      <c r="E76" s="1" t="s">
        <v>21</v>
      </c>
      <c r="F76" s="1">
        <v>25</v>
      </c>
      <c r="G76" s="1" t="s">
        <v>312</v>
      </c>
      <c r="H76" s="1" t="s">
        <v>22</v>
      </c>
      <c r="I76" s="1">
        <v>16859</v>
      </c>
      <c r="J76" s="1">
        <v>40200</v>
      </c>
      <c r="K76" s="1"/>
      <c r="L76" s="1">
        <v>6089</v>
      </c>
      <c r="M76" s="1"/>
      <c r="N76" s="1" t="s">
        <v>37</v>
      </c>
      <c r="O76" s="1"/>
      <c r="P76" s="6"/>
    </row>
    <row r="77" spans="1:16" ht="18.5" x14ac:dyDescent="0.45">
      <c r="A77" s="18"/>
      <c r="B77" s="4"/>
      <c r="C77" s="2"/>
      <c r="D77" s="2"/>
      <c r="E77" s="2" t="s">
        <v>50</v>
      </c>
      <c r="F77" s="2">
        <v>60</v>
      </c>
      <c r="G77" s="2" t="s">
        <v>312</v>
      </c>
      <c r="H77" s="2" t="s">
        <v>14</v>
      </c>
      <c r="I77" s="2">
        <v>16865</v>
      </c>
      <c r="J77" s="2">
        <v>40200</v>
      </c>
      <c r="K77" s="2"/>
      <c r="L77" s="2">
        <v>6089</v>
      </c>
      <c r="M77" s="2"/>
      <c r="N77" s="2" t="s">
        <v>37</v>
      </c>
      <c r="O77" s="2"/>
      <c r="P77" s="7"/>
    </row>
    <row r="78" spans="1:16" ht="18.5" x14ac:dyDescent="0.45">
      <c r="A78" s="18"/>
      <c r="B78" s="8">
        <v>45462</v>
      </c>
      <c r="C78" s="1">
        <v>2878</v>
      </c>
      <c r="D78" s="1" t="s">
        <v>11</v>
      </c>
      <c r="E78" s="1" t="s">
        <v>119</v>
      </c>
      <c r="F78" s="1">
        <v>8</v>
      </c>
      <c r="G78" s="1" t="s">
        <v>24</v>
      </c>
      <c r="H78" s="1" t="s">
        <v>14</v>
      </c>
      <c r="I78" s="1">
        <v>16877</v>
      </c>
      <c r="J78" s="1">
        <v>40200</v>
      </c>
      <c r="K78" s="1"/>
      <c r="L78" s="1">
        <v>6101</v>
      </c>
      <c r="M78" s="1"/>
      <c r="N78" s="1" t="s">
        <v>37</v>
      </c>
      <c r="O78" s="1"/>
      <c r="P78" s="6"/>
    </row>
    <row r="79" spans="1:16" ht="18.5" x14ac:dyDescent="0.45">
      <c r="A79" s="18"/>
      <c r="B79" s="3"/>
      <c r="C79" s="1"/>
      <c r="D79" s="1"/>
      <c r="E79" s="1" t="s">
        <v>332</v>
      </c>
      <c r="F79" s="1">
        <v>22</v>
      </c>
      <c r="G79" s="1" t="s">
        <v>24</v>
      </c>
      <c r="H79" s="1" t="s">
        <v>14</v>
      </c>
      <c r="I79" s="1">
        <v>16867</v>
      </c>
      <c r="J79" s="1">
        <v>40200</v>
      </c>
      <c r="K79" s="1"/>
      <c r="L79" s="1">
        <v>6101</v>
      </c>
      <c r="M79" s="1"/>
      <c r="N79" s="1" t="s">
        <v>37</v>
      </c>
      <c r="O79" s="1"/>
      <c r="P79" s="6"/>
    </row>
    <row r="80" spans="1:16" ht="18.5" x14ac:dyDescent="0.45">
      <c r="A80" s="18"/>
      <c r="B80" s="3"/>
      <c r="C80" s="1"/>
      <c r="D80" s="1"/>
      <c r="E80" s="1" t="s">
        <v>333</v>
      </c>
      <c r="F80" s="1">
        <v>40</v>
      </c>
      <c r="G80" s="1" t="s">
        <v>39</v>
      </c>
      <c r="H80" s="1" t="s">
        <v>14</v>
      </c>
      <c r="I80" s="1">
        <v>16870</v>
      </c>
      <c r="J80" s="1">
        <v>141880</v>
      </c>
      <c r="K80" s="1"/>
      <c r="L80" s="1">
        <v>6101</v>
      </c>
      <c r="M80" s="1"/>
      <c r="N80" s="1" t="s">
        <v>37</v>
      </c>
      <c r="O80" s="1"/>
      <c r="P80" s="6"/>
    </row>
    <row r="81" spans="1:16" ht="18.5" x14ac:dyDescent="0.45">
      <c r="A81" s="18"/>
      <c r="B81" s="3"/>
      <c r="C81" s="1"/>
      <c r="D81" s="1"/>
      <c r="E81" s="1" t="s">
        <v>333</v>
      </c>
      <c r="F81" s="1">
        <v>6</v>
      </c>
      <c r="G81" s="1" t="s">
        <v>39</v>
      </c>
      <c r="H81" s="1" t="s">
        <v>14</v>
      </c>
      <c r="I81" s="1">
        <v>16871</v>
      </c>
      <c r="J81" s="1">
        <v>0</v>
      </c>
      <c r="K81" s="1"/>
      <c r="L81" s="1">
        <v>6101</v>
      </c>
      <c r="M81" s="1"/>
      <c r="N81" s="1" t="s">
        <v>37</v>
      </c>
      <c r="O81" s="1"/>
      <c r="P81" s="6"/>
    </row>
    <row r="82" spans="1:16" ht="18.5" x14ac:dyDescent="0.45">
      <c r="A82" s="18"/>
      <c r="B82" s="3"/>
      <c r="C82" s="1"/>
      <c r="D82" s="1"/>
      <c r="E82" s="1" t="s">
        <v>334</v>
      </c>
      <c r="F82" s="1">
        <v>10</v>
      </c>
      <c r="G82" s="1" t="s">
        <v>312</v>
      </c>
      <c r="H82" s="1" t="s">
        <v>335</v>
      </c>
      <c r="I82" s="1">
        <v>16872</v>
      </c>
      <c r="J82" s="1">
        <v>40200</v>
      </c>
      <c r="K82" s="1"/>
      <c r="L82" s="1">
        <v>6101</v>
      </c>
      <c r="M82" s="1"/>
      <c r="N82" s="1" t="s">
        <v>37</v>
      </c>
      <c r="O82" s="1"/>
      <c r="P82" s="6"/>
    </row>
    <row r="83" spans="1:16" ht="18.5" x14ac:dyDescent="0.45">
      <c r="A83" s="18"/>
      <c r="B83" s="3"/>
      <c r="C83" s="1"/>
      <c r="D83" s="1"/>
      <c r="E83" s="1" t="s">
        <v>79</v>
      </c>
      <c r="F83" s="1">
        <v>14</v>
      </c>
      <c r="G83" s="1" t="s">
        <v>312</v>
      </c>
      <c r="H83" s="1" t="s">
        <v>80</v>
      </c>
      <c r="I83" s="1">
        <v>16880</v>
      </c>
      <c r="J83" s="1">
        <v>40200</v>
      </c>
      <c r="K83" s="1"/>
      <c r="L83" s="1">
        <v>6101</v>
      </c>
      <c r="M83" s="1"/>
      <c r="N83" s="1" t="s">
        <v>37</v>
      </c>
      <c r="O83" s="1"/>
      <c r="P83" s="6"/>
    </row>
    <row r="84" spans="1:16" ht="18.5" x14ac:dyDescent="0.45">
      <c r="A84" s="18"/>
      <c r="B84" s="3"/>
      <c r="C84" s="1"/>
      <c r="D84" s="1"/>
      <c r="E84" s="1" t="s">
        <v>202</v>
      </c>
      <c r="F84" s="1">
        <v>42</v>
      </c>
      <c r="G84" s="1" t="s">
        <v>312</v>
      </c>
      <c r="H84" s="1" t="s">
        <v>203</v>
      </c>
      <c r="I84" s="1">
        <v>16878</v>
      </c>
      <c r="J84" s="1">
        <v>40200</v>
      </c>
      <c r="K84" s="1"/>
      <c r="L84" s="1">
        <v>6101</v>
      </c>
      <c r="M84" s="1"/>
      <c r="N84" s="1" t="s">
        <v>37</v>
      </c>
      <c r="O84" s="1"/>
      <c r="P84" s="6"/>
    </row>
    <row r="85" spans="1:16" ht="18.5" x14ac:dyDescent="0.45">
      <c r="A85" s="18"/>
      <c r="B85" s="3"/>
      <c r="C85" s="1"/>
      <c r="D85" s="1"/>
      <c r="E85" s="1" t="s">
        <v>188</v>
      </c>
      <c r="F85" s="1">
        <v>30</v>
      </c>
      <c r="G85" s="1" t="s">
        <v>312</v>
      </c>
      <c r="H85" s="1" t="s">
        <v>189</v>
      </c>
      <c r="I85" s="1">
        <v>16879</v>
      </c>
      <c r="J85" s="1">
        <v>40200</v>
      </c>
      <c r="K85" s="1"/>
      <c r="L85" s="1">
        <v>6101</v>
      </c>
      <c r="M85" s="1"/>
      <c r="N85" s="1" t="s">
        <v>37</v>
      </c>
      <c r="O85" s="1"/>
      <c r="P85" s="6"/>
    </row>
    <row r="86" spans="1:16" ht="18.5" x14ac:dyDescent="0.45">
      <c r="A86" s="18"/>
      <c r="B86" s="13"/>
      <c r="C86" s="14"/>
      <c r="D86" s="14"/>
      <c r="E86" s="14" t="s">
        <v>336</v>
      </c>
      <c r="F86" s="14">
        <v>11</v>
      </c>
      <c r="G86" s="14" t="s">
        <v>24</v>
      </c>
      <c r="H86" s="14" t="s">
        <v>14</v>
      </c>
      <c r="I86" s="14">
        <v>16868</v>
      </c>
      <c r="J86" s="14">
        <v>0</v>
      </c>
      <c r="K86" s="14"/>
      <c r="L86" s="14"/>
      <c r="M86" s="14" t="s">
        <v>200</v>
      </c>
      <c r="N86" s="14"/>
      <c r="O86" s="14"/>
      <c r="P86" s="15"/>
    </row>
    <row r="87" spans="1:16" ht="18.5" x14ac:dyDescent="0.45">
      <c r="A87" s="18"/>
      <c r="B87" s="3"/>
      <c r="C87" s="1"/>
      <c r="D87" s="1"/>
      <c r="E87" s="1" t="s">
        <v>29</v>
      </c>
      <c r="F87" s="1">
        <v>40</v>
      </c>
      <c r="G87" s="1" t="s">
        <v>30</v>
      </c>
      <c r="H87" s="1" t="s">
        <v>14</v>
      </c>
      <c r="I87" s="1">
        <v>16873</v>
      </c>
      <c r="J87" s="1">
        <v>40200</v>
      </c>
      <c r="K87" s="1"/>
      <c r="L87" s="1">
        <v>6101</v>
      </c>
      <c r="M87" s="1"/>
      <c r="N87" s="1" t="s">
        <v>37</v>
      </c>
      <c r="O87" s="1"/>
      <c r="P87" s="6"/>
    </row>
    <row r="88" spans="1:16" ht="18.5" x14ac:dyDescent="0.45">
      <c r="A88" s="18"/>
      <c r="B88" s="4"/>
      <c r="C88" s="2"/>
      <c r="D88" s="2"/>
      <c r="E88" s="2" t="s">
        <v>29</v>
      </c>
      <c r="F88" s="2">
        <v>6</v>
      </c>
      <c r="G88" s="2" t="s">
        <v>30</v>
      </c>
      <c r="H88" s="2" t="s">
        <v>14</v>
      </c>
      <c r="I88" s="2">
        <v>16874</v>
      </c>
      <c r="J88" s="2">
        <v>0</v>
      </c>
      <c r="K88" s="2"/>
      <c r="L88" s="2">
        <v>6101</v>
      </c>
      <c r="M88" s="2"/>
      <c r="N88" s="2" t="s">
        <v>37</v>
      </c>
      <c r="O88" s="2"/>
      <c r="P88" s="7"/>
    </row>
    <row r="89" spans="1:16" ht="18.5" x14ac:dyDescent="0.45">
      <c r="A89" s="18"/>
      <c r="B89" s="8">
        <v>45467</v>
      </c>
      <c r="C89" s="1">
        <v>2879</v>
      </c>
      <c r="D89" s="1" t="s">
        <v>11</v>
      </c>
      <c r="E89" s="1" t="s">
        <v>226</v>
      </c>
      <c r="F89" s="1">
        <v>75</v>
      </c>
      <c r="G89" s="1" t="s">
        <v>24</v>
      </c>
      <c r="H89" s="1" t="s">
        <v>14</v>
      </c>
      <c r="I89" s="1">
        <v>16881</v>
      </c>
      <c r="J89" s="1">
        <v>135180</v>
      </c>
      <c r="K89" s="1"/>
      <c r="L89" s="1">
        <v>6101</v>
      </c>
      <c r="M89" s="1"/>
      <c r="N89" s="1" t="s">
        <v>37</v>
      </c>
      <c r="O89" s="1"/>
      <c r="P89" s="6"/>
    </row>
    <row r="90" spans="1:16" ht="18.5" x14ac:dyDescent="0.45">
      <c r="A90" s="18"/>
      <c r="B90" s="4"/>
      <c r="C90" s="2"/>
      <c r="D90" s="2"/>
      <c r="E90" s="2" t="s">
        <v>226</v>
      </c>
      <c r="F90" s="2">
        <v>67</v>
      </c>
      <c r="G90" s="2" t="s">
        <v>24</v>
      </c>
      <c r="H90" s="2" t="s">
        <v>14</v>
      </c>
      <c r="I90" s="2">
        <v>16889</v>
      </c>
      <c r="J90" s="2">
        <v>0</v>
      </c>
      <c r="K90" s="2"/>
      <c r="L90" s="2">
        <v>6101</v>
      </c>
      <c r="M90" s="2"/>
      <c r="N90" s="2" t="s">
        <v>37</v>
      </c>
      <c r="O90" s="2"/>
      <c r="P90" s="7"/>
    </row>
    <row r="91" spans="1:16" ht="18.5" x14ac:dyDescent="0.45">
      <c r="A91" s="18"/>
      <c r="B91" s="8">
        <v>45467</v>
      </c>
      <c r="C91" s="1">
        <v>2880</v>
      </c>
      <c r="D91" s="1" t="s">
        <v>33</v>
      </c>
      <c r="E91" s="1" t="s">
        <v>337</v>
      </c>
      <c r="F91" s="1">
        <v>49</v>
      </c>
      <c r="G91" s="1" t="s">
        <v>181</v>
      </c>
      <c r="H91" s="1" t="s">
        <v>14</v>
      </c>
      <c r="I91" s="1">
        <v>16890</v>
      </c>
      <c r="J91" s="1">
        <v>255600</v>
      </c>
      <c r="K91" s="1"/>
      <c r="L91" s="1">
        <v>6102</v>
      </c>
      <c r="M91" s="1"/>
      <c r="N91" s="1" t="s">
        <v>37</v>
      </c>
      <c r="O91" s="1"/>
      <c r="P91" s="6"/>
    </row>
    <row r="92" spans="1:16" ht="18.5" x14ac:dyDescent="0.45">
      <c r="A92" s="18"/>
      <c r="B92" s="3"/>
      <c r="C92" s="1"/>
      <c r="D92" s="1"/>
      <c r="E92" s="1" t="s">
        <v>337</v>
      </c>
      <c r="F92" s="1">
        <v>80</v>
      </c>
      <c r="G92" s="1" t="s">
        <v>181</v>
      </c>
      <c r="H92" s="1" t="s">
        <v>14</v>
      </c>
      <c r="I92" s="1">
        <v>16892</v>
      </c>
      <c r="J92" s="1">
        <v>0</v>
      </c>
      <c r="K92" s="1"/>
      <c r="L92" s="1">
        <v>6102</v>
      </c>
      <c r="M92" s="1"/>
      <c r="N92" s="1" t="s">
        <v>37</v>
      </c>
      <c r="O92" s="1"/>
      <c r="P92" s="6"/>
    </row>
    <row r="93" spans="1:16" ht="18.5" x14ac:dyDescent="0.45">
      <c r="A93" s="18"/>
      <c r="B93" s="3"/>
      <c r="C93" s="1"/>
      <c r="D93" s="1"/>
      <c r="E93" s="1" t="s">
        <v>311</v>
      </c>
      <c r="F93" s="1">
        <v>170</v>
      </c>
      <c r="G93" s="1" t="s">
        <v>181</v>
      </c>
      <c r="H93" s="1" t="s">
        <v>14</v>
      </c>
      <c r="I93" s="1">
        <v>16891</v>
      </c>
      <c r="J93" s="1">
        <v>0</v>
      </c>
      <c r="K93" s="1"/>
      <c r="L93" s="1">
        <v>6102</v>
      </c>
      <c r="M93" s="1"/>
      <c r="N93" s="1" t="s">
        <v>37</v>
      </c>
      <c r="O93" s="1"/>
      <c r="P93" s="6"/>
    </row>
    <row r="94" spans="1:16" ht="18.5" x14ac:dyDescent="0.45">
      <c r="A94" s="18"/>
      <c r="B94" s="4"/>
      <c r="C94" s="2"/>
      <c r="D94" s="2"/>
      <c r="E94" s="2" t="s">
        <v>50</v>
      </c>
      <c r="F94" s="2">
        <v>4</v>
      </c>
      <c r="G94" s="2" t="s">
        <v>181</v>
      </c>
      <c r="H94" s="2" t="s">
        <v>14</v>
      </c>
      <c r="I94" s="2">
        <v>16888</v>
      </c>
      <c r="J94" s="2">
        <v>0</v>
      </c>
      <c r="K94" s="2"/>
      <c r="L94" s="2">
        <v>6102</v>
      </c>
      <c r="M94" s="2"/>
      <c r="N94" s="2" t="s">
        <v>37</v>
      </c>
      <c r="O94" s="2"/>
      <c r="P94" s="7"/>
    </row>
    <row r="95" spans="1:16" ht="18.5" x14ac:dyDescent="0.45">
      <c r="A95" s="18"/>
      <c r="B95" s="8">
        <v>45468</v>
      </c>
      <c r="C95" s="1">
        <v>2881</v>
      </c>
      <c r="D95" s="1" t="s">
        <v>11</v>
      </c>
      <c r="E95" s="1" t="s">
        <v>226</v>
      </c>
      <c r="F95" s="1">
        <v>60</v>
      </c>
      <c r="G95" s="1" t="s">
        <v>24</v>
      </c>
      <c r="H95" s="1" t="s">
        <v>14</v>
      </c>
      <c r="I95" s="1">
        <v>16909</v>
      </c>
      <c r="J95" s="1">
        <v>40200</v>
      </c>
      <c r="K95" s="1"/>
      <c r="L95" s="1">
        <v>6102</v>
      </c>
      <c r="M95" s="1"/>
      <c r="N95" s="1" t="s">
        <v>37</v>
      </c>
      <c r="O95" s="1"/>
      <c r="P95" s="6"/>
    </row>
    <row r="96" spans="1:16" ht="18.5" x14ac:dyDescent="0.45">
      <c r="A96" s="18"/>
      <c r="B96" s="3"/>
      <c r="C96" s="1"/>
      <c r="D96" s="1"/>
      <c r="E96" s="1" t="s">
        <v>42</v>
      </c>
      <c r="F96" s="1">
        <v>2</v>
      </c>
      <c r="G96" s="1" t="s">
        <v>312</v>
      </c>
      <c r="H96" s="1" t="s">
        <v>14</v>
      </c>
      <c r="I96" s="1">
        <v>16900</v>
      </c>
      <c r="J96" s="1">
        <v>40200</v>
      </c>
      <c r="K96" s="1"/>
      <c r="L96" s="1">
        <v>6102</v>
      </c>
      <c r="M96" s="1"/>
      <c r="N96" s="1" t="s">
        <v>37</v>
      </c>
      <c r="O96" s="1"/>
      <c r="P96" s="6"/>
    </row>
    <row r="97" spans="1:20" ht="18.5" x14ac:dyDescent="0.45">
      <c r="A97" s="18"/>
      <c r="B97" s="3"/>
      <c r="C97" s="1"/>
      <c r="D97" s="1"/>
      <c r="E97" s="1" t="s">
        <v>42</v>
      </c>
      <c r="F97" s="1">
        <v>46</v>
      </c>
      <c r="G97" s="1" t="s">
        <v>312</v>
      </c>
      <c r="H97" s="1" t="s">
        <v>14</v>
      </c>
      <c r="I97" s="1">
        <v>16901</v>
      </c>
      <c r="J97" s="1">
        <v>0</v>
      </c>
      <c r="K97" s="1"/>
      <c r="L97" s="1">
        <v>6102</v>
      </c>
      <c r="M97" s="1"/>
      <c r="N97" s="1" t="s">
        <v>37</v>
      </c>
      <c r="O97" s="1"/>
      <c r="P97" s="6"/>
    </row>
    <row r="98" spans="1:20" ht="18.5" x14ac:dyDescent="0.45">
      <c r="A98" s="18"/>
      <c r="B98" s="3"/>
      <c r="C98" s="1"/>
      <c r="D98" s="1"/>
      <c r="E98" s="1" t="s">
        <v>283</v>
      </c>
      <c r="F98" s="1">
        <v>46</v>
      </c>
      <c r="G98" s="1" t="s">
        <v>312</v>
      </c>
      <c r="H98" s="1" t="s">
        <v>14</v>
      </c>
      <c r="I98" s="1">
        <v>16899</v>
      </c>
      <c r="J98" s="1">
        <v>135180</v>
      </c>
      <c r="K98" s="1"/>
      <c r="L98" s="1">
        <v>6102</v>
      </c>
      <c r="M98" s="1"/>
      <c r="N98" s="1" t="s">
        <v>37</v>
      </c>
      <c r="O98" s="1"/>
      <c r="P98" s="6"/>
    </row>
    <row r="99" spans="1:20" ht="18.5" x14ac:dyDescent="0.45">
      <c r="A99" s="18"/>
      <c r="B99" s="3"/>
      <c r="C99" s="1"/>
      <c r="D99" s="1"/>
      <c r="E99" s="1" t="s">
        <v>26</v>
      </c>
      <c r="F99" s="1">
        <v>40</v>
      </c>
      <c r="G99" s="1" t="s">
        <v>312</v>
      </c>
      <c r="H99" s="1" t="s">
        <v>14</v>
      </c>
      <c r="I99" s="1">
        <v>16902</v>
      </c>
      <c r="J99" s="1">
        <v>40200</v>
      </c>
      <c r="K99" s="1"/>
      <c r="L99" s="1">
        <v>6102</v>
      </c>
      <c r="M99" s="1"/>
      <c r="N99" s="1" t="s">
        <v>37</v>
      </c>
      <c r="O99" s="1"/>
      <c r="P99" s="6"/>
    </row>
    <row r="100" spans="1:20" ht="18.5" x14ac:dyDescent="0.45">
      <c r="A100" s="18"/>
      <c r="B100" s="3"/>
      <c r="C100" s="1"/>
      <c r="D100" s="1"/>
      <c r="E100" s="1" t="s">
        <v>26</v>
      </c>
      <c r="F100" s="1">
        <v>6</v>
      </c>
      <c r="G100" s="1" t="s">
        <v>312</v>
      </c>
      <c r="H100" s="1" t="s">
        <v>14</v>
      </c>
      <c r="I100" s="1">
        <v>16903</v>
      </c>
      <c r="J100" s="1">
        <v>0</v>
      </c>
      <c r="K100" s="1"/>
      <c r="L100" s="1">
        <v>6102</v>
      </c>
      <c r="M100" s="1"/>
      <c r="N100" s="1" t="s">
        <v>37</v>
      </c>
      <c r="O100" s="1"/>
      <c r="P100" s="6"/>
    </row>
    <row r="101" spans="1:20" ht="18.5" x14ac:dyDescent="0.45">
      <c r="A101" s="18"/>
      <c r="B101" s="3"/>
      <c r="C101" s="1"/>
      <c r="D101" s="1"/>
      <c r="E101" s="1" t="s">
        <v>43</v>
      </c>
      <c r="F101" s="1">
        <v>35</v>
      </c>
      <c r="G101" s="1" t="s">
        <v>312</v>
      </c>
      <c r="H101" s="1" t="s">
        <v>14</v>
      </c>
      <c r="I101" s="1">
        <v>16905</v>
      </c>
      <c r="J101" s="1">
        <v>40200</v>
      </c>
      <c r="K101" s="1"/>
      <c r="L101" s="1">
        <v>6102</v>
      </c>
      <c r="M101" s="1"/>
      <c r="N101" s="1" t="s">
        <v>37</v>
      </c>
      <c r="O101" s="1"/>
      <c r="P101" s="6"/>
    </row>
    <row r="102" spans="1:20" ht="18.5" x14ac:dyDescent="0.45">
      <c r="A102" s="18"/>
      <c r="B102" s="3"/>
      <c r="C102" s="1"/>
      <c r="D102" s="1"/>
      <c r="E102" s="1" t="s">
        <v>43</v>
      </c>
      <c r="F102" s="1">
        <v>7</v>
      </c>
      <c r="G102" s="1" t="s">
        <v>312</v>
      </c>
      <c r="H102" s="1" t="s">
        <v>14</v>
      </c>
      <c r="I102" s="1">
        <v>16906</v>
      </c>
      <c r="J102" s="1">
        <v>0</v>
      </c>
      <c r="K102" s="1"/>
      <c r="L102" s="1">
        <v>6102</v>
      </c>
      <c r="M102" s="1"/>
      <c r="N102" s="1" t="s">
        <v>37</v>
      </c>
      <c r="O102" s="1"/>
      <c r="P102" s="6"/>
    </row>
    <row r="103" spans="1:20" ht="18.5" x14ac:dyDescent="0.45">
      <c r="A103" s="18"/>
      <c r="B103" s="4"/>
      <c r="C103" s="2"/>
      <c r="D103" s="2"/>
      <c r="E103" s="2" t="s">
        <v>164</v>
      </c>
      <c r="F103" s="2">
        <v>11</v>
      </c>
      <c r="G103" s="2" t="s">
        <v>312</v>
      </c>
      <c r="H103" s="2" t="s">
        <v>14</v>
      </c>
      <c r="I103" s="2">
        <v>16904</v>
      </c>
      <c r="J103" s="2">
        <v>40200</v>
      </c>
      <c r="K103" s="2"/>
      <c r="L103" s="2">
        <v>6102</v>
      </c>
      <c r="M103" s="2"/>
      <c r="N103" s="2" t="s">
        <v>37</v>
      </c>
      <c r="O103" s="2"/>
      <c r="P103" s="7"/>
    </row>
    <row r="104" spans="1:20" ht="18.5" x14ac:dyDescent="0.45">
      <c r="A104" s="18"/>
      <c r="B104" s="8">
        <v>45470</v>
      </c>
      <c r="C104" s="1">
        <v>2882</v>
      </c>
      <c r="D104" s="1" t="s">
        <v>11</v>
      </c>
      <c r="E104" s="1" t="s">
        <v>176</v>
      </c>
      <c r="F104" s="1">
        <v>12</v>
      </c>
      <c r="G104" s="1" t="s">
        <v>24</v>
      </c>
      <c r="H104" s="1" t="s">
        <v>14</v>
      </c>
      <c r="I104" s="1">
        <v>16921</v>
      </c>
      <c r="J104" s="1">
        <v>135180</v>
      </c>
      <c r="K104" s="1"/>
      <c r="L104" s="1">
        <v>6102</v>
      </c>
      <c r="M104" s="1"/>
      <c r="N104" s="1" t="s">
        <v>37</v>
      </c>
      <c r="O104" s="1"/>
      <c r="P104" s="6"/>
    </row>
    <row r="105" spans="1:20" ht="18.5" x14ac:dyDescent="0.45">
      <c r="A105" s="18"/>
      <c r="B105" s="3"/>
      <c r="C105" s="1"/>
      <c r="D105" s="1"/>
      <c r="E105" s="1" t="s">
        <v>49</v>
      </c>
      <c r="F105" s="1">
        <v>95</v>
      </c>
      <c r="G105" s="1" t="s">
        <v>312</v>
      </c>
      <c r="H105" s="1" t="s">
        <v>14</v>
      </c>
      <c r="I105" s="1">
        <v>16914</v>
      </c>
      <c r="J105" s="1">
        <v>40200</v>
      </c>
      <c r="K105" s="1"/>
      <c r="L105" s="1">
        <v>6102</v>
      </c>
      <c r="M105" s="1"/>
      <c r="N105" s="1" t="s">
        <v>37</v>
      </c>
      <c r="O105" s="1"/>
      <c r="P105" s="6"/>
    </row>
    <row r="106" spans="1:20" ht="18.5" x14ac:dyDescent="0.45">
      <c r="A106" s="18"/>
      <c r="B106" s="3"/>
      <c r="C106" s="1"/>
      <c r="D106" s="1"/>
      <c r="E106" s="1" t="s">
        <v>338</v>
      </c>
      <c r="F106" s="1">
        <v>4</v>
      </c>
      <c r="G106" s="1" t="s">
        <v>312</v>
      </c>
      <c r="H106" s="1" t="s">
        <v>14</v>
      </c>
      <c r="I106" s="1">
        <v>16907</v>
      </c>
      <c r="J106" s="1">
        <v>40200</v>
      </c>
      <c r="K106" s="1"/>
      <c r="L106" s="1">
        <v>6102</v>
      </c>
      <c r="M106" s="1" t="s">
        <v>298</v>
      </c>
      <c r="N106" s="1"/>
      <c r="O106" s="1"/>
      <c r="P106" s="6"/>
    </row>
    <row r="107" spans="1:20" ht="18.5" x14ac:dyDescent="0.45">
      <c r="B107" s="3"/>
      <c r="C107" s="1"/>
      <c r="D107" s="1"/>
      <c r="E107" s="1" t="s">
        <v>222</v>
      </c>
      <c r="F107" s="1">
        <v>7</v>
      </c>
      <c r="G107" s="1" t="s">
        <v>312</v>
      </c>
      <c r="H107" s="1" t="s">
        <v>14</v>
      </c>
      <c r="I107" s="1">
        <v>16896</v>
      </c>
      <c r="J107" s="1">
        <v>0</v>
      </c>
      <c r="K107" s="1"/>
      <c r="L107" s="1">
        <v>6102</v>
      </c>
      <c r="M107" s="1" t="s">
        <v>298</v>
      </c>
      <c r="N107" s="1"/>
      <c r="O107" s="1"/>
      <c r="P107" s="6"/>
      <c r="Q107" s="18"/>
      <c r="R107" s="18"/>
      <c r="S107" s="18"/>
      <c r="T107" s="18"/>
    </row>
    <row r="108" spans="1:20" ht="18.5" x14ac:dyDescent="0.45">
      <c r="B108" s="3"/>
      <c r="C108" s="1"/>
      <c r="D108" s="1"/>
      <c r="E108" s="1" t="s">
        <v>164</v>
      </c>
      <c r="F108" s="1">
        <v>16</v>
      </c>
      <c r="G108" s="1" t="s">
        <v>312</v>
      </c>
      <c r="H108" s="1" t="s">
        <v>14</v>
      </c>
      <c r="I108" s="1">
        <v>16920</v>
      </c>
      <c r="J108" s="1">
        <v>40200</v>
      </c>
      <c r="K108" s="1"/>
      <c r="L108" s="1">
        <v>6102</v>
      </c>
      <c r="M108" s="1"/>
      <c r="N108" s="1" t="s">
        <v>37</v>
      </c>
      <c r="O108" s="1"/>
      <c r="P108" s="6"/>
      <c r="Q108" s="18"/>
      <c r="R108" s="18"/>
      <c r="S108" s="18"/>
      <c r="T108" s="18"/>
    </row>
    <row r="109" spans="1:20" ht="18.5" x14ac:dyDescent="0.45">
      <c r="B109" s="3"/>
      <c r="C109" s="1"/>
      <c r="D109" s="1"/>
      <c r="E109" s="1" t="s">
        <v>139</v>
      </c>
      <c r="F109" s="1">
        <v>32</v>
      </c>
      <c r="G109" s="1" t="s">
        <v>312</v>
      </c>
      <c r="H109" s="1" t="s">
        <v>140</v>
      </c>
      <c r="I109" s="1">
        <v>16917</v>
      </c>
      <c r="J109" s="1">
        <v>40200</v>
      </c>
      <c r="K109" s="1"/>
      <c r="L109" s="1">
        <v>6102</v>
      </c>
      <c r="M109" s="1"/>
      <c r="N109" s="1" t="s">
        <v>37</v>
      </c>
      <c r="O109" s="1"/>
      <c r="P109" s="6"/>
      <c r="Q109" s="18"/>
      <c r="R109" s="18"/>
      <c r="S109" s="18"/>
      <c r="T109" s="18"/>
    </row>
    <row r="110" spans="1:20" ht="18.5" x14ac:dyDescent="0.45">
      <c r="B110" s="4"/>
      <c r="C110" s="2"/>
      <c r="D110" s="2"/>
      <c r="E110" s="2" t="s">
        <v>139</v>
      </c>
      <c r="F110" s="2">
        <v>136</v>
      </c>
      <c r="G110" s="2" t="s">
        <v>312</v>
      </c>
      <c r="H110" s="2" t="s">
        <v>140</v>
      </c>
      <c r="I110" s="2">
        <v>16916</v>
      </c>
      <c r="J110" s="2">
        <v>0</v>
      </c>
      <c r="K110" s="2"/>
      <c r="L110" s="2">
        <v>6102</v>
      </c>
      <c r="M110" s="2"/>
      <c r="N110" s="2" t="s">
        <v>37</v>
      </c>
      <c r="O110" s="2"/>
      <c r="P110" s="7"/>
      <c r="Q110" s="18"/>
      <c r="R110" s="18"/>
      <c r="S110" s="18"/>
      <c r="T110" s="18"/>
    </row>
    <row r="111" spans="1:20" ht="18.5" x14ac:dyDescent="0.45">
      <c r="B111" s="8">
        <v>45470</v>
      </c>
      <c r="C111" s="1">
        <v>2883</v>
      </c>
      <c r="D111" s="1" t="s">
        <v>33</v>
      </c>
      <c r="E111" s="1" t="s">
        <v>311</v>
      </c>
      <c r="F111" s="1">
        <v>210</v>
      </c>
      <c r="G111" s="1" t="s">
        <v>181</v>
      </c>
      <c r="H111" s="1" t="s">
        <v>14</v>
      </c>
      <c r="I111" s="1">
        <v>16915</v>
      </c>
      <c r="J111" s="1">
        <v>255600</v>
      </c>
      <c r="K111" s="1"/>
      <c r="L111" s="1"/>
      <c r="M111" s="14" t="s">
        <v>339</v>
      </c>
      <c r="N111" s="1"/>
      <c r="O111" s="1"/>
      <c r="P111" s="6"/>
      <c r="Q111" s="18"/>
      <c r="R111" s="18"/>
      <c r="S111" s="18"/>
      <c r="T111" s="18"/>
    </row>
    <row r="112" spans="1:20" ht="18.5" x14ac:dyDescent="0.45">
      <c r="B112" s="4"/>
      <c r="C112" s="2"/>
      <c r="D112" s="2"/>
      <c r="E112" s="2" t="s">
        <v>50</v>
      </c>
      <c r="F112" s="2">
        <v>11</v>
      </c>
      <c r="G112" s="2" t="s">
        <v>181</v>
      </c>
      <c r="H112" s="2" t="s">
        <v>14</v>
      </c>
      <c r="I112" s="2">
        <v>16918</v>
      </c>
      <c r="J112" s="2">
        <v>0</v>
      </c>
      <c r="K112" s="2"/>
      <c r="L112" s="2"/>
      <c r="M112" s="30" t="s">
        <v>339</v>
      </c>
      <c r="N112" s="2"/>
      <c r="O112" s="2"/>
      <c r="P112" s="7"/>
      <c r="Q112" s="18"/>
      <c r="R112" s="18"/>
      <c r="S112" s="18"/>
      <c r="T112" s="18"/>
    </row>
    <row r="113" spans="2:20" ht="18.5" x14ac:dyDescent="0.45">
      <c r="B113" s="8">
        <v>45471</v>
      </c>
      <c r="C113" s="1">
        <v>2884</v>
      </c>
      <c r="D113" s="1" t="s">
        <v>11</v>
      </c>
      <c r="E113" s="1" t="s">
        <v>23</v>
      </c>
      <c r="F113" s="1">
        <v>4</v>
      </c>
      <c r="G113" s="1" t="s">
        <v>24</v>
      </c>
      <c r="H113" s="1" t="s">
        <v>14</v>
      </c>
      <c r="I113" s="1">
        <v>16935</v>
      </c>
      <c r="J113" s="1">
        <v>40200</v>
      </c>
      <c r="K113" s="1"/>
      <c r="L113" s="1">
        <v>6103</v>
      </c>
      <c r="M113" s="18"/>
      <c r="N113" s="1" t="s">
        <v>37</v>
      </c>
      <c r="O113" s="1"/>
      <c r="P113" s="6"/>
      <c r="Q113" s="18"/>
      <c r="R113" s="18"/>
      <c r="S113" s="18"/>
      <c r="T113" s="18"/>
    </row>
    <row r="114" spans="2:20" ht="18.5" x14ac:dyDescent="0.45">
      <c r="B114" s="3"/>
      <c r="C114" s="1"/>
      <c r="D114" s="1"/>
      <c r="E114" s="1" t="s">
        <v>23</v>
      </c>
      <c r="F114" s="1">
        <v>35</v>
      </c>
      <c r="G114" s="1" t="s">
        <v>24</v>
      </c>
      <c r="H114" s="1" t="s">
        <v>14</v>
      </c>
      <c r="I114" s="1">
        <v>16934</v>
      </c>
      <c r="J114" s="1">
        <v>0</v>
      </c>
      <c r="K114" s="1"/>
      <c r="L114" s="1">
        <v>6103</v>
      </c>
      <c r="M114" s="18"/>
      <c r="N114" s="1" t="s">
        <v>37</v>
      </c>
      <c r="O114" s="1"/>
      <c r="P114" s="6"/>
      <c r="Q114" s="18"/>
      <c r="R114" s="18"/>
      <c r="S114" s="18"/>
      <c r="T114" s="18"/>
    </row>
    <row r="115" spans="2:20" ht="18.5" x14ac:dyDescent="0.45">
      <c r="B115" s="3"/>
      <c r="C115" s="1"/>
      <c r="D115" s="1"/>
      <c r="E115" s="1" t="s">
        <v>340</v>
      </c>
      <c r="F115" s="1">
        <v>30</v>
      </c>
      <c r="G115" s="1" t="s">
        <v>302</v>
      </c>
      <c r="H115" s="1" t="s">
        <v>14</v>
      </c>
      <c r="I115" s="1">
        <v>16931</v>
      </c>
      <c r="J115" s="1">
        <v>40200</v>
      </c>
      <c r="K115" s="1"/>
      <c r="L115" s="1">
        <v>6103</v>
      </c>
      <c r="M115" s="18"/>
      <c r="N115" s="1" t="s">
        <v>37</v>
      </c>
      <c r="O115" s="1"/>
      <c r="P115" s="6"/>
      <c r="Q115" s="18"/>
      <c r="R115" s="18"/>
      <c r="S115" s="18"/>
      <c r="T115" s="18"/>
    </row>
    <row r="116" spans="2:20" ht="18.5" x14ac:dyDescent="0.45">
      <c r="B116" s="3"/>
      <c r="C116" s="1"/>
      <c r="D116" s="1"/>
      <c r="E116" s="1" t="s">
        <v>340</v>
      </c>
      <c r="F116" s="1">
        <v>5</v>
      </c>
      <c r="G116" s="1" t="s">
        <v>302</v>
      </c>
      <c r="H116" s="1" t="s">
        <v>14</v>
      </c>
      <c r="I116" s="1">
        <v>16932</v>
      </c>
      <c r="J116" s="1">
        <v>0</v>
      </c>
      <c r="K116" s="1"/>
      <c r="L116" s="1">
        <v>6103</v>
      </c>
      <c r="M116" s="18"/>
      <c r="N116" s="1" t="s">
        <v>37</v>
      </c>
      <c r="O116" s="1"/>
      <c r="P116" s="6"/>
      <c r="Q116" s="18"/>
      <c r="R116" s="18"/>
      <c r="S116" s="18"/>
      <c r="T116" s="18"/>
    </row>
    <row r="117" spans="2:20" ht="18.5" x14ac:dyDescent="0.45">
      <c r="B117" s="3"/>
      <c r="C117" s="1"/>
      <c r="D117" s="1"/>
      <c r="E117" s="1" t="s">
        <v>74</v>
      </c>
      <c r="F117" s="1">
        <v>30</v>
      </c>
      <c r="G117" s="1" t="s">
        <v>126</v>
      </c>
      <c r="H117" s="1" t="s">
        <v>14</v>
      </c>
      <c r="I117" s="1">
        <v>16933</v>
      </c>
      <c r="J117" s="1">
        <v>40200</v>
      </c>
      <c r="K117" s="1"/>
      <c r="L117" s="1">
        <v>6103</v>
      </c>
      <c r="M117" s="18"/>
      <c r="N117" s="1" t="s">
        <v>37</v>
      </c>
      <c r="O117" s="1"/>
      <c r="P117" s="6"/>
      <c r="Q117" s="18"/>
      <c r="R117" s="18"/>
      <c r="S117" s="18"/>
      <c r="T117" s="18"/>
    </row>
    <row r="118" spans="2:20" ht="18.5" x14ac:dyDescent="0.45">
      <c r="B118" s="3"/>
      <c r="C118" s="1"/>
      <c r="D118" s="1"/>
      <c r="E118" s="1" t="s">
        <v>293</v>
      </c>
      <c r="F118" s="1">
        <v>10</v>
      </c>
      <c r="G118" s="1" t="s">
        <v>211</v>
      </c>
      <c r="H118" s="1" t="s">
        <v>14</v>
      </c>
      <c r="I118" s="1">
        <v>16884</v>
      </c>
      <c r="J118" s="1">
        <v>40200</v>
      </c>
      <c r="K118" s="1"/>
      <c r="L118" s="1">
        <v>6103</v>
      </c>
      <c r="M118" s="18"/>
      <c r="N118" s="1" t="s">
        <v>37</v>
      </c>
      <c r="O118" s="1"/>
      <c r="P118" s="6"/>
      <c r="Q118" s="18"/>
      <c r="R118" s="18"/>
      <c r="S118" s="18"/>
      <c r="T118" s="18"/>
    </row>
    <row r="119" spans="2:20" ht="18.5" x14ac:dyDescent="0.45">
      <c r="B119" s="3"/>
      <c r="C119" s="1"/>
      <c r="D119" s="1"/>
      <c r="E119" s="1" t="s">
        <v>46</v>
      </c>
      <c r="F119" s="1">
        <v>60</v>
      </c>
      <c r="G119" s="1" t="s">
        <v>312</v>
      </c>
      <c r="H119" s="1" t="s">
        <v>14</v>
      </c>
      <c r="I119" s="1">
        <v>16866</v>
      </c>
      <c r="J119" s="1">
        <v>40200</v>
      </c>
      <c r="K119" s="1"/>
      <c r="L119" s="1">
        <v>6103</v>
      </c>
      <c r="M119" s="18"/>
      <c r="N119" s="1" t="s">
        <v>37</v>
      </c>
      <c r="O119" s="1"/>
      <c r="P119" s="6"/>
      <c r="Q119" s="18"/>
      <c r="R119" s="18"/>
      <c r="S119" s="18"/>
      <c r="T119" s="18"/>
    </row>
    <row r="120" spans="2:20" ht="18.5" x14ac:dyDescent="0.45">
      <c r="B120" s="3"/>
      <c r="C120" s="1"/>
      <c r="D120" s="1"/>
      <c r="E120" s="1" t="s">
        <v>128</v>
      </c>
      <c r="F120" s="1">
        <v>30</v>
      </c>
      <c r="G120" s="1" t="s">
        <v>312</v>
      </c>
      <c r="H120" s="1" t="s">
        <v>129</v>
      </c>
      <c r="I120" s="1">
        <v>16885</v>
      </c>
      <c r="J120" s="1">
        <v>40200</v>
      </c>
      <c r="K120" s="1"/>
      <c r="L120" s="1">
        <v>6103</v>
      </c>
      <c r="M120" s="1"/>
      <c r="N120" s="1" t="s">
        <v>37</v>
      </c>
      <c r="O120" s="1"/>
      <c r="P120" s="6"/>
      <c r="Q120" s="18"/>
      <c r="R120" s="18"/>
      <c r="S120" s="18"/>
      <c r="T120" s="18"/>
    </row>
    <row r="121" spans="2:20" ht="18.5" x14ac:dyDescent="0.45">
      <c r="B121" s="3"/>
      <c r="C121" s="1"/>
      <c r="D121" s="1"/>
      <c r="E121" s="1" t="s">
        <v>115</v>
      </c>
      <c r="F121" s="1">
        <v>23</v>
      </c>
      <c r="G121" s="1" t="s">
        <v>116</v>
      </c>
      <c r="H121" s="1" t="s">
        <v>14</v>
      </c>
      <c r="I121" s="1">
        <v>16936</v>
      </c>
      <c r="J121" s="1">
        <v>157320</v>
      </c>
      <c r="K121" s="1"/>
      <c r="L121" s="1">
        <v>6103</v>
      </c>
      <c r="M121" s="1"/>
      <c r="N121" s="1" t="s">
        <v>37</v>
      </c>
      <c r="O121" s="1"/>
      <c r="P121" s="6"/>
      <c r="Q121" s="18"/>
      <c r="R121" s="18"/>
      <c r="S121" s="18"/>
      <c r="T121" s="18"/>
    </row>
    <row r="122" spans="2:20" ht="18.5" x14ac:dyDescent="0.45">
      <c r="B122" s="3"/>
      <c r="C122" s="1"/>
      <c r="D122" s="1"/>
      <c r="E122" s="1" t="s">
        <v>336</v>
      </c>
      <c r="F122" s="1">
        <v>11</v>
      </c>
      <c r="G122" s="1" t="s">
        <v>24</v>
      </c>
      <c r="H122" s="1" t="s">
        <v>14</v>
      </c>
      <c r="I122" s="1">
        <v>16868</v>
      </c>
      <c r="J122" s="1">
        <v>40200</v>
      </c>
      <c r="K122" s="1"/>
      <c r="L122" s="1">
        <v>6103</v>
      </c>
      <c r="M122" s="1"/>
      <c r="N122" s="1" t="s">
        <v>37</v>
      </c>
      <c r="O122" s="1"/>
      <c r="P122" s="6"/>
      <c r="Q122" s="18"/>
      <c r="R122" s="18"/>
      <c r="S122" s="18"/>
      <c r="T122" s="18"/>
    </row>
    <row r="123" spans="2:20" ht="18.5" x14ac:dyDescent="0.45">
      <c r="B123" s="4"/>
      <c r="C123" s="2"/>
      <c r="D123" s="2"/>
      <c r="E123" s="2" t="s">
        <v>115</v>
      </c>
      <c r="F123" s="2">
        <v>3</v>
      </c>
      <c r="G123" s="2" t="s">
        <v>116</v>
      </c>
      <c r="H123" s="2" t="s">
        <v>14</v>
      </c>
      <c r="I123" s="2">
        <v>16937</v>
      </c>
      <c r="J123" s="2">
        <v>0</v>
      </c>
      <c r="K123" s="2"/>
      <c r="L123" s="2">
        <v>6103</v>
      </c>
      <c r="M123" s="2"/>
      <c r="N123" s="2" t="s">
        <v>37</v>
      </c>
      <c r="O123" s="2"/>
      <c r="P123" s="7"/>
      <c r="Q123" s="18"/>
      <c r="R123" s="18"/>
      <c r="S123" s="18"/>
      <c r="T123" s="18"/>
    </row>
    <row r="124" spans="2:20" ht="18.5" x14ac:dyDescent="0.45">
      <c r="B124" s="10"/>
      <c r="C124" s="10"/>
      <c r="D124" s="10"/>
      <c r="E124" s="10" t="s">
        <v>343</v>
      </c>
      <c r="F124" s="10"/>
      <c r="G124" s="10"/>
      <c r="H124" s="10" t="s">
        <v>14</v>
      </c>
      <c r="I124" s="10">
        <v>9452</v>
      </c>
      <c r="J124" s="10">
        <v>65790</v>
      </c>
      <c r="K124" s="10"/>
      <c r="L124" s="10">
        <v>6101</v>
      </c>
      <c r="M124" s="10"/>
      <c r="N124" s="10"/>
      <c r="O124" s="10"/>
      <c r="P124" s="11"/>
      <c r="Q124" s="18"/>
      <c r="R124" s="18"/>
      <c r="S124" s="18"/>
      <c r="T124" s="18"/>
    </row>
    <row r="125" spans="2:20" ht="18.5" x14ac:dyDescent="0.4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8"/>
      <c r="R125" s="18"/>
      <c r="S125" s="18"/>
      <c r="T125" s="18"/>
    </row>
    <row r="126" spans="2:20" ht="18.5" x14ac:dyDescent="0.4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8"/>
      <c r="R126" s="18"/>
      <c r="S126" s="18"/>
      <c r="T126" s="18"/>
    </row>
    <row r="127" spans="2:20" ht="18.5" x14ac:dyDescent="0.4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8"/>
      <c r="R127" s="18"/>
      <c r="S127" s="18"/>
      <c r="T127" s="18"/>
    </row>
    <row r="128" spans="2:20" ht="18.5" x14ac:dyDescent="0.4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8"/>
      <c r="R128" s="18"/>
      <c r="S128" s="18"/>
      <c r="T128" s="18"/>
    </row>
    <row r="129" spans="2:20" ht="18.5" x14ac:dyDescent="0.4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8"/>
      <c r="R129" s="18"/>
      <c r="S129" s="18"/>
      <c r="T129" s="18"/>
    </row>
    <row r="130" spans="2:20" ht="18.5" x14ac:dyDescent="0.4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8"/>
      <c r="R130" s="18"/>
      <c r="S130" s="18"/>
      <c r="T130" s="18"/>
    </row>
    <row r="131" spans="2:20" ht="18.5" x14ac:dyDescent="0.4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2:20" ht="18.5" x14ac:dyDescent="0.4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2:20" ht="18.5" x14ac:dyDescent="0.4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2:20" ht="18.5" x14ac:dyDescent="0.4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2:20" ht="18.5" x14ac:dyDescent="0.4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2:20" ht="18.5" x14ac:dyDescent="0.4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2:20" ht="18.5" x14ac:dyDescent="0.4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2:20" ht="18.5" x14ac:dyDescent="0.4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2:20" ht="18.5" x14ac:dyDescent="0.4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2:20" ht="18.5" x14ac:dyDescent="0.4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2:20" ht="18.5" x14ac:dyDescent="0.4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2:20" ht="18.5" x14ac:dyDescent="0.4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</sheetData>
  <mergeCells count="1">
    <mergeCell ref="B2:P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9B28-E6D8-48BE-949D-510AAD2D9268}">
  <dimension ref="A2:W3659"/>
  <sheetViews>
    <sheetView zoomScale="60" zoomScaleNormal="60" workbookViewId="0">
      <selection activeCell="B4" sqref="B4:P4"/>
    </sheetView>
  </sheetViews>
  <sheetFormatPr baseColWidth="10" defaultRowHeight="14.5" x14ac:dyDescent="0.35"/>
  <cols>
    <col min="1" max="1" width="3.1796875" customWidth="1"/>
    <col min="5" max="5" width="37.7265625" customWidth="1"/>
    <col min="6" max="6" width="23.1796875" customWidth="1"/>
    <col min="7" max="7" width="25.453125" customWidth="1"/>
    <col min="8" max="8" width="23.81640625" customWidth="1"/>
    <col min="12" max="12" width="20" customWidth="1"/>
    <col min="13" max="13" width="39" customWidth="1"/>
    <col min="14" max="14" width="13.1796875" customWidth="1"/>
    <col min="15" max="15" width="29.453125" customWidth="1"/>
    <col min="16" max="16" width="13.453125" customWidth="1"/>
  </cols>
  <sheetData>
    <row r="2" spans="1:17" ht="18.75" customHeight="1" x14ac:dyDescent="0.45">
      <c r="A2" s="18"/>
      <c r="B2" s="138" t="s">
        <v>342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1:17" ht="19.5" customHeight="1" x14ac:dyDescent="0.45">
      <c r="A3" s="18"/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</row>
    <row r="4" spans="1:17" ht="18.5" x14ac:dyDescent="0.45">
      <c r="A4" s="18"/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1:17" s="19" customFormat="1" ht="55.5" x14ac:dyDescent="0.45">
      <c r="B5" s="109" t="s">
        <v>553</v>
      </c>
      <c r="C5" s="99"/>
      <c r="D5" s="99"/>
      <c r="E5" s="99"/>
      <c r="F5" s="99"/>
      <c r="G5" s="99"/>
      <c r="H5" s="99"/>
      <c r="I5" s="99"/>
      <c r="J5" s="99" t="s">
        <v>554</v>
      </c>
      <c r="K5" s="99"/>
      <c r="L5" s="99"/>
      <c r="M5" s="99"/>
      <c r="N5" s="99"/>
      <c r="O5" s="99" t="s">
        <v>555</v>
      </c>
      <c r="P5" s="100"/>
    </row>
    <row r="6" spans="1:17" s="19" customFormat="1" ht="18.5" x14ac:dyDescent="0.45">
      <c r="B6" s="76">
        <f>COUNT(B7:B1000)</f>
        <v>33</v>
      </c>
      <c r="C6" s="101"/>
      <c r="D6" s="101"/>
      <c r="E6" s="101"/>
      <c r="F6" s="101"/>
      <c r="G6" s="101"/>
      <c r="H6" s="101"/>
      <c r="I6" s="101"/>
      <c r="J6" s="101">
        <f>SUM(J7:J1000)</f>
        <v>7606740</v>
      </c>
      <c r="K6" s="101"/>
      <c r="L6" s="101"/>
      <c r="M6" s="101"/>
      <c r="N6" s="101"/>
      <c r="O6" s="101">
        <f>SUM(O7:O1000)</f>
        <v>219223405.75999993</v>
      </c>
      <c r="P6" s="102">
        <f>J6/O6</f>
        <v>3.4698575973806649E-2</v>
      </c>
      <c r="Q6" s="19">
        <f>J6/B6</f>
        <v>230507.27272727274</v>
      </c>
    </row>
    <row r="7" spans="1:17" ht="18.5" x14ac:dyDescent="0.45">
      <c r="A7" s="18"/>
      <c r="B7" s="8">
        <v>45475</v>
      </c>
      <c r="C7" s="1">
        <v>2885</v>
      </c>
      <c r="D7" s="1" t="s">
        <v>11</v>
      </c>
      <c r="E7" s="1" t="s">
        <v>71</v>
      </c>
      <c r="F7" s="1">
        <v>210</v>
      </c>
      <c r="G7" s="1" t="s">
        <v>181</v>
      </c>
      <c r="H7" s="1" t="s">
        <v>14</v>
      </c>
      <c r="I7" s="1">
        <v>16915</v>
      </c>
      <c r="J7" s="1">
        <v>255600</v>
      </c>
      <c r="K7" s="1"/>
      <c r="L7" s="1">
        <v>6115</v>
      </c>
      <c r="M7" s="1"/>
      <c r="N7" s="1" t="s">
        <v>37</v>
      </c>
      <c r="O7" s="18"/>
      <c r="P7" s="22"/>
    </row>
    <row r="8" spans="1:17" ht="18.5" x14ac:dyDescent="0.45">
      <c r="A8" s="18"/>
      <c r="B8" s="3"/>
      <c r="C8" s="1"/>
      <c r="D8" s="1"/>
      <c r="E8" s="1" t="s">
        <v>50</v>
      </c>
      <c r="F8" s="1">
        <v>11</v>
      </c>
      <c r="G8" s="1" t="s">
        <v>181</v>
      </c>
      <c r="H8" s="1" t="s">
        <v>14</v>
      </c>
      <c r="I8" s="1">
        <v>16918</v>
      </c>
      <c r="J8" s="1">
        <v>0</v>
      </c>
      <c r="K8" s="1"/>
      <c r="L8" s="1">
        <v>6115</v>
      </c>
      <c r="M8" s="1"/>
      <c r="N8" s="1" t="s">
        <v>37</v>
      </c>
      <c r="O8" s="18"/>
      <c r="P8" s="22"/>
    </row>
    <row r="9" spans="1:17" ht="18.5" x14ac:dyDescent="0.45">
      <c r="A9" s="18"/>
      <c r="B9" s="4"/>
      <c r="C9" s="2"/>
      <c r="D9" s="2"/>
      <c r="E9" s="2" t="s">
        <v>50</v>
      </c>
      <c r="F9" s="2">
        <v>20</v>
      </c>
      <c r="G9" s="2" t="s">
        <v>181</v>
      </c>
      <c r="H9" s="2" t="s">
        <v>14</v>
      </c>
      <c r="I9" s="2">
        <v>16970</v>
      </c>
      <c r="J9" s="2">
        <v>0</v>
      </c>
      <c r="K9" s="2"/>
      <c r="L9" s="2">
        <v>6115</v>
      </c>
      <c r="M9" s="2"/>
      <c r="N9" s="2" t="s">
        <v>37</v>
      </c>
      <c r="O9" s="35"/>
      <c r="P9" s="36"/>
    </row>
    <row r="10" spans="1:17" ht="18.5" x14ac:dyDescent="0.45">
      <c r="A10" s="18"/>
      <c r="B10" s="16"/>
      <c r="C10" s="10">
        <v>2886</v>
      </c>
      <c r="D10" s="10" t="s">
        <v>162</v>
      </c>
      <c r="E10" s="10" t="s">
        <v>226</v>
      </c>
      <c r="F10" s="10">
        <v>74</v>
      </c>
      <c r="G10" s="10" t="s">
        <v>24</v>
      </c>
      <c r="H10" s="10" t="s">
        <v>14</v>
      </c>
      <c r="I10" s="10">
        <v>16969</v>
      </c>
      <c r="J10" s="10">
        <v>135180</v>
      </c>
      <c r="K10" s="10"/>
      <c r="L10" s="10">
        <v>6115</v>
      </c>
      <c r="M10" s="10"/>
      <c r="N10" s="10" t="s">
        <v>37</v>
      </c>
      <c r="O10" s="42"/>
      <c r="P10" s="37"/>
    </row>
    <row r="11" spans="1:17" ht="18.5" x14ac:dyDescent="0.45">
      <c r="A11" s="18"/>
      <c r="B11" s="12">
        <v>45476</v>
      </c>
      <c r="C11" s="10">
        <v>2887</v>
      </c>
      <c r="D11" s="10" t="s">
        <v>33</v>
      </c>
      <c r="E11" s="10" t="s">
        <v>71</v>
      </c>
      <c r="F11" s="10">
        <v>240</v>
      </c>
      <c r="G11" s="10" t="s">
        <v>181</v>
      </c>
      <c r="H11" s="10" t="s">
        <v>14</v>
      </c>
      <c r="I11" s="10">
        <v>16928</v>
      </c>
      <c r="J11" s="10">
        <v>255600</v>
      </c>
      <c r="K11" s="10"/>
      <c r="L11" s="10">
        <v>6116</v>
      </c>
      <c r="M11" s="10"/>
      <c r="N11" s="10" t="s">
        <v>37</v>
      </c>
      <c r="O11" s="42"/>
      <c r="P11" s="37"/>
    </row>
    <row r="12" spans="1:17" ht="18.5" x14ac:dyDescent="0.45">
      <c r="A12" s="18"/>
      <c r="B12" s="8">
        <v>45476</v>
      </c>
      <c r="C12" s="1">
        <v>2888</v>
      </c>
      <c r="D12" s="1" t="s">
        <v>11</v>
      </c>
      <c r="E12" s="1" t="s">
        <v>108</v>
      </c>
      <c r="F12" s="1">
        <v>8</v>
      </c>
      <c r="G12" s="1" t="s">
        <v>13</v>
      </c>
      <c r="H12" s="1" t="s">
        <v>14</v>
      </c>
      <c r="I12" s="1">
        <v>16982</v>
      </c>
      <c r="J12" s="1">
        <v>40200</v>
      </c>
      <c r="K12" s="1"/>
      <c r="L12" s="1">
        <v>6115</v>
      </c>
      <c r="M12" s="1"/>
      <c r="N12" s="1"/>
      <c r="O12" s="18"/>
      <c r="P12" s="22"/>
    </row>
    <row r="13" spans="1:17" ht="18.5" x14ac:dyDescent="0.45">
      <c r="A13" s="18"/>
      <c r="B13" s="3"/>
      <c r="C13" s="1"/>
      <c r="D13" s="1"/>
      <c r="E13" s="1" t="s">
        <v>307</v>
      </c>
      <c r="F13" s="1">
        <v>48</v>
      </c>
      <c r="G13" s="1" t="s">
        <v>24</v>
      </c>
      <c r="H13" s="1" t="s">
        <v>14</v>
      </c>
      <c r="I13" s="1">
        <v>16945</v>
      </c>
      <c r="J13" s="1">
        <v>40200</v>
      </c>
      <c r="K13" s="1"/>
      <c r="L13" s="1">
        <v>6115</v>
      </c>
      <c r="M13" s="1"/>
      <c r="N13" s="1" t="s">
        <v>37</v>
      </c>
      <c r="O13" s="18"/>
      <c r="P13" s="22"/>
    </row>
    <row r="14" spans="1:17" ht="18.5" x14ac:dyDescent="0.45">
      <c r="A14" s="18"/>
      <c r="B14" s="3"/>
      <c r="C14" s="1"/>
      <c r="D14" s="1"/>
      <c r="E14" s="1" t="s">
        <v>344</v>
      </c>
      <c r="F14" s="1">
        <v>31</v>
      </c>
      <c r="G14" s="1" t="s">
        <v>13</v>
      </c>
      <c r="H14" s="1" t="s">
        <v>14</v>
      </c>
      <c r="I14" s="1">
        <v>16922</v>
      </c>
      <c r="J14" s="1">
        <v>40200</v>
      </c>
      <c r="K14" s="1"/>
      <c r="L14" s="1">
        <v>6115</v>
      </c>
      <c r="M14" s="1"/>
      <c r="N14" s="1" t="s">
        <v>37</v>
      </c>
      <c r="O14" s="18"/>
      <c r="P14" s="22"/>
    </row>
    <row r="15" spans="1:17" ht="18.5" x14ac:dyDescent="0.45">
      <c r="A15" s="18"/>
      <c r="B15" s="3"/>
      <c r="C15" s="1"/>
      <c r="D15" s="1"/>
      <c r="E15" s="1" t="s">
        <v>57</v>
      </c>
      <c r="F15" s="1">
        <v>69</v>
      </c>
      <c r="G15" s="1" t="s">
        <v>41</v>
      </c>
      <c r="H15" s="1" t="s">
        <v>14</v>
      </c>
      <c r="I15" s="1">
        <v>16981</v>
      </c>
      <c r="J15" s="1">
        <v>40200</v>
      </c>
      <c r="K15" s="1"/>
      <c r="L15" s="1">
        <v>6115</v>
      </c>
      <c r="M15" s="1"/>
      <c r="N15" s="1" t="s">
        <v>37</v>
      </c>
      <c r="O15" s="18"/>
      <c r="P15" s="22"/>
    </row>
    <row r="16" spans="1:17" ht="18.5" x14ac:dyDescent="0.45">
      <c r="A16" s="18"/>
      <c r="B16" s="3"/>
      <c r="C16" s="1"/>
      <c r="D16" s="1"/>
      <c r="E16" s="1" t="s">
        <v>84</v>
      </c>
      <c r="F16" s="1">
        <v>49</v>
      </c>
      <c r="G16" s="1" t="s">
        <v>85</v>
      </c>
      <c r="H16" s="1" t="s">
        <v>14</v>
      </c>
      <c r="I16" s="1">
        <v>16979</v>
      </c>
      <c r="J16" s="1">
        <v>157320</v>
      </c>
      <c r="K16" s="1"/>
      <c r="L16" s="1">
        <v>6115</v>
      </c>
      <c r="M16" s="1"/>
      <c r="N16" s="1" t="s">
        <v>37</v>
      </c>
      <c r="O16" s="18"/>
      <c r="P16" s="22"/>
    </row>
    <row r="17" spans="1:16" ht="18.5" x14ac:dyDescent="0.45">
      <c r="A17" s="18"/>
      <c r="B17" s="4"/>
      <c r="C17" s="2"/>
      <c r="D17" s="2"/>
      <c r="E17" s="2" t="s">
        <v>84</v>
      </c>
      <c r="F17" s="2">
        <v>8</v>
      </c>
      <c r="G17" s="2" t="s">
        <v>85</v>
      </c>
      <c r="H17" s="2" t="s">
        <v>14</v>
      </c>
      <c r="I17" s="2">
        <v>16980</v>
      </c>
      <c r="J17" s="2">
        <v>0</v>
      </c>
      <c r="K17" s="2"/>
      <c r="L17" s="2">
        <v>6115</v>
      </c>
      <c r="M17" s="2"/>
      <c r="N17" s="2" t="s">
        <v>37</v>
      </c>
      <c r="O17" s="35"/>
      <c r="P17" s="36"/>
    </row>
    <row r="18" spans="1:16" ht="18.5" x14ac:dyDescent="0.45">
      <c r="A18" s="18"/>
      <c r="B18" s="8">
        <v>45477</v>
      </c>
      <c r="C18" s="1">
        <v>2889</v>
      </c>
      <c r="D18" s="1" t="s">
        <v>11</v>
      </c>
      <c r="E18" s="1" t="s">
        <v>111</v>
      </c>
      <c r="F18" s="1">
        <v>30</v>
      </c>
      <c r="G18" s="1" t="s">
        <v>13</v>
      </c>
      <c r="H18" s="1" t="s">
        <v>14</v>
      </c>
      <c r="I18" s="1">
        <v>16956</v>
      </c>
      <c r="J18" s="1">
        <v>135180</v>
      </c>
      <c r="K18" s="1"/>
      <c r="L18" s="1">
        <v>6116</v>
      </c>
      <c r="M18" s="1" t="s">
        <v>132</v>
      </c>
      <c r="N18" s="1" t="s">
        <v>37</v>
      </c>
      <c r="O18" s="18"/>
      <c r="P18" s="22"/>
    </row>
    <row r="19" spans="1:16" ht="18.5" x14ac:dyDescent="0.45">
      <c r="A19" s="18"/>
      <c r="B19" s="3"/>
      <c r="C19" s="1"/>
      <c r="D19" s="1"/>
      <c r="E19" s="1" t="s">
        <v>345</v>
      </c>
      <c r="F19" s="1">
        <v>30</v>
      </c>
      <c r="G19" s="1" t="s">
        <v>13</v>
      </c>
      <c r="H19" s="1" t="s">
        <v>14</v>
      </c>
      <c r="I19" s="1">
        <v>16957</v>
      </c>
      <c r="J19" s="1">
        <v>0</v>
      </c>
      <c r="K19" s="1"/>
      <c r="L19" s="1">
        <v>6116</v>
      </c>
      <c r="M19" s="1" t="s">
        <v>132</v>
      </c>
      <c r="N19" s="1" t="s">
        <v>37</v>
      </c>
      <c r="O19" s="18"/>
      <c r="P19" s="22"/>
    </row>
    <row r="20" spans="1:16" ht="18.5" x14ac:dyDescent="0.45">
      <c r="A20" s="18"/>
      <c r="B20" s="4"/>
      <c r="C20" s="2"/>
      <c r="D20" s="2"/>
      <c r="E20" s="2" t="s">
        <v>345</v>
      </c>
      <c r="F20" s="2">
        <v>150</v>
      </c>
      <c r="G20" s="2" t="s">
        <v>13</v>
      </c>
      <c r="H20" s="2" t="s">
        <v>14</v>
      </c>
      <c r="I20" s="2">
        <v>16985</v>
      </c>
      <c r="J20" s="2">
        <v>0</v>
      </c>
      <c r="K20" s="2"/>
      <c r="L20" s="2">
        <v>6116</v>
      </c>
      <c r="M20" s="2" t="s">
        <v>132</v>
      </c>
      <c r="N20" s="2" t="s">
        <v>37</v>
      </c>
      <c r="O20" s="35"/>
      <c r="P20" s="36"/>
    </row>
    <row r="21" spans="1:16" ht="18.5" x14ac:dyDescent="0.45">
      <c r="A21" s="18"/>
      <c r="B21" s="8">
        <v>45477</v>
      </c>
      <c r="C21" s="1">
        <v>2890</v>
      </c>
      <c r="D21" s="1" t="s">
        <v>33</v>
      </c>
      <c r="E21" s="1" t="s">
        <v>337</v>
      </c>
      <c r="F21" s="1">
        <v>109</v>
      </c>
      <c r="G21" s="1" t="s">
        <v>181</v>
      </c>
      <c r="H21" s="1" t="s">
        <v>14</v>
      </c>
      <c r="I21" s="1">
        <v>16927</v>
      </c>
      <c r="J21" s="1">
        <v>255600</v>
      </c>
      <c r="K21" s="1"/>
      <c r="L21" s="1">
        <v>6116</v>
      </c>
      <c r="M21" s="1"/>
      <c r="N21" s="1" t="s">
        <v>37</v>
      </c>
      <c r="O21" s="18"/>
      <c r="P21" s="22"/>
    </row>
    <row r="22" spans="1:16" ht="18.5" x14ac:dyDescent="0.45">
      <c r="A22" s="18"/>
      <c r="B22" s="3"/>
      <c r="C22" s="1"/>
      <c r="D22" s="1"/>
      <c r="E22" s="1" t="s">
        <v>73</v>
      </c>
      <c r="F22" s="1">
        <v>170</v>
      </c>
      <c r="G22" s="1" t="s">
        <v>181</v>
      </c>
      <c r="H22" s="1" t="s">
        <v>14</v>
      </c>
      <c r="I22" s="1">
        <v>16963</v>
      </c>
      <c r="J22" s="1">
        <v>0</v>
      </c>
      <c r="K22" s="1"/>
      <c r="L22" s="1">
        <v>6116</v>
      </c>
      <c r="M22" s="1"/>
      <c r="N22" s="1" t="s">
        <v>37</v>
      </c>
      <c r="O22" s="18"/>
      <c r="P22" s="22"/>
    </row>
    <row r="23" spans="1:16" ht="18.5" x14ac:dyDescent="0.45">
      <c r="A23" s="18"/>
      <c r="B23" s="4"/>
      <c r="C23" s="2"/>
      <c r="D23" s="2"/>
      <c r="E23" s="2" t="s">
        <v>71</v>
      </c>
      <c r="F23" s="2">
        <v>90</v>
      </c>
      <c r="G23" s="2" t="s">
        <v>181</v>
      </c>
      <c r="H23" s="2" t="s">
        <v>14</v>
      </c>
      <c r="I23" s="2">
        <v>16929</v>
      </c>
      <c r="J23" s="2">
        <v>0</v>
      </c>
      <c r="K23" s="2"/>
      <c r="L23" s="2">
        <v>6116</v>
      </c>
      <c r="M23" s="2"/>
      <c r="N23" s="2" t="s">
        <v>37</v>
      </c>
      <c r="O23" s="35"/>
      <c r="P23" s="36"/>
    </row>
    <row r="24" spans="1:16" ht="18.5" x14ac:dyDescent="0.45">
      <c r="A24" s="18"/>
      <c r="B24" s="16"/>
      <c r="C24" s="10"/>
      <c r="D24" s="10"/>
      <c r="E24" s="10" t="s">
        <v>346</v>
      </c>
      <c r="F24" s="10" t="s">
        <v>347</v>
      </c>
      <c r="G24" s="10" t="s">
        <v>24</v>
      </c>
      <c r="H24" s="10" t="s">
        <v>14</v>
      </c>
      <c r="I24" s="10">
        <v>10108</v>
      </c>
      <c r="J24" s="10"/>
      <c r="K24" s="10"/>
      <c r="L24" s="10"/>
      <c r="M24" s="27" t="s">
        <v>348</v>
      </c>
      <c r="N24" s="10" t="s">
        <v>37</v>
      </c>
      <c r="O24" s="42"/>
      <c r="P24" s="37"/>
    </row>
    <row r="25" spans="1:16" ht="18.5" x14ac:dyDescent="0.45">
      <c r="A25" s="18"/>
      <c r="B25" s="8">
        <v>45478</v>
      </c>
      <c r="C25" s="1">
        <v>2891</v>
      </c>
      <c r="D25" s="1" t="s">
        <v>11</v>
      </c>
      <c r="E25" s="1" t="s">
        <v>226</v>
      </c>
      <c r="F25" s="1">
        <v>30</v>
      </c>
      <c r="G25" s="1" t="s">
        <v>13</v>
      </c>
      <c r="H25" s="1" t="s">
        <v>14</v>
      </c>
      <c r="I25" s="1">
        <v>16998</v>
      </c>
      <c r="J25" s="1">
        <v>40200</v>
      </c>
      <c r="K25" s="1"/>
      <c r="L25" s="1">
        <v>6117</v>
      </c>
      <c r="M25" s="1"/>
      <c r="N25" s="1" t="s">
        <v>37</v>
      </c>
      <c r="O25" s="43"/>
      <c r="P25" s="44"/>
    </row>
    <row r="26" spans="1:16" ht="18.5" x14ac:dyDescent="0.45">
      <c r="A26" s="18"/>
      <c r="B26" s="3"/>
      <c r="C26" s="1"/>
      <c r="D26" s="1"/>
      <c r="E26" s="1" t="s">
        <v>349</v>
      </c>
      <c r="F26" s="1">
        <v>52</v>
      </c>
      <c r="G26" s="1" t="s">
        <v>13</v>
      </c>
      <c r="H26" s="1" t="s">
        <v>350</v>
      </c>
      <c r="I26" s="1">
        <v>16995</v>
      </c>
      <c r="J26" s="1">
        <v>40200</v>
      </c>
      <c r="K26" s="1"/>
      <c r="L26" s="1">
        <v>6117</v>
      </c>
      <c r="M26" s="1"/>
      <c r="N26" s="1" t="s">
        <v>37</v>
      </c>
      <c r="O26" s="43"/>
      <c r="P26" s="44"/>
    </row>
    <row r="27" spans="1:16" ht="18.5" x14ac:dyDescent="0.45">
      <c r="A27" s="18"/>
      <c r="B27" s="3"/>
      <c r="C27" s="1"/>
      <c r="D27" s="1"/>
      <c r="E27" s="1" t="s">
        <v>111</v>
      </c>
      <c r="F27" s="1">
        <v>51</v>
      </c>
      <c r="G27" s="1" t="s">
        <v>13</v>
      </c>
      <c r="H27" s="1" t="s">
        <v>14</v>
      </c>
      <c r="I27" s="1">
        <v>16996</v>
      </c>
      <c r="J27" s="1">
        <v>40200</v>
      </c>
      <c r="K27" s="1"/>
      <c r="L27" s="1">
        <v>6117</v>
      </c>
      <c r="M27" s="1" t="s">
        <v>132</v>
      </c>
      <c r="N27" s="1" t="s">
        <v>37</v>
      </c>
      <c r="O27" s="43"/>
      <c r="P27" s="44"/>
    </row>
    <row r="28" spans="1:16" ht="18.5" x14ac:dyDescent="0.45">
      <c r="A28" s="18"/>
      <c r="B28" s="3"/>
      <c r="C28" s="1"/>
      <c r="D28" s="1"/>
      <c r="E28" s="1" t="s">
        <v>345</v>
      </c>
      <c r="F28" s="1">
        <v>51</v>
      </c>
      <c r="G28" s="1" t="s">
        <v>13</v>
      </c>
      <c r="H28" s="1" t="s">
        <v>14</v>
      </c>
      <c r="I28" s="1">
        <v>16997</v>
      </c>
      <c r="J28" s="1">
        <v>0</v>
      </c>
      <c r="K28" s="1"/>
      <c r="L28" s="1">
        <v>6117</v>
      </c>
      <c r="M28" s="1" t="s">
        <v>132</v>
      </c>
      <c r="N28" s="1" t="s">
        <v>37</v>
      </c>
      <c r="O28" s="43"/>
      <c r="P28" s="44"/>
    </row>
    <row r="29" spans="1:16" ht="18.5" x14ac:dyDescent="0.45">
      <c r="A29" s="18"/>
      <c r="B29" s="3"/>
      <c r="C29" s="1"/>
      <c r="D29" s="1"/>
      <c r="E29" s="1" t="s">
        <v>221</v>
      </c>
      <c r="F29" s="1">
        <v>2</v>
      </c>
      <c r="G29" s="1" t="s">
        <v>126</v>
      </c>
      <c r="H29" s="1" t="s">
        <v>14</v>
      </c>
      <c r="I29" s="1">
        <v>16992</v>
      </c>
      <c r="J29" s="1">
        <v>141880</v>
      </c>
      <c r="K29" s="1"/>
      <c r="L29" s="1">
        <v>6117</v>
      </c>
      <c r="M29" s="1"/>
      <c r="N29" s="1" t="s">
        <v>37</v>
      </c>
      <c r="O29" s="43"/>
      <c r="P29" s="44"/>
    </row>
    <row r="30" spans="1:16" ht="18.5" x14ac:dyDescent="0.45">
      <c r="A30" s="18"/>
      <c r="B30" s="3"/>
      <c r="C30" s="1"/>
      <c r="D30" s="1"/>
      <c r="E30" s="1" t="s">
        <v>221</v>
      </c>
      <c r="F30" s="1">
        <v>18</v>
      </c>
      <c r="G30" s="1" t="s">
        <v>126</v>
      </c>
      <c r="H30" s="1" t="s">
        <v>14</v>
      </c>
      <c r="I30" s="1">
        <v>16993</v>
      </c>
      <c r="J30" s="1">
        <v>0</v>
      </c>
      <c r="K30" s="1"/>
      <c r="L30" s="1">
        <v>6117</v>
      </c>
      <c r="M30" s="1"/>
      <c r="N30" s="1" t="s">
        <v>37</v>
      </c>
      <c r="O30" s="43"/>
      <c r="P30" s="44"/>
    </row>
    <row r="31" spans="1:16" ht="18.5" x14ac:dyDescent="0.45">
      <c r="A31" s="18"/>
      <c r="B31" s="4"/>
      <c r="C31" s="2"/>
      <c r="D31" s="2"/>
      <c r="E31" s="2" t="s">
        <v>74</v>
      </c>
      <c r="F31" s="2">
        <v>28</v>
      </c>
      <c r="G31" s="2" t="s">
        <v>126</v>
      </c>
      <c r="H31" s="2" t="s">
        <v>14</v>
      </c>
      <c r="I31" s="2">
        <v>16994</v>
      </c>
      <c r="J31" s="2">
        <v>40200</v>
      </c>
      <c r="K31" s="2"/>
      <c r="L31" s="2">
        <v>6117</v>
      </c>
      <c r="M31" s="2"/>
      <c r="N31" s="2" t="s">
        <v>37</v>
      </c>
      <c r="O31" s="45"/>
      <c r="P31" s="46"/>
    </row>
    <row r="32" spans="1:16" ht="18.5" x14ac:dyDescent="0.45">
      <c r="A32" s="18"/>
      <c r="B32" s="12">
        <v>45478</v>
      </c>
      <c r="C32" s="10">
        <v>2892</v>
      </c>
      <c r="D32" s="10" t="s">
        <v>33</v>
      </c>
      <c r="E32" s="10" t="s">
        <v>279</v>
      </c>
      <c r="F32" s="10">
        <v>203</v>
      </c>
      <c r="G32" s="10" t="s">
        <v>289</v>
      </c>
      <c r="H32" s="10" t="s">
        <v>14</v>
      </c>
      <c r="I32" s="10">
        <v>16991</v>
      </c>
      <c r="J32" s="10">
        <v>141880</v>
      </c>
      <c r="K32" s="10"/>
      <c r="L32" s="10">
        <v>6117</v>
      </c>
      <c r="M32" s="10"/>
      <c r="N32" s="10" t="s">
        <v>37</v>
      </c>
      <c r="O32" s="47"/>
      <c r="P32" s="48"/>
    </row>
    <row r="33" spans="1:16" ht="18.5" x14ac:dyDescent="0.45">
      <c r="A33" s="18"/>
      <c r="B33" s="12">
        <v>45481</v>
      </c>
      <c r="C33" s="10">
        <v>2893</v>
      </c>
      <c r="D33" s="10" t="s">
        <v>33</v>
      </c>
      <c r="E33" s="10" t="s">
        <v>226</v>
      </c>
      <c r="F33" s="10">
        <v>76</v>
      </c>
      <c r="G33" s="10" t="s">
        <v>24</v>
      </c>
      <c r="H33" s="10" t="s">
        <v>14</v>
      </c>
      <c r="I33" s="10">
        <v>17002</v>
      </c>
      <c r="J33" s="10">
        <v>135180</v>
      </c>
      <c r="K33" s="10"/>
      <c r="L33" s="10">
        <v>6132</v>
      </c>
      <c r="M33" s="10"/>
      <c r="N33" s="10"/>
      <c r="O33" s="47"/>
      <c r="P33" s="48"/>
    </row>
    <row r="34" spans="1:16" ht="18.5" x14ac:dyDescent="0.45">
      <c r="A34" s="18"/>
      <c r="B34" s="8">
        <v>45481</v>
      </c>
      <c r="C34" s="1">
        <v>2894</v>
      </c>
      <c r="D34" s="1" t="s">
        <v>11</v>
      </c>
      <c r="E34" s="1" t="s">
        <v>172</v>
      </c>
      <c r="F34" s="1">
        <v>80</v>
      </c>
      <c r="G34" s="1" t="s">
        <v>351</v>
      </c>
      <c r="H34" s="1" t="s">
        <v>14</v>
      </c>
      <c r="I34" s="1">
        <v>16962</v>
      </c>
      <c r="J34" s="1">
        <v>141880</v>
      </c>
      <c r="K34" s="1"/>
      <c r="L34" s="1">
        <v>6132</v>
      </c>
      <c r="M34" s="1"/>
      <c r="N34" s="1" t="s">
        <v>37</v>
      </c>
      <c r="O34" s="43"/>
      <c r="P34" s="44"/>
    </row>
    <row r="35" spans="1:16" ht="18.5" x14ac:dyDescent="0.45">
      <c r="A35" s="18"/>
      <c r="B35" s="4"/>
      <c r="C35" s="2"/>
      <c r="D35" s="2"/>
      <c r="E35" s="2" t="s">
        <v>172</v>
      </c>
      <c r="F35" s="2">
        <v>160</v>
      </c>
      <c r="G35" s="2" t="s">
        <v>351</v>
      </c>
      <c r="H35" s="2" t="s">
        <v>14</v>
      </c>
      <c r="I35" s="2">
        <v>16961</v>
      </c>
      <c r="J35" s="2">
        <v>0</v>
      </c>
      <c r="K35" s="2"/>
      <c r="L35" s="2">
        <v>6132</v>
      </c>
      <c r="M35" s="2"/>
      <c r="N35" s="2" t="s">
        <v>37</v>
      </c>
      <c r="O35" s="45"/>
      <c r="P35" s="46"/>
    </row>
    <row r="36" spans="1:16" ht="18.5" x14ac:dyDescent="0.45">
      <c r="A36" s="18"/>
      <c r="B36" s="12">
        <v>45483</v>
      </c>
      <c r="C36" s="10">
        <v>2895</v>
      </c>
      <c r="D36" s="10" t="s">
        <v>11</v>
      </c>
      <c r="E36" s="10" t="s">
        <v>172</v>
      </c>
      <c r="F36" s="10">
        <v>240</v>
      </c>
      <c r="G36" s="10" t="s">
        <v>351</v>
      </c>
      <c r="H36" s="10" t="s">
        <v>14</v>
      </c>
      <c r="I36" s="10">
        <v>16960</v>
      </c>
      <c r="J36" s="10">
        <v>141880</v>
      </c>
      <c r="K36" s="10"/>
      <c r="L36" s="10">
        <v>6132</v>
      </c>
      <c r="M36" s="10"/>
      <c r="N36" s="10" t="s">
        <v>37</v>
      </c>
      <c r="O36" s="47">
        <v>8108592</v>
      </c>
      <c r="P36" s="48"/>
    </row>
    <row r="37" spans="1:16" ht="18.5" x14ac:dyDescent="0.45">
      <c r="A37" s="18"/>
      <c r="B37" s="8">
        <v>45484</v>
      </c>
      <c r="C37" s="1">
        <v>2896</v>
      </c>
      <c r="D37" s="1" t="s">
        <v>11</v>
      </c>
      <c r="E37" s="1" t="s">
        <v>226</v>
      </c>
      <c r="F37" s="1">
        <v>290</v>
      </c>
      <c r="G37" s="1" t="s">
        <v>13</v>
      </c>
      <c r="H37" s="1" t="s">
        <v>35</v>
      </c>
      <c r="I37" s="1">
        <v>17014</v>
      </c>
      <c r="J37" s="1">
        <v>135180</v>
      </c>
      <c r="K37" s="1"/>
      <c r="L37" s="1">
        <v>6132</v>
      </c>
      <c r="M37" s="1"/>
      <c r="N37" s="1" t="s">
        <v>37</v>
      </c>
      <c r="O37" s="43">
        <v>10868400</v>
      </c>
      <c r="P37" s="44">
        <f>(J37*100)/O37</f>
        <v>1.243789334216628</v>
      </c>
    </row>
    <row r="38" spans="1:16" ht="18.5" x14ac:dyDescent="0.45">
      <c r="A38" s="18"/>
      <c r="B38" s="3"/>
      <c r="C38" s="1"/>
      <c r="D38" s="1"/>
      <c r="E38" s="1" t="s">
        <v>94</v>
      </c>
      <c r="F38" s="1">
        <v>30</v>
      </c>
      <c r="G38" s="1" t="s">
        <v>13</v>
      </c>
      <c r="H38" s="1" t="s">
        <v>14</v>
      </c>
      <c r="I38" s="1">
        <v>17017</v>
      </c>
      <c r="J38" s="1">
        <v>40200</v>
      </c>
      <c r="K38" s="1"/>
      <c r="L38" s="1">
        <v>6132</v>
      </c>
      <c r="M38" s="1"/>
      <c r="N38" s="1" t="s">
        <v>37</v>
      </c>
      <c r="O38" s="43">
        <v>989540.86</v>
      </c>
      <c r="P38" s="44">
        <f t="shared" ref="P38:P70" si="0">(J38*100)/O38</f>
        <v>4.0624901532615842</v>
      </c>
    </row>
    <row r="39" spans="1:16" ht="18.5" x14ac:dyDescent="0.45">
      <c r="A39" s="18"/>
      <c r="B39" s="4"/>
      <c r="C39" s="2"/>
      <c r="D39" s="2"/>
      <c r="E39" s="2" t="s">
        <v>164</v>
      </c>
      <c r="F39" s="2">
        <v>18</v>
      </c>
      <c r="G39" s="2" t="s">
        <v>13</v>
      </c>
      <c r="H39" s="2" t="s">
        <v>14</v>
      </c>
      <c r="I39" s="2">
        <v>17016</v>
      </c>
      <c r="J39" s="2">
        <v>40200</v>
      </c>
      <c r="K39" s="2"/>
      <c r="L39" s="2">
        <v>6132</v>
      </c>
      <c r="M39" s="2"/>
      <c r="N39" s="2" t="s">
        <v>37</v>
      </c>
      <c r="O39" s="45">
        <v>769497</v>
      </c>
      <c r="P39" s="46">
        <f t="shared" si="0"/>
        <v>5.2241919071809244</v>
      </c>
    </row>
    <row r="40" spans="1:16" ht="18.5" x14ac:dyDescent="0.45">
      <c r="A40" s="18"/>
      <c r="B40" s="17">
        <v>45485</v>
      </c>
      <c r="C40" s="1">
        <v>2897</v>
      </c>
      <c r="D40" s="1" t="s">
        <v>11</v>
      </c>
      <c r="E40" s="1" t="s">
        <v>119</v>
      </c>
      <c r="F40" s="1">
        <v>10</v>
      </c>
      <c r="G40" s="1" t="s">
        <v>24</v>
      </c>
      <c r="H40" s="1" t="s">
        <v>14</v>
      </c>
      <c r="I40" s="1">
        <v>17018</v>
      </c>
      <c r="J40" s="1">
        <v>40200</v>
      </c>
      <c r="K40" s="1"/>
      <c r="L40" s="1">
        <v>6132</v>
      </c>
      <c r="M40" s="1"/>
      <c r="N40" s="41" t="s">
        <v>37</v>
      </c>
      <c r="O40" s="43">
        <v>1131910</v>
      </c>
      <c r="P40" s="44">
        <f t="shared" si="0"/>
        <v>3.5515191137104538</v>
      </c>
    </row>
    <row r="41" spans="1:16" ht="18.5" x14ac:dyDescent="0.45">
      <c r="A41" s="18"/>
      <c r="B41" s="3"/>
      <c r="C41" s="1"/>
      <c r="D41" s="1"/>
      <c r="E41" s="1" t="s">
        <v>53</v>
      </c>
      <c r="F41" s="1">
        <v>28</v>
      </c>
      <c r="G41" s="1" t="s">
        <v>39</v>
      </c>
      <c r="H41" s="1" t="s">
        <v>14</v>
      </c>
      <c r="I41" s="1">
        <v>17015</v>
      </c>
      <c r="J41" s="1">
        <v>141880</v>
      </c>
      <c r="K41" s="1"/>
      <c r="L41" s="1">
        <v>6132</v>
      </c>
      <c r="M41" s="1"/>
      <c r="N41" s="1" t="s">
        <v>37</v>
      </c>
      <c r="O41" s="43">
        <v>880698.4</v>
      </c>
      <c r="P41" s="44">
        <f t="shared" si="0"/>
        <v>16.109941837069307</v>
      </c>
    </row>
    <row r="42" spans="1:16" ht="18.5" x14ac:dyDescent="0.45">
      <c r="A42" s="18"/>
      <c r="B42" s="3"/>
      <c r="C42" s="1"/>
      <c r="D42" s="1"/>
      <c r="E42" s="1" t="s">
        <v>42</v>
      </c>
      <c r="F42" s="1">
        <v>40</v>
      </c>
      <c r="G42" s="1" t="s">
        <v>13</v>
      </c>
      <c r="H42" s="1" t="s">
        <v>14</v>
      </c>
      <c r="I42" s="1">
        <v>17024</v>
      </c>
      <c r="J42" s="1">
        <v>40200</v>
      </c>
      <c r="K42" s="1"/>
      <c r="L42" s="1">
        <v>6132</v>
      </c>
      <c r="M42" s="1"/>
      <c r="N42" s="1" t="s">
        <v>37</v>
      </c>
      <c r="O42" s="43">
        <v>1561566.7</v>
      </c>
      <c r="P42" s="44">
        <f>(J42*100)/O42</f>
        <v>2.5743376827899827</v>
      </c>
    </row>
    <row r="43" spans="1:16" ht="18.5" x14ac:dyDescent="0.45">
      <c r="A43" s="18"/>
      <c r="B43" s="3"/>
      <c r="C43" s="1"/>
      <c r="D43" s="1"/>
      <c r="E43" s="1" t="s">
        <v>43</v>
      </c>
      <c r="F43" s="1">
        <v>35</v>
      </c>
      <c r="G43" s="1" t="s">
        <v>13</v>
      </c>
      <c r="H43" s="1" t="s">
        <v>14</v>
      </c>
      <c r="I43" s="1">
        <v>17022</v>
      </c>
      <c r="J43" s="1">
        <v>40200</v>
      </c>
      <c r="K43" s="1"/>
      <c r="L43" s="1">
        <v>6132</v>
      </c>
      <c r="M43" s="1"/>
      <c r="N43" s="1" t="s">
        <v>37</v>
      </c>
      <c r="O43" s="43">
        <v>1037101</v>
      </c>
      <c r="P43" s="44">
        <f t="shared" si="0"/>
        <v>3.8761894935980199</v>
      </c>
    </row>
    <row r="44" spans="1:16" ht="18.5" x14ac:dyDescent="0.45">
      <c r="A44" s="18"/>
      <c r="B44" s="3"/>
      <c r="C44" s="1"/>
      <c r="D44" s="1"/>
      <c r="E44" s="1" t="s">
        <v>43</v>
      </c>
      <c r="F44" s="1">
        <v>7</v>
      </c>
      <c r="G44" s="1" t="s">
        <v>13</v>
      </c>
      <c r="H44" s="1" t="s">
        <v>14</v>
      </c>
      <c r="I44" s="1">
        <v>17021</v>
      </c>
      <c r="J44" s="1">
        <v>0</v>
      </c>
      <c r="K44" s="1"/>
      <c r="L44" s="1">
        <v>6132</v>
      </c>
      <c r="M44" s="1"/>
      <c r="N44" s="1" t="s">
        <v>37</v>
      </c>
      <c r="O44" s="43">
        <v>0.35</v>
      </c>
      <c r="P44" s="44">
        <f t="shared" si="0"/>
        <v>0</v>
      </c>
    </row>
    <row r="45" spans="1:16" ht="18.5" x14ac:dyDescent="0.45">
      <c r="A45" s="18"/>
      <c r="B45" s="3"/>
      <c r="C45" s="1"/>
      <c r="D45" s="1"/>
      <c r="E45" s="1" t="s">
        <v>50</v>
      </c>
      <c r="F45" s="1">
        <v>95</v>
      </c>
      <c r="G45" s="1" t="s">
        <v>13</v>
      </c>
      <c r="H45" s="1" t="s">
        <v>14</v>
      </c>
      <c r="I45" s="1">
        <v>17023</v>
      </c>
      <c r="J45" s="1">
        <v>40200</v>
      </c>
      <c r="K45" s="1"/>
      <c r="L45" s="1">
        <v>6132</v>
      </c>
      <c r="M45" s="1"/>
      <c r="N45" s="1" t="s">
        <v>37</v>
      </c>
      <c r="O45" s="43">
        <v>5049898.4800000004</v>
      </c>
      <c r="P45" s="44">
        <f t="shared" si="0"/>
        <v>0.79605560704261913</v>
      </c>
    </row>
    <row r="46" spans="1:16" ht="18.5" x14ac:dyDescent="0.45">
      <c r="A46" s="18"/>
      <c r="B46" s="3"/>
      <c r="C46" s="1"/>
      <c r="D46" s="1"/>
      <c r="E46" s="1" t="s">
        <v>354</v>
      </c>
      <c r="F46" s="1">
        <v>5</v>
      </c>
      <c r="G46" s="1" t="s">
        <v>13</v>
      </c>
      <c r="H46" s="1" t="s">
        <v>107</v>
      </c>
      <c r="I46" s="1">
        <v>17012</v>
      </c>
      <c r="J46" s="1">
        <v>40200</v>
      </c>
      <c r="K46" s="1"/>
      <c r="L46" s="1">
        <v>6132</v>
      </c>
      <c r="M46" s="1"/>
      <c r="N46" s="1" t="s">
        <v>37</v>
      </c>
      <c r="O46" s="43">
        <v>454880.15</v>
      </c>
      <c r="P46" s="44">
        <f t="shared" si="0"/>
        <v>8.8374926890083021</v>
      </c>
    </row>
    <row r="47" spans="1:16" ht="18.5" x14ac:dyDescent="0.45">
      <c r="A47" s="18"/>
      <c r="B47" s="4"/>
      <c r="C47" s="2"/>
      <c r="D47" s="2"/>
      <c r="E47" s="2" t="s">
        <v>355</v>
      </c>
      <c r="F47" s="2">
        <v>20</v>
      </c>
      <c r="G47" s="2" t="s">
        <v>213</v>
      </c>
      <c r="H47" s="2" t="s">
        <v>14</v>
      </c>
      <c r="I47" s="2">
        <v>17019</v>
      </c>
      <c r="J47" s="2">
        <v>40200</v>
      </c>
      <c r="K47" s="2"/>
      <c r="L47" s="2">
        <v>6132</v>
      </c>
      <c r="M47" s="2"/>
      <c r="N47" s="2" t="s">
        <v>37</v>
      </c>
      <c r="O47" s="45">
        <v>830976</v>
      </c>
      <c r="P47" s="46">
        <f t="shared" si="0"/>
        <v>4.8376848428835491</v>
      </c>
    </row>
    <row r="48" spans="1:16" ht="18.5" x14ac:dyDescent="0.45">
      <c r="A48" s="18"/>
      <c r="B48" s="8">
        <v>45488</v>
      </c>
      <c r="C48" s="1">
        <v>2898</v>
      </c>
      <c r="D48" s="1" t="s">
        <v>11</v>
      </c>
      <c r="E48" s="1" t="s">
        <v>245</v>
      </c>
      <c r="F48" s="1">
        <v>20</v>
      </c>
      <c r="G48" s="1" t="s">
        <v>13</v>
      </c>
      <c r="H48" s="1" t="s">
        <v>45</v>
      </c>
      <c r="I48" s="1">
        <v>17036</v>
      </c>
      <c r="J48" s="1">
        <v>40200</v>
      </c>
      <c r="K48" s="1"/>
      <c r="L48" s="1">
        <v>6143</v>
      </c>
      <c r="M48" s="1"/>
      <c r="N48" s="1" t="s">
        <v>37</v>
      </c>
      <c r="O48" s="43">
        <v>1017454.92</v>
      </c>
      <c r="P48" s="44">
        <f t="shared" si="0"/>
        <v>3.9510350001550929</v>
      </c>
    </row>
    <row r="49" spans="1:23" ht="18.5" x14ac:dyDescent="0.45">
      <c r="A49" s="18"/>
      <c r="B49" s="3"/>
      <c r="C49" s="1"/>
      <c r="D49" s="1"/>
      <c r="E49" s="1" t="s">
        <v>34</v>
      </c>
      <c r="F49" s="1">
        <v>30</v>
      </c>
      <c r="G49" s="1" t="s">
        <v>13</v>
      </c>
      <c r="H49" s="1" t="s">
        <v>35</v>
      </c>
      <c r="I49" s="1">
        <v>17032</v>
      </c>
      <c r="J49" s="1">
        <v>40200</v>
      </c>
      <c r="K49" s="1"/>
      <c r="L49" s="1">
        <v>6143</v>
      </c>
      <c r="M49" s="1"/>
      <c r="N49" s="1" t="s">
        <v>37</v>
      </c>
      <c r="O49" s="43">
        <v>3191535</v>
      </c>
      <c r="P49" s="44">
        <f t="shared" si="0"/>
        <v>1.2595819879775718</v>
      </c>
    </row>
    <row r="50" spans="1:23" ht="18.5" x14ac:dyDescent="0.45">
      <c r="A50" s="18"/>
      <c r="B50" s="3"/>
      <c r="C50" s="1"/>
      <c r="D50" s="1"/>
      <c r="E50" s="1" t="s">
        <v>356</v>
      </c>
      <c r="F50" s="1">
        <v>8</v>
      </c>
      <c r="G50" s="1" t="s">
        <v>82</v>
      </c>
      <c r="H50" s="1" t="s">
        <v>357</v>
      </c>
      <c r="I50" s="1">
        <v>17033</v>
      </c>
      <c r="J50" s="1">
        <v>40200</v>
      </c>
      <c r="K50" s="1"/>
      <c r="L50" s="1">
        <v>6143</v>
      </c>
      <c r="M50" s="1"/>
      <c r="N50" s="1" t="s">
        <v>37</v>
      </c>
      <c r="O50" s="43">
        <v>513634.49</v>
      </c>
      <c r="P50" s="44">
        <f t="shared" si="0"/>
        <v>7.8265772222577965</v>
      </c>
    </row>
    <row r="51" spans="1:23" ht="18.5" x14ac:dyDescent="0.45">
      <c r="A51" s="18"/>
      <c r="B51" s="3"/>
      <c r="C51" s="1"/>
      <c r="D51" s="1"/>
      <c r="E51" s="1" t="s">
        <v>57</v>
      </c>
      <c r="F51" s="1">
        <v>44</v>
      </c>
      <c r="G51" s="1" t="s">
        <v>41</v>
      </c>
      <c r="H51" s="1" t="s">
        <v>14</v>
      </c>
      <c r="I51" s="1">
        <v>17027</v>
      </c>
      <c r="J51" s="1">
        <v>157320</v>
      </c>
      <c r="K51" s="1"/>
      <c r="L51" s="1">
        <v>6143</v>
      </c>
      <c r="M51" s="1"/>
      <c r="N51" s="1" t="s">
        <v>37</v>
      </c>
      <c r="O51" s="43">
        <v>4095007.35</v>
      </c>
      <c r="P51" s="44">
        <f t="shared" si="0"/>
        <v>3.8417513463071074</v>
      </c>
    </row>
    <row r="52" spans="1:23" ht="18.5" x14ac:dyDescent="0.45">
      <c r="A52" s="18"/>
      <c r="B52" s="3"/>
      <c r="C52" s="1"/>
      <c r="D52" s="1"/>
      <c r="E52" s="1" t="s">
        <v>358</v>
      </c>
      <c r="F52" s="1">
        <v>1</v>
      </c>
      <c r="G52" s="1" t="s">
        <v>24</v>
      </c>
      <c r="H52" s="1" t="s">
        <v>316</v>
      </c>
      <c r="I52" s="1">
        <v>17035</v>
      </c>
      <c r="J52" s="1">
        <v>40200</v>
      </c>
      <c r="K52" s="1"/>
      <c r="L52" s="1">
        <v>6143</v>
      </c>
      <c r="M52" s="1"/>
      <c r="N52" s="1" t="s">
        <v>37</v>
      </c>
      <c r="O52" s="43">
        <v>0.05</v>
      </c>
      <c r="P52" s="44">
        <f t="shared" si="0"/>
        <v>80400000</v>
      </c>
    </row>
    <row r="53" spans="1:23" ht="18.5" x14ac:dyDescent="0.45">
      <c r="A53" s="18"/>
      <c r="B53" s="3"/>
      <c r="C53" s="1"/>
      <c r="D53" s="1"/>
      <c r="E53" s="1" t="s">
        <v>358</v>
      </c>
      <c r="F53" s="1">
        <v>9</v>
      </c>
      <c r="G53" s="1" t="s">
        <v>24</v>
      </c>
      <c r="H53" s="1" t="s">
        <v>316</v>
      </c>
      <c r="I53" s="1">
        <v>17034</v>
      </c>
      <c r="J53" s="1">
        <v>0</v>
      </c>
      <c r="K53" s="1"/>
      <c r="L53" s="1">
        <v>6143</v>
      </c>
      <c r="M53" s="1"/>
      <c r="N53" s="1" t="s">
        <v>37</v>
      </c>
      <c r="O53" s="43">
        <v>620471.63</v>
      </c>
      <c r="P53" s="44">
        <f t="shared" si="0"/>
        <v>0</v>
      </c>
    </row>
    <row r="54" spans="1:23" ht="18.5" x14ac:dyDescent="0.45">
      <c r="A54" s="18"/>
      <c r="B54" s="3"/>
      <c r="C54" s="1"/>
      <c r="D54" s="1"/>
      <c r="E54" s="1" t="s">
        <v>29</v>
      </c>
      <c r="F54" s="1">
        <v>65</v>
      </c>
      <c r="G54" s="1" t="s">
        <v>30</v>
      </c>
      <c r="H54" s="1" t="s">
        <v>14</v>
      </c>
      <c r="I54" s="1">
        <v>17028</v>
      </c>
      <c r="J54" s="1">
        <v>40200</v>
      </c>
      <c r="K54" s="1"/>
      <c r="L54" s="1">
        <v>6143</v>
      </c>
      <c r="M54" s="1"/>
      <c r="N54" s="1" t="s">
        <v>37</v>
      </c>
      <c r="O54" s="43">
        <v>2730929.73</v>
      </c>
      <c r="P54" s="44">
        <f t="shared" si="0"/>
        <v>1.4720261586518375</v>
      </c>
    </row>
    <row r="55" spans="1:23" ht="18.5" x14ac:dyDescent="0.45">
      <c r="B55" s="4"/>
      <c r="C55" s="2"/>
      <c r="D55" s="2"/>
      <c r="E55" s="2" t="s">
        <v>29</v>
      </c>
      <c r="F55" s="2">
        <v>9</v>
      </c>
      <c r="G55" s="2" t="s">
        <v>30</v>
      </c>
      <c r="H55" s="2" t="s">
        <v>14</v>
      </c>
      <c r="I55" s="2">
        <v>17029</v>
      </c>
      <c r="J55" s="2">
        <v>0</v>
      </c>
      <c r="K55" s="2"/>
      <c r="L55" s="2">
        <v>6143</v>
      </c>
      <c r="M55" s="2"/>
      <c r="N55" s="2" t="s">
        <v>37</v>
      </c>
      <c r="O55" s="45">
        <v>0.43</v>
      </c>
      <c r="P55" s="46">
        <f t="shared" si="0"/>
        <v>0</v>
      </c>
      <c r="Q55" s="18"/>
      <c r="R55" s="18"/>
      <c r="S55" s="18"/>
      <c r="T55" s="18"/>
      <c r="U55" s="18"/>
      <c r="V55" s="18"/>
      <c r="W55" s="18"/>
    </row>
    <row r="56" spans="1:23" ht="18.5" x14ac:dyDescent="0.45">
      <c r="B56" s="12">
        <v>45489</v>
      </c>
      <c r="C56" s="10">
        <v>2899</v>
      </c>
      <c r="D56" s="10" t="s">
        <v>11</v>
      </c>
      <c r="E56" s="10" t="s">
        <v>226</v>
      </c>
      <c r="F56" s="10">
        <v>260</v>
      </c>
      <c r="G56" s="10" t="s">
        <v>13</v>
      </c>
      <c r="H56" s="10" t="s">
        <v>227</v>
      </c>
      <c r="I56" s="10">
        <v>17042</v>
      </c>
      <c r="J56" s="10">
        <v>135180</v>
      </c>
      <c r="K56" s="10"/>
      <c r="L56" s="10">
        <v>6143</v>
      </c>
      <c r="M56" s="10"/>
      <c r="N56" s="10"/>
      <c r="O56" s="47">
        <v>9573600</v>
      </c>
      <c r="P56" s="48">
        <f t="shared" si="0"/>
        <v>1.4120080220606668</v>
      </c>
      <c r="Q56" s="18"/>
      <c r="R56" s="18"/>
      <c r="S56" s="18"/>
      <c r="T56" s="18"/>
      <c r="U56" s="18"/>
      <c r="V56" s="18"/>
      <c r="W56" s="18"/>
    </row>
    <row r="57" spans="1:23" ht="18.5" x14ac:dyDescent="0.45">
      <c r="B57" s="8">
        <v>45490</v>
      </c>
      <c r="C57" s="1">
        <v>2900</v>
      </c>
      <c r="D57" s="1" t="s">
        <v>11</v>
      </c>
      <c r="E57" s="1" t="s">
        <v>50</v>
      </c>
      <c r="F57" s="1">
        <v>95</v>
      </c>
      <c r="G57" s="1" t="s">
        <v>181</v>
      </c>
      <c r="H57" s="1" t="s">
        <v>14</v>
      </c>
      <c r="I57" s="1">
        <v>17047</v>
      </c>
      <c r="J57" s="1">
        <v>255600</v>
      </c>
      <c r="K57" s="1"/>
      <c r="L57" s="1">
        <v>6143</v>
      </c>
      <c r="M57" s="1"/>
      <c r="N57" s="1" t="s">
        <v>37</v>
      </c>
      <c r="O57" s="43">
        <v>5736715.1399999997</v>
      </c>
      <c r="P57" s="44">
        <f t="shared" si="0"/>
        <v>4.4555114514540808</v>
      </c>
      <c r="Q57" s="18"/>
      <c r="R57" s="18"/>
      <c r="S57" s="18"/>
      <c r="T57" s="18"/>
      <c r="U57" s="18"/>
      <c r="V57" s="18"/>
      <c r="W57" s="18"/>
    </row>
    <row r="58" spans="1:23" ht="18.5" x14ac:dyDescent="0.45">
      <c r="B58" s="3"/>
      <c r="C58" s="1"/>
      <c r="D58" s="1"/>
      <c r="E58" s="1" t="s">
        <v>73</v>
      </c>
      <c r="F58" s="1">
        <v>210</v>
      </c>
      <c r="G58" s="1"/>
      <c r="H58" s="1"/>
      <c r="I58" s="1">
        <v>17048</v>
      </c>
      <c r="J58" s="1">
        <v>0</v>
      </c>
      <c r="K58" s="1"/>
      <c r="L58" s="1">
        <v>6143</v>
      </c>
      <c r="M58" s="1"/>
      <c r="N58" s="1" t="s">
        <v>37</v>
      </c>
      <c r="O58" s="43">
        <v>11859320.699999999</v>
      </c>
      <c r="P58" s="44">
        <f t="shared" si="0"/>
        <v>0</v>
      </c>
      <c r="Q58" s="18"/>
      <c r="R58" s="18"/>
      <c r="S58" s="18"/>
      <c r="T58" s="18"/>
      <c r="U58" s="18"/>
      <c r="V58" s="18"/>
      <c r="W58" s="18"/>
    </row>
    <row r="59" spans="1:23" ht="18.5" x14ac:dyDescent="0.45">
      <c r="B59" s="4"/>
      <c r="C59" s="2"/>
      <c r="D59" s="2"/>
      <c r="E59" s="2" t="s">
        <v>73</v>
      </c>
      <c r="F59" s="2">
        <v>21</v>
      </c>
      <c r="G59" s="2"/>
      <c r="H59" s="2"/>
      <c r="I59" s="2">
        <v>17049</v>
      </c>
      <c r="J59" s="2">
        <v>0</v>
      </c>
      <c r="K59" s="2"/>
      <c r="L59" s="2">
        <v>6143</v>
      </c>
      <c r="M59" s="2"/>
      <c r="N59" s="2" t="s">
        <v>37</v>
      </c>
      <c r="O59" s="45">
        <v>0.63</v>
      </c>
      <c r="P59" s="46">
        <f t="shared" si="0"/>
        <v>0</v>
      </c>
      <c r="Q59" s="18"/>
      <c r="R59" s="18"/>
      <c r="S59" s="18"/>
      <c r="T59" s="18"/>
      <c r="U59" s="18"/>
      <c r="V59" s="18"/>
      <c r="W59" s="18"/>
    </row>
    <row r="60" spans="1:23" ht="18.5" x14ac:dyDescent="0.45">
      <c r="B60" s="8">
        <v>45491</v>
      </c>
      <c r="C60" s="1">
        <v>2901</v>
      </c>
      <c r="D60" s="1" t="s">
        <v>11</v>
      </c>
      <c r="E60" s="1" t="s">
        <v>283</v>
      </c>
      <c r="F60" s="1">
        <v>49</v>
      </c>
      <c r="G60" s="1" t="s">
        <v>13</v>
      </c>
      <c r="H60" s="1" t="s">
        <v>14</v>
      </c>
      <c r="I60" s="1">
        <v>17051</v>
      </c>
      <c r="J60" s="1">
        <v>135180</v>
      </c>
      <c r="K60" s="1"/>
      <c r="L60" s="1">
        <v>6144</v>
      </c>
      <c r="M60" s="1"/>
      <c r="N60" s="1" t="s">
        <v>37</v>
      </c>
      <c r="O60" s="49">
        <v>1775183.88</v>
      </c>
      <c r="P60" s="50">
        <f t="shared" si="0"/>
        <v>7.6149857782620245</v>
      </c>
      <c r="Q60" s="1"/>
      <c r="R60" s="1"/>
      <c r="S60" s="1"/>
      <c r="T60" s="1"/>
      <c r="U60" s="1"/>
      <c r="V60" s="18"/>
      <c r="W60" s="18"/>
    </row>
    <row r="61" spans="1:23" ht="18.5" x14ac:dyDescent="0.45">
      <c r="B61" s="3"/>
      <c r="C61" s="1"/>
      <c r="D61" s="1"/>
      <c r="E61" s="1" t="s">
        <v>283</v>
      </c>
      <c r="F61" s="1">
        <v>6</v>
      </c>
      <c r="G61" s="1" t="s">
        <v>13</v>
      </c>
      <c r="H61" s="1" t="s">
        <v>14</v>
      </c>
      <c r="I61" s="1">
        <v>17052</v>
      </c>
      <c r="J61" s="1">
        <v>0</v>
      </c>
      <c r="K61" s="1"/>
      <c r="L61" s="1">
        <v>6144</v>
      </c>
      <c r="M61" s="1"/>
      <c r="N61" s="1" t="s">
        <v>37</v>
      </c>
      <c r="O61" s="49">
        <v>0.3</v>
      </c>
      <c r="P61" s="50">
        <f t="shared" si="0"/>
        <v>0</v>
      </c>
      <c r="Q61" s="1"/>
      <c r="R61" s="1"/>
      <c r="S61" s="1"/>
      <c r="T61" s="1"/>
      <c r="U61" s="1"/>
      <c r="V61" s="18"/>
      <c r="W61" s="18"/>
    </row>
    <row r="62" spans="1:23" ht="18.5" x14ac:dyDescent="0.45">
      <c r="B62" s="3"/>
      <c r="C62" s="1"/>
      <c r="D62" s="1"/>
      <c r="E62" s="1" t="s">
        <v>299</v>
      </c>
      <c r="F62" s="1">
        <v>9</v>
      </c>
      <c r="G62" s="1" t="s">
        <v>13</v>
      </c>
      <c r="H62" s="1" t="s">
        <v>14</v>
      </c>
      <c r="I62" s="1">
        <v>17053</v>
      </c>
      <c r="J62" s="1">
        <v>40200</v>
      </c>
      <c r="K62" s="1"/>
      <c r="L62" s="1">
        <v>6144</v>
      </c>
      <c r="M62" s="14" t="s">
        <v>93</v>
      </c>
      <c r="N62" s="1"/>
      <c r="O62" s="49">
        <v>495445.83</v>
      </c>
      <c r="P62" s="50">
        <f t="shared" si="0"/>
        <v>8.1139041981643079</v>
      </c>
      <c r="Q62" s="1"/>
      <c r="R62" s="1"/>
      <c r="S62" s="1"/>
      <c r="T62" s="1"/>
      <c r="U62" s="1"/>
      <c r="V62" s="18"/>
      <c r="W62" s="18"/>
    </row>
    <row r="63" spans="1:23" ht="18.5" x14ac:dyDescent="0.45">
      <c r="B63" s="3"/>
      <c r="C63" s="1"/>
      <c r="D63" s="1"/>
      <c r="E63" s="1" t="s">
        <v>222</v>
      </c>
      <c r="F63" s="1">
        <v>15</v>
      </c>
      <c r="G63" s="1" t="s">
        <v>13</v>
      </c>
      <c r="H63" s="1" t="s">
        <v>14</v>
      </c>
      <c r="I63" s="1">
        <v>17025</v>
      </c>
      <c r="J63" s="1">
        <v>0</v>
      </c>
      <c r="K63" s="1"/>
      <c r="L63" s="1">
        <v>6144</v>
      </c>
      <c r="M63" s="14" t="s">
        <v>93</v>
      </c>
      <c r="N63" s="1"/>
      <c r="O63" s="49">
        <v>917364</v>
      </c>
      <c r="P63" s="50">
        <f t="shared" si="0"/>
        <v>0</v>
      </c>
      <c r="Q63" s="1"/>
      <c r="R63" s="1"/>
      <c r="S63" s="1"/>
      <c r="T63" s="1"/>
      <c r="U63" s="1"/>
      <c r="V63" s="18"/>
      <c r="W63" s="18"/>
    </row>
    <row r="64" spans="1:23" ht="18.5" x14ac:dyDescent="0.45">
      <c r="B64" s="3"/>
      <c r="C64" s="1"/>
      <c r="D64" s="1"/>
      <c r="E64" s="1" t="s">
        <v>76</v>
      </c>
      <c r="F64" s="1">
        <v>2</v>
      </c>
      <c r="G64" s="1" t="s">
        <v>13</v>
      </c>
      <c r="H64" s="1" t="s">
        <v>14</v>
      </c>
      <c r="I64" s="1">
        <v>17063</v>
      </c>
      <c r="J64" s="1">
        <v>40200</v>
      </c>
      <c r="K64" s="1"/>
      <c r="L64" s="1">
        <v>6144</v>
      </c>
      <c r="M64" s="1"/>
      <c r="N64" s="1" t="s">
        <v>37</v>
      </c>
      <c r="O64" s="49">
        <v>0.06</v>
      </c>
      <c r="P64" s="50">
        <f t="shared" si="0"/>
        <v>67000000</v>
      </c>
      <c r="Q64" s="1"/>
      <c r="R64" s="1"/>
      <c r="S64" s="1"/>
      <c r="T64" s="1"/>
      <c r="U64" s="1"/>
      <c r="V64" s="18"/>
      <c r="W64" s="18"/>
    </row>
    <row r="65" spans="2:23" ht="18.5" x14ac:dyDescent="0.45">
      <c r="B65" s="3"/>
      <c r="C65" s="1"/>
      <c r="D65" s="1"/>
      <c r="E65" s="1" t="s">
        <v>76</v>
      </c>
      <c r="F65" s="1">
        <v>20</v>
      </c>
      <c r="G65" s="1" t="s">
        <v>13</v>
      </c>
      <c r="H65" s="1" t="s">
        <v>14</v>
      </c>
      <c r="I65" s="1">
        <v>17062</v>
      </c>
      <c r="J65" s="1">
        <v>0</v>
      </c>
      <c r="K65" s="1"/>
      <c r="L65" s="1">
        <v>6144</v>
      </c>
      <c r="M65" s="1"/>
      <c r="N65" s="1" t="s">
        <v>37</v>
      </c>
      <c r="O65" s="49">
        <v>1095388.8</v>
      </c>
      <c r="P65" s="50">
        <f t="shared" si="0"/>
        <v>0</v>
      </c>
      <c r="Q65" s="1"/>
      <c r="R65" s="1"/>
      <c r="S65" s="1"/>
      <c r="T65" s="1"/>
      <c r="U65" s="1"/>
      <c r="V65" s="18"/>
      <c r="W65" s="18"/>
    </row>
    <row r="66" spans="2:23" ht="18.5" x14ac:dyDescent="0.45">
      <c r="B66" s="3"/>
      <c r="C66" s="1"/>
      <c r="D66" s="1"/>
      <c r="E66" s="1" t="s">
        <v>95</v>
      </c>
      <c r="F66" s="1">
        <v>20</v>
      </c>
      <c r="G66" s="1" t="s">
        <v>13</v>
      </c>
      <c r="H66" s="1" t="s">
        <v>14</v>
      </c>
      <c r="I66" s="1">
        <v>17061</v>
      </c>
      <c r="J66" s="1">
        <v>40200</v>
      </c>
      <c r="K66" s="1"/>
      <c r="L66" s="1">
        <v>6144</v>
      </c>
      <c r="M66" s="1"/>
      <c r="N66" s="1" t="s">
        <v>37</v>
      </c>
      <c r="O66" s="49">
        <v>905484.2</v>
      </c>
      <c r="P66" s="50">
        <f t="shared" si="0"/>
        <v>4.4396136343406107</v>
      </c>
      <c r="Q66" s="1"/>
      <c r="R66" s="1"/>
      <c r="S66" s="1"/>
      <c r="T66" s="1"/>
      <c r="U66" s="1"/>
      <c r="V66" s="18"/>
      <c r="W66" s="18"/>
    </row>
    <row r="67" spans="2:23" ht="18.5" x14ac:dyDescent="0.45">
      <c r="B67" s="3"/>
      <c r="C67" s="1"/>
      <c r="D67" s="1"/>
      <c r="E67" s="1" t="s">
        <v>359</v>
      </c>
      <c r="F67" s="1">
        <v>35</v>
      </c>
      <c r="G67" s="1" t="s">
        <v>13</v>
      </c>
      <c r="H67" s="1" t="s">
        <v>78</v>
      </c>
      <c r="I67" s="1">
        <v>17057</v>
      </c>
      <c r="J67" s="1">
        <v>40200</v>
      </c>
      <c r="K67" s="1"/>
      <c r="L67" s="1">
        <v>6144</v>
      </c>
      <c r="M67" s="1"/>
      <c r="N67" s="1" t="s">
        <v>37</v>
      </c>
      <c r="O67" s="49">
        <v>1258888.55</v>
      </c>
      <c r="P67" s="50">
        <f t="shared" si="0"/>
        <v>3.1932930043727858</v>
      </c>
      <c r="Q67" s="1"/>
      <c r="R67" s="1"/>
      <c r="S67" s="1"/>
      <c r="T67" s="1"/>
      <c r="U67" s="1"/>
      <c r="V67" s="18"/>
      <c r="W67" s="18"/>
    </row>
    <row r="68" spans="2:23" ht="18.5" x14ac:dyDescent="0.45">
      <c r="B68" s="3"/>
      <c r="C68" s="1"/>
      <c r="D68" s="1"/>
      <c r="E68" s="1" t="s">
        <v>359</v>
      </c>
      <c r="F68" s="1">
        <v>75</v>
      </c>
      <c r="G68" s="1" t="s">
        <v>13</v>
      </c>
      <c r="H68" s="1" t="s">
        <v>78</v>
      </c>
      <c r="I68" s="1">
        <v>17054</v>
      </c>
      <c r="J68" s="1">
        <v>0</v>
      </c>
      <c r="K68" s="1"/>
      <c r="L68" s="1">
        <v>6144</v>
      </c>
      <c r="M68" s="1"/>
      <c r="N68" s="1" t="s">
        <v>37</v>
      </c>
      <c r="O68" s="49">
        <v>2343023.86</v>
      </c>
      <c r="P68" s="50">
        <f t="shared" si="0"/>
        <v>0</v>
      </c>
      <c r="Q68" s="1"/>
      <c r="R68" s="1"/>
      <c r="S68" s="1"/>
      <c r="T68" s="1"/>
      <c r="U68" s="1"/>
      <c r="V68" s="18"/>
      <c r="W68" s="18"/>
    </row>
    <row r="69" spans="2:23" ht="18.5" x14ac:dyDescent="0.45">
      <c r="B69" s="3"/>
      <c r="C69" s="1"/>
      <c r="D69" s="1"/>
      <c r="E69" s="1" t="s">
        <v>98</v>
      </c>
      <c r="F69" s="1">
        <v>16</v>
      </c>
      <c r="G69" s="1" t="s">
        <v>13</v>
      </c>
      <c r="H69" s="1" t="s">
        <v>99</v>
      </c>
      <c r="I69" s="1">
        <v>17026</v>
      </c>
      <c r="J69" s="1">
        <v>40200</v>
      </c>
      <c r="K69" s="1"/>
      <c r="L69" s="1">
        <v>6144</v>
      </c>
      <c r="M69" s="1"/>
      <c r="N69" s="1" t="s">
        <v>37</v>
      </c>
      <c r="O69" s="49">
        <v>585529.59999999998</v>
      </c>
      <c r="P69" s="50">
        <f t="shared" si="0"/>
        <v>6.865579468569992</v>
      </c>
      <c r="Q69" s="1"/>
      <c r="R69" s="1"/>
      <c r="S69" s="1"/>
      <c r="T69" s="1"/>
      <c r="U69" s="1"/>
      <c r="V69" s="18"/>
      <c r="W69" s="18"/>
    </row>
    <row r="70" spans="2:23" ht="18.5" x14ac:dyDescent="0.45">
      <c r="B70" s="3"/>
      <c r="C70" s="1"/>
      <c r="D70" s="1"/>
      <c r="E70" s="1" t="s">
        <v>315</v>
      </c>
      <c r="F70" s="1">
        <v>3</v>
      </c>
      <c r="G70" s="1" t="s">
        <v>13</v>
      </c>
      <c r="H70" s="1" t="s">
        <v>316</v>
      </c>
      <c r="I70" s="1">
        <v>17059</v>
      </c>
      <c r="J70" s="1">
        <v>40200</v>
      </c>
      <c r="K70" s="1"/>
      <c r="L70" s="1">
        <v>6144</v>
      </c>
      <c r="M70" s="1"/>
      <c r="N70" s="1" t="s">
        <v>37</v>
      </c>
      <c r="O70" s="49">
        <v>0.15</v>
      </c>
      <c r="P70" s="50">
        <f t="shared" si="0"/>
        <v>26800000</v>
      </c>
      <c r="Q70" s="1"/>
      <c r="R70" s="1"/>
      <c r="S70" s="1"/>
      <c r="T70" s="1"/>
      <c r="U70" s="1"/>
      <c r="V70" s="18"/>
      <c r="W70" s="18"/>
    </row>
    <row r="71" spans="2:23" ht="18.5" x14ac:dyDescent="0.45">
      <c r="B71" s="4"/>
      <c r="C71" s="2"/>
      <c r="D71" s="2"/>
      <c r="E71" s="2" t="s">
        <v>315</v>
      </c>
      <c r="F71" s="2">
        <v>32</v>
      </c>
      <c r="G71" s="2" t="s">
        <v>13</v>
      </c>
      <c r="H71" s="2" t="s">
        <v>316</v>
      </c>
      <c r="I71" s="2">
        <v>17058</v>
      </c>
      <c r="J71" s="2">
        <v>0</v>
      </c>
      <c r="K71" s="2"/>
      <c r="L71" s="2">
        <v>6144</v>
      </c>
      <c r="M71" s="2"/>
      <c r="N71" s="2" t="s">
        <v>37</v>
      </c>
      <c r="O71" s="51">
        <v>1051097.8</v>
      </c>
      <c r="P71" s="52">
        <f t="shared" ref="P71:P100" si="1">(J71*100)/O71</f>
        <v>0</v>
      </c>
      <c r="Q71" s="1"/>
      <c r="R71" s="1"/>
      <c r="S71" s="1"/>
      <c r="T71" s="1"/>
      <c r="U71" s="1"/>
      <c r="V71" s="18"/>
      <c r="W71" s="18"/>
    </row>
    <row r="72" spans="2:23" ht="18.5" x14ac:dyDescent="0.45">
      <c r="B72" s="8">
        <v>45492</v>
      </c>
      <c r="C72" s="1">
        <v>2902</v>
      </c>
      <c r="D72" s="1" t="s">
        <v>11</v>
      </c>
      <c r="E72" s="1" t="s">
        <v>360</v>
      </c>
      <c r="F72" s="1">
        <v>10</v>
      </c>
      <c r="G72" s="1" t="s">
        <v>24</v>
      </c>
      <c r="H72" s="1" t="s">
        <v>14</v>
      </c>
      <c r="I72" s="1">
        <v>17060</v>
      </c>
      <c r="J72" s="1">
        <v>40200</v>
      </c>
      <c r="K72" s="1"/>
      <c r="L72" s="1">
        <v>6144</v>
      </c>
      <c r="M72" s="1"/>
      <c r="N72" s="1" t="s">
        <v>37</v>
      </c>
      <c r="O72" s="49">
        <v>1086627.42</v>
      </c>
      <c r="P72" s="50">
        <f t="shared" si="1"/>
        <v>3.6995201170241039</v>
      </c>
      <c r="Q72" s="1"/>
      <c r="R72" s="1"/>
      <c r="S72" s="1"/>
      <c r="T72" s="1"/>
      <c r="U72" s="1"/>
      <c r="V72" s="18"/>
      <c r="W72" s="18"/>
    </row>
    <row r="73" spans="2:23" ht="18.5" x14ac:dyDescent="0.45">
      <c r="B73" s="3"/>
      <c r="C73" s="1"/>
      <c r="D73" s="1"/>
      <c r="E73" s="1" t="s">
        <v>361</v>
      </c>
      <c r="F73" s="1">
        <v>4</v>
      </c>
      <c r="G73" s="1" t="s">
        <v>134</v>
      </c>
      <c r="H73" s="1" t="s">
        <v>14</v>
      </c>
      <c r="I73" s="1">
        <v>17065</v>
      </c>
      <c r="J73" s="1">
        <v>141880</v>
      </c>
      <c r="K73" s="1"/>
      <c r="L73" s="1">
        <v>6144</v>
      </c>
      <c r="M73" s="1"/>
      <c r="N73" s="1" t="s">
        <v>37</v>
      </c>
      <c r="O73" s="49">
        <v>0.2</v>
      </c>
      <c r="P73" s="50">
        <f t="shared" si="1"/>
        <v>70940000</v>
      </c>
      <c r="Q73" s="1"/>
      <c r="R73" s="1"/>
      <c r="S73" s="1"/>
      <c r="T73" s="1"/>
      <c r="U73" s="1"/>
      <c r="V73" s="18"/>
      <c r="W73" s="18"/>
    </row>
    <row r="74" spans="2:23" ht="18.5" x14ac:dyDescent="0.45">
      <c r="B74" s="3"/>
      <c r="C74" s="1"/>
      <c r="D74" s="1"/>
      <c r="E74" s="1" t="s">
        <v>361</v>
      </c>
      <c r="F74" s="1">
        <v>36</v>
      </c>
      <c r="G74" s="1" t="s">
        <v>134</v>
      </c>
      <c r="H74" s="1" t="s">
        <v>14</v>
      </c>
      <c r="I74" s="1">
        <v>17064</v>
      </c>
      <c r="J74" s="1">
        <v>0</v>
      </c>
      <c r="K74" s="1"/>
      <c r="L74" s="1">
        <v>6144</v>
      </c>
      <c r="M74" s="1"/>
      <c r="N74" s="1" t="s">
        <v>37</v>
      </c>
      <c r="O74" s="49">
        <v>1514494.5</v>
      </c>
      <c r="P74" s="50">
        <f t="shared" si="1"/>
        <v>0</v>
      </c>
      <c r="Q74" s="1"/>
      <c r="R74" s="1"/>
      <c r="S74" s="1"/>
      <c r="T74" s="1"/>
      <c r="U74" s="1"/>
      <c r="V74" s="18"/>
      <c r="W74" s="18"/>
    </row>
    <row r="75" spans="2:23" ht="18.5" x14ac:dyDescent="0.45">
      <c r="B75" s="3"/>
      <c r="C75" s="1"/>
      <c r="D75" s="1"/>
      <c r="E75" s="1" t="s">
        <v>74</v>
      </c>
      <c r="F75" s="1">
        <v>54</v>
      </c>
      <c r="G75" s="1" t="s">
        <v>126</v>
      </c>
      <c r="H75" s="1" t="s">
        <v>14</v>
      </c>
      <c r="I75" s="1">
        <v>17070</v>
      </c>
      <c r="J75" s="1">
        <v>40200</v>
      </c>
      <c r="K75" s="1"/>
      <c r="L75" s="1">
        <v>6144</v>
      </c>
      <c r="M75" s="1"/>
      <c r="N75" s="1" t="s">
        <v>37</v>
      </c>
      <c r="O75" s="49">
        <v>2321706.89</v>
      </c>
      <c r="P75" s="50">
        <f t="shared" si="1"/>
        <v>1.7314847181247757</v>
      </c>
      <c r="Q75" s="1"/>
      <c r="R75" s="1"/>
      <c r="S75" s="1"/>
      <c r="T75" s="1"/>
      <c r="U75" s="1"/>
      <c r="V75" s="18"/>
      <c r="W75" s="18"/>
    </row>
    <row r="76" spans="2:23" ht="18.5" x14ac:dyDescent="0.45">
      <c r="B76" s="3"/>
      <c r="C76" s="1"/>
      <c r="D76" s="1"/>
      <c r="E76" s="1" t="s">
        <v>74</v>
      </c>
      <c r="F76" s="1">
        <v>13</v>
      </c>
      <c r="G76" s="1" t="s">
        <v>126</v>
      </c>
      <c r="H76" s="1" t="s">
        <v>14</v>
      </c>
      <c r="I76" s="1">
        <v>17071</v>
      </c>
      <c r="J76" s="1">
        <v>0</v>
      </c>
      <c r="K76" s="1"/>
      <c r="L76" s="1">
        <v>6144</v>
      </c>
      <c r="M76" s="1"/>
      <c r="N76" s="1" t="s">
        <v>37</v>
      </c>
      <c r="O76" s="49">
        <v>0.56999999999999995</v>
      </c>
      <c r="P76" s="50">
        <f t="shared" si="1"/>
        <v>0</v>
      </c>
      <c r="Q76" s="1"/>
      <c r="R76" s="1"/>
      <c r="S76" s="1"/>
      <c r="T76" s="1"/>
      <c r="U76" s="1"/>
      <c r="V76" s="18"/>
      <c r="W76" s="18"/>
    </row>
    <row r="77" spans="2:23" ht="18.5" x14ac:dyDescent="0.45">
      <c r="B77" s="3"/>
      <c r="C77" s="1"/>
      <c r="D77" s="1"/>
      <c r="E77" s="1" t="s">
        <v>362</v>
      </c>
      <c r="F77" s="1">
        <v>20</v>
      </c>
      <c r="G77" s="1" t="s">
        <v>218</v>
      </c>
      <c r="H77" s="1" t="s">
        <v>14</v>
      </c>
      <c r="I77" s="1">
        <v>17066</v>
      </c>
      <c r="J77" s="1">
        <v>40200</v>
      </c>
      <c r="K77" s="1"/>
      <c r="L77" s="1">
        <v>6144</v>
      </c>
      <c r="M77" s="1"/>
      <c r="N77" s="1" t="s">
        <v>37</v>
      </c>
      <c r="O77" s="49">
        <v>709502</v>
      </c>
      <c r="P77" s="50">
        <f t="shared" si="1"/>
        <v>5.6659459733728728</v>
      </c>
      <c r="Q77" s="1"/>
      <c r="R77" s="1"/>
      <c r="S77" s="1"/>
      <c r="T77" s="1"/>
      <c r="U77" s="1"/>
      <c r="V77" s="18"/>
      <c r="W77" s="18"/>
    </row>
    <row r="78" spans="2:23" ht="18.5" x14ac:dyDescent="0.45">
      <c r="B78" s="3"/>
      <c r="C78" s="1"/>
      <c r="D78" s="1"/>
      <c r="E78" s="1" t="s">
        <v>362</v>
      </c>
      <c r="F78" s="1">
        <v>4</v>
      </c>
      <c r="G78" s="1" t="s">
        <v>218</v>
      </c>
      <c r="H78" s="1" t="s">
        <v>14</v>
      </c>
      <c r="I78" s="1">
        <v>17067</v>
      </c>
      <c r="J78" s="1">
        <v>0</v>
      </c>
      <c r="K78" s="1"/>
      <c r="L78" s="1">
        <v>6144</v>
      </c>
      <c r="M78" s="1"/>
      <c r="N78" s="1" t="s">
        <v>37</v>
      </c>
      <c r="O78" s="49">
        <v>0.2</v>
      </c>
      <c r="P78" s="50">
        <f t="shared" si="1"/>
        <v>0</v>
      </c>
      <c r="Q78" s="1"/>
      <c r="R78" s="1"/>
      <c r="S78" s="1"/>
      <c r="T78" s="1"/>
      <c r="U78" s="1"/>
      <c r="V78" s="18"/>
      <c r="W78" s="18"/>
    </row>
    <row r="79" spans="2:23" ht="18.5" x14ac:dyDescent="0.45">
      <c r="B79" s="3"/>
      <c r="C79" s="1"/>
      <c r="D79" s="1"/>
      <c r="E79" s="1" t="s">
        <v>295</v>
      </c>
      <c r="F79" s="1">
        <v>40</v>
      </c>
      <c r="G79" s="1" t="s">
        <v>296</v>
      </c>
      <c r="H79" s="1" t="s">
        <v>14</v>
      </c>
      <c r="I79" s="1">
        <v>17068</v>
      </c>
      <c r="J79" s="1">
        <v>40200</v>
      </c>
      <c r="K79" s="1"/>
      <c r="L79" s="1">
        <v>6144</v>
      </c>
      <c r="M79" s="1"/>
      <c r="N79" s="1" t="s">
        <v>37</v>
      </c>
      <c r="O79" s="49">
        <v>1486576</v>
      </c>
      <c r="P79" s="50">
        <f t="shared" si="1"/>
        <v>2.704200794308532</v>
      </c>
      <c r="Q79" s="1"/>
      <c r="R79" s="1"/>
      <c r="S79" s="1"/>
      <c r="T79" s="1"/>
      <c r="U79" s="1"/>
      <c r="V79" s="18"/>
      <c r="W79" s="18"/>
    </row>
    <row r="80" spans="2:23" ht="18.5" x14ac:dyDescent="0.45">
      <c r="B80" s="3"/>
      <c r="C80" s="1"/>
      <c r="D80" s="1"/>
      <c r="E80" s="1" t="s">
        <v>295</v>
      </c>
      <c r="F80" s="1">
        <v>8</v>
      </c>
      <c r="G80" s="1" t="s">
        <v>296</v>
      </c>
      <c r="H80" s="1" t="s">
        <v>14</v>
      </c>
      <c r="I80" s="1">
        <v>17069</v>
      </c>
      <c r="J80" s="1">
        <v>0</v>
      </c>
      <c r="K80" s="1"/>
      <c r="L80" s="1">
        <v>6144</v>
      </c>
      <c r="M80" s="1"/>
      <c r="N80" s="1" t="s">
        <v>37</v>
      </c>
      <c r="O80" s="49">
        <v>0.4</v>
      </c>
      <c r="P80" s="50">
        <f t="shared" si="1"/>
        <v>0</v>
      </c>
      <c r="Q80" s="1"/>
      <c r="R80" s="1"/>
      <c r="S80" s="1"/>
      <c r="T80" s="1"/>
      <c r="U80" s="1"/>
      <c r="V80" s="18"/>
      <c r="W80" s="18"/>
    </row>
    <row r="81" spans="2:23" ht="18.5" x14ac:dyDescent="0.45">
      <c r="B81" s="3"/>
      <c r="C81" s="1"/>
      <c r="D81" s="1"/>
      <c r="E81" s="1" t="s">
        <v>363</v>
      </c>
      <c r="F81" s="1">
        <v>25</v>
      </c>
      <c r="G81" s="1" t="s">
        <v>13</v>
      </c>
      <c r="H81" s="1" t="s">
        <v>45</v>
      </c>
      <c r="I81" s="1">
        <v>17055</v>
      </c>
      <c r="J81" s="1">
        <v>40200</v>
      </c>
      <c r="K81" s="1"/>
      <c r="L81" s="1">
        <v>6144</v>
      </c>
      <c r="M81" s="1"/>
      <c r="N81" s="1" t="s">
        <v>37</v>
      </c>
      <c r="O81" s="49">
        <v>797496.5</v>
      </c>
      <c r="P81" s="50">
        <f t="shared" si="1"/>
        <v>5.0407744736183799</v>
      </c>
      <c r="Q81" s="1"/>
      <c r="R81" s="1"/>
      <c r="S81" s="1"/>
      <c r="T81" s="1"/>
      <c r="U81" s="1"/>
      <c r="V81" s="18"/>
      <c r="W81" s="18"/>
    </row>
    <row r="82" spans="2:23" ht="18.5" x14ac:dyDescent="0.45">
      <c r="B82" s="3"/>
      <c r="C82" s="1"/>
      <c r="D82" s="1"/>
      <c r="E82" s="1" t="s">
        <v>363</v>
      </c>
      <c r="F82" s="1">
        <v>5</v>
      </c>
      <c r="G82" s="1" t="s">
        <v>13</v>
      </c>
      <c r="H82" s="1" t="s">
        <v>45</v>
      </c>
      <c r="I82" s="1">
        <v>17056</v>
      </c>
      <c r="J82" s="1">
        <v>0</v>
      </c>
      <c r="K82" s="1"/>
      <c r="L82" s="1">
        <v>6144</v>
      </c>
      <c r="M82" s="1"/>
      <c r="N82" s="1" t="s">
        <v>37</v>
      </c>
      <c r="O82" s="49">
        <v>0.25</v>
      </c>
      <c r="P82" s="50">
        <f t="shared" si="1"/>
        <v>0</v>
      </c>
      <c r="Q82" s="1"/>
      <c r="R82" s="1"/>
      <c r="S82" s="1"/>
      <c r="T82" s="1"/>
      <c r="U82" s="1"/>
      <c r="V82" s="18"/>
      <c r="W82" s="18"/>
    </row>
    <row r="83" spans="2:23" ht="18.5" x14ac:dyDescent="0.45">
      <c r="B83" s="4"/>
      <c r="C83" s="2"/>
      <c r="D83" s="2"/>
      <c r="E83" s="2" t="s">
        <v>278</v>
      </c>
      <c r="F83" s="2">
        <v>9</v>
      </c>
      <c r="G83" s="2" t="s">
        <v>13</v>
      </c>
      <c r="H83" s="2" t="s">
        <v>14</v>
      </c>
      <c r="I83" s="2">
        <v>16953</v>
      </c>
      <c r="J83" s="2">
        <v>40200</v>
      </c>
      <c r="K83" s="2"/>
      <c r="L83" s="2">
        <v>6144</v>
      </c>
      <c r="M83" s="2"/>
      <c r="N83" s="2" t="s">
        <v>37</v>
      </c>
      <c r="O83" s="51">
        <v>742764.13</v>
      </c>
      <c r="P83" s="52">
        <f t="shared" si="1"/>
        <v>5.4122161230376058</v>
      </c>
      <c r="Q83" s="1"/>
      <c r="R83" s="1"/>
      <c r="S83" s="1"/>
      <c r="T83" s="1"/>
      <c r="U83" s="1"/>
      <c r="V83" s="18"/>
      <c r="W83" s="18"/>
    </row>
    <row r="84" spans="2:23" ht="18.5" x14ac:dyDescent="0.45">
      <c r="B84" s="12">
        <v>45495</v>
      </c>
      <c r="C84" s="10">
        <v>2903</v>
      </c>
      <c r="D84" s="10" t="s">
        <v>33</v>
      </c>
      <c r="E84" s="10" t="s">
        <v>226</v>
      </c>
      <c r="F84" s="10">
        <v>70</v>
      </c>
      <c r="G84" s="10" t="s">
        <v>24</v>
      </c>
      <c r="H84" s="10" t="s">
        <v>14</v>
      </c>
      <c r="I84" s="10">
        <v>17074</v>
      </c>
      <c r="J84" s="10">
        <v>135180</v>
      </c>
      <c r="K84" s="10"/>
      <c r="L84" s="10">
        <v>6145</v>
      </c>
      <c r="M84" s="10"/>
      <c r="N84" s="10" t="s">
        <v>37</v>
      </c>
      <c r="O84" s="53">
        <v>2261004</v>
      </c>
      <c r="P84" s="54">
        <f t="shared" si="1"/>
        <v>5.9787598783549258</v>
      </c>
      <c r="Q84" s="1"/>
      <c r="R84" s="1"/>
      <c r="S84" s="1"/>
      <c r="T84" s="1"/>
      <c r="U84" s="1"/>
      <c r="V84" s="18"/>
      <c r="W84" s="18"/>
    </row>
    <row r="85" spans="2:23" ht="18.5" x14ac:dyDescent="0.45">
      <c r="B85" s="8">
        <v>45495</v>
      </c>
      <c r="C85" s="1">
        <v>2904</v>
      </c>
      <c r="D85" s="1" t="s">
        <v>11</v>
      </c>
      <c r="E85" s="1" t="s">
        <v>43</v>
      </c>
      <c r="F85" s="1">
        <v>35</v>
      </c>
      <c r="G85" s="1" t="s">
        <v>13</v>
      </c>
      <c r="H85" s="1" t="s">
        <v>14</v>
      </c>
      <c r="I85" s="1">
        <v>17080</v>
      </c>
      <c r="J85" s="1">
        <v>40200</v>
      </c>
      <c r="K85" s="1"/>
      <c r="L85" s="1">
        <v>6145</v>
      </c>
      <c r="M85" s="1"/>
      <c r="N85" s="1" t="s">
        <v>37</v>
      </c>
      <c r="O85" s="49">
        <v>1037101</v>
      </c>
      <c r="P85" s="50">
        <f t="shared" si="1"/>
        <v>3.8761894935980199</v>
      </c>
      <c r="Q85" s="1"/>
      <c r="R85" s="1"/>
      <c r="S85" s="1"/>
      <c r="T85" s="1"/>
      <c r="U85" s="1"/>
      <c r="V85" s="18"/>
      <c r="W85" s="18"/>
    </row>
    <row r="86" spans="2:23" ht="18.5" x14ac:dyDescent="0.45">
      <c r="B86" s="3"/>
      <c r="C86" s="1"/>
      <c r="D86" s="1"/>
      <c r="E86" s="1" t="s">
        <v>43</v>
      </c>
      <c r="F86" s="1">
        <v>7</v>
      </c>
      <c r="G86" s="1" t="s">
        <v>13</v>
      </c>
      <c r="H86" s="1" t="s">
        <v>14</v>
      </c>
      <c r="I86" s="1">
        <v>17081</v>
      </c>
      <c r="J86" s="1">
        <v>0</v>
      </c>
      <c r="K86" s="1"/>
      <c r="L86" s="1">
        <v>6145</v>
      </c>
      <c r="M86" s="1"/>
      <c r="N86" s="1" t="s">
        <v>37</v>
      </c>
      <c r="O86" s="49">
        <v>0.35</v>
      </c>
      <c r="P86" s="50">
        <f t="shared" si="1"/>
        <v>0</v>
      </c>
      <c r="Q86" s="1"/>
      <c r="R86" s="1"/>
      <c r="S86" s="1"/>
      <c r="T86" s="1"/>
      <c r="U86" s="1"/>
      <c r="V86" s="18"/>
      <c r="W86" s="18"/>
    </row>
    <row r="87" spans="2:23" ht="18.5" x14ac:dyDescent="0.45">
      <c r="B87" s="3"/>
      <c r="C87" s="1"/>
      <c r="D87" s="1"/>
      <c r="E87" s="1" t="s">
        <v>34</v>
      </c>
      <c r="F87" s="1">
        <v>50</v>
      </c>
      <c r="G87" s="1" t="s">
        <v>13</v>
      </c>
      <c r="H87" s="1" t="s">
        <v>35</v>
      </c>
      <c r="I87" s="1">
        <v>17082</v>
      </c>
      <c r="J87" s="1">
        <v>40200</v>
      </c>
      <c r="K87" s="1"/>
      <c r="L87" s="1">
        <v>6145</v>
      </c>
      <c r="M87" s="1"/>
      <c r="N87" s="1" t="s">
        <v>37</v>
      </c>
      <c r="O87" s="49">
        <v>5102190</v>
      </c>
      <c r="P87" s="50">
        <f t="shared" si="1"/>
        <v>0.7878969618928342</v>
      </c>
      <c r="Q87" s="1"/>
      <c r="R87" s="1"/>
      <c r="S87" s="1"/>
      <c r="T87" s="1"/>
      <c r="U87" s="1"/>
      <c r="V87" s="18"/>
      <c r="W87" s="18"/>
    </row>
    <row r="88" spans="2:23" ht="18.5" x14ac:dyDescent="0.45">
      <c r="B88" s="3"/>
      <c r="C88" s="1"/>
      <c r="D88" s="1"/>
      <c r="E88" s="1" t="s">
        <v>364</v>
      </c>
      <c r="F88" s="1">
        <v>4</v>
      </c>
      <c r="G88" s="1" t="s">
        <v>116</v>
      </c>
      <c r="H88" s="1" t="s">
        <v>14</v>
      </c>
      <c r="I88" s="1">
        <v>17079</v>
      </c>
      <c r="J88" s="1">
        <v>40200</v>
      </c>
      <c r="K88" s="1"/>
      <c r="L88" s="1">
        <v>6145</v>
      </c>
      <c r="M88" s="1"/>
      <c r="N88" s="1" t="s">
        <v>37</v>
      </c>
      <c r="O88" s="49">
        <v>0.2</v>
      </c>
      <c r="P88" s="50">
        <f t="shared" si="1"/>
        <v>20100000</v>
      </c>
      <c r="Q88" s="1"/>
      <c r="R88" s="1"/>
      <c r="S88" s="1"/>
      <c r="T88" s="1"/>
      <c r="U88" s="1"/>
      <c r="V88" s="18"/>
      <c r="W88" s="18"/>
    </row>
    <row r="89" spans="2:23" ht="18.5" x14ac:dyDescent="0.45">
      <c r="B89" s="3"/>
      <c r="C89" s="1"/>
      <c r="D89" s="1"/>
      <c r="E89" s="1" t="s">
        <v>364</v>
      </c>
      <c r="F89" s="1">
        <v>40</v>
      </c>
      <c r="G89" s="1" t="s">
        <v>116</v>
      </c>
      <c r="H89" s="1" t="s">
        <v>14</v>
      </c>
      <c r="I89" s="1">
        <v>17078</v>
      </c>
      <c r="J89" s="1">
        <v>0</v>
      </c>
      <c r="K89" s="1"/>
      <c r="L89" s="1">
        <v>6145</v>
      </c>
      <c r="M89" s="1"/>
      <c r="N89" s="1" t="s">
        <v>37</v>
      </c>
      <c r="O89" s="49">
        <v>1460391</v>
      </c>
      <c r="P89" s="50">
        <f t="shared" si="1"/>
        <v>0</v>
      </c>
      <c r="Q89" s="1"/>
      <c r="R89" s="1"/>
      <c r="S89" s="1"/>
      <c r="T89" s="1"/>
      <c r="U89" s="1"/>
      <c r="V89" s="18"/>
      <c r="W89" s="18"/>
    </row>
    <row r="90" spans="2:23" ht="18.5" x14ac:dyDescent="0.45">
      <c r="B90" s="4"/>
      <c r="C90" s="2"/>
      <c r="D90" s="2"/>
      <c r="E90" s="2" t="s">
        <v>365</v>
      </c>
      <c r="F90" s="2">
        <v>57</v>
      </c>
      <c r="G90" s="2" t="s">
        <v>41</v>
      </c>
      <c r="H90" s="2" t="s">
        <v>14</v>
      </c>
      <c r="I90" s="2">
        <v>17077</v>
      </c>
      <c r="J90" s="2">
        <v>157320</v>
      </c>
      <c r="K90" s="2"/>
      <c r="L90" s="2">
        <v>6145</v>
      </c>
      <c r="M90" s="2"/>
      <c r="N90" s="2" t="s">
        <v>37</v>
      </c>
      <c r="O90" s="51">
        <v>6495383.79</v>
      </c>
      <c r="P90" s="52">
        <f t="shared" si="1"/>
        <v>2.4220277829033408</v>
      </c>
      <c r="Q90" s="1"/>
      <c r="R90" s="1"/>
      <c r="S90" s="1"/>
      <c r="T90" s="1"/>
      <c r="U90" s="1"/>
      <c r="V90" s="18"/>
      <c r="W90" s="18"/>
    </row>
    <row r="91" spans="2:23" ht="18.5" x14ac:dyDescent="0.45">
      <c r="B91" s="12">
        <v>45496</v>
      </c>
      <c r="C91" s="10">
        <v>2905</v>
      </c>
      <c r="D91" s="10" t="s">
        <v>33</v>
      </c>
      <c r="E91" s="10" t="s">
        <v>366</v>
      </c>
      <c r="F91" s="10">
        <v>200</v>
      </c>
      <c r="G91" s="10" t="s">
        <v>24</v>
      </c>
      <c r="H91" s="10" t="s">
        <v>14</v>
      </c>
      <c r="I91" s="10">
        <v>17087</v>
      </c>
      <c r="J91" s="10">
        <v>135180</v>
      </c>
      <c r="K91" s="10"/>
      <c r="L91" s="10">
        <v>6145</v>
      </c>
      <c r="M91" s="10"/>
      <c r="N91" s="10" t="s">
        <v>37</v>
      </c>
      <c r="O91" s="53">
        <v>4600000</v>
      </c>
      <c r="P91" s="54">
        <f t="shared" si="1"/>
        <v>2.9386956521739132</v>
      </c>
      <c r="Q91" s="1"/>
      <c r="R91" s="1"/>
      <c r="S91" s="1"/>
      <c r="T91" s="1"/>
      <c r="U91" s="1"/>
      <c r="V91" s="18"/>
      <c r="W91" s="18"/>
    </row>
    <row r="92" spans="2:23" ht="18.5" x14ac:dyDescent="0.45">
      <c r="B92" s="8">
        <v>45496</v>
      </c>
      <c r="C92" s="1">
        <v>2906</v>
      </c>
      <c r="D92" s="1" t="s">
        <v>11</v>
      </c>
      <c r="E92" s="1" t="s">
        <v>157</v>
      </c>
      <c r="F92" s="1">
        <v>25</v>
      </c>
      <c r="G92" s="1" t="s">
        <v>13</v>
      </c>
      <c r="H92" s="1" t="s">
        <v>14</v>
      </c>
      <c r="I92" s="1">
        <v>17086</v>
      </c>
      <c r="J92" s="1">
        <v>40200</v>
      </c>
      <c r="K92" s="1"/>
      <c r="L92" s="1">
        <v>6145</v>
      </c>
      <c r="M92" s="1"/>
      <c r="N92" s="1" t="s">
        <v>37</v>
      </c>
      <c r="O92" s="49">
        <v>1241262</v>
      </c>
      <c r="P92" s="50">
        <f t="shared" si="1"/>
        <v>3.2386393847551926</v>
      </c>
      <c r="Q92" s="1"/>
      <c r="R92" s="1"/>
      <c r="S92" s="19"/>
      <c r="T92" s="19"/>
      <c r="U92" s="19"/>
    </row>
    <row r="93" spans="2:23" ht="18.5" x14ac:dyDescent="0.45">
      <c r="B93" s="3"/>
      <c r="C93" s="1"/>
      <c r="D93" s="1"/>
      <c r="E93" s="1" t="s">
        <v>215</v>
      </c>
      <c r="F93" s="1">
        <v>2</v>
      </c>
      <c r="G93" s="1" t="s">
        <v>13</v>
      </c>
      <c r="H93" s="1" t="s">
        <v>14</v>
      </c>
      <c r="I93" s="1">
        <v>17085</v>
      </c>
      <c r="J93" s="1">
        <v>40200</v>
      </c>
      <c r="K93" s="1"/>
      <c r="L93" s="1">
        <v>6145</v>
      </c>
      <c r="M93" s="1"/>
      <c r="N93" s="1" t="s">
        <v>37</v>
      </c>
      <c r="O93" s="49">
        <v>0.04</v>
      </c>
      <c r="P93" s="50">
        <f t="shared" si="1"/>
        <v>100500000</v>
      </c>
      <c r="Q93" s="1"/>
      <c r="R93" s="1"/>
      <c r="S93" s="19"/>
      <c r="T93" s="19"/>
      <c r="U93" s="19"/>
    </row>
    <row r="94" spans="2:23" ht="18.5" x14ac:dyDescent="0.45">
      <c r="B94" s="3"/>
      <c r="C94" s="1"/>
      <c r="D94" s="1"/>
      <c r="E94" s="1" t="s">
        <v>215</v>
      </c>
      <c r="F94" s="1">
        <v>20</v>
      </c>
      <c r="G94" s="1" t="s">
        <v>13</v>
      </c>
      <c r="H94" s="1" t="s">
        <v>14</v>
      </c>
      <c r="I94" s="1">
        <v>17084</v>
      </c>
      <c r="J94" s="1">
        <v>0</v>
      </c>
      <c r="K94" s="1"/>
      <c r="L94" s="1">
        <v>6145</v>
      </c>
      <c r="M94" s="1"/>
      <c r="N94" s="1" t="s">
        <v>37</v>
      </c>
      <c r="O94" s="49">
        <v>1223774.3999999999</v>
      </c>
      <c r="P94" s="50">
        <f t="shared" si="1"/>
        <v>0</v>
      </c>
      <c r="Q94" s="1"/>
      <c r="R94" s="1"/>
      <c r="S94" s="19"/>
      <c r="T94" s="19"/>
      <c r="U94" s="19"/>
    </row>
    <row r="95" spans="2:23" ht="18.5" x14ac:dyDescent="0.45">
      <c r="B95" s="3"/>
      <c r="C95" s="1"/>
      <c r="D95" s="1"/>
      <c r="E95" s="1" t="s">
        <v>354</v>
      </c>
      <c r="F95" s="1">
        <v>3</v>
      </c>
      <c r="G95" s="1" t="s">
        <v>13</v>
      </c>
      <c r="H95" s="1" t="s">
        <v>107</v>
      </c>
      <c r="I95" s="1">
        <v>17075</v>
      </c>
      <c r="J95" s="1">
        <v>40200</v>
      </c>
      <c r="K95" s="1"/>
      <c r="L95" s="1">
        <v>6145</v>
      </c>
      <c r="M95" s="1"/>
      <c r="N95" s="1" t="s">
        <v>37</v>
      </c>
      <c r="O95" s="49">
        <v>162492.26</v>
      </c>
      <c r="P95" s="50">
        <f t="shared" si="1"/>
        <v>24.739639906540777</v>
      </c>
      <c r="Q95" s="1"/>
      <c r="R95" s="1"/>
      <c r="S95" s="19"/>
      <c r="T95" s="19"/>
      <c r="U95" s="19"/>
    </row>
    <row r="96" spans="2:23" ht="18.5" x14ac:dyDescent="0.45">
      <c r="B96" s="3"/>
      <c r="C96" s="1"/>
      <c r="D96" s="1"/>
      <c r="E96" s="1" t="s">
        <v>21</v>
      </c>
      <c r="F96" s="1">
        <v>1</v>
      </c>
      <c r="G96" s="1" t="s">
        <v>13</v>
      </c>
      <c r="H96" s="1" t="s">
        <v>22</v>
      </c>
      <c r="I96" s="1">
        <v>17045</v>
      </c>
      <c r="J96" s="1">
        <v>40200</v>
      </c>
      <c r="K96" s="1"/>
      <c r="L96" s="1">
        <v>6145</v>
      </c>
      <c r="M96" s="1"/>
      <c r="N96" s="1" t="s">
        <v>37</v>
      </c>
      <c r="O96" s="49">
        <v>41548.800000000003</v>
      </c>
      <c r="P96" s="50">
        <f t="shared" si="1"/>
        <v>96.753696857670974</v>
      </c>
      <c r="Q96" s="1"/>
      <c r="R96" s="1"/>
      <c r="S96" s="19"/>
      <c r="T96" s="19"/>
      <c r="U96" s="19"/>
    </row>
    <row r="97" spans="2:21" ht="18.5" x14ac:dyDescent="0.45">
      <c r="B97" s="3"/>
      <c r="C97" s="1"/>
      <c r="D97" s="1"/>
      <c r="E97" s="1" t="s">
        <v>21</v>
      </c>
      <c r="F97" s="1">
        <v>25</v>
      </c>
      <c r="G97" s="1" t="s">
        <v>13</v>
      </c>
      <c r="H97" s="1" t="s">
        <v>22</v>
      </c>
      <c r="I97" s="1">
        <v>17040</v>
      </c>
      <c r="J97" s="1">
        <v>0</v>
      </c>
      <c r="K97" s="1"/>
      <c r="L97" s="1">
        <v>6145</v>
      </c>
      <c r="M97" s="1"/>
      <c r="N97" s="1" t="s">
        <v>37</v>
      </c>
      <c r="O97" s="49">
        <v>933494.4</v>
      </c>
      <c r="P97" s="50">
        <f t="shared" si="1"/>
        <v>0</v>
      </c>
      <c r="Q97" s="1"/>
      <c r="R97" s="1"/>
      <c r="S97" s="19"/>
      <c r="T97" s="19"/>
      <c r="U97" s="19"/>
    </row>
    <row r="98" spans="2:21" ht="18.5" x14ac:dyDescent="0.45">
      <c r="B98" s="3"/>
      <c r="C98" s="1"/>
      <c r="D98" s="1"/>
      <c r="E98" s="1" t="s">
        <v>179</v>
      </c>
      <c r="F98" s="1">
        <v>5</v>
      </c>
      <c r="G98" s="1" t="s">
        <v>180</v>
      </c>
      <c r="H98" s="1" t="s">
        <v>14</v>
      </c>
      <c r="I98" s="1">
        <v>16984</v>
      </c>
      <c r="J98" s="1">
        <v>141880</v>
      </c>
      <c r="K98" s="1"/>
      <c r="L98" s="1">
        <v>6145</v>
      </c>
      <c r="M98" s="1"/>
      <c r="N98" s="1" t="s">
        <v>37</v>
      </c>
      <c r="O98" s="49">
        <v>864746.82</v>
      </c>
      <c r="P98" s="50">
        <f t="shared" si="1"/>
        <v>16.407114396789574</v>
      </c>
      <c r="Q98" s="1"/>
      <c r="R98" s="1"/>
      <c r="S98" s="19"/>
      <c r="T98" s="19"/>
      <c r="U98" s="19"/>
    </row>
    <row r="99" spans="2:21" ht="18.5" x14ac:dyDescent="0.45">
      <c r="B99" s="3"/>
      <c r="C99" s="1"/>
      <c r="D99" s="1"/>
      <c r="E99" s="1" t="s">
        <v>219</v>
      </c>
      <c r="F99" s="1">
        <v>35</v>
      </c>
      <c r="G99" s="1" t="s">
        <v>24</v>
      </c>
      <c r="H99" s="1" t="s">
        <v>14</v>
      </c>
      <c r="I99" s="1">
        <v>17089</v>
      </c>
      <c r="J99" s="1">
        <v>40200</v>
      </c>
      <c r="K99" s="1"/>
      <c r="L99" s="1">
        <v>6145</v>
      </c>
      <c r="M99" s="1"/>
      <c r="N99" s="1" t="s">
        <v>37</v>
      </c>
      <c r="O99" s="49">
        <v>1148221.75</v>
      </c>
      <c r="P99" s="50">
        <f t="shared" si="1"/>
        <v>3.5010658873166269</v>
      </c>
      <c r="Q99" s="1"/>
      <c r="R99" s="1"/>
      <c r="S99" s="19"/>
      <c r="T99" s="19"/>
      <c r="U99" s="19"/>
    </row>
    <row r="100" spans="2:21" ht="18.5" x14ac:dyDescent="0.45">
      <c r="B100" s="3"/>
      <c r="C100" s="1"/>
      <c r="D100" s="1"/>
      <c r="E100" s="1" t="s">
        <v>367</v>
      </c>
      <c r="F100" s="1">
        <v>103</v>
      </c>
      <c r="G100" s="1" t="s">
        <v>24</v>
      </c>
      <c r="H100" s="1" t="s">
        <v>14</v>
      </c>
      <c r="I100" s="1">
        <v>17090</v>
      </c>
      <c r="J100" s="1">
        <v>40200</v>
      </c>
      <c r="K100" s="1"/>
      <c r="L100" s="1">
        <v>6145</v>
      </c>
      <c r="M100" s="1"/>
      <c r="N100" s="1" t="s">
        <v>37</v>
      </c>
      <c r="O100" s="49">
        <v>4315292.3099999996</v>
      </c>
      <c r="P100" s="50">
        <f t="shared" si="1"/>
        <v>0.93157072828746579</v>
      </c>
      <c r="Q100" s="1"/>
      <c r="R100" s="1"/>
      <c r="S100" s="19"/>
      <c r="T100" s="19"/>
      <c r="U100" s="19"/>
    </row>
    <row r="101" spans="2:21" ht="18.5" x14ac:dyDescent="0.45">
      <c r="B101" s="4"/>
      <c r="C101" s="2"/>
      <c r="D101" s="2"/>
      <c r="E101" s="2" t="s">
        <v>367</v>
      </c>
      <c r="F101" s="2">
        <v>20</v>
      </c>
      <c r="G101" s="2" t="s">
        <v>24</v>
      </c>
      <c r="H101" s="2" t="s">
        <v>14</v>
      </c>
      <c r="I101" s="2">
        <v>17091</v>
      </c>
      <c r="J101" s="2">
        <v>0</v>
      </c>
      <c r="K101" s="2"/>
      <c r="L101" s="2">
        <v>6145</v>
      </c>
      <c r="M101" s="2"/>
      <c r="N101" s="2" t="s">
        <v>37</v>
      </c>
      <c r="O101" s="51">
        <v>1</v>
      </c>
      <c r="P101" s="52">
        <f t="shared" ref="P101:P164" si="2">(J101*100)/O101</f>
        <v>0</v>
      </c>
      <c r="Q101" s="1"/>
      <c r="R101" s="1"/>
      <c r="S101" s="19"/>
      <c r="T101" s="19"/>
      <c r="U101" s="19"/>
    </row>
    <row r="102" spans="2:21" ht="18.5" x14ac:dyDescent="0.45">
      <c r="B102" s="8">
        <v>45497</v>
      </c>
      <c r="C102" s="1">
        <v>2907</v>
      </c>
      <c r="D102" s="1" t="s">
        <v>33</v>
      </c>
      <c r="E102" s="14" t="s">
        <v>293</v>
      </c>
      <c r="F102" s="14">
        <v>15</v>
      </c>
      <c r="G102" s="14" t="s">
        <v>211</v>
      </c>
      <c r="H102" s="14" t="s">
        <v>14</v>
      </c>
      <c r="I102" s="14">
        <v>17073</v>
      </c>
      <c r="J102" s="14">
        <v>0</v>
      </c>
      <c r="K102" s="14"/>
      <c r="L102" s="14"/>
      <c r="M102" s="14" t="s">
        <v>370</v>
      </c>
      <c r="N102" s="1"/>
      <c r="O102" s="49">
        <v>1385702.85</v>
      </c>
      <c r="P102" s="50">
        <f t="shared" si="2"/>
        <v>0</v>
      </c>
      <c r="Q102" s="18"/>
      <c r="R102" s="18"/>
    </row>
    <row r="103" spans="2:21" ht="18.5" x14ac:dyDescent="0.45">
      <c r="B103" s="4"/>
      <c r="C103" s="2"/>
      <c r="D103" s="2"/>
      <c r="E103" s="2" t="s">
        <v>173</v>
      </c>
      <c r="F103" s="2">
        <v>400</v>
      </c>
      <c r="G103" s="2" t="s">
        <v>126</v>
      </c>
      <c r="H103" s="2" t="s">
        <v>14</v>
      </c>
      <c r="I103" s="2">
        <v>17093</v>
      </c>
      <c r="J103" s="2">
        <v>141880</v>
      </c>
      <c r="K103" s="2"/>
      <c r="L103" s="2">
        <v>6146</v>
      </c>
      <c r="M103" s="2"/>
      <c r="N103" s="2" t="s">
        <v>37</v>
      </c>
      <c r="O103" s="51">
        <v>11721996</v>
      </c>
      <c r="P103" s="52">
        <f t="shared" si="2"/>
        <v>1.2103740693991023</v>
      </c>
      <c r="Q103" s="18"/>
      <c r="R103" s="18"/>
    </row>
    <row r="104" spans="2:21" ht="18.5" x14ac:dyDescent="0.45">
      <c r="B104" s="8">
        <v>45497</v>
      </c>
      <c r="C104" s="1">
        <v>2908</v>
      </c>
      <c r="D104" s="1" t="s">
        <v>11</v>
      </c>
      <c r="E104" s="1" t="s">
        <v>368</v>
      </c>
      <c r="F104" s="1">
        <v>20</v>
      </c>
      <c r="G104" s="1" t="s">
        <v>13</v>
      </c>
      <c r="H104" s="1" t="s">
        <v>369</v>
      </c>
      <c r="I104" s="1">
        <v>17097</v>
      </c>
      <c r="J104" s="1">
        <v>40200</v>
      </c>
      <c r="K104" s="1"/>
      <c r="L104" s="1">
        <v>6146</v>
      </c>
      <c r="M104" s="1"/>
      <c r="N104" s="1" t="s">
        <v>37</v>
      </c>
      <c r="O104" s="49">
        <v>743288</v>
      </c>
      <c r="P104" s="50">
        <f t="shared" si="2"/>
        <v>5.408401588617064</v>
      </c>
      <c r="Q104" s="18"/>
      <c r="R104" s="18"/>
    </row>
    <row r="105" spans="2:21" ht="18.5" x14ac:dyDescent="0.45">
      <c r="B105" s="3"/>
      <c r="C105" s="1"/>
      <c r="D105" s="1"/>
      <c r="E105" s="1" t="s">
        <v>79</v>
      </c>
      <c r="F105" s="1">
        <v>4</v>
      </c>
      <c r="G105" s="1" t="s">
        <v>13</v>
      </c>
      <c r="H105" s="1" t="s">
        <v>80</v>
      </c>
      <c r="I105" s="1">
        <v>17099</v>
      </c>
      <c r="J105" s="1">
        <v>40200</v>
      </c>
      <c r="K105" s="1"/>
      <c r="L105" s="1">
        <v>6146</v>
      </c>
      <c r="M105" s="1"/>
      <c r="N105" s="1" t="s">
        <v>37</v>
      </c>
      <c r="O105" s="49">
        <v>128546.6</v>
      </c>
      <c r="P105" s="50">
        <f t="shared" si="2"/>
        <v>31.272705773626061</v>
      </c>
      <c r="Q105" s="18"/>
      <c r="R105" s="18"/>
    </row>
    <row r="106" spans="2:21" ht="18.5" x14ac:dyDescent="0.45">
      <c r="B106" s="3"/>
      <c r="C106" s="1"/>
      <c r="D106" s="1"/>
      <c r="E106" s="1" t="s">
        <v>27</v>
      </c>
      <c r="F106" s="1">
        <v>1</v>
      </c>
      <c r="G106" s="1" t="s">
        <v>13</v>
      </c>
      <c r="H106" s="1" t="s">
        <v>28</v>
      </c>
      <c r="I106" s="1">
        <v>17037</v>
      </c>
      <c r="J106" s="1">
        <v>40200</v>
      </c>
      <c r="K106" s="1"/>
      <c r="L106" s="1">
        <v>6146</v>
      </c>
      <c r="M106" s="1"/>
      <c r="N106" s="1" t="s">
        <v>37</v>
      </c>
      <c r="O106" s="49">
        <v>90466.37</v>
      </c>
      <c r="P106" s="50">
        <f t="shared" si="2"/>
        <v>44.436402168010062</v>
      </c>
      <c r="Q106" s="18"/>
      <c r="R106" s="18"/>
    </row>
    <row r="107" spans="2:21" ht="18.5" x14ac:dyDescent="0.45">
      <c r="B107" s="3"/>
      <c r="C107" s="1"/>
      <c r="D107" s="1"/>
      <c r="E107" s="1" t="s">
        <v>202</v>
      </c>
      <c r="F107" s="1">
        <v>43</v>
      </c>
      <c r="G107" s="1" t="s">
        <v>13</v>
      </c>
      <c r="H107" s="1" t="s">
        <v>203</v>
      </c>
      <c r="I107" s="1">
        <v>17098</v>
      </c>
      <c r="J107" s="1">
        <v>40200</v>
      </c>
      <c r="K107" s="1"/>
      <c r="L107" s="1">
        <v>6146</v>
      </c>
      <c r="M107" s="1"/>
      <c r="N107" s="1" t="s">
        <v>37</v>
      </c>
      <c r="O107" s="49">
        <v>2209296.2200000002</v>
      </c>
      <c r="P107" s="50">
        <f t="shared" si="2"/>
        <v>1.8195839759323897</v>
      </c>
      <c r="Q107" s="18"/>
      <c r="R107" s="18"/>
    </row>
    <row r="108" spans="2:21" ht="18.5" x14ac:dyDescent="0.45">
      <c r="B108" s="3"/>
      <c r="C108" s="1"/>
      <c r="D108" s="1"/>
      <c r="E108" s="1" t="s">
        <v>111</v>
      </c>
      <c r="F108" s="1">
        <v>27</v>
      </c>
      <c r="G108" s="1" t="s">
        <v>13</v>
      </c>
      <c r="H108" s="1" t="s">
        <v>14</v>
      </c>
      <c r="I108" s="1">
        <v>17100</v>
      </c>
      <c r="J108" s="1">
        <v>40200</v>
      </c>
      <c r="K108" s="1"/>
      <c r="L108" s="1">
        <v>6146</v>
      </c>
      <c r="M108" s="1" t="s">
        <v>110</v>
      </c>
      <c r="N108" s="1" t="s">
        <v>37</v>
      </c>
      <c r="O108" s="49">
        <v>885612.23</v>
      </c>
      <c r="P108" s="50">
        <f t="shared" si="2"/>
        <v>4.5392327068473302</v>
      </c>
      <c r="Q108" s="18"/>
      <c r="R108" s="18"/>
    </row>
    <row r="109" spans="2:21" ht="18.5" x14ac:dyDescent="0.45">
      <c r="B109" s="3"/>
      <c r="C109" s="1"/>
      <c r="D109" s="1"/>
      <c r="E109" s="1" t="s">
        <v>109</v>
      </c>
      <c r="F109" s="1">
        <v>29</v>
      </c>
      <c r="G109" s="1" t="s">
        <v>13</v>
      </c>
      <c r="H109" s="1" t="s">
        <v>14</v>
      </c>
      <c r="I109" s="1">
        <v>17101</v>
      </c>
      <c r="J109" s="1">
        <v>0</v>
      </c>
      <c r="K109" s="1"/>
      <c r="L109" s="1">
        <v>6146</v>
      </c>
      <c r="M109" s="1" t="s">
        <v>110</v>
      </c>
      <c r="N109" s="1" t="s">
        <v>37</v>
      </c>
      <c r="O109" s="49">
        <v>902087.15</v>
      </c>
      <c r="P109" s="50">
        <f t="shared" si="2"/>
        <v>0</v>
      </c>
      <c r="Q109" s="18"/>
      <c r="R109" s="18"/>
    </row>
    <row r="110" spans="2:21" ht="18.5" x14ac:dyDescent="0.45">
      <c r="B110" s="3"/>
      <c r="C110" s="1"/>
      <c r="D110" s="1"/>
      <c r="E110" s="1" t="s">
        <v>29</v>
      </c>
      <c r="F110" s="1">
        <v>70</v>
      </c>
      <c r="G110" s="1" t="s">
        <v>30</v>
      </c>
      <c r="H110" s="1" t="s">
        <v>14</v>
      </c>
      <c r="I110" s="1">
        <v>17095</v>
      </c>
      <c r="J110" s="1">
        <v>141880</v>
      </c>
      <c r="K110" s="1"/>
      <c r="L110" s="1">
        <v>6146</v>
      </c>
      <c r="M110" s="1"/>
      <c r="N110" s="1" t="s">
        <v>37</v>
      </c>
      <c r="O110" s="49">
        <v>2793007.92</v>
      </c>
      <c r="P110" s="50">
        <f t="shared" si="2"/>
        <v>5.0798280586329305</v>
      </c>
      <c r="Q110" s="18"/>
      <c r="R110" s="18"/>
    </row>
    <row r="111" spans="2:21" ht="18.5" x14ac:dyDescent="0.45">
      <c r="B111" s="4"/>
      <c r="C111" s="2"/>
      <c r="D111" s="2"/>
      <c r="E111" s="2" t="s">
        <v>29</v>
      </c>
      <c r="F111" s="2">
        <v>18</v>
      </c>
      <c r="G111" s="2" t="s">
        <v>30</v>
      </c>
      <c r="H111" s="2" t="s">
        <v>14</v>
      </c>
      <c r="I111" s="2">
        <v>17096</v>
      </c>
      <c r="J111" s="2">
        <v>0</v>
      </c>
      <c r="K111" s="2"/>
      <c r="L111" s="2">
        <v>6146</v>
      </c>
      <c r="M111" s="2"/>
      <c r="N111" s="2" t="s">
        <v>37</v>
      </c>
      <c r="O111" s="51">
        <v>0.9</v>
      </c>
      <c r="P111" s="52">
        <f t="shared" si="2"/>
        <v>0</v>
      </c>
      <c r="Q111" s="18"/>
      <c r="R111" s="18"/>
    </row>
    <row r="112" spans="2:21" ht="18.5" x14ac:dyDescent="0.45">
      <c r="B112" s="8">
        <v>45498</v>
      </c>
      <c r="C112" s="1">
        <v>2909</v>
      </c>
      <c r="D112" s="1" t="s">
        <v>33</v>
      </c>
      <c r="E112" s="1" t="s">
        <v>262</v>
      </c>
      <c r="F112" s="1">
        <v>62</v>
      </c>
      <c r="G112" s="1" t="s">
        <v>24</v>
      </c>
      <c r="H112" s="1" t="s">
        <v>14</v>
      </c>
      <c r="I112" s="1">
        <v>17111</v>
      </c>
      <c r="J112" s="1">
        <v>135180</v>
      </c>
      <c r="K112" s="1"/>
      <c r="L112" s="1">
        <v>6146</v>
      </c>
      <c r="M112" s="1"/>
      <c r="N112" s="1" t="s">
        <v>37</v>
      </c>
      <c r="O112" s="49">
        <v>3.1</v>
      </c>
      <c r="P112" s="55">
        <f t="shared" si="2"/>
        <v>4360645.1612903224</v>
      </c>
      <c r="Q112" s="18"/>
      <c r="R112" s="18"/>
    </row>
    <row r="113" spans="1:18" ht="18.5" x14ac:dyDescent="0.45">
      <c r="B113" s="4"/>
      <c r="C113" s="2"/>
      <c r="D113" s="2"/>
      <c r="E113" s="2" t="s">
        <v>262</v>
      </c>
      <c r="F113" s="2">
        <v>178</v>
      </c>
      <c r="G113" s="2" t="s">
        <v>24</v>
      </c>
      <c r="H113" s="2" t="s">
        <v>14</v>
      </c>
      <c r="I113" s="2">
        <v>17112</v>
      </c>
      <c r="J113" s="2">
        <v>0</v>
      </c>
      <c r="K113" s="2"/>
      <c r="L113" s="2">
        <v>6146</v>
      </c>
      <c r="M113" s="2"/>
      <c r="N113" s="2" t="s">
        <v>37</v>
      </c>
      <c r="O113" s="51">
        <v>6373023.2000000002</v>
      </c>
      <c r="P113" s="52">
        <f t="shared" si="2"/>
        <v>0</v>
      </c>
      <c r="Q113" s="18"/>
      <c r="R113" s="18"/>
    </row>
    <row r="114" spans="1:18" ht="18.5" x14ac:dyDescent="0.45">
      <c r="B114" s="8">
        <v>45498</v>
      </c>
      <c r="C114" s="1">
        <v>2910</v>
      </c>
      <c r="D114" s="1" t="s">
        <v>11</v>
      </c>
      <c r="E114" s="1" t="s">
        <v>74</v>
      </c>
      <c r="F114" s="1">
        <v>90</v>
      </c>
      <c r="G114" s="1" t="s">
        <v>126</v>
      </c>
      <c r="H114" s="1" t="s">
        <v>14</v>
      </c>
      <c r="I114" s="1">
        <v>17109</v>
      </c>
      <c r="J114" s="1">
        <v>141880</v>
      </c>
      <c r="K114" s="1"/>
      <c r="L114" s="1">
        <v>6147</v>
      </c>
      <c r="M114" s="1"/>
      <c r="N114" s="1" t="s">
        <v>37</v>
      </c>
      <c r="O114" s="49">
        <v>3006438</v>
      </c>
      <c r="P114" s="50">
        <f t="shared" si="2"/>
        <v>4.7192059174345191</v>
      </c>
      <c r="Q114" s="18"/>
      <c r="R114" s="18"/>
    </row>
    <row r="115" spans="1:18" ht="18.5" x14ac:dyDescent="0.45">
      <c r="B115" s="3"/>
      <c r="C115" s="1"/>
      <c r="D115" s="1"/>
      <c r="E115" s="1" t="s">
        <v>74</v>
      </c>
      <c r="F115" s="1">
        <v>33</v>
      </c>
      <c r="G115" s="1" t="s">
        <v>126</v>
      </c>
      <c r="H115" s="1" t="s">
        <v>14</v>
      </c>
      <c r="I115" s="1">
        <v>17110</v>
      </c>
      <c r="J115" s="1">
        <v>0</v>
      </c>
      <c r="K115" s="1"/>
      <c r="L115" s="1">
        <v>6147</v>
      </c>
      <c r="M115" s="1"/>
      <c r="N115" s="1" t="s">
        <v>37</v>
      </c>
      <c r="O115" s="49">
        <v>1.65</v>
      </c>
      <c r="P115" s="50">
        <f t="shared" si="2"/>
        <v>0</v>
      </c>
      <c r="Q115" s="18"/>
      <c r="R115" s="18"/>
    </row>
    <row r="116" spans="1:18" ht="18.5" x14ac:dyDescent="0.45">
      <c r="B116" s="3"/>
      <c r="C116" s="1"/>
      <c r="D116" s="1"/>
      <c r="E116" s="1" t="s">
        <v>293</v>
      </c>
      <c r="F116" s="1">
        <v>15</v>
      </c>
      <c r="G116" s="1" t="s">
        <v>211</v>
      </c>
      <c r="H116" s="1" t="s">
        <v>14</v>
      </c>
      <c r="I116" s="1">
        <v>17073</v>
      </c>
      <c r="J116" s="1">
        <v>40200</v>
      </c>
      <c r="K116" s="1"/>
      <c r="L116" s="1">
        <v>6147</v>
      </c>
      <c r="M116" s="1"/>
      <c r="N116" s="1" t="s">
        <v>37</v>
      </c>
      <c r="O116" s="49">
        <v>1385702.85</v>
      </c>
      <c r="P116" s="50">
        <f t="shared" si="2"/>
        <v>2.9010548690146662</v>
      </c>
      <c r="Q116" s="18"/>
      <c r="R116" s="18"/>
    </row>
    <row r="117" spans="1:18" ht="18.5" x14ac:dyDescent="0.45">
      <c r="B117" s="3"/>
      <c r="C117" s="1"/>
      <c r="D117" s="1"/>
      <c r="E117" s="1" t="s">
        <v>26</v>
      </c>
      <c r="F117" s="1">
        <v>40</v>
      </c>
      <c r="G117" s="1" t="s">
        <v>13</v>
      </c>
      <c r="H117" s="1" t="s">
        <v>14</v>
      </c>
      <c r="I117" s="1">
        <v>17102</v>
      </c>
      <c r="J117" s="1">
        <v>40200</v>
      </c>
      <c r="K117" s="1"/>
      <c r="L117" s="1">
        <v>6147</v>
      </c>
      <c r="M117" s="1"/>
      <c r="N117" s="1" t="s">
        <v>37</v>
      </c>
      <c r="O117" s="49">
        <v>1398463.05</v>
      </c>
      <c r="P117" s="50">
        <f t="shared" si="2"/>
        <v>2.8745843517281346</v>
      </c>
      <c r="Q117" s="18"/>
      <c r="R117" s="18"/>
    </row>
    <row r="118" spans="1:18" ht="18.5" x14ac:dyDescent="0.45">
      <c r="B118" s="3"/>
      <c r="C118" s="1"/>
      <c r="D118" s="1"/>
      <c r="E118" s="1" t="s">
        <v>26</v>
      </c>
      <c r="F118" s="1">
        <v>6</v>
      </c>
      <c r="G118" s="1" t="s">
        <v>13</v>
      </c>
      <c r="H118" s="1" t="s">
        <v>14</v>
      </c>
      <c r="I118" s="1">
        <v>17103</v>
      </c>
      <c r="J118" s="1">
        <v>0</v>
      </c>
      <c r="K118" s="1"/>
      <c r="L118" s="1">
        <v>6147</v>
      </c>
      <c r="M118" s="1"/>
      <c r="N118" s="1" t="s">
        <v>37</v>
      </c>
      <c r="O118" s="49">
        <v>0.3</v>
      </c>
      <c r="P118" s="50">
        <f t="shared" si="2"/>
        <v>0</v>
      </c>
      <c r="Q118" s="18"/>
      <c r="R118" s="18"/>
    </row>
    <row r="119" spans="1:18" ht="18.5" x14ac:dyDescent="0.45">
      <c r="B119" s="3"/>
      <c r="C119" s="1"/>
      <c r="D119" s="1"/>
      <c r="E119" s="1" t="s">
        <v>66</v>
      </c>
      <c r="F119" s="1">
        <v>150</v>
      </c>
      <c r="G119" s="1" t="s">
        <v>67</v>
      </c>
      <c r="H119" s="1" t="s">
        <v>163</v>
      </c>
      <c r="I119" s="1">
        <v>17107</v>
      </c>
      <c r="J119" s="1">
        <v>40200</v>
      </c>
      <c r="K119" s="1"/>
      <c r="L119" s="1">
        <v>6147</v>
      </c>
      <c r="M119" s="1"/>
      <c r="N119" s="1" t="s">
        <v>37</v>
      </c>
      <c r="O119" s="49">
        <v>4800000</v>
      </c>
      <c r="P119" s="50">
        <f t="shared" si="2"/>
        <v>0.83750000000000002</v>
      </c>
      <c r="Q119" s="18"/>
      <c r="R119" s="18"/>
    </row>
    <row r="120" spans="1:18" ht="18.5" x14ac:dyDescent="0.45">
      <c r="B120" s="4"/>
      <c r="C120" s="2"/>
      <c r="D120" s="2"/>
      <c r="E120" s="2" t="s">
        <v>66</v>
      </c>
      <c r="F120" s="2">
        <v>30</v>
      </c>
      <c r="G120" s="2" t="s">
        <v>67</v>
      </c>
      <c r="H120" s="2" t="s">
        <v>163</v>
      </c>
      <c r="I120" s="2">
        <v>17108</v>
      </c>
      <c r="J120" s="2">
        <v>0</v>
      </c>
      <c r="K120" s="2"/>
      <c r="L120" s="2">
        <v>6147</v>
      </c>
      <c r="M120" s="2"/>
      <c r="N120" s="2" t="s">
        <v>37</v>
      </c>
      <c r="O120" s="51">
        <v>3</v>
      </c>
      <c r="P120" s="52">
        <f t="shared" si="2"/>
        <v>0</v>
      </c>
      <c r="Q120" s="18"/>
      <c r="R120" s="18"/>
    </row>
    <row r="121" spans="1:18" ht="18.5" x14ac:dyDescent="0.45">
      <c r="B121" s="12">
        <v>45497</v>
      </c>
      <c r="C121" s="10"/>
      <c r="D121" s="10"/>
      <c r="E121" s="10" t="s">
        <v>173</v>
      </c>
      <c r="F121" s="10" t="s">
        <v>371</v>
      </c>
      <c r="G121" s="10"/>
      <c r="H121" s="10" t="s">
        <v>14</v>
      </c>
      <c r="I121" s="10">
        <v>9501</v>
      </c>
      <c r="J121" s="10">
        <v>40200</v>
      </c>
      <c r="K121" s="10"/>
      <c r="L121" s="10">
        <v>6146</v>
      </c>
      <c r="M121" s="10"/>
      <c r="N121" s="10" t="s">
        <v>37</v>
      </c>
      <c r="O121" s="53"/>
      <c r="P121" s="54" t="e">
        <f t="shared" si="2"/>
        <v>#DIV/0!</v>
      </c>
      <c r="Q121" s="18"/>
      <c r="R121" s="18"/>
    </row>
    <row r="122" spans="1:18" ht="18.5" x14ac:dyDescent="0.45">
      <c r="B122" s="8">
        <v>45499</v>
      </c>
      <c r="C122" s="1">
        <v>2911</v>
      </c>
      <c r="D122" s="1" t="s">
        <v>11</v>
      </c>
      <c r="E122" s="1" t="s">
        <v>42</v>
      </c>
      <c r="F122" s="1">
        <v>54</v>
      </c>
      <c r="G122" s="1" t="s">
        <v>13</v>
      </c>
      <c r="H122" s="1" t="s">
        <v>14</v>
      </c>
      <c r="I122" s="1">
        <v>17118</v>
      </c>
      <c r="J122" s="1">
        <v>40200</v>
      </c>
      <c r="K122" s="1"/>
      <c r="L122" s="1">
        <v>6147</v>
      </c>
      <c r="M122" s="1"/>
      <c r="N122" s="1" t="s">
        <v>37</v>
      </c>
      <c r="O122" s="49">
        <v>2524995.27</v>
      </c>
      <c r="P122" s="50">
        <f t="shared" si="2"/>
        <v>1.5920821903163407</v>
      </c>
      <c r="Q122" s="18"/>
      <c r="R122" s="18"/>
    </row>
    <row r="123" spans="1:18" ht="18.5" x14ac:dyDescent="0.45">
      <c r="A123" s="18"/>
      <c r="B123" s="3"/>
      <c r="C123" s="1"/>
      <c r="D123" s="1"/>
      <c r="E123" s="1" t="s">
        <v>18</v>
      </c>
      <c r="F123" s="1">
        <v>64</v>
      </c>
      <c r="G123" s="1" t="s">
        <v>13</v>
      </c>
      <c r="H123" s="1" t="s">
        <v>372</v>
      </c>
      <c r="I123" s="1">
        <v>17116</v>
      </c>
      <c r="J123" s="1">
        <v>40200</v>
      </c>
      <c r="K123" s="1"/>
      <c r="L123" s="1">
        <v>6147</v>
      </c>
      <c r="M123" s="1"/>
      <c r="N123" s="1" t="s">
        <v>37</v>
      </c>
      <c r="O123" s="49">
        <v>2162291.2000000002</v>
      </c>
      <c r="P123" s="50">
        <f t="shared" si="2"/>
        <v>1.8591390465816999</v>
      </c>
    </row>
    <row r="124" spans="1:18" ht="18.5" x14ac:dyDescent="0.45">
      <c r="A124" s="18"/>
      <c r="B124" s="4"/>
      <c r="C124" s="2"/>
      <c r="D124" s="2"/>
      <c r="E124" s="2" t="s">
        <v>365</v>
      </c>
      <c r="F124" s="2">
        <v>88</v>
      </c>
      <c r="G124" s="2" t="s">
        <v>41</v>
      </c>
      <c r="H124" s="2" t="s">
        <v>14</v>
      </c>
      <c r="I124" s="2">
        <v>17115</v>
      </c>
      <c r="J124" s="2">
        <v>157320</v>
      </c>
      <c r="K124" s="2"/>
      <c r="L124" s="2">
        <v>6147</v>
      </c>
      <c r="M124" s="2"/>
      <c r="N124" s="2" t="s">
        <v>37</v>
      </c>
      <c r="O124" s="51">
        <v>9287647.3200000003</v>
      </c>
      <c r="P124" s="52">
        <f t="shared" si="2"/>
        <v>1.6938627682516265</v>
      </c>
    </row>
    <row r="125" spans="1:18" ht="18.5" x14ac:dyDescent="0.45">
      <c r="A125" s="18"/>
      <c r="B125" s="8">
        <v>45502</v>
      </c>
      <c r="C125" s="1">
        <v>2912</v>
      </c>
      <c r="D125" s="1" t="s">
        <v>11</v>
      </c>
      <c r="E125" s="1" t="s">
        <v>262</v>
      </c>
      <c r="F125" s="1">
        <v>128</v>
      </c>
      <c r="G125" s="1" t="s">
        <v>24</v>
      </c>
      <c r="H125" s="1" t="s">
        <v>14</v>
      </c>
      <c r="I125" s="1">
        <v>17128</v>
      </c>
      <c r="J125" s="1">
        <v>141880</v>
      </c>
      <c r="K125" s="1"/>
      <c r="L125" s="1">
        <v>6172</v>
      </c>
      <c r="M125" s="1"/>
      <c r="N125" s="1"/>
      <c r="O125" s="49">
        <v>5224153.5999999996</v>
      </c>
      <c r="P125" s="50">
        <f t="shared" si="2"/>
        <v>2.7158466397312671</v>
      </c>
    </row>
    <row r="126" spans="1:18" ht="18.5" x14ac:dyDescent="0.45">
      <c r="A126" s="18"/>
      <c r="B126" s="3"/>
      <c r="C126" s="1"/>
      <c r="D126" s="1"/>
      <c r="E126" s="1" t="s">
        <v>307</v>
      </c>
      <c r="F126" s="1">
        <v>48</v>
      </c>
      <c r="G126" s="1" t="s">
        <v>24</v>
      </c>
      <c r="H126" s="1" t="s">
        <v>14</v>
      </c>
      <c r="I126" s="1">
        <v>17127</v>
      </c>
      <c r="J126" s="1">
        <v>40200</v>
      </c>
      <c r="K126" s="1"/>
      <c r="L126" s="1">
        <v>6172</v>
      </c>
      <c r="M126" s="1"/>
      <c r="N126" s="1"/>
      <c r="O126" s="49">
        <v>1702804.8</v>
      </c>
      <c r="P126" s="50">
        <f t="shared" si="2"/>
        <v>2.360810822238697</v>
      </c>
    </row>
    <row r="127" spans="1:18" ht="18.5" x14ac:dyDescent="0.45">
      <c r="A127" s="18"/>
      <c r="B127" s="3"/>
      <c r="C127" s="1"/>
      <c r="D127" s="1"/>
      <c r="E127" s="1" t="s">
        <v>226</v>
      </c>
      <c r="F127" s="1">
        <v>64</v>
      </c>
      <c r="G127" s="1" t="s">
        <v>24</v>
      </c>
      <c r="H127" s="1" t="s">
        <v>14</v>
      </c>
      <c r="I127" s="1">
        <v>17124</v>
      </c>
      <c r="J127" s="1">
        <v>40200</v>
      </c>
      <c r="K127" s="1"/>
      <c r="L127" s="1">
        <v>6172</v>
      </c>
      <c r="M127" s="1"/>
      <c r="N127" s="1"/>
      <c r="O127" s="49">
        <v>2143746</v>
      </c>
      <c r="P127" s="50">
        <f t="shared" si="2"/>
        <v>1.8752221578489243</v>
      </c>
    </row>
    <row r="128" spans="1:18" ht="18.5" x14ac:dyDescent="0.45">
      <c r="A128" s="18"/>
      <c r="B128" s="4"/>
      <c r="C128" s="2"/>
      <c r="D128" s="2"/>
      <c r="E128" s="2" t="s">
        <v>236</v>
      </c>
      <c r="F128" s="2">
        <v>26</v>
      </c>
      <c r="G128" s="2" t="s">
        <v>180</v>
      </c>
      <c r="H128" s="2" t="s">
        <v>14</v>
      </c>
      <c r="I128" s="2">
        <v>17126</v>
      </c>
      <c r="J128" s="2">
        <v>40200</v>
      </c>
      <c r="K128" s="2"/>
      <c r="L128" s="2">
        <v>6172</v>
      </c>
      <c r="M128" s="2"/>
      <c r="N128" s="2"/>
      <c r="O128" s="51">
        <v>1241434.3400000001</v>
      </c>
      <c r="P128" s="52">
        <f t="shared" si="2"/>
        <v>3.238189786179106</v>
      </c>
    </row>
    <row r="129" spans="1:18" ht="18.5" x14ac:dyDescent="0.45">
      <c r="A129" s="18"/>
      <c r="B129" s="8">
        <v>45503</v>
      </c>
      <c r="C129" s="1">
        <v>2913</v>
      </c>
      <c r="D129" s="1" t="s">
        <v>11</v>
      </c>
      <c r="E129" s="1" t="s">
        <v>74</v>
      </c>
      <c r="F129" s="1">
        <v>33</v>
      </c>
      <c r="G129" s="1" t="s">
        <v>126</v>
      </c>
      <c r="H129" s="1" t="s">
        <v>14</v>
      </c>
      <c r="I129" s="1">
        <v>17139</v>
      </c>
      <c r="J129" s="1">
        <v>40200</v>
      </c>
      <c r="K129" s="1"/>
      <c r="L129" s="1">
        <v>6172</v>
      </c>
      <c r="M129" s="1"/>
      <c r="N129" s="1" t="s">
        <v>37</v>
      </c>
      <c r="O129" s="49">
        <v>1417458.45</v>
      </c>
      <c r="P129" s="50">
        <f t="shared" si="2"/>
        <v>2.8360619671073959</v>
      </c>
    </row>
    <row r="130" spans="1:18" ht="18.5" x14ac:dyDescent="0.45">
      <c r="A130" s="18"/>
      <c r="B130" s="3"/>
      <c r="C130" s="1"/>
      <c r="D130" s="1"/>
      <c r="E130" s="1" t="s">
        <v>74</v>
      </c>
      <c r="F130" s="1">
        <v>6</v>
      </c>
      <c r="G130" s="1" t="s">
        <v>126</v>
      </c>
      <c r="H130" s="1" t="s">
        <v>14</v>
      </c>
      <c r="I130" s="1">
        <v>17140</v>
      </c>
      <c r="J130" s="1">
        <v>0</v>
      </c>
      <c r="K130" s="1"/>
      <c r="L130" s="1">
        <v>6172</v>
      </c>
      <c r="M130" s="1"/>
      <c r="N130" s="1" t="s">
        <v>37</v>
      </c>
      <c r="O130" s="49">
        <v>0.3</v>
      </c>
      <c r="P130" s="50">
        <f t="shared" si="2"/>
        <v>0</v>
      </c>
    </row>
    <row r="131" spans="1:18" ht="18.5" x14ac:dyDescent="0.45">
      <c r="A131" s="18"/>
      <c r="B131" s="3"/>
      <c r="C131" s="1"/>
      <c r="D131" s="1"/>
      <c r="E131" s="1" t="s">
        <v>221</v>
      </c>
      <c r="F131" s="1">
        <v>22</v>
      </c>
      <c r="G131" s="1" t="s">
        <v>126</v>
      </c>
      <c r="H131" s="1" t="s">
        <v>14</v>
      </c>
      <c r="I131" s="1">
        <v>17132</v>
      </c>
      <c r="J131" s="1">
        <v>40200</v>
      </c>
      <c r="K131" s="1"/>
      <c r="L131" s="1">
        <v>6172</v>
      </c>
      <c r="M131" s="1"/>
      <c r="N131" s="1" t="s">
        <v>37</v>
      </c>
      <c r="O131" s="49">
        <v>1020185.31</v>
      </c>
      <c r="P131" s="50">
        <f t="shared" si="2"/>
        <v>3.9404605816172746</v>
      </c>
    </row>
    <row r="132" spans="1:18" ht="18.5" x14ac:dyDescent="0.45">
      <c r="A132" s="18"/>
      <c r="B132" s="3"/>
      <c r="C132" s="1"/>
      <c r="D132" s="1"/>
      <c r="E132" s="1" t="s">
        <v>221</v>
      </c>
      <c r="F132" s="1">
        <v>3</v>
      </c>
      <c r="G132" s="1" t="s">
        <v>126</v>
      </c>
      <c r="H132" s="1" t="s">
        <v>14</v>
      </c>
      <c r="I132" s="1">
        <v>17133</v>
      </c>
      <c r="J132" s="1">
        <v>0</v>
      </c>
      <c r="K132" s="1"/>
      <c r="L132" s="1">
        <v>6172</v>
      </c>
      <c r="M132" s="1"/>
      <c r="N132" s="1" t="s">
        <v>37</v>
      </c>
      <c r="O132" s="49">
        <v>0.15</v>
      </c>
      <c r="P132" s="50">
        <f t="shared" si="2"/>
        <v>0</v>
      </c>
    </row>
    <row r="133" spans="1:18" ht="18.5" x14ac:dyDescent="0.45">
      <c r="A133" s="18"/>
      <c r="B133" s="3"/>
      <c r="C133" s="1"/>
      <c r="D133" s="1"/>
      <c r="E133" s="1" t="s">
        <v>373</v>
      </c>
      <c r="F133" s="1">
        <v>20</v>
      </c>
      <c r="G133" s="1" t="s">
        <v>302</v>
      </c>
      <c r="H133" s="1" t="s">
        <v>14</v>
      </c>
      <c r="I133" s="1">
        <v>17113</v>
      </c>
      <c r="J133" s="1">
        <v>40200</v>
      </c>
      <c r="K133" s="1"/>
      <c r="L133" s="1">
        <v>6172</v>
      </c>
      <c r="M133" s="1"/>
      <c r="N133" s="1" t="s">
        <v>37</v>
      </c>
      <c r="O133" s="49">
        <v>613518</v>
      </c>
      <c r="P133" s="50">
        <f t="shared" si="2"/>
        <v>6.552374991442794</v>
      </c>
    </row>
    <row r="134" spans="1:18" ht="18.5" x14ac:dyDescent="0.45">
      <c r="A134" s="18"/>
      <c r="B134" s="3"/>
      <c r="C134" s="1"/>
      <c r="D134" s="1"/>
      <c r="E134" s="1" t="s">
        <v>375</v>
      </c>
      <c r="F134" s="1">
        <v>8</v>
      </c>
      <c r="G134" s="1" t="s">
        <v>13</v>
      </c>
      <c r="H134" s="1" t="s">
        <v>369</v>
      </c>
      <c r="I134" s="1">
        <v>17114</v>
      </c>
      <c r="J134" s="1">
        <v>40200</v>
      </c>
      <c r="K134" s="1"/>
      <c r="L134" s="1">
        <v>6172</v>
      </c>
      <c r="M134" s="1"/>
      <c r="N134" s="1" t="s">
        <v>37</v>
      </c>
      <c r="O134" s="49">
        <v>678703.66</v>
      </c>
      <c r="P134" s="50">
        <f t="shared" si="2"/>
        <v>5.9230563159184966</v>
      </c>
    </row>
    <row r="135" spans="1:18" ht="18.5" x14ac:dyDescent="0.45">
      <c r="A135" s="18"/>
      <c r="B135" s="3"/>
      <c r="C135" s="1"/>
      <c r="D135" s="1"/>
      <c r="E135" s="1" t="s">
        <v>16</v>
      </c>
      <c r="F135" s="1">
        <v>8</v>
      </c>
      <c r="G135" s="1" t="s">
        <v>13</v>
      </c>
      <c r="H135" s="1" t="s">
        <v>97</v>
      </c>
      <c r="I135" s="1">
        <v>17142</v>
      </c>
      <c r="J135" s="1">
        <v>40200</v>
      </c>
      <c r="K135" s="1"/>
      <c r="L135" s="1">
        <v>6172</v>
      </c>
      <c r="M135" s="1"/>
      <c r="N135" s="1" t="s">
        <v>37</v>
      </c>
      <c r="O135" s="49">
        <v>0.22</v>
      </c>
      <c r="P135" s="50">
        <f t="shared" si="2"/>
        <v>18272727.272727273</v>
      </c>
    </row>
    <row r="136" spans="1:18" ht="18.5" x14ac:dyDescent="0.45">
      <c r="A136" s="1"/>
      <c r="B136" s="3"/>
      <c r="C136" s="1"/>
      <c r="D136" s="1"/>
      <c r="E136" s="1" t="s">
        <v>16</v>
      </c>
      <c r="F136" s="1">
        <v>68</v>
      </c>
      <c r="G136" s="1" t="s">
        <v>13</v>
      </c>
      <c r="H136" s="1" t="s">
        <v>97</v>
      </c>
      <c r="I136" s="1">
        <v>17143</v>
      </c>
      <c r="J136" s="1">
        <v>0</v>
      </c>
      <c r="K136" s="1"/>
      <c r="L136" s="1">
        <v>6172</v>
      </c>
      <c r="M136" s="1"/>
      <c r="N136" s="1" t="s">
        <v>37</v>
      </c>
      <c r="O136" s="49">
        <v>3518149.01</v>
      </c>
      <c r="P136" s="50">
        <f t="shared" si="2"/>
        <v>0</v>
      </c>
      <c r="Q136" s="19"/>
      <c r="R136" s="19"/>
    </row>
    <row r="137" spans="1:18" ht="18.5" x14ac:dyDescent="0.45">
      <c r="A137" s="1"/>
      <c r="B137" s="4"/>
      <c r="C137" s="2"/>
      <c r="D137" s="2"/>
      <c r="E137" s="2" t="s">
        <v>196</v>
      </c>
      <c r="F137" s="2">
        <v>35</v>
      </c>
      <c r="G137" s="2" t="s">
        <v>197</v>
      </c>
      <c r="H137" s="2" t="s">
        <v>14</v>
      </c>
      <c r="I137" s="2">
        <v>17141</v>
      </c>
      <c r="J137" s="2">
        <v>152700</v>
      </c>
      <c r="K137" s="2"/>
      <c r="L137" s="2">
        <v>6172</v>
      </c>
      <c r="M137" s="2"/>
      <c r="N137" s="2" t="s">
        <v>37</v>
      </c>
      <c r="O137" s="51">
        <v>1211491.5</v>
      </c>
      <c r="P137" s="52">
        <f t="shared" si="2"/>
        <v>12.604298090411694</v>
      </c>
      <c r="Q137" s="19"/>
      <c r="R137" s="19"/>
    </row>
    <row r="138" spans="1:18" ht="18.5" x14ac:dyDescent="0.45">
      <c r="A138" s="1"/>
      <c r="B138" s="8">
        <v>45503</v>
      </c>
      <c r="C138" s="1">
        <v>2914</v>
      </c>
      <c r="D138" s="1" t="s">
        <v>33</v>
      </c>
      <c r="E138" s="1" t="s">
        <v>71</v>
      </c>
      <c r="F138" s="1">
        <v>74</v>
      </c>
      <c r="G138" s="1" t="s">
        <v>181</v>
      </c>
      <c r="H138" s="1" t="s">
        <v>14</v>
      </c>
      <c r="I138" s="1">
        <v>17134</v>
      </c>
      <c r="J138" s="1">
        <v>255600</v>
      </c>
      <c r="K138" s="1"/>
      <c r="L138" s="1">
        <v>6173</v>
      </c>
      <c r="M138" s="1"/>
      <c r="N138" s="1" t="s">
        <v>37</v>
      </c>
      <c r="O138" s="49">
        <v>5020888.88</v>
      </c>
      <c r="P138" s="50">
        <f t="shared" si="2"/>
        <v>5.0907320617699074</v>
      </c>
      <c r="Q138" s="19"/>
      <c r="R138" s="19"/>
    </row>
    <row r="139" spans="1:18" ht="18.5" x14ac:dyDescent="0.45">
      <c r="A139" s="1"/>
      <c r="B139" s="3"/>
      <c r="C139" s="1"/>
      <c r="D139" s="1"/>
      <c r="E139" s="1" t="s">
        <v>71</v>
      </c>
      <c r="F139" s="1">
        <v>12</v>
      </c>
      <c r="G139" s="1" t="s">
        <v>181</v>
      </c>
      <c r="H139" s="1" t="s">
        <v>14</v>
      </c>
      <c r="I139" s="1">
        <v>17135</v>
      </c>
      <c r="J139" s="1">
        <v>0</v>
      </c>
      <c r="K139" s="1"/>
      <c r="L139" s="1">
        <v>6173</v>
      </c>
      <c r="M139" s="1"/>
      <c r="N139" s="1" t="s">
        <v>37</v>
      </c>
      <c r="O139" s="49">
        <v>0.24</v>
      </c>
      <c r="P139" s="50">
        <f t="shared" si="2"/>
        <v>0</v>
      </c>
      <c r="Q139" s="19"/>
      <c r="R139" s="19"/>
    </row>
    <row r="140" spans="1:18" ht="18.5" x14ac:dyDescent="0.45">
      <c r="A140" s="1"/>
      <c r="B140" s="4"/>
      <c r="C140" s="2"/>
      <c r="D140" s="2"/>
      <c r="E140" s="2" t="s">
        <v>50</v>
      </c>
      <c r="F140" s="2">
        <v>94</v>
      </c>
      <c r="G140" s="2" t="s">
        <v>181</v>
      </c>
      <c r="H140" s="2" t="s">
        <v>14</v>
      </c>
      <c r="I140" s="2">
        <v>17131</v>
      </c>
      <c r="J140" s="2">
        <v>0</v>
      </c>
      <c r="K140" s="2"/>
      <c r="L140" s="2">
        <v>6173</v>
      </c>
      <c r="M140" s="2"/>
      <c r="N140" s="2" t="s">
        <v>37</v>
      </c>
      <c r="O140" s="51">
        <v>5012441.6399999997</v>
      </c>
      <c r="P140" s="52">
        <f t="shared" si="2"/>
        <v>0</v>
      </c>
      <c r="Q140" s="19"/>
      <c r="R140" s="19"/>
    </row>
    <row r="141" spans="1:18" ht="18.5" x14ac:dyDescent="0.45">
      <c r="A141" s="1"/>
      <c r="B141" s="8">
        <v>45504</v>
      </c>
      <c r="C141" s="1">
        <v>2915</v>
      </c>
      <c r="D141" s="1" t="s">
        <v>11</v>
      </c>
      <c r="E141" s="1" t="s">
        <v>374</v>
      </c>
      <c r="F141" s="1">
        <v>10</v>
      </c>
      <c r="G141" s="1" t="s">
        <v>134</v>
      </c>
      <c r="H141" s="1" t="s">
        <v>14</v>
      </c>
      <c r="I141" s="1">
        <v>17155</v>
      </c>
      <c r="J141" s="1">
        <v>141880</v>
      </c>
      <c r="K141" s="1"/>
      <c r="L141" s="1">
        <v>6173</v>
      </c>
      <c r="M141" s="1"/>
      <c r="N141" s="1" t="s">
        <v>37</v>
      </c>
      <c r="O141" s="49">
        <v>0.5</v>
      </c>
      <c r="P141" s="50">
        <f t="shared" si="2"/>
        <v>28376000</v>
      </c>
      <c r="Q141" s="19"/>
      <c r="R141" s="19"/>
    </row>
    <row r="142" spans="1:18" ht="18.5" x14ac:dyDescent="0.45">
      <c r="A142" s="1"/>
      <c r="B142" s="3"/>
      <c r="C142" s="1"/>
      <c r="D142" s="1"/>
      <c r="E142" s="1" t="s">
        <v>374</v>
      </c>
      <c r="F142" s="1">
        <v>50</v>
      </c>
      <c r="G142" s="1" t="s">
        <v>134</v>
      </c>
      <c r="H142" s="1" t="s">
        <v>14</v>
      </c>
      <c r="I142" s="1">
        <v>17156</v>
      </c>
      <c r="J142" s="1">
        <v>0</v>
      </c>
      <c r="K142" s="1"/>
      <c r="L142" s="1">
        <v>6173</v>
      </c>
      <c r="M142" s="1"/>
      <c r="N142" s="1" t="s">
        <v>37</v>
      </c>
      <c r="O142" s="49">
        <v>1726970</v>
      </c>
      <c r="P142" s="50">
        <f t="shared" si="2"/>
        <v>0</v>
      </c>
      <c r="Q142" s="19"/>
      <c r="R142" s="19"/>
    </row>
    <row r="143" spans="1:18" ht="18.5" x14ac:dyDescent="0.45">
      <c r="A143" s="1"/>
      <c r="B143" s="3"/>
      <c r="C143" s="1"/>
      <c r="D143" s="1"/>
      <c r="E143" s="1" t="s">
        <v>31</v>
      </c>
      <c r="F143" s="1">
        <v>37</v>
      </c>
      <c r="G143" s="1" t="s">
        <v>32</v>
      </c>
      <c r="H143" s="1" t="s">
        <v>14</v>
      </c>
      <c r="I143" s="1">
        <v>17154</v>
      </c>
      <c r="J143" s="1">
        <v>40200</v>
      </c>
      <c r="K143" s="1"/>
      <c r="L143" s="1">
        <v>6173</v>
      </c>
      <c r="M143" s="1"/>
      <c r="N143" s="1" t="s">
        <v>37</v>
      </c>
      <c r="O143" s="49">
        <v>1.79</v>
      </c>
      <c r="P143" s="50">
        <f t="shared" si="2"/>
        <v>2245810.0558659215</v>
      </c>
      <c r="Q143" s="19"/>
      <c r="R143" s="19"/>
    </row>
    <row r="144" spans="1:18" ht="18.5" x14ac:dyDescent="0.45">
      <c r="A144" s="1"/>
      <c r="B144" s="4"/>
      <c r="C144" s="2"/>
      <c r="D144" s="2"/>
      <c r="E144" s="2" t="s">
        <v>31</v>
      </c>
      <c r="F144" s="2">
        <v>148</v>
      </c>
      <c r="G144" s="2" t="s">
        <v>32</v>
      </c>
      <c r="H144" s="2" t="s">
        <v>14</v>
      </c>
      <c r="I144" s="2">
        <v>17153</v>
      </c>
      <c r="J144" s="2">
        <v>0</v>
      </c>
      <c r="K144" s="2"/>
      <c r="L144" s="2">
        <v>6173</v>
      </c>
      <c r="M144" s="2"/>
      <c r="N144" s="2" t="s">
        <v>37</v>
      </c>
      <c r="O144" s="51">
        <v>5743063.4199999999</v>
      </c>
      <c r="P144" s="52">
        <f t="shared" si="2"/>
        <v>0</v>
      </c>
      <c r="Q144" s="19"/>
      <c r="R144" s="19"/>
    </row>
    <row r="145" spans="1:18" ht="18.5" x14ac:dyDescent="0.45">
      <c r="A145" s="1"/>
      <c r="B145" s="12">
        <v>45502</v>
      </c>
      <c r="C145" s="10"/>
      <c r="D145" s="10" t="s">
        <v>33</v>
      </c>
      <c r="E145" s="10" t="s">
        <v>226</v>
      </c>
      <c r="F145" s="10">
        <v>66</v>
      </c>
      <c r="G145" s="10"/>
      <c r="H145" s="10" t="s">
        <v>14</v>
      </c>
      <c r="I145" s="10">
        <v>17123</v>
      </c>
      <c r="J145" s="10">
        <v>135180</v>
      </c>
      <c r="K145" s="10"/>
      <c r="L145" s="10">
        <v>6172</v>
      </c>
      <c r="M145" s="10"/>
      <c r="N145" s="10"/>
      <c r="O145" s="53"/>
      <c r="P145" s="54" t="e">
        <f t="shared" si="2"/>
        <v>#DIV/0!</v>
      </c>
      <c r="Q145" s="19"/>
      <c r="R145" s="19"/>
    </row>
    <row r="146" spans="1:18" ht="18.5" x14ac:dyDescent="0.45">
      <c r="A146" s="1"/>
      <c r="B146" s="8">
        <v>45503</v>
      </c>
      <c r="C146" s="1">
        <v>2914</v>
      </c>
      <c r="D146" s="1" t="s">
        <v>33</v>
      </c>
      <c r="E146" s="1" t="s">
        <v>73</v>
      </c>
      <c r="F146" s="1">
        <v>182</v>
      </c>
      <c r="G146" s="1" t="s">
        <v>181</v>
      </c>
      <c r="H146" s="1" t="s">
        <v>14</v>
      </c>
      <c r="I146" s="1">
        <v>17146</v>
      </c>
      <c r="J146" s="1">
        <v>0</v>
      </c>
      <c r="K146" s="1"/>
      <c r="L146" s="1"/>
      <c r="M146" s="1"/>
      <c r="N146" s="1" t="s">
        <v>37</v>
      </c>
      <c r="O146" s="49">
        <v>10154609.01</v>
      </c>
      <c r="P146" s="50">
        <f t="shared" si="2"/>
        <v>0</v>
      </c>
      <c r="Q146" s="19"/>
      <c r="R146" s="19"/>
    </row>
    <row r="147" spans="1:18" ht="18.5" x14ac:dyDescent="0.45">
      <c r="A147" s="1"/>
      <c r="B147" s="4"/>
      <c r="C147" s="2"/>
      <c r="D147" s="2"/>
      <c r="E147" s="2" t="s">
        <v>73</v>
      </c>
      <c r="F147" s="2">
        <v>18</v>
      </c>
      <c r="G147" s="2" t="s">
        <v>181</v>
      </c>
      <c r="H147" s="2" t="s">
        <v>14</v>
      </c>
      <c r="I147" s="2">
        <v>17145</v>
      </c>
      <c r="J147" s="2">
        <v>0</v>
      </c>
      <c r="K147" s="2"/>
      <c r="L147" s="2"/>
      <c r="M147" s="2"/>
      <c r="N147" s="2" t="s">
        <v>37</v>
      </c>
      <c r="O147" s="51">
        <v>0.54</v>
      </c>
      <c r="P147" s="52">
        <f t="shared" si="2"/>
        <v>0</v>
      </c>
      <c r="Q147" s="19"/>
      <c r="R147" s="19"/>
    </row>
    <row r="148" spans="1:18" ht="18.5" x14ac:dyDescent="0.45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49"/>
      <c r="P148" s="50" t="e">
        <f t="shared" si="2"/>
        <v>#DIV/0!</v>
      </c>
      <c r="Q148" s="19"/>
      <c r="R148" s="19"/>
    </row>
    <row r="149" spans="1:18" ht="18.5" x14ac:dyDescent="0.45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49"/>
      <c r="P149" s="50" t="e">
        <f t="shared" si="2"/>
        <v>#DIV/0!</v>
      </c>
      <c r="Q149" s="19"/>
      <c r="R149" s="19"/>
    </row>
    <row r="150" spans="1:18" ht="18.5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49"/>
      <c r="P150" s="50" t="e">
        <f t="shared" si="2"/>
        <v>#DIV/0!</v>
      </c>
      <c r="Q150" s="19"/>
      <c r="R150" s="19"/>
    </row>
    <row r="151" spans="1:18" ht="18.5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49"/>
      <c r="P151" s="50" t="e">
        <f t="shared" si="2"/>
        <v>#DIV/0!</v>
      </c>
      <c r="Q151" s="19"/>
      <c r="R151" s="19"/>
    </row>
    <row r="152" spans="1:18" ht="18.5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49"/>
      <c r="P152" s="50" t="e">
        <f t="shared" si="2"/>
        <v>#DIV/0!</v>
      </c>
      <c r="Q152" s="19"/>
      <c r="R152" s="19"/>
    </row>
    <row r="153" spans="1:18" ht="18.5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49"/>
      <c r="P153" s="56" t="e">
        <f t="shared" si="2"/>
        <v>#DIV/0!</v>
      </c>
      <c r="Q153" s="19"/>
      <c r="R153" s="19"/>
    </row>
    <row r="154" spans="1:18" ht="18.5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49"/>
      <c r="P154" s="56" t="e">
        <f t="shared" si="2"/>
        <v>#DIV/0!</v>
      </c>
      <c r="Q154" s="19"/>
      <c r="R154" s="19"/>
    </row>
    <row r="155" spans="1:18" ht="18.5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49"/>
      <c r="P155" s="56" t="e">
        <f t="shared" si="2"/>
        <v>#DIV/0!</v>
      </c>
      <c r="Q155" s="19"/>
      <c r="R155" s="19"/>
    </row>
    <row r="156" spans="1:18" ht="18.5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49"/>
      <c r="P156" s="56" t="e">
        <f t="shared" si="2"/>
        <v>#DIV/0!</v>
      </c>
      <c r="Q156" s="19"/>
      <c r="R156" s="19"/>
    </row>
    <row r="157" spans="1:18" ht="18.5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49"/>
      <c r="P157" s="56" t="e">
        <f t="shared" si="2"/>
        <v>#DIV/0!</v>
      </c>
      <c r="Q157" s="19"/>
      <c r="R157" s="19"/>
    </row>
    <row r="158" spans="1:18" ht="18.5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49"/>
      <c r="P158" s="56" t="e">
        <f t="shared" si="2"/>
        <v>#DIV/0!</v>
      </c>
      <c r="Q158" s="19"/>
      <c r="R158" s="19"/>
    </row>
    <row r="159" spans="1:18" ht="18.5" x14ac:dyDescent="0.4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57"/>
      <c r="P159" s="56" t="e">
        <f t="shared" si="2"/>
        <v>#DIV/0!</v>
      </c>
      <c r="Q159" s="19"/>
      <c r="R159" s="19"/>
    </row>
    <row r="160" spans="1:18" ht="18.5" x14ac:dyDescent="0.4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57"/>
      <c r="P160" s="56" t="e">
        <f t="shared" si="2"/>
        <v>#DIV/0!</v>
      </c>
      <c r="Q160" s="19"/>
      <c r="R160" s="19"/>
    </row>
    <row r="161" spans="1:18" ht="18.5" x14ac:dyDescent="0.4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57"/>
      <c r="P161" s="56" t="e">
        <f t="shared" si="2"/>
        <v>#DIV/0!</v>
      </c>
      <c r="Q161" s="19"/>
      <c r="R161" s="19"/>
    </row>
    <row r="162" spans="1:18" ht="18.5" x14ac:dyDescent="0.4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57"/>
      <c r="P162" s="56" t="e">
        <f t="shared" si="2"/>
        <v>#DIV/0!</v>
      </c>
      <c r="Q162" s="19"/>
      <c r="R162" s="19"/>
    </row>
    <row r="163" spans="1:18" ht="18.5" x14ac:dyDescent="0.4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57"/>
      <c r="P163" s="56" t="e">
        <f t="shared" si="2"/>
        <v>#DIV/0!</v>
      </c>
      <c r="Q163" s="19"/>
      <c r="R163" s="19"/>
    </row>
    <row r="164" spans="1:18" ht="18.5" x14ac:dyDescent="0.4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57"/>
      <c r="P164" s="56" t="e">
        <f t="shared" si="2"/>
        <v>#DIV/0!</v>
      </c>
      <c r="Q164" s="19"/>
      <c r="R164" s="19"/>
    </row>
    <row r="165" spans="1:18" ht="18.5" x14ac:dyDescent="0.4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57"/>
      <c r="P165" s="56" t="e">
        <f t="shared" ref="P165:P228" si="3">(J165*100)/O165</f>
        <v>#DIV/0!</v>
      </c>
      <c r="Q165" s="19"/>
      <c r="R165" s="19"/>
    </row>
    <row r="166" spans="1:18" ht="18.5" x14ac:dyDescent="0.4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57"/>
      <c r="P166" s="56" t="e">
        <f t="shared" si="3"/>
        <v>#DIV/0!</v>
      </c>
      <c r="Q166" s="19"/>
      <c r="R166" s="19"/>
    </row>
    <row r="167" spans="1:18" ht="18.5" x14ac:dyDescent="0.45">
      <c r="O167" s="38"/>
      <c r="P167" s="39" t="e">
        <f t="shared" si="3"/>
        <v>#DIV/0!</v>
      </c>
    </row>
    <row r="168" spans="1:18" ht="18.5" x14ac:dyDescent="0.45">
      <c r="O168" s="38"/>
      <c r="P168" s="39" t="e">
        <f t="shared" si="3"/>
        <v>#DIV/0!</v>
      </c>
    </row>
    <row r="169" spans="1:18" ht="18.5" x14ac:dyDescent="0.45">
      <c r="O169" s="38"/>
      <c r="P169" s="39" t="e">
        <f t="shared" si="3"/>
        <v>#DIV/0!</v>
      </c>
    </row>
    <row r="170" spans="1:18" ht="18.5" x14ac:dyDescent="0.45">
      <c r="O170" s="38"/>
      <c r="P170" s="39" t="e">
        <f t="shared" si="3"/>
        <v>#DIV/0!</v>
      </c>
    </row>
    <row r="171" spans="1:18" ht="18.5" x14ac:dyDescent="0.45">
      <c r="O171" s="38"/>
      <c r="P171" s="39" t="e">
        <f t="shared" si="3"/>
        <v>#DIV/0!</v>
      </c>
    </row>
    <row r="172" spans="1:18" ht="18.5" x14ac:dyDescent="0.45">
      <c r="O172" s="38"/>
      <c r="P172" s="39" t="e">
        <f t="shared" si="3"/>
        <v>#DIV/0!</v>
      </c>
    </row>
    <row r="173" spans="1:18" ht="18.5" x14ac:dyDescent="0.45">
      <c r="O173" s="38"/>
      <c r="P173" s="39" t="e">
        <f t="shared" si="3"/>
        <v>#DIV/0!</v>
      </c>
    </row>
    <row r="174" spans="1:18" ht="18.5" x14ac:dyDescent="0.45">
      <c r="O174" s="38"/>
      <c r="P174" s="39" t="e">
        <f t="shared" si="3"/>
        <v>#DIV/0!</v>
      </c>
    </row>
    <row r="175" spans="1:18" ht="18.5" x14ac:dyDescent="0.45">
      <c r="O175" s="38"/>
      <c r="P175" s="39" t="e">
        <f t="shared" si="3"/>
        <v>#DIV/0!</v>
      </c>
    </row>
    <row r="176" spans="1:18" ht="18.5" x14ac:dyDescent="0.45">
      <c r="O176" s="38"/>
      <c r="P176" s="39" t="e">
        <f t="shared" si="3"/>
        <v>#DIV/0!</v>
      </c>
    </row>
    <row r="177" spans="15:16" ht="18.5" x14ac:dyDescent="0.45">
      <c r="O177" s="38"/>
      <c r="P177" s="39" t="e">
        <f t="shared" si="3"/>
        <v>#DIV/0!</v>
      </c>
    </row>
    <row r="178" spans="15:16" ht="18.5" x14ac:dyDescent="0.45">
      <c r="O178" s="38"/>
      <c r="P178" s="39" t="e">
        <f t="shared" si="3"/>
        <v>#DIV/0!</v>
      </c>
    </row>
    <row r="179" spans="15:16" ht="18.5" x14ac:dyDescent="0.45">
      <c r="O179" s="38"/>
      <c r="P179" s="39" t="e">
        <f t="shared" si="3"/>
        <v>#DIV/0!</v>
      </c>
    </row>
    <row r="180" spans="15:16" ht="18.5" x14ac:dyDescent="0.45">
      <c r="O180" s="38"/>
      <c r="P180" s="39" t="e">
        <f t="shared" si="3"/>
        <v>#DIV/0!</v>
      </c>
    </row>
    <row r="181" spans="15:16" ht="18.5" x14ac:dyDescent="0.45">
      <c r="O181" s="38"/>
      <c r="P181" s="39" t="e">
        <f t="shared" si="3"/>
        <v>#DIV/0!</v>
      </c>
    </row>
    <row r="182" spans="15:16" ht="18.5" x14ac:dyDescent="0.45">
      <c r="O182" s="38"/>
      <c r="P182" s="39" t="e">
        <f t="shared" si="3"/>
        <v>#DIV/0!</v>
      </c>
    </row>
    <row r="183" spans="15:16" ht="18.5" x14ac:dyDescent="0.45">
      <c r="O183" s="38"/>
      <c r="P183" s="39" t="e">
        <f t="shared" si="3"/>
        <v>#DIV/0!</v>
      </c>
    </row>
    <row r="184" spans="15:16" ht="18.5" x14ac:dyDescent="0.45">
      <c r="O184" s="38"/>
      <c r="P184" s="39" t="e">
        <f t="shared" si="3"/>
        <v>#DIV/0!</v>
      </c>
    </row>
    <row r="185" spans="15:16" ht="18.5" x14ac:dyDescent="0.45">
      <c r="O185" s="38"/>
      <c r="P185" s="39" t="e">
        <f t="shared" si="3"/>
        <v>#DIV/0!</v>
      </c>
    </row>
    <row r="186" spans="15:16" ht="18.5" x14ac:dyDescent="0.45">
      <c r="O186" s="38"/>
      <c r="P186" s="39" t="e">
        <f t="shared" si="3"/>
        <v>#DIV/0!</v>
      </c>
    </row>
    <row r="187" spans="15:16" ht="18.5" x14ac:dyDescent="0.45">
      <c r="O187" s="38"/>
      <c r="P187" s="39" t="e">
        <f t="shared" si="3"/>
        <v>#DIV/0!</v>
      </c>
    </row>
    <row r="188" spans="15:16" ht="18.5" x14ac:dyDescent="0.45">
      <c r="O188" s="38"/>
      <c r="P188" s="39" t="e">
        <f t="shared" si="3"/>
        <v>#DIV/0!</v>
      </c>
    </row>
    <row r="189" spans="15:16" ht="18.5" x14ac:dyDescent="0.45">
      <c r="O189" s="38"/>
      <c r="P189" s="39" t="e">
        <f t="shared" si="3"/>
        <v>#DIV/0!</v>
      </c>
    </row>
    <row r="190" spans="15:16" ht="18.5" x14ac:dyDescent="0.45">
      <c r="O190" s="38"/>
      <c r="P190" s="39" t="e">
        <f t="shared" si="3"/>
        <v>#DIV/0!</v>
      </c>
    </row>
    <row r="191" spans="15:16" ht="18.5" x14ac:dyDescent="0.45">
      <c r="O191" s="38"/>
      <c r="P191" s="39" t="e">
        <f t="shared" si="3"/>
        <v>#DIV/0!</v>
      </c>
    </row>
    <row r="192" spans="15:16" ht="18.5" x14ac:dyDescent="0.45">
      <c r="O192" s="38"/>
      <c r="P192" s="39" t="e">
        <f t="shared" si="3"/>
        <v>#DIV/0!</v>
      </c>
    </row>
    <row r="193" spans="15:16" ht="18.5" x14ac:dyDescent="0.45">
      <c r="O193" s="38"/>
      <c r="P193" s="39" t="e">
        <f t="shared" si="3"/>
        <v>#DIV/0!</v>
      </c>
    </row>
    <row r="194" spans="15:16" ht="18.5" x14ac:dyDescent="0.45">
      <c r="O194" s="38"/>
      <c r="P194" s="39" t="e">
        <f t="shared" si="3"/>
        <v>#DIV/0!</v>
      </c>
    </row>
    <row r="195" spans="15:16" ht="18.5" x14ac:dyDescent="0.45">
      <c r="O195" s="38"/>
      <c r="P195" s="39" t="e">
        <f t="shared" si="3"/>
        <v>#DIV/0!</v>
      </c>
    </row>
    <row r="196" spans="15:16" ht="18.5" x14ac:dyDescent="0.45">
      <c r="O196" s="38"/>
      <c r="P196" s="39" t="e">
        <f t="shared" si="3"/>
        <v>#DIV/0!</v>
      </c>
    </row>
    <row r="197" spans="15:16" ht="18.5" x14ac:dyDescent="0.45">
      <c r="O197" s="38"/>
      <c r="P197" s="39" t="e">
        <f t="shared" si="3"/>
        <v>#DIV/0!</v>
      </c>
    </row>
    <row r="198" spans="15:16" ht="18.5" x14ac:dyDescent="0.45">
      <c r="O198" s="38"/>
      <c r="P198" s="39" t="e">
        <f t="shared" si="3"/>
        <v>#DIV/0!</v>
      </c>
    </row>
    <row r="199" spans="15:16" ht="18.5" x14ac:dyDescent="0.45">
      <c r="O199" s="38"/>
      <c r="P199" s="39" t="e">
        <f t="shared" si="3"/>
        <v>#DIV/0!</v>
      </c>
    </row>
    <row r="200" spans="15:16" ht="18.5" x14ac:dyDescent="0.45">
      <c r="O200" s="38"/>
      <c r="P200" s="39" t="e">
        <f t="shared" si="3"/>
        <v>#DIV/0!</v>
      </c>
    </row>
    <row r="201" spans="15:16" ht="18.5" x14ac:dyDescent="0.45">
      <c r="O201" s="38"/>
      <c r="P201" s="39" t="e">
        <f t="shared" si="3"/>
        <v>#DIV/0!</v>
      </c>
    </row>
    <row r="202" spans="15:16" ht="18.5" x14ac:dyDescent="0.45">
      <c r="O202" s="38"/>
      <c r="P202" s="39" t="e">
        <f t="shared" si="3"/>
        <v>#DIV/0!</v>
      </c>
    </row>
    <row r="203" spans="15:16" ht="18.5" x14ac:dyDescent="0.45">
      <c r="O203" s="38"/>
      <c r="P203" s="39" t="e">
        <f t="shared" si="3"/>
        <v>#DIV/0!</v>
      </c>
    </row>
    <row r="204" spans="15:16" ht="18.5" x14ac:dyDescent="0.45">
      <c r="O204" s="38"/>
      <c r="P204" s="39" t="e">
        <f t="shared" si="3"/>
        <v>#DIV/0!</v>
      </c>
    </row>
    <row r="205" spans="15:16" ht="18.5" x14ac:dyDescent="0.45">
      <c r="O205" s="38"/>
      <c r="P205" s="39" t="e">
        <f t="shared" si="3"/>
        <v>#DIV/0!</v>
      </c>
    </row>
    <row r="206" spans="15:16" ht="18.5" x14ac:dyDescent="0.45">
      <c r="O206" s="38"/>
      <c r="P206" s="39" t="e">
        <f t="shared" si="3"/>
        <v>#DIV/0!</v>
      </c>
    </row>
    <row r="207" spans="15:16" ht="18.5" x14ac:dyDescent="0.45">
      <c r="O207" s="38"/>
      <c r="P207" s="39" t="e">
        <f t="shared" si="3"/>
        <v>#DIV/0!</v>
      </c>
    </row>
    <row r="208" spans="15:16" ht="18.5" x14ac:dyDescent="0.45">
      <c r="O208" s="38"/>
      <c r="P208" s="39" t="e">
        <f t="shared" si="3"/>
        <v>#DIV/0!</v>
      </c>
    </row>
    <row r="209" spans="15:16" ht="18.5" x14ac:dyDescent="0.45">
      <c r="O209" s="38"/>
      <c r="P209" s="39" t="e">
        <f t="shared" si="3"/>
        <v>#DIV/0!</v>
      </c>
    </row>
    <row r="210" spans="15:16" ht="18.5" x14ac:dyDescent="0.45">
      <c r="O210" s="38"/>
      <c r="P210" s="39" t="e">
        <f t="shared" si="3"/>
        <v>#DIV/0!</v>
      </c>
    </row>
    <row r="211" spans="15:16" ht="18.5" x14ac:dyDescent="0.45">
      <c r="O211" s="38"/>
      <c r="P211" s="39" t="e">
        <f t="shared" si="3"/>
        <v>#DIV/0!</v>
      </c>
    </row>
    <row r="212" spans="15:16" ht="18.5" x14ac:dyDescent="0.45">
      <c r="O212" s="38"/>
      <c r="P212" s="39" t="e">
        <f t="shared" si="3"/>
        <v>#DIV/0!</v>
      </c>
    </row>
    <row r="213" spans="15:16" ht="18.5" x14ac:dyDescent="0.45">
      <c r="O213" s="38"/>
      <c r="P213" s="39" t="e">
        <f t="shared" si="3"/>
        <v>#DIV/0!</v>
      </c>
    </row>
    <row r="214" spans="15:16" ht="18.5" x14ac:dyDescent="0.45">
      <c r="O214" s="38"/>
      <c r="P214" s="39" t="e">
        <f t="shared" si="3"/>
        <v>#DIV/0!</v>
      </c>
    </row>
    <row r="215" spans="15:16" ht="18.5" x14ac:dyDescent="0.45">
      <c r="O215" s="38"/>
      <c r="P215" s="39" t="e">
        <f t="shared" si="3"/>
        <v>#DIV/0!</v>
      </c>
    </row>
    <row r="216" spans="15:16" ht="18.5" x14ac:dyDescent="0.45">
      <c r="O216" s="38"/>
      <c r="P216" s="39" t="e">
        <f t="shared" si="3"/>
        <v>#DIV/0!</v>
      </c>
    </row>
    <row r="217" spans="15:16" ht="18.5" x14ac:dyDescent="0.45">
      <c r="O217" s="38"/>
      <c r="P217" s="39" t="e">
        <f t="shared" si="3"/>
        <v>#DIV/0!</v>
      </c>
    </row>
    <row r="218" spans="15:16" ht="18.5" x14ac:dyDescent="0.45">
      <c r="O218" s="38"/>
      <c r="P218" s="39" t="e">
        <f t="shared" si="3"/>
        <v>#DIV/0!</v>
      </c>
    </row>
    <row r="219" spans="15:16" ht="18.5" x14ac:dyDescent="0.45">
      <c r="O219" s="38"/>
      <c r="P219" s="39" t="e">
        <f t="shared" si="3"/>
        <v>#DIV/0!</v>
      </c>
    </row>
    <row r="220" spans="15:16" ht="18.5" x14ac:dyDescent="0.45">
      <c r="O220" s="38"/>
      <c r="P220" s="39" t="e">
        <f t="shared" si="3"/>
        <v>#DIV/0!</v>
      </c>
    </row>
    <row r="221" spans="15:16" ht="18.5" x14ac:dyDescent="0.45">
      <c r="O221" s="38"/>
      <c r="P221" s="39" t="e">
        <f t="shared" si="3"/>
        <v>#DIV/0!</v>
      </c>
    </row>
    <row r="222" spans="15:16" ht="18.5" x14ac:dyDescent="0.45">
      <c r="O222" s="38"/>
      <c r="P222" s="39" t="e">
        <f t="shared" si="3"/>
        <v>#DIV/0!</v>
      </c>
    </row>
    <row r="223" spans="15:16" ht="18.5" x14ac:dyDescent="0.45">
      <c r="O223" s="38"/>
      <c r="P223" s="39" t="e">
        <f t="shared" si="3"/>
        <v>#DIV/0!</v>
      </c>
    </row>
    <row r="224" spans="15:16" ht="18.5" x14ac:dyDescent="0.45">
      <c r="O224" s="38"/>
      <c r="P224" s="39" t="e">
        <f t="shared" si="3"/>
        <v>#DIV/0!</v>
      </c>
    </row>
    <row r="225" spans="15:16" ht="18.5" x14ac:dyDescent="0.45">
      <c r="O225" s="38"/>
      <c r="P225" s="39" t="e">
        <f t="shared" si="3"/>
        <v>#DIV/0!</v>
      </c>
    </row>
    <row r="226" spans="15:16" ht="18.5" x14ac:dyDescent="0.45">
      <c r="O226" s="38"/>
      <c r="P226" s="39" t="e">
        <f t="shared" si="3"/>
        <v>#DIV/0!</v>
      </c>
    </row>
    <row r="227" spans="15:16" ht="18.5" x14ac:dyDescent="0.45">
      <c r="O227" s="38"/>
      <c r="P227" s="39" t="e">
        <f t="shared" si="3"/>
        <v>#DIV/0!</v>
      </c>
    </row>
    <row r="228" spans="15:16" ht="18.5" x14ac:dyDescent="0.45">
      <c r="O228" s="38"/>
      <c r="P228" s="39" t="e">
        <f t="shared" si="3"/>
        <v>#DIV/0!</v>
      </c>
    </row>
    <row r="229" spans="15:16" ht="18.5" x14ac:dyDescent="0.45">
      <c r="O229" s="38"/>
      <c r="P229" s="39" t="e">
        <f t="shared" ref="P229:P292" si="4">(J229*100)/O229</f>
        <v>#DIV/0!</v>
      </c>
    </row>
    <row r="230" spans="15:16" ht="18.5" x14ac:dyDescent="0.45">
      <c r="O230" s="38"/>
      <c r="P230" s="39" t="e">
        <f t="shared" si="4"/>
        <v>#DIV/0!</v>
      </c>
    </row>
    <row r="231" spans="15:16" ht="18.5" x14ac:dyDescent="0.45">
      <c r="O231" s="38"/>
      <c r="P231" s="39" t="e">
        <f t="shared" si="4"/>
        <v>#DIV/0!</v>
      </c>
    </row>
    <row r="232" spans="15:16" ht="18.5" x14ac:dyDescent="0.45">
      <c r="O232" s="38"/>
      <c r="P232" s="39" t="e">
        <f t="shared" si="4"/>
        <v>#DIV/0!</v>
      </c>
    </row>
    <row r="233" spans="15:16" ht="18.5" x14ac:dyDescent="0.45">
      <c r="O233" s="38"/>
      <c r="P233" s="39" t="e">
        <f t="shared" si="4"/>
        <v>#DIV/0!</v>
      </c>
    </row>
    <row r="234" spans="15:16" ht="18.5" x14ac:dyDescent="0.45">
      <c r="O234" s="38"/>
      <c r="P234" s="39" t="e">
        <f t="shared" si="4"/>
        <v>#DIV/0!</v>
      </c>
    </row>
    <row r="235" spans="15:16" ht="18.5" x14ac:dyDescent="0.45">
      <c r="O235" s="38"/>
      <c r="P235" s="39" t="e">
        <f t="shared" si="4"/>
        <v>#DIV/0!</v>
      </c>
    </row>
    <row r="236" spans="15:16" ht="18.5" x14ac:dyDescent="0.45">
      <c r="O236" s="38"/>
      <c r="P236" s="39" t="e">
        <f t="shared" si="4"/>
        <v>#DIV/0!</v>
      </c>
    </row>
    <row r="237" spans="15:16" ht="18.5" x14ac:dyDescent="0.45">
      <c r="O237" s="38"/>
      <c r="P237" s="39" t="e">
        <f t="shared" si="4"/>
        <v>#DIV/0!</v>
      </c>
    </row>
    <row r="238" spans="15:16" ht="18.5" x14ac:dyDescent="0.45">
      <c r="O238" s="38"/>
      <c r="P238" s="39" t="e">
        <f t="shared" si="4"/>
        <v>#DIV/0!</v>
      </c>
    </row>
    <row r="239" spans="15:16" ht="18.5" x14ac:dyDescent="0.45">
      <c r="O239" s="38"/>
      <c r="P239" s="39" t="e">
        <f t="shared" si="4"/>
        <v>#DIV/0!</v>
      </c>
    </row>
    <row r="240" spans="15:16" ht="18.5" x14ac:dyDescent="0.45">
      <c r="O240" s="38"/>
      <c r="P240" s="39" t="e">
        <f t="shared" si="4"/>
        <v>#DIV/0!</v>
      </c>
    </row>
    <row r="241" spans="15:16" ht="18.5" x14ac:dyDescent="0.45">
      <c r="O241" s="38"/>
      <c r="P241" s="39" t="e">
        <f t="shared" si="4"/>
        <v>#DIV/0!</v>
      </c>
    </row>
    <row r="242" spans="15:16" ht="18.5" x14ac:dyDescent="0.45">
      <c r="O242" s="38"/>
      <c r="P242" s="39" t="e">
        <f t="shared" si="4"/>
        <v>#DIV/0!</v>
      </c>
    </row>
    <row r="243" spans="15:16" ht="18.5" x14ac:dyDescent="0.45">
      <c r="O243" s="38"/>
      <c r="P243" s="39" t="e">
        <f t="shared" si="4"/>
        <v>#DIV/0!</v>
      </c>
    </row>
    <row r="244" spans="15:16" ht="18.5" x14ac:dyDescent="0.45">
      <c r="O244" s="38"/>
      <c r="P244" s="39" t="e">
        <f t="shared" si="4"/>
        <v>#DIV/0!</v>
      </c>
    </row>
    <row r="245" spans="15:16" ht="18.5" x14ac:dyDescent="0.45">
      <c r="O245" s="38"/>
      <c r="P245" s="39" t="e">
        <f t="shared" si="4"/>
        <v>#DIV/0!</v>
      </c>
    </row>
    <row r="246" spans="15:16" ht="18.5" x14ac:dyDescent="0.45">
      <c r="O246" s="38"/>
      <c r="P246" s="39" t="e">
        <f t="shared" si="4"/>
        <v>#DIV/0!</v>
      </c>
    </row>
    <row r="247" spans="15:16" ht="18.5" x14ac:dyDescent="0.45">
      <c r="O247" s="38"/>
      <c r="P247" s="39" t="e">
        <f t="shared" si="4"/>
        <v>#DIV/0!</v>
      </c>
    </row>
    <row r="248" spans="15:16" ht="18.5" x14ac:dyDescent="0.45">
      <c r="O248" s="38"/>
      <c r="P248" s="39" t="e">
        <f t="shared" si="4"/>
        <v>#DIV/0!</v>
      </c>
    </row>
    <row r="249" spans="15:16" ht="18.5" x14ac:dyDescent="0.45">
      <c r="O249" s="38"/>
      <c r="P249" s="39" t="e">
        <f t="shared" si="4"/>
        <v>#DIV/0!</v>
      </c>
    </row>
    <row r="250" spans="15:16" ht="18.5" x14ac:dyDescent="0.45">
      <c r="O250" s="38"/>
      <c r="P250" s="39" t="e">
        <f t="shared" si="4"/>
        <v>#DIV/0!</v>
      </c>
    </row>
    <row r="251" spans="15:16" ht="18.5" x14ac:dyDescent="0.45">
      <c r="O251" s="38"/>
      <c r="P251" s="39" t="e">
        <f t="shared" si="4"/>
        <v>#DIV/0!</v>
      </c>
    </row>
    <row r="252" spans="15:16" ht="18.5" x14ac:dyDescent="0.45">
      <c r="O252" s="38"/>
      <c r="P252" s="39" t="e">
        <f t="shared" si="4"/>
        <v>#DIV/0!</v>
      </c>
    </row>
    <row r="253" spans="15:16" ht="18.5" x14ac:dyDescent="0.45">
      <c r="O253" s="38"/>
      <c r="P253" s="39" t="e">
        <f t="shared" si="4"/>
        <v>#DIV/0!</v>
      </c>
    </row>
    <row r="254" spans="15:16" ht="18.5" x14ac:dyDescent="0.45">
      <c r="O254" s="38"/>
      <c r="P254" s="39" t="e">
        <f t="shared" si="4"/>
        <v>#DIV/0!</v>
      </c>
    </row>
    <row r="255" spans="15:16" ht="18.5" x14ac:dyDescent="0.45">
      <c r="O255" s="38"/>
      <c r="P255" s="39" t="e">
        <f t="shared" si="4"/>
        <v>#DIV/0!</v>
      </c>
    </row>
    <row r="256" spans="15:16" ht="18.5" x14ac:dyDescent="0.45">
      <c r="O256" s="38"/>
      <c r="P256" s="39" t="e">
        <f t="shared" si="4"/>
        <v>#DIV/0!</v>
      </c>
    </row>
    <row r="257" spans="15:16" ht="18.5" x14ac:dyDescent="0.45">
      <c r="O257" s="38"/>
      <c r="P257" s="39" t="e">
        <f t="shared" si="4"/>
        <v>#DIV/0!</v>
      </c>
    </row>
    <row r="258" spans="15:16" ht="18.5" x14ac:dyDescent="0.45">
      <c r="O258" s="38"/>
      <c r="P258" s="39" t="e">
        <f t="shared" si="4"/>
        <v>#DIV/0!</v>
      </c>
    </row>
    <row r="259" spans="15:16" ht="18.5" x14ac:dyDescent="0.45">
      <c r="O259" s="38"/>
      <c r="P259" s="39" t="e">
        <f t="shared" si="4"/>
        <v>#DIV/0!</v>
      </c>
    </row>
    <row r="260" spans="15:16" ht="18.5" x14ac:dyDescent="0.45">
      <c r="O260" s="38"/>
      <c r="P260" s="39" t="e">
        <f t="shared" si="4"/>
        <v>#DIV/0!</v>
      </c>
    </row>
    <row r="261" spans="15:16" ht="18.5" x14ac:dyDescent="0.45">
      <c r="O261" s="38"/>
      <c r="P261" s="39" t="e">
        <f t="shared" si="4"/>
        <v>#DIV/0!</v>
      </c>
    </row>
    <row r="262" spans="15:16" ht="18.5" x14ac:dyDescent="0.45">
      <c r="O262" s="38"/>
      <c r="P262" s="39" t="e">
        <f t="shared" si="4"/>
        <v>#DIV/0!</v>
      </c>
    </row>
    <row r="263" spans="15:16" ht="18.5" x14ac:dyDescent="0.45">
      <c r="O263" s="38"/>
      <c r="P263" s="39" t="e">
        <f t="shared" si="4"/>
        <v>#DIV/0!</v>
      </c>
    </row>
    <row r="264" spans="15:16" ht="18.5" x14ac:dyDescent="0.45">
      <c r="O264" s="38"/>
      <c r="P264" s="39" t="e">
        <f t="shared" si="4"/>
        <v>#DIV/0!</v>
      </c>
    </row>
    <row r="265" spans="15:16" ht="18.5" x14ac:dyDescent="0.45">
      <c r="O265" s="38"/>
      <c r="P265" s="39" t="e">
        <f t="shared" si="4"/>
        <v>#DIV/0!</v>
      </c>
    </row>
    <row r="266" spans="15:16" ht="18.5" x14ac:dyDescent="0.45">
      <c r="O266" s="38"/>
      <c r="P266" s="39" t="e">
        <f t="shared" si="4"/>
        <v>#DIV/0!</v>
      </c>
    </row>
    <row r="267" spans="15:16" ht="18.5" x14ac:dyDescent="0.45">
      <c r="O267" s="38"/>
      <c r="P267" s="39" t="e">
        <f t="shared" si="4"/>
        <v>#DIV/0!</v>
      </c>
    </row>
    <row r="268" spans="15:16" ht="18.5" x14ac:dyDescent="0.45">
      <c r="O268" s="38"/>
      <c r="P268" s="39" t="e">
        <f t="shared" si="4"/>
        <v>#DIV/0!</v>
      </c>
    </row>
    <row r="269" spans="15:16" ht="18.5" x14ac:dyDescent="0.45">
      <c r="O269" s="38"/>
      <c r="P269" s="39" t="e">
        <f t="shared" si="4"/>
        <v>#DIV/0!</v>
      </c>
    </row>
    <row r="270" spans="15:16" ht="18.5" x14ac:dyDescent="0.45">
      <c r="O270" s="38"/>
      <c r="P270" s="39" t="e">
        <f t="shared" si="4"/>
        <v>#DIV/0!</v>
      </c>
    </row>
    <row r="271" spans="15:16" ht="18.5" x14ac:dyDescent="0.45">
      <c r="O271" s="38"/>
      <c r="P271" s="39" t="e">
        <f t="shared" si="4"/>
        <v>#DIV/0!</v>
      </c>
    </row>
    <row r="272" spans="15:16" ht="18.5" x14ac:dyDescent="0.45">
      <c r="O272" s="38"/>
      <c r="P272" s="39" t="e">
        <f t="shared" si="4"/>
        <v>#DIV/0!</v>
      </c>
    </row>
    <row r="273" spans="15:16" ht="18.5" x14ac:dyDescent="0.45">
      <c r="O273" s="38"/>
      <c r="P273" s="39" t="e">
        <f t="shared" si="4"/>
        <v>#DIV/0!</v>
      </c>
    </row>
    <row r="274" spans="15:16" ht="18.5" x14ac:dyDescent="0.45">
      <c r="O274" s="38"/>
      <c r="P274" s="39" t="e">
        <f t="shared" si="4"/>
        <v>#DIV/0!</v>
      </c>
    </row>
    <row r="275" spans="15:16" ht="18.5" x14ac:dyDescent="0.45">
      <c r="O275" s="38"/>
      <c r="P275" s="39" t="e">
        <f t="shared" si="4"/>
        <v>#DIV/0!</v>
      </c>
    </row>
    <row r="276" spans="15:16" ht="18.5" x14ac:dyDescent="0.45">
      <c r="O276" s="38"/>
      <c r="P276" s="39" t="e">
        <f t="shared" si="4"/>
        <v>#DIV/0!</v>
      </c>
    </row>
    <row r="277" spans="15:16" ht="18.5" x14ac:dyDescent="0.45">
      <c r="O277" s="38"/>
      <c r="P277" s="39" t="e">
        <f t="shared" si="4"/>
        <v>#DIV/0!</v>
      </c>
    </row>
    <row r="278" spans="15:16" ht="18.5" x14ac:dyDescent="0.45">
      <c r="O278" s="38"/>
      <c r="P278" s="39" t="e">
        <f t="shared" si="4"/>
        <v>#DIV/0!</v>
      </c>
    </row>
    <row r="279" spans="15:16" ht="18.5" x14ac:dyDescent="0.45">
      <c r="O279" s="38"/>
      <c r="P279" s="39" t="e">
        <f t="shared" si="4"/>
        <v>#DIV/0!</v>
      </c>
    </row>
    <row r="280" spans="15:16" ht="18.5" x14ac:dyDescent="0.45">
      <c r="O280" s="38"/>
      <c r="P280" s="39" t="e">
        <f t="shared" si="4"/>
        <v>#DIV/0!</v>
      </c>
    </row>
    <row r="281" spans="15:16" ht="18.5" x14ac:dyDescent="0.45">
      <c r="O281" s="38"/>
      <c r="P281" s="39" t="e">
        <f t="shared" si="4"/>
        <v>#DIV/0!</v>
      </c>
    </row>
    <row r="282" spans="15:16" ht="18.5" x14ac:dyDescent="0.45">
      <c r="O282" s="38"/>
      <c r="P282" s="39" t="e">
        <f t="shared" si="4"/>
        <v>#DIV/0!</v>
      </c>
    </row>
    <row r="283" spans="15:16" ht="18.5" x14ac:dyDescent="0.45">
      <c r="O283" s="38"/>
      <c r="P283" s="39" t="e">
        <f t="shared" si="4"/>
        <v>#DIV/0!</v>
      </c>
    </row>
    <row r="284" spans="15:16" ht="18.5" x14ac:dyDescent="0.45">
      <c r="O284" s="38"/>
      <c r="P284" s="39" t="e">
        <f t="shared" si="4"/>
        <v>#DIV/0!</v>
      </c>
    </row>
    <row r="285" spans="15:16" ht="18.5" x14ac:dyDescent="0.45">
      <c r="O285" s="38"/>
      <c r="P285" s="39" t="e">
        <f t="shared" si="4"/>
        <v>#DIV/0!</v>
      </c>
    </row>
    <row r="286" spans="15:16" ht="18.5" x14ac:dyDescent="0.45">
      <c r="O286" s="38"/>
      <c r="P286" s="39" t="e">
        <f t="shared" si="4"/>
        <v>#DIV/0!</v>
      </c>
    </row>
    <row r="287" spans="15:16" ht="18.5" x14ac:dyDescent="0.45">
      <c r="O287" s="38"/>
      <c r="P287" s="39" t="e">
        <f t="shared" si="4"/>
        <v>#DIV/0!</v>
      </c>
    </row>
    <row r="288" spans="15:16" ht="18.5" x14ac:dyDescent="0.45">
      <c r="O288" s="38"/>
      <c r="P288" s="39" t="e">
        <f t="shared" si="4"/>
        <v>#DIV/0!</v>
      </c>
    </row>
    <row r="289" spans="15:16" ht="18.5" x14ac:dyDescent="0.45">
      <c r="O289" s="38"/>
      <c r="P289" s="39" t="e">
        <f t="shared" si="4"/>
        <v>#DIV/0!</v>
      </c>
    </row>
    <row r="290" spans="15:16" ht="18.5" x14ac:dyDescent="0.45">
      <c r="O290" s="38"/>
      <c r="P290" s="39" t="e">
        <f t="shared" si="4"/>
        <v>#DIV/0!</v>
      </c>
    </row>
    <row r="291" spans="15:16" ht="18.5" x14ac:dyDescent="0.45">
      <c r="O291" s="38"/>
      <c r="P291" s="39" t="e">
        <f t="shared" si="4"/>
        <v>#DIV/0!</v>
      </c>
    </row>
    <row r="292" spans="15:16" ht="18.5" x14ac:dyDescent="0.45">
      <c r="O292" s="38"/>
      <c r="P292" s="39" t="e">
        <f t="shared" si="4"/>
        <v>#DIV/0!</v>
      </c>
    </row>
    <row r="293" spans="15:16" ht="18.5" x14ac:dyDescent="0.45">
      <c r="O293" s="38"/>
      <c r="P293" s="39" t="e">
        <f t="shared" ref="P293:P356" si="5">(J293*100)/O293</f>
        <v>#DIV/0!</v>
      </c>
    </row>
    <row r="294" spans="15:16" ht="18.5" x14ac:dyDescent="0.45">
      <c r="O294" s="38"/>
      <c r="P294" s="39" t="e">
        <f t="shared" si="5"/>
        <v>#DIV/0!</v>
      </c>
    </row>
    <row r="295" spans="15:16" ht="18.5" x14ac:dyDescent="0.45">
      <c r="O295" s="38"/>
      <c r="P295" s="39" t="e">
        <f t="shared" si="5"/>
        <v>#DIV/0!</v>
      </c>
    </row>
    <row r="296" spans="15:16" ht="18.5" x14ac:dyDescent="0.45">
      <c r="O296" s="38"/>
      <c r="P296" s="39" t="e">
        <f t="shared" si="5"/>
        <v>#DIV/0!</v>
      </c>
    </row>
    <row r="297" spans="15:16" ht="18.5" x14ac:dyDescent="0.45">
      <c r="O297" s="38"/>
      <c r="P297" s="39" t="e">
        <f t="shared" si="5"/>
        <v>#DIV/0!</v>
      </c>
    </row>
    <row r="298" spans="15:16" ht="18.5" x14ac:dyDescent="0.45">
      <c r="O298" s="38"/>
      <c r="P298" s="39" t="e">
        <f t="shared" si="5"/>
        <v>#DIV/0!</v>
      </c>
    </row>
    <row r="299" spans="15:16" ht="18.5" x14ac:dyDescent="0.45">
      <c r="O299" s="38"/>
      <c r="P299" s="39" t="e">
        <f t="shared" si="5"/>
        <v>#DIV/0!</v>
      </c>
    </row>
    <row r="300" spans="15:16" ht="18.5" x14ac:dyDescent="0.45">
      <c r="O300" s="38"/>
      <c r="P300" s="39" t="e">
        <f t="shared" si="5"/>
        <v>#DIV/0!</v>
      </c>
    </row>
    <row r="301" spans="15:16" ht="18.5" x14ac:dyDescent="0.45">
      <c r="O301" s="38"/>
      <c r="P301" s="39" t="e">
        <f t="shared" si="5"/>
        <v>#DIV/0!</v>
      </c>
    </row>
    <row r="302" spans="15:16" ht="18.5" x14ac:dyDescent="0.45">
      <c r="O302" s="38"/>
      <c r="P302" s="39" t="e">
        <f t="shared" si="5"/>
        <v>#DIV/0!</v>
      </c>
    </row>
    <row r="303" spans="15:16" ht="18.5" x14ac:dyDescent="0.45">
      <c r="O303" s="38"/>
      <c r="P303" s="39" t="e">
        <f t="shared" si="5"/>
        <v>#DIV/0!</v>
      </c>
    </row>
    <row r="304" spans="15:16" ht="18.5" x14ac:dyDescent="0.45">
      <c r="O304" s="38"/>
      <c r="P304" s="39" t="e">
        <f t="shared" si="5"/>
        <v>#DIV/0!</v>
      </c>
    </row>
    <row r="305" spans="15:16" ht="18.5" x14ac:dyDescent="0.45">
      <c r="O305" s="38"/>
      <c r="P305" s="39" t="e">
        <f t="shared" si="5"/>
        <v>#DIV/0!</v>
      </c>
    </row>
    <row r="306" spans="15:16" ht="18.5" x14ac:dyDescent="0.45">
      <c r="O306" s="38"/>
      <c r="P306" s="39" t="e">
        <f t="shared" si="5"/>
        <v>#DIV/0!</v>
      </c>
    </row>
    <row r="307" spans="15:16" ht="18.5" x14ac:dyDescent="0.45">
      <c r="O307" s="38"/>
      <c r="P307" s="39" t="e">
        <f t="shared" si="5"/>
        <v>#DIV/0!</v>
      </c>
    </row>
    <row r="308" spans="15:16" ht="18.5" x14ac:dyDescent="0.45">
      <c r="O308" s="38"/>
      <c r="P308" s="39" t="e">
        <f t="shared" si="5"/>
        <v>#DIV/0!</v>
      </c>
    </row>
    <row r="309" spans="15:16" ht="18.5" x14ac:dyDescent="0.45">
      <c r="O309" s="38"/>
      <c r="P309" s="39" t="e">
        <f t="shared" si="5"/>
        <v>#DIV/0!</v>
      </c>
    </row>
    <row r="310" spans="15:16" ht="18.5" x14ac:dyDescent="0.45">
      <c r="O310" s="38"/>
      <c r="P310" s="39" t="e">
        <f t="shared" si="5"/>
        <v>#DIV/0!</v>
      </c>
    </row>
    <row r="311" spans="15:16" ht="18.5" x14ac:dyDescent="0.45">
      <c r="O311" s="38"/>
      <c r="P311" s="39" t="e">
        <f t="shared" si="5"/>
        <v>#DIV/0!</v>
      </c>
    </row>
    <row r="312" spans="15:16" ht="18.5" x14ac:dyDescent="0.45">
      <c r="O312" s="38"/>
      <c r="P312" s="39" t="e">
        <f t="shared" si="5"/>
        <v>#DIV/0!</v>
      </c>
    </row>
    <row r="313" spans="15:16" ht="18.5" x14ac:dyDescent="0.45">
      <c r="O313" s="38"/>
      <c r="P313" s="39" t="e">
        <f t="shared" si="5"/>
        <v>#DIV/0!</v>
      </c>
    </row>
    <row r="314" spans="15:16" ht="18.5" x14ac:dyDescent="0.45">
      <c r="O314" s="38"/>
      <c r="P314" s="39" t="e">
        <f t="shared" si="5"/>
        <v>#DIV/0!</v>
      </c>
    </row>
    <row r="315" spans="15:16" ht="18.5" x14ac:dyDescent="0.45">
      <c r="O315" s="38"/>
      <c r="P315" s="39" t="e">
        <f t="shared" si="5"/>
        <v>#DIV/0!</v>
      </c>
    </row>
    <row r="316" spans="15:16" ht="18.5" x14ac:dyDescent="0.45">
      <c r="O316" s="38"/>
      <c r="P316" s="39" t="e">
        <f t="shared" si="5"/>
        <v>#DIV/0!</v>
      </c>
    </row>
    <row r="317" spans="15:16" ht="18.5" x14ac:dyDescent="0.45">
      <c r="O317" s="38"/>
      <c r="P317" s="39" t="e">
        <f t="shared" si="5"/>
        <v>#DIV/0!</v>
      </c>
    </row>
    <row r="318" spans="15:16" ht="18.5" x14ac:dyDescent="0.45">
      <c r="O318" s="38"/>
      <c r="P318" s="39" t="e">
        <f t="shared" si="5"/>
        <v>#DIV/0!</v>
      </c>
    </row>
    <row r="319" spans="15:16" ht="18.5" x14ac:dyDescent="0.45">
      <c r="O319" s="38"/>
      <c r="P319" s="39" t="e">
        <f t="shared" si="5"/>
        <v>#DIV/0!</v>
      </c>
    </row>
    <row r="320" spans="15:16" ht="18.5" x14ac:dyDescent="0.45">
      <c r="O320" s="38"/>
      <c r="P320" s="39" t="e">
        <f t="shared" si="5"/>
        <v>#DIV/0!</v>
      </c>
    </row>
    <row r="321" spans="15:16" ht="18.5" x14ac:dyDescent="0.45">
      <c r="O321" s="38"/>
      <c r="P321" s="39" t="e">
        <f t="shared" si="5"/>
        <v>#DIV/0!</v>
      </c>
    </row>
    <row r="322" spans="15:16" ht="18.5" x14ac:dyDescent="0.45">
      <c r="O322" s="38"/>
      <c r="P322" s="39" t="e">
        <f t="shared" si="5"/>
        <v>#DIV/0!</v>
      </c>
    </row>
    <row r="323" spans="15:16" ht="18.5" x14ac:dyDescent="0.45">
      <c r="O323" s="38"/>
      <c r="P323" s="39" t="e">
        <f t="shared" si="5"/>
        <v>#DIV/0!</v>
      </c>
    </row>
    <row r="324" spans="15:16" ht="18.5" x14ac:dyDescent="0.45">
      <c r="O324" s="38"/>
      <c r="P324" s="39" t="e">
        <f t="shared" si="5"/>
        <v>#DIV/0!</v>
      </c>
    </row>
    <row r="325" spans="15:16" ht="18.5" x14ac:dyDescent="0.45">
      <c r="O325" s="38"/>
      <c r="P325" s="39" t="e">
        <f t="shared" si="5"/>
        <v>#DIV/0!</v>
      </c>
    </row>
    <row r="326" spans="15:16" ht="18.5" x14ac:dyDescent="0.45">
      <c r="O326" s="38"/>
      <c r="P326" s="39" t="e">
        <f t="shared" si="5"/>
        <v>#DIV/0!</v>
      </c>
    </row>
    <row r="327" spans="15:16" ht="18.5" x14ac:dyDescent="0.45">
      <c r="O327" s="38"/>
      <c r="P327" s="39" t="e">
        <f t="shared" si="5"/>
        <v>#DIV/0!</v>
      </c>
    </row>
    <row r="328" spans="15:16" ht="18.5" x14ac:dyDescent="0.45">
      <c r="O328" s="38"/>
      <c r="P328" s="39" t="e">
        <f t="shared" si="5"/>
        <v>#DIV/0!</v>
      </c>
    </row>
    <row r="329" spans="15:16" ht="18.5" x14ac:dyDescent="0.45">
      <c r="O329" s="38"/>
      <c r="P329" s="39" t="e">
        <f t="shared" si="5"/>
        <v>#DIV/0!</v>
      </c>
    </row>
    <row r="330" spans="15:16" ht="18.5" x14ac:dyDescent="0.45">
      <c r="O330" s="38"/>
      <c r="P330" s="39" t="e">
        <f t="shared" si="5"/>
        <v>#DIV/0!</v>
      </c>
    </row>
    <row r="331" spans="15:16" ht="18.5" x14ac:dyDescent="0.45">
      <c r="O331" s="38"/>
      <c r="P331" s="39" t="e">
        <f t="shared" si="5"/>
        <v>#DIV/0!</v>
      </c>
    </row>
    <row r="332" spans="15:16" ht="18.5" x14ac:dyDescent="0.45">
      <c r="O332" s="38"/>
      <c r="P332" s="39" t="e">
        <f t="shared" si="5"/>
        <v>#DIV/0!</v>
      </c>
    </row>
    <row r="333" spans="15:16" ht="18.5" x14ac:dyDescent="0.45">
      <c r="O333" s="38"/>
      <c r="P333" s="39" t="e">
        <f t="shared" si="5"/>
        <v>#DIV/0!</v>
      </c>
    </row>
    <row r="334" spans="15:16" ht="18.5" x14ac:dyDescent="0.45">
      <c r="O334" s="38"/>
      <c r="P334" s="39" t="e">
        <f t="shared" si="5"/>
        <v>#DIV/0!</v>
      </c>
    </row>
    <row r="335" spans="15:16" ht="18.5" x14ac:dyDescent="0.45">
      <c r="O335" s="38"/>
      <c r="P335" s="39" t="e">
        <f t="shared" si="5"/>
        <v>#DIV/0!</v>
      </c>
    </row>
    <row r="336" spans="15:16" ht="18.5" x14ac:dyDescent="0.45">
      <c r="O336" s="38"/>
      <c r="P336" s="39" t="e">
        <f t="shared" si="5"/>
        <v>#DIV/0!</v>
      </c>
    </row>
    <row r="337" spans="15:16" ht="18.5" x14ac:dyDescent="0.45">
      <c r="O337" s="38"/>
      <c r="P337" s="39" t="e">
        <f t="shared" si="5"/>
        <v>#DIV/0!</v>
      </c>
    </row>
    <row r="338" spans="15:16" ht="18.5" x14ac:dyDescent="0.45">
      <c r="O338" s="38"/>
      <c r="P338" s="39" t="e">
        <f t="shared" si="5"/>
        <v>#DIV/0!</v>
      </c>
    </row>
    <row r="339" spans="15:16" ht="18.5" x14ac:dyDescent="0.45">
      <c r="O339" s="38"/>
      <c r="P339" s="39" t="e">
        <f t="shared" si="5"/>
        <v>#DIV/0!</v>
      </c>
    </row>
    <row r="340" spans="15:16" ht="18.5" x14ac:dyDescent="0.45">
      <c r="O340" s="38"/>
      <c r="P340" s="39" t="e">
        <f t="shared" si="5"/>
        <v>#DIV/0!</v>
      </c>
    </row>
    <row r="341" spans="15:16" ht="18.5" x14ac:dyDescent="0.45">
      <c r="O341" s="38"/>
      <c r="P341" s="39" t="e">
        <f t="shared" si="5"/>
        <v>#DIV/0!</v>
      </c>
    </row>
    <row r="342" spans="15:16" ht="18.5" x14ac:dyDescent="0.45">
      <c r="O342" s="38"/>
      <c r="P342" s="39" t="e">
        <f t="shared" si="5"/>
        <v>#DIV/0!</v>
      </c>
    </row>
    <row r="343" spans="15:16" ht="18.5" x14ac:dyDescent="0.45">
      <c r="O343" s="38"/>
      <c r="P343" s="39" t="e">
        <f t="shared" si="5"/>
        <v>#DIV/0!</v>
      </c>
    </row>
    <row r="344" spans="15:16" ht="18.5" x14ac:dyDescent="0.45">
      <c r="O344" s="38"/>
      <c r="P344" s="39" t="e">
        <f t="shared" si="5"/>
        <v>#DIV/0!</v>
      </c>
    </row>
    <row r="345" spans="15:16" ht="18.5" x14ac:dyDescent="0.45">
      <c r="O345" s="38"/>
      <c r="P345" s="39" t="e">
        <f t="shared" si="5"/>
        <v>#DIV/0!</v>
      </c>
    </row>
    <row r="346" spans="15:16" ht="18.5" x14ac:dyDescent="0.45">
      <c r="O346" s="38"/>
      <c r="P346" s="39" t="e">
        <f t="shared" si="5"/>
        <v>#DIV/0!</v>
      </c>
    </row>
    <row r="347" spans="15:16" ht="18.5" x14ac:dyDescent="0.45">
      <c r="O347" s="38"/>
      <c r="P347" s="39" t="e">
        <f t="shared" si="5"/>
        <v>#DIV/0!</v>
      </c>
    </row>
    <row r="348" spans="15:16" ht="18.5" x14ac:dyDescent="0.45">
      <c r="O348" s="38"/>
      <c r="P348" s="39" t="e">
        <f t="shared" si="5"/>
        <v>#DIV/0!</v>
      </c>
    </row>
    <row r="349" spans="15:16" ht="18.5" x14ac:dyDescent="0.45">
      <c r="O349" s="38"/>
      <c r="P349" s="39" t="e">
        <f t="shared" si="5"/>
        <v>#DIV/0!</v>
      </c>
    </row>
    <row r="350" spans="15:16" ht="18.5" x14ac:dyDescent="0.45">
      <c r="O350" s="38"/>
      <c r="P350" s="39" t="e">
        <f t="shared" si="5"/>
        <v>#DIV/0!</v>
      </c>
    </row>
    <row r="351" spans="15:16" ht="18.5" x14ac:dyDescent="0.45">
      <c r="O351" s="38"/>
      <c r="P351" s="39" t="e">
        <f t="shared" si="5"/>
        <v>#DIV/0!</v>
      </c>
    </row>
    <row r="352" spans="15:16" ht="18.5" x14ac:dyDescent="0.45">
      <c r="O352" s="38"/>
      <c r="P352" s="39" t="e">
        <f t="shared" si="5"/>
        <v>#DIV/0!</v>
      </c>
    </row>
    <row r="353" spans="15:16" ht="18.5" x14ac:dyDescent="0.45">
      <c r="O353" s="38"/>
      <c r="P353" s="39" t="e">
        <f t="shared" si="5"/>
        <v>#DIV/0!</v>
      </c>
    </row>
    <row r="354" spans="15:16" ht="18.5" x14ac:dyDescent="0.45">
      <c r="O354" s="38"/>
      <c r="P354" s="39" t="e">
        <f t="shared" si="5"/>
        <v>#DIV/0!</v>
      </c>
    </row>
    <row r="355" spans="15:16" ht="18.5" x14ac:dyDescent="0.45">
      <c r="O355" s="38"/>
      <c r="P355" s="39" t="e">
        <f t="shared" si="5"/>
        <v>#DIV/0!</v>
      </c>
    </row>
    <row r="356" spans="15:16" ht="18.5" x14ac:dyDescent="0.45">
      <c r="O356" s="38"/>
      <c r="P356" s="39" t="e">
        <f t="shared" si="5"/>
        <v>#DIV/0!</v>
      </c>
    </row>
    <row r="357" spans="15:16" ht="18.5" x14ac:dyDescent="0.45">
      <c r="O357" s="38"/>
      <c r="P357" s="39" t="e">
        <f t="shared" ref="P357:P420" si="6">(J357*100)/O357</f>
        <v>#DIV/0!</v>
      </c>
    </row>
    <row r="358" spans="15:16" ht="18.5" x14ac:dyDescent="0.45">
      <c r="O358" s="38"/>
      <c r="P358" s="39" t="e">
        <f t="shared" si="6"/>
        <v>#DIV/0!</v>
      </c>
    </row>
    <row r="359" spans="15:16" ht="18.5" x14ac:dyDescent="0.45">
      <c r="O359" s="38"/>
      <c r="P359" s="39" t="e">
        <f t="shared" si="6"/>
        <v>#DIV/0!</v>
      </c>
    </row>
    <row r="360" spans="15:16" ht="18.5" x14ac:dyDescent="0.45">
      <c r="O360" s="38"/>
      <c r="P360" s="39" t="e">
        <f t="shared" si="6"/>
        <v>#DIV/0!</v>
      </c>
    </row>
    <row r="361" spans="15:16" ht="18.5" x14ac:dyDescent="0.45">
      <c r="O361" s="38"/>
      <c r="P361" s="39" t="e">
        <f t="shared" si="6"/>
        <v>#DIV/0!</v>
      </c>
    </row>
    <row r="362" spans="15:16" ht="18.5" x14ac:dyDescent="0.45">
      <c r="O362" s="38"/>
      <c r="P362" s="39" t="e">
        <f t="shared" si="6"/>
        <v>#DIV/0!</v>
      </c>
    </row>
    <row r="363" spans="15:16" ht="18.5" x14ac:dyDescent="0.45">
      <c r="O363" s="38"/>
      <c r="P363" s="39" t="e">
        <f t="shared" si="6"/>
        <v>#DIV/0!</v>
      </c>
    </row>
    <row r="364" spans="15:16" ht="18.5" x14ac:dyDescent="0.45">
      <c r="O364" s="38"/>
      <c r="P364" s="39" t="e">
        <f t="shared" si="6"/>
        <v>#DIV/0!</v>
      </c>
    </row>
    <row r="365" spans="15:16" ht="18.5" x14ac:dyDescent="0.45">
      <c r="O365" s="38"/>
      <c r="P365" s="39" t="e">
        <f t="shared" si="6"/>
        <v>#DIV/0!</v>
      </c>
    </row>
    <row r="366" spans="15:16" ht="18.5" x14ac:dyDescent="0.45">
      <c r="O366" s="38"/>
      <c r="P366" s="39" t="e">
        <f t="shared" si="6"/>
        <v>#DIV/0!</v>
      </c>
    </row>
    <row r="367" spans="15:16" ht="18.5" x14ac:dyDescent="0.45">
      <c r="O367" s="38"/>
      <c r="P367" s="39" t="e">
        <f t="shared" si="6"/>
        <v>#DIV/0!</v>
      </c>
    </row>
    <row r="368" spans="15:16" ht="18.5" x14ac:dyDescent="0.45">
      <c r="O368" s="38"/>
      <c r="P368" s="39" t="e">
        <f t="shared" si="6"/>
        <v>#DIV/0!</v>
      </c>
    </row>
    <row r="369" spans="15:16" ht="18.5" x14ac:dyDescent="0.45">
      <c r="O369" s="38"/>
      <c r="P369" s="39" t="e">
        <f t="shared" si="6"/>
        <v>#DIV/0!</v>
      </c>
    </row>
    <row r="370" spans="15:16" ht="18.5" x14ac:dyDescent="0.45">
      <c r="O370" s="38"/>
      <c r="P370" s="39" t="e">
        <f t="shared" si="6"/>
        <v>#DIV/0!</v>
      </c>
    </row>
    <row r="371" spans="15:16" ht="18.5" x14ac:dyDescent="0.45">
      <c r="O371" s="38"/>
      <c r="P371" s="39" t="e">
        <f t="shared" si="6"/>
        <v>#DIV/0!</v>
      </c>
    </row>
    <row r="372" spans="15:16" ht="18.5" x14ac:dyDescent="0.45">
      <c r="O372" s="38"/>
      <c r="P372" s="39" t="e">
        <f t="shared" si="6"/>
        <v>#DIV/0!</v>
      </c>
    </row>
    <row r="373" spans="15:16" ht="18.5" x14ac:dyDescent="0.45">
      <c r="O373" s="38"/>
      <c r="P373" s="39" t="e">
        <f t="shared" si="6"/>
        <v>#DIV/0!</v>
      </c>
    </row>
    <row r="374" spans="15:16" ht="18.5" x14ac:dyDescent="0.45">
      <c r="O374" s="38"/>
      <c r="P374" s="39" t="e">
        <f t="shared" si="6"/>
        <v>#DIV/0!</v>
      </c>
    </row>
    <row r="375" spans="15:16" ht="18.5" x14ac:dyDescent="0.45">
      <c r="O375" s="38"/>
      <c r="P375" s="39" t="e">
        <f t="shared" si="6"/>
        <v>#DIV/0!</v>
      </c>
    </row>
    <row r="376" spans="15:16" ht="18.5" x14ac:dyDescent="0.45">
      <c r="O376" s="38"/>
      <c r="P376" s="39" t="e">
        <f t="shared" si="6"/>
        <v>#DIV/0!</v>
      </c>
    </row>
    <row r="377" spans="15:16" ht="18.5" x14ac:dyDescent="0.45">
      <c r="O377" s="38"/>
      <c r="P377" s="39" t="e">
        <f t="shared" si="6"/>
        <v>#DIV/0!</v>
      </c>
    </row>
    <row r="378" spans="15:16" ht="18.5" x14ac:dyDescent="0.45">
      <c r="O378" s="38"/>
      <c r="P378" s="39" t="e">
        <f t="shared" si="6"/>
        <v>#DIV/0!</v>
      </c>
    </row>
    <row r="379" spans="15:16" ht="18.5" x14ac:dyDescent="0.45">
      <c r="O379" s="38"/>
      <c r="P379" s="39" t="e">
        <f t="shared" si="6"/>
        <v>#DIV/0!</v>
      </c>
    </row>
    <row r="380" spans="15:16" ht="18.5" x14ac:dyDescent="0.45">
      <c r="O380" s="38"/>
      <c r="P380" s="39" t="e">
        <f t="shared" si="6"/>
        <v>#DIV/0!</v>
      </c>
    </row>
    <row r="381" spans="15:16" ht="18.5" x14ac:dyDescent="0.45">
      <c r="O381" s="38"/>
      <c r="P381" s="39" t="e">
        <f t="shared" si="6"/>
        <v>#DIV/0!</v>
      </c>
    </row>
    <row r="382" spans="15:16" ht="18.5" x14ac:dyDescent="0.45">
      <c r="O382" s="38"/>
      <c r="P382" s="39" t="e">
        <f t="shared" si="6"/>
        <v>#DIV/0!</v>
      </c>
    </row>
    <row r="383" spans="15:16" ht="18.5" x14ac:dyDescent="0.45">
      <c r="O383" s="38"/>
      <c r="P383" s="39" t="e">
        <f t="shared" si="6"/>
        <v>#DIV/0!</v>
      </c>
    </row>
    <row r="384" spans="15:16" ht="18.5" x14ac:dyDescent="0.45">
      <c r="O384" s="38"/>
      <c r="P384" s="39" t="e">
        <f t="shared" si="6"/>
        <v>#DIV/0!</v>
      </c>
    </row>
    <row r="385" spans="15:16" ht="18.5" x14ac:dyDescent="0.45">
      <c r="O385" s="38"/>
      <c r="P385" s="39" t="e">
        <f t="shared" si="6"/>
        <v>#DIV/0!</v>
      </c>
    </row>
    <row r="386" spans="15:16" ht="18.5" x14ac:dyDescent="0.45">
      <c r="O386" s="38"/>
      <c r="P386" s="39" t="e">
        <f t="shared" si="6"/>
        <v>#DIV/0!</v>
      </c>
    </row>
    <row r="387" spans="15:16" ht="18.5" x14ac:dyDescent="0.45">
      <c r="O387" s="38"/>
      <c r="P387" s="39" t="e">
        <f t="shared" si="6"/>
        <v>#DIV/0!</v>
      </c>
    </row>
    <row r="388" spans="15:16" ht="18.5" x14ac:dyDescent="0.45">
      <c r="O388" s="38"/>
      <c r="P388" s="39" t="e">
        <f t="shared" si="6"/>
        <v>#DIV/0!</v>
      </c>
    </row>
    <row r="389" spans="15:16" ht="18.5" x14ac:dyDescent="0.45">
      <c r="O389" s="38"/>
      <c r="P389" s="39" t="e">
        <f t="shared" si="6"/>
        <v>#DIV/0!</v>
      </c>
    </row>
    <row r="390" spans="15:16" ht="18.5" x14ac:dyDescent="0.45">
      <c r="O390" s="38"/>
      <c r="P390" s="39" t="e">
        <f t="shared" si="6"/>
        <v>#DIV/0!</v>
      </c>
    </row>
    <row r="391" spans="15:16" ht="18.5" x14ac:dyDescent="0.45">
      <c r="O391" s="38"/>
      <c r="P391" s="39" t="e">
        <f t="shared" si="6"/>
        <v>#DIV/0!</v>
      </c>
    </row>
    <row r="392" spans="15:16" ht="18.5" x14ac:dyDescent="0.45">
      <c r="O392" s="38"/>
      <c r="P392" s="39" t="e">
        <f t="shared" si="6"/>
        <v>#DIV/0!</v>
      </c>
    </row>
    <row r="393" spans="15:16" ht="18.5" x14ac:dyDescent="0.45">
      <c r="O393" s="38"/>
      <c r="P393" s="39" t="e">
        <f t="shared" si="6"/>
        <v>#DIV/0!</v>
      </c>
    </row>
    <row r="394" spans="15:16" ht="18.5" x14ac:dyDescent="0.45">
      <c r="O394" s="38"/>
      <c r="P394" s="39" t="e">
        <f t="shared" si="6"/>
        <v>#DIV/0!</v>
      </c>
    </row>
    <row r="395" spans="15:16" ht="18.5" x14ac:dyDescent="0.45">
      <c r="O395" s="38"/>
      <c r="P395" s="39" t="e">
        <f t="shared" si="6"/>
        <v>#DIV/0!</v>
      </c>
    </row>
    <row r="396" spans="15:16" ht="18.5" x14ac:dyDescent="0.45">
      <c r="O396" s="38"/>
      <c r="P396" s="39" t="e">
        <f t="shared" si="6"/>
        <v>#DIV/0!</v>
      </c>
    </row>
    <row r="397" spans="15:16" ht="18.5" x14ac:dyDescent="0.45">
      <c r="O397" s="38"/>
      <c r="P397" s="39" t="e">
        <f t="shared" si="6"/>
        <v>#DIV/0!</v>
      </c>
    </row>
    <row r="398" spans="15:16" ht="18.5" x14ac:dyDescent="0.45">
      <c r="O398" s="38"/>
      <c r="P398" s="39" t="e">
        <f t="shared" si="6"/>
        <v>#DIV/0!</v>
      </c>
    </row>
    <row r="399" spans="15:16" ht="18.5" x14ac:dyDescent="0.45">
      <c r="O399" s="38"/>
      <c r="P399" s="39" t="e">
        <f t="shared" si="6"/>
        <v>#DIV/0!</v>
      </c>
    </row>
    <row r="400" spans="15:16" ht="18.5" x14ac:dyDescent="0.45">
      <c r="O400" s="38"/>
      <c r="P400" s="39" t="e">
        <f t="shared" si="6"/>
        <v>#DIV/0!</v>
      </c>
    </row>
    <row r="401" spans="15:16" ht="18.5" x14ac:dyDescent="0.45">
      <c r="O401" s="38"/>
      <c r="P401" s="39" t="e">
        <f t="shared" si="6"/>
        <v>#DIV/0!</v>
      </c>
    </row>
    <row r="402" spans="15:16" ht="18.5" x14ac:dyDescent="0.45">
      <c r="O402" s="38"/>
      <c r="P402" s="39" t="e">
        <f t="shared" si="6"/>
        <v>#DIV/0!</v>
      </c>
    </row>
    <row r="403" spans="15:16" ht="18.5" x14ac:dyDescent="0.45">
      <c r="O403" s="38"/>
      <c r="P403" s="39" t="e">
        <f t="shared" si="6"/>
        <v>#DIV/0!</v>
      </c>
    </row>
    <row r="404" spans="15:16" ht="18.5" x14ac:dyDescent="0.45">
      <c r="O404" s="38"/>
      <c r="P404" s="39" t="e">
        <f t="shared" si="6"/>
        <v>#DIV/0!</v>
      </c>
    </row>
    <row r="405" spans="15:16" ht="18.5" x14ac:dyDescent="0.45">
      <c r="O405" s="38"/>
      <c r="P405" s="39" t="e">
        <f t="shared" si="6"/>
        <v>#DIV/0!</v>
      </c>
    </row>
    <row r="406" spans="15:16" ht="18.5" x14ac:dyDescent="0.45">
      <c r="O406" s="38"/>
      <c r="P406" s="39" t="e">
        <f t="shared" si="6"/>
        <v>#DIV/0!</v>
      </c>
    </row>
    <row r="407" spans="15:16" ht="18.5" x14ac:dyDescent="0.45">
      <c r="O407" s="38"/>
      <c r="P407" s="39" t="e">
        <f t="shared" si="6"/>
        <v>#DIV/0!</v>
      </c>
    </row>
    <row r="408" spans="15:16" ht="18.5" x14ac:dyDescent="0.45">
      <c r="O408" s="38"/>
      <c r="P408" s="39" t="e">
        <f t="shared" si="6"/>
        <v>#DIV/0!</v>
      </c>
    </row>
    <row r="409" spans="15:16" ht="18.5" x14ac:dyDescent="0.45">
      <c r="O409" s="38"/>
      <c r="P409" s="39" t="e">
        <f t="shared" si="6"/>
        <v>#DIV/0!</v>
      </c>
    </row>
    <row r="410" spans="15:16" ht="18.5" x14ac:dyDescent="0.45">
      <c r="O410" s="38"/>
      <c r="P410" s="39" t="e">
        <f t="shared" si="6"/>
        <v>#DIV/0!</v>
      </c>
    </row>
    <row r="411" spans="15:16" ht="18.5" x14ac:dyDescent="0.45">
      <c r="O411" s="38"/>
      <c r="P411" s="39" t="e">
        <f t="shared" si="6"/>
        <v>#DIV/0!</v>
      </c>
    </row>
    <row r="412" spans="15:16" ht="18.5" x14ac:dyDescent="0.45">
      <c r="O412" s="38"/>
      <c r="P412" s="39" t="e">
        <f t="shared" si="6"/>
        <v>#DIV/0!</v>
      </c>
    </row>
    <row r="413" spans="15:16" ht="18.5" x14ac:dyDescent="0.45">
      <c r="O413" s="38"/>
      <c r="P413" s="39" t="e">
        <f t="shared" si="6"/>
        <v>#DIV/0!</v>
      </c>
    </row>
    <row r="414" spans="15:16" ht="18.5" x14ac:dyDescent="0.45">
      <c r="O414" s="38"/>
      <c r="P414" s="39" t="e">
        <f t="shared" si="6"/>
        <v>#DIV/0!</v>
      </c>
    </row>
    <row r="415" spans="15:16" ht="18.5" x14ac:dyDescent="0.45">
      <c r="O415" s="38"/>
      <c r="P415" s="39" t="e">
        <f t="shared" si="6"/>
        <v>#DIV/0!</v>
      </c>
    </row>
    <row r="416" spans="15:16" ht="18.5" x14ac:dyDescent="0.45">
      <c r="O416" s="38"/>
      <c r="P416" s="39" t="e">
        <f t="shared" si="6"/>
        <v>#DIV/0!</v>
      </c>
    </row>
    <row r="417" spans="15:16" ht="18.5" x14ac:dyDescent="0.45">
      <c r="O417" s="38"/>
      <c r="P417" s="39" t="e">
        <f t="shared" si="6"/>
        <v>#DIV/0!</v>
      </c>
    </row>
    <row r="418" spans="15:16" ht="18.5" x14ac:dyDescent="0.45">
      <c r="O418" s="38"/>
      <c r="P418" s="39" t="e">
        <f t="shared" si="6"/>
        <v>#DIV/0!</v>
      </c>
    </row>
    <row r="419" spans="15:16" ht="18.5" x14ac:dyDescent="0.45">
      <c r="O419" s="38"/>
      <c r="P419" s="39" t="e">
        <f t="shared" si="6"/>
        <v>#DIV/0!</v>
      </c>
    </row>
    <row r="420" spans="15:16" ht="18.5" x14ac:dyDescent="0.45">
      <c r="O420" s="38"/>
      <c r="P420" s="39" t="e">
        <f t="shared" si="6"/>
        <v>#DIV/0!</v>
      </c>
    </row>
    <row r="421" spans="15:16" ht="18.5" x14ac:dyDescent="0.45">
      <c r="O421" s="38"/>
      <c r="P421" s="39" t="e">
        <f t="shared" ref="P421:P484" si="7">(J421*100)/O421</f>
        <v>#DIV/0!</v>
      </c>
    </row>
    <row r="422" spans="15:16" ht="18.5" x14ac:dyDescent="0.45">
      <c r="O422" s="38"/>
      <c r="P422" s="39" t="e">
        <f t="shared" si="7"/>
        <v>#DIV/0!</v>
      </c>
    </row>
    <row r="423" spans="15:16" ht="18.5" x14ac:dyDescent="0.45">
      <c r="O423" s="38"/>
      <c r="P423" s="39" t="e">
        <f t="shared" si="7"/>
        <v>#DIV/0!</v>
      </c>
    </row>
    <row r="424" spans="15:16" ht="18.5" x14ac:dyDescent="0.45">
      <c r="O424" s="38"/>
      <c r="P424" s="39" t="e">
        <f t="shared" si="7"/>
        <v>#DIV/0!</v>
      </c>
    </row>
    <row r="425" spans="15:16" ht="18.5" x14ac:dyDescent="0.45">
      <c r="O425" s="38"/>
      <c r="P425" s="39" t="e">
        <f t="shared" si="7"/>
        <v>#DIV/0!</v>
      </c>
    </row>
    <row r="426" spans="15:16" ht="18.5" x14ac:dyDescent="0.45">
      <c r="O426" s="38"/>
      <c r="P426" s="39" t="e">
        <f t="shared" si="7"/>
        <v>#DIV/0!</v>
      </c>
    </row>
    <row r="427" spans="15:16" ht="18.5" x14ac:dyDescent="0.45">
      <c r="O427" s="38"/>
      <c r="P427" s="39" t="e">
        <f t="shared" si="7"/>
        <v>#DIV/0!</v>
      </c>
    </row>
    <row r="428" spans="15:16" ht="18.5" x14ac:dyDescent="0.45">
      <c r="O428" s="38"/>
      <c r="P428" s="39" t="e">
        <f t="shared" si="7"/>
        <v>#DIV/0!</v>
      </c>
    </row>
    <row r="429" spans="15:16" ht="18.5" x14ac:dyDescent="0.45">
      <c r="O429" s="38"/>
      <c r="P429" s="39" t="e">
        <f t="shared" si="7"/>
        <v>#DIV/0!</v>
      </c>
    </row>
    <row r="430" spans="15:16" ht="18.5" x14ac:dyDescent="0.45">
      <c r="O430" s="38"/>
      <c r="P430" s="39" t="e">
        <f t="shared" si="7"/>
        <v>#DIV/0!</v>
      </c>
    </row>
    <row r="431" spans="15:16" ht="18.5" x14ac:dyDescent="0.45">
      <c r="O431" s="38"/>
      <c r="P431" s="39" t="e">
        <f t="shared" si="7"/>
        <v>#DIV/0!</v>
      </c>
    </row>
    <row r="432" spans="15:16" ht="18.5" x14ac:dyDescent="0.45">
      <c r="O432" s="38"/>
      <c r="P432" s="39" t="e">
        <f t="shared" si="7"/>
        <v>#DIV/0!</v>
      </c>
    </row>
    <row r="433" spans="15:16" ht="18.5" x14ac:dyDescent="0.45">
      <c r="O433" s="38"/>
      <c r="P433" s="39" t="e">
        <f t="shared" si="7"/>
        <v>#DIV/0!</v>
      </c>
    </row>
    <row r="434" spans="15:16" ht="18.5" x14ac:dyDescent="0.45">
      <c r="O434" s="38"/>
      <c r="P434" s="39" t="e">
        <f t="shared" si="7"/>
        <v>#DIV/0!</v>
      </c>
    </row>
    <row r="435" spans="15:16" ht="18.5" x14ac:dyDescent="0.45">
      <c r="O435" s="38"/>
      <c r="P435" s="39" t="e">
        <f t="shared" si="7"/>
        <v>#DIV/0!</v>
      </c>
    </row>
    <row r="436" spans="15:16" ht="18.5" x14ac:dyDescent="0.45">
      <c r="O436" s="38"/>
      <c r="P436" s="39" t="e">
        <f t="shared" si="7"/>
        <v>#DIV/0!</v>
      </c>
    </row>
    <row r="437" spans="15:16" ht="18.5" x14ac:dyDescent="0.45">
      <c r="O437" s="38"/>
      <c r="P437" s="39" t="e">
        <f t="shared" si="7"/>
        <v>#DIV/0!</v>
      </c>
    </row>
    <row r="438" spans="15:16" ht="18.5" x14ac:dyDescent="0.45">
      <c r="O438" s="38"/>
      <c r="P438" s="39" t="e">
        <f t="shared" si="7"/>
        <v>#DIV/0!</v>
      </c>
    </row>
    <row r="439" spans="15:16" ht="18.5" x14ac:dyDescent="0.45">
      <c r="O439" s="38"/>
      <c r="P439" s="39" t="e">
        <f t="shared" si="7"/>
        <v>#DIV/0!</v>
      </c>
    </row>
    <row r="440" spans="15:16" ht="18.5" x14ac:dyDescent="0.45">
      <c r="O440" s="38"/>
      <c r="P440" s="39" t="e">
        <f t="shared" si="7"/>
        <v>#DIV/0!</v>
      </c>
    </row>
    <row r="441" spans="15:16" ht="18.5" x14ac:dyDescent="0.45">
      <c r="O441" s="38"/>
      <c r="P441" s="39" t="e">
        <f t="shared" si="7"/>
        <v>#DIV/0!</v>
      </c>
    </row>
    <row r="442" spans="15:16" ht="18.5" x14ac:dyDescent="0.45">
      <c r="O442" s="38"/>
      <c r="P442" s="39" t="e">
        <f t="shared" si="7"/>
        <v>#DIV/0!</v>
      </c>
    </row>
    <row r="443" spans="15:16" ht="18.5" x14ac:dyDescent="0.45">
      <c r="O443" s="38"/>
      <c r="P443" s="39" t="e">
        <f t="shared" si="7"/>
        <v>#DIV/0!</v>
      </c>
    </row>
    <row r="444" spans="15:16" ht="18.5" x14ac:dyDescent="0.45">
      <c r="O444" s="38"/>
      <c r="P444" s="39" t="e">
        <f t="shared" si="7"/>
        <v>#DIV/0!</v>
      </c>
    </row>
    <row r="445" spans="15:16" ht="18.5" x14ac:dyDescent="0.45">
      <c r="O445" s="38"/>
      <c r="P445" s="39" t="e">
        <f t="shared" si="7"/>
        <v>#DIV/0!</v>
      </c>
    </row>
    <row r="446" spans="15:16" ht="18.5" x14ac:dyDescent="0.45">
      <c r="O446" s="38"/>
      <c r="P446" s="39" t="e">
        <f t="shared" si="7"/>
        <v>#DIV/0!</v>
      </c>
    </row>
    <row r="447" spans="15:16" ht="18.5" x14ac:dyDescent="0.45">
      <c r="O447" s="38"/>
      <c r="P447" s="39" t="e">
        <f t="shared" si="7"/>
        <v>#DIV/0!</v>
      </c>
    </row>
    <row r="448" spans="15:16" ht="18.5" x14ac:dyDescent="0.45">
      <c r="O448" s="38"/>
      <c r="P448" s="39" t="e">
        <f t="shared" si="7"/>
        <v>#DIV/0!</v>
      </c>
    </row>
    <row r="449" spans="15:16" ht="18.5" x14ac:dyDescent="0.45">
      <c r="O449" s="38"/>
      <c r="P449" s="39" t="e">
        <f t="shared" si="7"/>
        <v>#DIV/0!</v>
      </c>
    </row>
    <row r="450" spans="15:16" ht="18.5" x14ac:dyDescent="0.45">
      <c r="O450" s="38"/>
      <c r="P450" s="39" t="e">
        <f t="shared" si="7"/>
        <v>#DIV/0!</v>
      </c>
    </row>
    <row r="451" spans="15:16" ht="18.5" x14ac:dyDescent="0.45">
      <c r="O451" s="38"/>
      <c r="P451" s="39" t="e">
        <f t="shared" si="7"/>
        <v>#DIV/0!</v>
      </c>
    </row>
    <row r="452" spans="15:16" ht="18.5" x14ac:dyDescent="0.45">
      <c r="O452" s="38"/>
      <c r="P452" s="39" t="e">
        <f t="shared" si="7"/>
        <v>#DIV/0!</v>
      </c>
    </row>
    <row r="453" spans="15:16" ht="18.5" x14ac:dyDescent="0.45">
      <c r="O453" s="38"/>
      <c r="P453" s="39" t="e">
        <f t="shared" si="7"/>
        <v>#DIV/0!</v>
      </c>
    </row>
    <row r="454" spans="15:16" ht="18.5" x14ac:dyDescent="0.45">
      <c r="O454" s="38"/>
      <c r="P454" s="39" t="e">
        <f t="shared" si="7"/>
        <v>#DIV/0!</v>
      </c>
    </row>
    <row r="455" spans="15:16" ht="18.5" x14ac:dyDescent="0.45">
      <c r="O455" s="38"/>
      <c r="P455" s="39" t="e">
        <f t="shared" si="7"/>
        <v>#DIV/0!</v>
      </c>
    </row>
    <row r="456" spans="15:16" ht="18.5" x14ac:dyDescent="0.45">
      <c r="O456" s="38"/>
      <c r="P456" s="39" t="e">
        <f t="shared" si="7"/>
        <v>#DIV/0!</v>
      </c>
    </row>
    <row r="457" spans="15:16" ht="18.5" x14ac:dyDescent="0.45">
      <c r="O457" s="38"/>
      <c r="P457" s="39" t="e">
        <f t="shared" si="7"/>
        <v>#DIV/0!</v>
      </c>
    </row>
    <row r="458" spans="15:16" ht="18.5" x14ac:dyDescent="0.45">
      <c r="O458" s="38"/>
      <c r="P458" s="39" t="e">
        <f t="shared" si="7"/>
        <v>#DIV/0!</v>
      </c>
    </row>
    <row r="459" spans="15:16" ht="18.5" x14ac:dyDescent="0.45">
      <c r="O459" s="38"/>
      <c r="P459" s="39" t="e">
        <f t="shared" si="7"/>
        <v>#DIV/0!</v>
      </c>
    </row>
    <row r="460" spans="15:16" ht="18.5" x14ac:dyDescent="0.45">
      <c r="O460" s="38"/>
      <c r="P460" s="39" t="e">
        <f t="shared" si="7"/>
        <v>#DIV/0!</v>
      </c>
    </row>
    <row r="461" spans="15:16" ht="18.5" x14ac:dyDescent="0.45">
      <c r="O461" s="38"/>
      <c r="P461" s="39" t="e">
        <f t="shared" si="7"/>
        <v>#DIV/0!</v>
      </c>
    </row>
    <row r="462" spans="15:16" ht="18.5" x14ac:dyDescent="0.45">
      <c r="O462" s="38"/>
      <c r="P462" s="39" t="e">
        <f t="shared" si="7"/>
        <v>#DIV/0!</v>
      </c>
    </row>
    <row r="463" spans="15:16" ht="18.5" x14ac:dyDescent="0.45">
      <c r="O463" s="38"/>
      <c r="P463" s="39" t="e">
        <f t="shared" si="7"/>
        <v>#DIV/0!</v>
      </c>
    </row>
    <row r="464" spans="15:16" ht="18.5" x14ac:dyDescent="0.45">
      <c r="O464" s="38"/>
      <c r="P464" s="39" t="e">
        <f t="shared" si="7"/>
        <v>#DIV/0!</v>
      </c>
    </row>
    <row r="465" spans="15:16" ht="18.5" x14ac:dyDescent="0.45">
      <c r="O465" s="38"/>
      <c r="P465" s="39" t="e">
        <f t="shared" si="7"/>
        <v>#DIV/0!</v>
      </c>
    </row>
    <row r="466" spans="15:16" ht="18.5" x14ac:dyDescent="0.45">
      <c r="O466" s="38"/>
      <c r="P466" s="39" t="e">
        <f t="shared" si="7"/>
        <v>#DIV/0!</v>
      </c>
    </row>
    <row r="467" spans="15:16" ht="18.5" x14ac:dyDescent="0.45">
      <c r="O467" s="38"/>
      <c r="P467" s="39" t="e">
        <f t="shared" si="7"/>
        <v>#DIV/0!</v>
      </c>
    </row>
    <row r="468" spans="15:16" ht="18.5" x14ac:dyDescent="0.45">
      <c r="O468" s="38"/>
      <c r="P468" s="39" t="e">
        <f t="shared" si="7"/>
        <v>#DIV/0!</v>
      </c>
    </row>
    <row r="469" spans="15:16" ht="18.5" x14ac:dyDescent="0.45">
      <c r="O469" s="38"/>
      <c r="P469" s="39" t="e">
        <f t="shared" si="7"/>
        <v>#DIV/0!</v>
      </c>
    </row>
    <row r="470" spans="15:16" ht="18.5" x14ac:dyDescent="0.45">
      <c r="O470" s="38"/>
      <c r="P470" s="39" t="e">
        <f t="shared" si="7"/>
        <v>#DIV/0!</v>
      </c>
    </row>
    <row r="471" spans="15:16" ht="18.5" x14ac:dyDescent="0.45">
      <c r="O471" s="38"/>
      <c r="P471" s="39" t="e">
        <f t="shared" si="7"/>
        <v>#DIV/0!</v>
      </c>
    </row>
    <row r="472" spans="15:16" ht="18.5" x14ac:dyDescent="0.45">
      <c r="O472" s="38"/>
      <c r="P472" s="39" t="e">
        <f t="shared" si="7"/>
        <v>#DIV/0!</v>
      </c>
    </row>
    <row r="473" spans="15:16" ht="18.5" x14ac:dyDescent="0.45">
      <c r="O473" s="38"/>
      <c r="P473" s="39" t="e">
        <f t="shared" si="7"/>
        <v>#DIV/0!</v>
      </c>
    </row>
    <row r="474" spans="15:16" ht="18.5" x14ac:dyDescent="0.45">
      <c r="O474" s="38"/>
      <c r="P474" s="39" t="e">
        <f t="shared" si="7"/>
        <v>#DIV/0!</v>
      </c>
    </row>
    <row r="475" spans="15:16" ht="18.5" x14ac:dyDescent="0.45">
      <c r="O475" s="38"/>
      <c r="P475" s="39" t="e">
        <f t="shared" si="7"/>
        <v>#DIV/0!</v>
      </c>
    </row>
    <row r="476" spans="15:16" ht="18.5" x14ac:dyDescent="0.45">
      <c r="O476" s="38"/>
      <c r="P476" s="39" t="e">
        <f t="shared" si="7"/>
        <v>#DIV/0!</v>
      </c>
    </row>
    <row r="477" spans="15:16" ht="18.5" x14ac:dyDescent="0.45">
      <c r="O477" s="38"/>
      <c r="P477" s="39" t="e">
        <f t="shared" si="7"/>
        <v>#DIV/0!</v>
      </c>
    </row>
    <row r="478" spans="15:16" ht="18.5" x14ac:dyDescent="0.45">
      <c r="O478" s="38"/>
      <c r="P478" s="39" t="e">
        <f t="shared" si="7"/>
        <v>#DIV/0!</v>
      </c>
    </row>
    <row r="479" spans="15:16" ht="18.5" x14ac:dyDescent="0.45">
      <c r="O479" s="38"/>
      <c r="P479" s="39" t="e">
        <f t="shared" si="7"/>
        <v>#DIV/0!</v>
      </c>
    </row>
    <row r="480" spans="15:16" ht="18.5" x14ac:dyDescent="0.45">
      <c r="O480" s="38"/>
      <c r="P480" s="39" t="e">
        <f t="shared" si="7"/>
        <v>#DIV/0!</v>
      </c>
    </row>
    <row r="481" spans="15:16" ht="18.5" x14ac:dyDescent="0.45">
      <c r="O481" s="38"/>
      <c r="P481" s="39" t="e">
        <f t="shared" si="7"/>
        <v>#DIV/0!</v>
      </c>
    </row>
    <row r="482" spans="15:16" ht="18.5" x14ac:dyDescent="0.45">
      <c r="O482" s="38"/>
      <c r="P482" s="39" t="e">
        <f t="shared" si="7"/>
        <v>#DIV/0!</v>
      </c>
    </row>
    <row r="483" spans="15:16" ht="18.5" x14ac:dyDescent="0.45">
      <c r="O483" s="38"/>
      <c r="P483" s="39" t="e">
        <f t="shared" si="7"/>
        <v>#DIV/0!</v>
      </c>
    </row>
    <row r="484" spans="15:16" ht="18.5" x14ac:dyDescent="0.45">
      <c r="O484" s="38"/>
      <c r="P484" s="39" t="e">
        <f t="shared" si="7"/>
        <v>#DIV/0!</v>
      </c>
    </row>
    <row r="485" spans="15:16" ht="18.5" x14ac:dyDescent="0.45">
      <c r="O485" s="38"/>
      <c r="P485" s="39" t="e">
        <f t="shared" ref="P485:P548" si="8">(J485*100)/O485</f>
        <v>#DIV/0!</v>
      </c>
    </row>
    <row r="486" spans="15:16" ht="18.5" x14ac:dyDescent="0.45">
      <c r="O486" s="38"/>
      <c r="P486" s="39" t="e">
        <f t="shared" si="8"/>
        <v>#DIV/0!</v>
      </c>
    </row>
    <row r="487" spans="15:16" ht="18.5" x14ac:dyDescent="0.45">
      <c r="O487" s="38"/>
      <c r="P487" s="39" t="e">
        <f t="shared" si="8"/>
        <v>#DIV/0!</v>
      </c>
    </row>
    <row r="488" spans="15:16" ht="18.5" x14ac:dyDescent="0.45">
      <c r="O488" s="38"/>
      <c r="P488" s="39" t="e">
        <f t="shared" si="8"/>
        <v>#DIV/0!</v>
      </c>
    </row>
    <row r="489" spans="15:16" ht="18.5" x14ac:dyDescent="0.45">
      <c r="O489" s="38"/>
      <c r="P489" s="39" t="e">
        <f t="shared" si="8"/>
        <v>#DIV/0!</v>
      </c>
    </row>
    <row r="490" spans="15:16" ht="18.5" x14ac:dyDescent="0.45">
      <c r="O490" s="38"/>
      <c r="P490" s="39" t="e">
        <f t="shared" si="8"/>
        <v>#DIV/0!</v>
      </c>
    </row>
    <row r="491" spans="15:16" ht="18.5" x14ac:dyDescent="0.45">
      <c r="O491" s="38"/>
      <c r="P491" s="39" t="e">
        <f t="shared" si="8"/>
        <v>#DIV/0!</v>
      </c>
    </row>
    <row r="492" spans="15:16" ht="18.5" x14ac:dyDescent="0.45">
      <c r="O492" s="38"/>
      <c r="P492" s="39" t="e">
        <f t="shared" si="8"/>
        <v>#DIV/0!</v>
      </c>
    </row>
    <row r="493" spans="15:16" ht="18.5" x14ac:dyDescent="0.45">
      <c r="O493" s="38"/>
      <c r="P493" s="39" t="e">
        <f t="shared" si="8"/>
        <v>#DIV/0!</v>
      </c>
    </row>
    <row r="494" spans="15:16" ht="18.5" x14ac:dyDescent="0.45">
      <c r="O494" s="38"/>
      <c r="P494" s="39" t="e">
        <f t="shared" si="8"/>
        <v>#DIV/0!</v>
      </c>
    </row>
    <row r="495" spans="15:16" ht="18.5" x14ac:dyDescent="0.45">
      <c r="O495" s="38"/>
      <c r="P495" s="39" t="e">
        <f t="shared" si="8"/>
        <v>#DIV/0!</v>
      </c>
    </row>
    <row r="496" spans="15:16" ht="18.5" x14ac:dyDescent="0.45">
      <c r="O496" s="38"/>
      <c r="P496" s="39" t="e">
        <f t="shared" si="8"/>
        <v>#DIV/0!</v>
      </c>
    </row>
    <row r="497" spans="15:16" ht="18.5" x14ac:dyDescent="0.45">
      <c r="O497" s="38"/>
      <c r="P497" s="39" t="e">
        <f t="shared" si="8"/>
        <v>#DIV/0!</v>
      </c>
    </row>
    <row r="498" spans="15:16" ht="18.5" x14ac:dyDescent="0.45">
      <c r="O498" s="38"/>
      <c r="P498" s="39" t="e">
        <f t="shared" si="8"/>
        <v>#DIV/0!</v>
      </c>
    </row>
    <row r="499" spans="15:16" ht="18.5" x14ac:dyDescent="0.45">
      <c r="O499" s="38"/>
      <c r="P499" s="39" t="e">
        <f t="shared" si="8"/>
        <v>#DIV/0!</v>
      </c>
    </row>
    <row r="500" spans="15:16" ht="18.5" x14ac:dyDescent="0.45">
      <c r="O500" s="38"/>
      <c r="P500" s="39" t="e">
        <f t="shared" si="8"/>
        <v>#DIV/0!</v>
      </c>
    </row>
    <row r="501" spans="15:16" ht="18.5" x14ac:dyDescent="0.45">
      <c r="O501" s="38"/>
      <c r="P501" s="39" t="e">
        <f t="shared" si="8"/>
        <v>#DIV/0!</v>
      </c>
    </row>
    <row r="502" spans="15:16" ht="18.5" x14ac:dyDescent="0.45">
      <c r="O502" s="38"/>
      <c r="P502" s="39" t="e">
        <f t="shared" si="8"/>
        <v>#DIV/0!</v>
      </c>
    </row>
    <row r="503" spans="15:16" ht="18.5" x14ac:dyDescent="0.45">
      <c r="O503" s="38"/>
      <c r="P503" s="39" t="e">
        <f t="shared" si="8"/>
        <v>#DIV/0!</v>
      </c>
    </row>
    <row r="504" spans="15:16" ht="18.5" x14ac:dyDescent="0.45">
      <c r="O504" s="38"/>
      <c r="P504" s="39" t="e">
        <f t="shared" si="8"/>
        <v>#DIV/0!</v>
      </c>
    </row>
    <row r="505" spans="15:16" ht="18.5" x14ac:dyDescent="0.45">
      <c r="O505" s="38"/>
      <c r="P505" s="39" t="e">
        <f t="shared" si="8"/>
        <v>#DIV/0!</v>
      </c>
    </row>
    <row r="506" spans="15:16" ht="18.5" x14ac:dyDescent="0.45">
      <c r="O506" s="38"/>
      <c r="P506" s="39" t="e">
        <f t="shared" si="8"/>
        <v>#DIV/0!</v>
      </c>
    </row>
    <row r="507" spans="15:16" ht="18.5" x14ac:dyDescent="0.45">
      <c r="O507" s="38"/>
      <c r="P507" s="39" t="e">
        <f t="shared" si="8"/>
        <v>#DIV/0!</v>
      </c>
    </row>
    <row r="508" spans="15:16" ht="18.5" x14ac:dyDescent="0.45">
      <c r="O508" s="38"/>
      <c r="P508" s="39" t="e">
        <f t="shared" si="8"/>
        <v>#DIV/0!</v>
      </c>
    </row>
    <row r="509" spans="15:16" ht="18.5" x14ac:dyDescent="0.45">
      <c r="O509" s="38"/>
      <c r="P509" s="39" t="e">
        <f t="shared" si="8"/>
        <v>#DIV/0!</v>
      </c>
    </row>
    <row r="510" spans="15:16" ht="18.5" x14ac:dyDescent="0.45">
      <c r="O510" s="38"/>
      <c r="P510" s="39" t="e">
        <f t="shared" si="8"/>
        <v>#DIV/0!</v>
      </c>
    </row>
    <row r="511" spans="15:16" ht="18.5" x14ac:dyDescent="0.45">
      <c r="O511" s="38"/>
      <c r="P511" s="39" t="e">
        <f t="shared" si="8"/>
        <v>#DIV/0!</v>
      </c>
    </row>
    <row r="512" spans="15:16" ht="18.5" x14ac:dyDescent="0.45">
      <c r="O512" s="38"/>
      <c r="P512" s="39" t="e">
        <f t="shared" si="8"/>
        <v>#DIV/0!</v>
      </c>
    </row>
    <row r="513" spans="15:16" ht="18.5" x14ac:dyDescent="0.45">
      <c r="O513" s="38"/>
      <c r="P513" s="39" t="e">
        <f t="shared" si="8"/>
        <v>#DIV/0!</v>
      </c>
    </row>
    <row r="514" spans="15:16" ht="18.5" x14ac:dyDescent="0.45">
      <c r="O514" s="38"/>
      <c r="P514" s="39" t="e">
        <f t="shared" si="8"/>
        <v>#DIV/0!</v>
      </c>
    </row>
    <row r="515" spans="15:16" ht="18.5" x14ac:dyDescent="0.45">
      <c r="O515" s="38"/>
      <c r="P515" s="39" t="e">
        <f t="shared" si="8"/>
        <v>#DIV/0!</v>
      </c>
    </row>
    <row r="516" spans="15:16" ht="18.5" x14ac:dyDescent="0.45">
      <c r="O516" s="38"/>
      <c r="P516" s="39" t="e">
        <f t="shared" si="8"/>
        <v>#DIV/0!</v>
      </c>
    </row>
    <row r="517" spans="15:16" ht="18.5" x14ac:dyDescent="0.45">
      <c r="O517" s="38"/>
      <c r="P517" s="39" t="e">
        <f t="shared" si="8"/>
        <v>#DIV/0!</v>
      </c>
    </row>
    <row r="518" spans="15:16" ht="18.5" x14ac:dyDescent="0.45">
      <c r="O518" s="38"/>
      <c r="P518" s="39" t="e">
        <f t="shared" si="8"/>
        <v>#DIV/0!</v>
      </c>
    </row>
    <row r="519" spans="15:16" ht="18.5" x14ac:dyDescent="0.45">
      <c r="O519" s="38"/>
      <c r="P519" s="39" t="e">
        <f t="shared" si="8"/>
        <v>#DIV/0!</v>
      </c>
    </row>
    <row r="520" spans="15:16" ht="18.5" x14ac:dyDescent="0.45">
      <c r="O520" s="38"/>
      <c r="P520" s="39" t="e">
        <f t="shared" si="8"/>
        <v>#DIV/0!</v>
      </c>
    </row>
    <row r="521" spans="15:16" ht="18.5" x14ac:dyDescent="0.45">
      <c r="O521" s="38"/>
      <c r="P521" s="39" t="e">
        <f t="shared" si="8"/>
        <v>#DIV/0!</v>
      </c>
    </row>
    <row r="522" spans="15:16" ht="18.5" x14ac:dyDescent="0.45">
      <c r="O522" s="38"/>
      <c r="P522" s="39" t="e">
        <f t="shared" si="8"/>
        <v>#DIV/0!</v>
      </c>
    </row>
    <row r="523" spans="15:16" ht="18.5" x14ac:dyDescent="0.45">
      <c r="O523" s="38"/>
      <c r="P523" s="39" t="e">
        <f t="shared" si="8"/>
        <v>#DIV/0!</v>
      </c>
    </row>
    <row r="524" spans="15:16" ht="18.5" x14ac:dyDescent="0.45">
      <c r="O524" s="38"/>
      <c r="P524" s="39" t="e">
        <f t="shared" si="8"/>
        <v>#DIV/0!</v>
      </c>
    </row>
    <row r="525" spans="15:16" ht="18.5" x14ac:dyDescent="0.45">
      <c r="O525" s="38"/>
      <c r="P525" s="39" t="e">
        <f t="shared" si="8"/>
        <v>#DIV/0!</v>
      </c>
    </row>
    <row r="526" spans="15:16" ht="18.5" x14ac:dyDescent="0.45">
      <c r="O526" s="38"/>
      <c r="P526" s="39" t="e">
        <f t="shared" si="8"/>
        <v>#DIV/0!</v>
      </c>
    </row>
    <row r="527" spans="15:16" ht="18.5" x14ac:dyDescent="0.45">
      <c r="O527" s="38"/>
      <c r="P527" s="39" t="e">
        <f t="shared" si="8"/>
        <v>#DIV/0!</v>
      </c>
    </row>
    <row r="528" spans="15:16" ht="18.5" x14ac:dyDescent="0.45">
      <c r="O528" s="38"/>
      <c r="P528" s="39" t="e">
        <f t="shared" si="8"/>
        <v>#DIV/0!</v>
      </c>
    </row>
    <row r="529" spans="15:16" ht="18.5" x14ac:dyDescent="0.45">
      <c r="O529" s="38"/>
      <c r="P529" s="39" t="e">
        <f t="shared" si="8"/>
        <v>#DIV/0!</v>
      </c>
    </row>
    <row r="530" spans="15:16" ht="18.5" x14ac:dyDescent="0.45">
      <c r="O530" s="38"/>
      <c r="P530" s="39" t="e">
        <f t="shared" si="8"/>
        <v>#DIV/0!</v>
      </c>
    </row>
    <row r="531" spans="15:16" ht="18.5" x14ac:dyDescent="0.45">
      <c r="O531" s="38"/>
      <c r="P531" s="39" t="e">
        <f t="shared" si="8"/>
        <v>#DIV/0!</v>
      </c>
    </row>
    <row r="532" spans="15:16" ht="18.5" x14ac:dyDescent="0.45">
      <c r="O532" s="38"/>
      <c r="P532" s="39" t="e">
        <f t="shared" si="8"/>
        <v>#DIV/0!</v>
      </c>
    </row>
    <row r="533" spans="15:16" ht="18.5" x14ac:dyDescent="0.45">
      <c r="O533" s="38"/>
      <c r="P533" s="39" t="e">
        <f t="shared" si="8"/>
        <v>#DIV/0!</v>
      </c>
    </row>
    <row r="534" spans="15:16" ht="18.5" x14ac:dyDescent="0.45">
      <c r="O534" s="38"/>
      <c r="P534" s="39" t="e">
        <f t="shared" si="8"/>
        <v>#DIV/0!</v>
      </c>
    </row>
    <row r="535" spans="15:16" ht="18.5" x14ac:dyDescent="0.45">
      <c r="O535" s="38"/>
      <c r="P535" s="39" t="e">
        <f t="shared" si="8"/>
        <v>#DIV/0!</v>
      </c>
    </row>
    <row r="536" spans="15:16" ht="18.5" x14ac:dyDescent="0.45">
      <c r="O536" s="38"/>
      <c r="P536" s="39" t="e">
        <f t="shared" si="8"/>
        <v>#DIV/0!</v>
      </c>
    </row>
    <row r="537" spans="15:16" ht="18.5" x14ac:dyDescent="0.45">
      <c r="O537" s="38"/>
      <c r="P537" s="39" t="e">
        <f t="shared" si="8"/>
        <v>#DIV/0!</v>
      </c>
    </row>
    <row r="538" spans="15:16" ht="18.5" x14ac:dyDescent="0.45">
      <c r="O538" s="38"/>
      <c r="P538" s="39" t="e">
        <f t="shared" si="8"/>
        <v>#DIV/0!</v>
      </c>
    </row>
    <row r="539" spans="15:16" ht="18.5" x14ac:dyDescent="0.45">
      <c r="O539" s="38"/>
      <c r="P539" s="39" t="e">
        <f t="shared" si="8"/>
        <v>#DIV/0!</v>
      </c>
    </row>
    <row r="540" spans="15:16" ht="18.5" x14ac:dyDescent="0.45">
      <c r="O540" s="38"/>
      <c r="P540" s="39" t="e">
        <f t="shared" si="8"/>
        <v>#DIV/0!</v>
      </c>
    </row>
    <row r="541" spans="15:16" ht="18.5" x14ac:dyDescent="0.45">
      <c r="O541" s="38"/>
      <c r="P541" s="39" t="e">
        <f t="shared" si="8"/>
        <v>#DIV/0!</v>
      </c>
    </row>
    <row r="542" spans="15:16" ht="18.5" x14ac:dyDescent="0.45">
      <c r="O542" s="38"/>
      <c r="P542" s="39" t="e">
        <f t="shared" si="8"/>
        <v>#DIV/0!</v>
      </c>
    </row>
    <row r="543" spans="15:16" ht="18.5" x14ac:dyDescent="0.45">
      <c r="O543" s="38"/>
      <c r="P543" s="39" t="e">
        <f t="shared" si="8"/>
        <v>#DIV/0!</v>
      </c>
    </row>
    <row r="544" spans="15:16" ht="18.5" x14ac:dyDescent="0.45">
      <c r="O544" s="38"/>
      <c r="P544" s="39" t="e">
        <f t="shared" si="8"/>
        <v>#DIV/0!</v>
      </c>
    </row>
    <row r="545" spans="15:16" ht="18.5" x14ac:dyDescent="0.45">
      <c r="O545" s="38"/>
      <c r="P545" s="39" t="e">
        <f t="shared" si="8"/>
        <v>#DIV/0!</v>
      </c>
    </row>
    <row r="546" spans="15:16" ht="18.5" x14ac:dyDescent="0.45">
      <c r="O546" s="38"/>
      <c r="P546" s="39" t="e">
        <f t="shared" si="8"/>
        <v>#DIV/0!</v>
      </c>
    </row>
    <row r="547" spans="15:16" ht="18.5" x14ac:dyDescent="0.45">
      <c r="O547" s="38"/>
      <c r="P547" s="39" t="e">
        <f t="shared" si="8"/>
        <v>#DIV/0!</v>
      </c>
    </row>
    <row r="548" spans="15:16" ht="18.5" x14ac:dyDescent="0.45">
      <c r="O548" s="38"/>
      <c r="P548" s="39" t="e">
        <f t="shared" si="8"/>
        <v>#DIV/0!</v>
      </c>
    </row>
    <row r="549" spans="15:16" ht="18.5" x14ac:dyDescent="0.45">
      <c r="O549" s="38"/>
      <c r="P549" s="39" t="e">
        <f t="shared" ref="P549:P612" si="9">(J549*100)/O549</f>
        <v>#DIV/0!</v>
      </c>
    </row>
    <row r="550" spans="15:16" ht="18.5" x14ac:dyDescent="0.45">
      <c r="O550" s="38"/>
      <c r="P550" s="39" t="e">
        <f t="shared" si="9"/>
        <v>#DIV/0!</v>
      </c>
    </row>
    <row r="551" spans="15:16" ht="18.5" x14ac:dyDescent="0.45">
      <c r="O551" s="38"/>
      <c r="P551" s="39" t="e">
        <f t="shared" si="9"/>
        <v>#DIV/0!</v>
      </c>
    </row>
    <row r="552" spans="15:16" ht="18.5" x14ac:dyDescent="0.45">
      <c r="O552" s="38"/>
      <c r="P552" s="39" t="e">
        <f t="shared" si="9"/>
        <v>#DIV/0!</v>
      </c>
    </row>
    <row r="553" spans="15:16" ht="18.5" x14ac:dyDescent="0.45">
      <c r="O553" s="38"/>
      <c r="P553" s="39" t="e">
        <f t="shared" si="9"/>
        <v>#DIV/0!</v>
      </c>
    </row>
    <row r="554" spans="15:16" ht="18.5" x14ac:dyDescent="0.45">
      <c r="O554" s="38"/>
      <c r="P554" s="39" t="e">
        <f t="shared" si="9"/>
        <v>#DIV/0!</v>
      </c>
    </row>
    <row r="555" spans="15:16" ht="18.5" x14ac:dyDescent="0.45">
      <c r="O555" s="38"/>
      <c r="P555" s="39" t="e">
        <f t="shared" si="9"/>
        <v>#DIV/0!</v>
      </c>
    </row>
    <row r="556" spans="15:16" ht="18.5" x14ac:dyDescent="0.45">
      <c r="O556" s="38"/>
      <c r="P556" s="39" t="e">
        <f t="shared" si="9"/>
        <v>#DIV/0!</v>
      </c>
    </row>
    <row r="557" spans="15:16" ht="18.5" x14ac:dyDescent="0.45">
      <c r="O557" s="38"/>
      <c r="P557" s="39" t="e">
        <f t="shared" si="9"/>
        <v>#DIV/0!</v>
      </c>
    </row>
    <row r="558" spans="15:16" ht="18.5" x14ac:dyDescent="0.45">
      <c r="O558" s="38"/>
      <c r="P558" s="39" t="e">
        <f t="shared" si="9"/>
        <v>#DIV/0!</v>
      </c>
    </row>
    <row r="559" spans="15:16" ht="18.5" x14ac:dyDescent="0.45">
      <c r="O559" s="38"/>
      <c r="P559" s="39" t="e">
        <f t="shared" si="9"/>
        <v>#DIV/0!</v>
      </c>
    </row>
    <row r="560" spans="15:16" ht="18.5" x14ac:dyDescent="0.45">
      <c r="O560" s="38"/>
      <c r="P560" s="39" t="e">
        <f t="shared" si="9"/>
        <v>#DIV/0!</v>
      </c>
    </row>
    <row r="561" spans="15:16" ht="18.5" x14ac:dyDescent="0.45">
      <c r="O561" s="38"/>
      <c r="P561" s="39" t="e">
        <f t="shared" si="9"/>
        <v>#DIV/0!</v>
      </c>
    </row>
    <row r="562" spans="15:16" ht="18.5" x14ac:dyDescent="0.45">
      <c r="O562" s="38"/>
      <c r="P562" s="39" t="e">
        <f t="shared" si="9"/>
        <v>#DIV/0!</v>
      </c>
    </row>
    <row r="563" spans="15:16" ht="18.5" x14ac:dyDescent="0.45">
      <c r="O563" s="38"/>
      <c r="P563" s="39" t="e">
        <f t="shared" si="9"/>
        <v>#DIV/0!</v>
      </c>
    </row>
    <row r="564" spans="15:16" ht="18.5" x14ac:dyDescent="0.45">
      <c r="O564" s="38"/>
      <c r="P564" s="39" t="e">
        <f t="shared" si="9"/>
        <v>#DIV/0!</v>
      </c>
    </row>
    <row r="565" spans="15:16" ht="18.5" x14ac:dyDescent="0.45">
      <c r="O565" s="38"/>
      <c r="P565" s="39" t="e">
        <f t="shared" si="9"/>
        <v>#DIV/0!</v>
      </c>
    </row>
    <row r="566" spans="15:16" ht="18.5" x14ac:dyDescent="0.45">
      <c r="O566" s="38"/>
      <c r="P566" s="39" t="e">
        <f t="shared" si="9"/>
        <v>#DIV/0!</v>
      </c>
    </row>
    <row r="567" spans="15:16" ht="18.5" x14ac:dyDescent="0.45">
      <c r="O567" s="38"/>
      <c r="P567" s="39" t="e">
        <f t="shared" si="9"/>
        <v>#DIV/0!</v>
      </c>
    </row>
    <row r="568" spans="15:16" ht="18.5" x14ac:dyDescent="0.45">
      <c r="O568" s="38"/>
      <c r="P568" s="39" t="e">
        <f t="shared" si="9"/>
        <v>#DIV/0!</v>
      </c>
    </row>
    <row r="569" spans="15:16" ht="18.5" x14ac:dyDescent="0.45">
      <c r="O569" s="38"/>
      <c r="P569" s="39" t="e">
        <f t="shared" si="9"/>
        <v>#DIV/0!</v>
      </c>
    </row>
    <row r="570" spans="15:16" ht="18.5" x14ac:dyDescent="0.45">
      <c r="O570" s="38"/>
      <c r="P570" s="39" t="e">
        <f t="shared" si="9"/>
        <v>#DIV/0!</v>
      </c>
    </row>
    <row r="571" spans="15:16" ht="18.5" x14ac:dyDescent="0.45">
      <c r="O571" s="38"/>
      <c r="P571" s="39" t="e">
        <f t="shared" si="9"/>
        <v>#DIV/0!</v>
      </c>
    </row>
    <row r="572" spans="15:16" ht="18.5" x14ac:dyDescent="0.45">
      <c r="O572" s="38"/>
      <c r="P572" s="39" t="e">
        <f t="shared" si="9"/>
        <v>#DIV/0!</v>
      </c>
    </row>
    <row r="573" spans="15:16" ht="18.5" x14ac:dyDescent="0.45">
      <c r="O573" s="38"/>
      <c r="P573" s="39" t="e">
        <f t="shared" si="9"/>
        <v>#DIV/0!</v>
      </c>
    </row>
    <row r="574" spans="15:16" ht="18.5" x14ac:dyDescent="0.45">
      <c r="O574" s="38"/>
      <c r="P574" s="39" t="e">
        <f t="shared" si="9"/>
        <v>#DIV/0!</v>
      </c>
    </row>
    <row r="575" spans="15:16" ht="18.5" x14ac:dyDescent="0.45">
      <c r="O575" s="38"/>
      <c r="P575" s="39" t="e">
        <f t="shared" si="9"/>
        <v>#DIV/0!</v>
      </c>
    </row>
    <row r="576" spans="15:16" ht="18.5" x14ac:dyDescent="0.45">
      <c r="O576" s="38"/>
      <c r="P576" s="39" t="e">
        <f t="shared" si="9"/>
        <v>#DIV/0!</v>
      </c>
    </row>
    <row r="577" spans="15:16" ht="18.5" x14ac:dyDescent="0.45">
      <c r="O577" s="38"/>
      <c r="P577" s="39" t="e">
        <f t="shared" si="9"/>
        <v>#DIV/0!</v>
      </c>
    </row>
    <row r="578" spans="15:16" ht="18.5" x14ac:dyDescent="0.45">
      <c r="O578" s="38"/>
      <c r="P578" s="39" t="e">
        <f t="shared" si="9"/>
        <v>#DIV/0!</v>
      </c>
    </row>
    <row r="579" spans="15:16" ht="18.5" x14ac:dyDescent="0.45">
      <c r="O579" s="38"/>
      <c r="P579" s="39" t="e">
        <f t="shared" si="9"/>
        <v>#DIV/0!</v>
      </c>
    </row>
    <row r="580" spans="15:16" ht="18.5" x14ac:dyDescent="0.45">
      <c r="O580" s="38"/>
      <c r="P580" s="39" t="e">
        <f t="shared" si="9"/>
        <v>#DIV/0!</v>
      </c>
    </row>
    <row r="581" spans="15:16" ht="18.5" x14ac:dyDescent="0.45">
      <c r="O581" s="38"/>
      <c r="P581" s="39" t="e">
        <f t="shared" si="9"/>
        <v>#DIV/0!</v>
      </c>
    </row>
    <row r="582" spans="15:16" ht="18.5" x14ac:dyDescent="0.45">
      <c r="O582" s="38"/>
      <c r="P582" s="39" t="e">
        <f t="shared" si="9"/>
        <v>#DIV/0!</v>
      </c>
    </row>
    <row r="583" spans="15:16" ht="18.5" x14ac:dyDescent="0.45">
      <c r="O583" s="38"/>
      <c r="P583" s="39" t="e">
        <f t="shared" si="9"/>
        <v>#DIV/0!</v>
      </c>
    </row>
    <row r="584" spans="15:16" ht="18.5" x14ac:dyDescent="0.45">
      <c r="O584" s="38"/>
      <c r="P584" s="39" t="e">
        <f t="shared" si="9"/>
        <v>#DIV/0!</v>
      </c>
    </row>
    <row r="585" spans="15:16" ht="18.5" x14ac:dyDescent="0.45">
      <c r="O585" s="38"/>
      <c r="P585" s="39" t="e">
        <f t="shared" si="9"/>
        <v>#DIV/0!</v>
      </c>
    </row>
    <row r="586" spans="15:16" ht="18.5" x14ac:dyDescent="0.45">
      <c r="O586" s="38"/>
      <c r="P586" s="39" t="e">
        <f t="shared" si="9"/>
        <v>#DIV/0!</v>
      </c>
    </row>
    <row r="587" spans="15:16" ht="18.5" x14ac:dyDescent="0.45">
      <c r="O587" s="38"/>
      <c r="P587" s="39" t="e">
        <f t="shared" si="9"/>
        <v>#DIV/0!</v>
      </c>
    </row>
    <row r="588" spans="15:16" ht="18.5" x14ac:dyDescent="0.45">
      <c r="O588" s="38"/>
      <c r="P588" s="39" t="e">
        <f t="shared" si="9"/>
        <v>#DIV/0!</v>
      </c>
    </row>
    <row r="589" spans="15:16" ht="18.5" x14ac:dyDescent="0.45">
      <c r="O589" s="38"/>
      <c r="P589" s="39" t="e">
        <f t="shared" si="9"/>
        <v>#DIV/0!</v>
      </c>
    </row>
    <row r="590" spans="15:16" ht="18.5" x14ac:dyDescent="0.45">
      <c r="O590" s="38"/>
      <c r="P590" s="39" t="e">
        <f t="shared" si="9"/>
        <v>#DIV/0!</v>
      </c>
    </row>
    <row r="591" spans="15:16" ht="18.5" x14ac:dyDescent="0.45">
      <c r="O591" s="38"/>
      <c r="P591" s="39" t="e">
        <f t="shared" si="9"/>
        <v>#DIV/0!</v>
      </c>
    </row>
    <row r="592" spans="15:16" ht="18.5" x14ac:dyDescent="0.45">
      <c r="O592" s="38"/>
      <c r="P592" s="39" t="e">
        <f t="shared" si="9"/>
        <v>#DIV/0!</v>
      </c>
    </row>
    <row r="593" spans="15:16" ht="18.5" x14ac:dyDescent="0.45">
      <c r="O593" s="38"/>
      <c r="P593" s="39" t="e">
        <f t="shared" si="9"/>
        <v>#DIV/0!</v>
      </c>
    </row>
    <row r="594" spans="15:16" ht="18.5" x14ac:dyDescent="0.45">
      <c r="O594" s="38"/>
      <c r="P594" s="39" t="e">
        <f t="shared" si="9"/>
        <v>#DIV/0!</v>
      </c>
    </row>
    <row r="595" spans="15:16" ht="18.5" x14ac:dyDescent="0.45">
      <c r="O595" s="38"/>
      <c r="P595" s="39" t="e">
        <f t="shared" si="9"/>
        <v>#DIV/0!</v>
      </c>
    </row>
    <row r="596" spans="15:16" ht="18.5" x14ac:dyDescent="0.45">
      <c r="O596" s="38"/>
      <c r="P596" s="39" t="e">
        <f t="shared" si="9"/>
        <v>#DIV/0!</v>
      </c>
    </row>
    <row r="597" spans="15:16" ht="18.5" x14ac:dyDescent="0.45">
      <c r="O597" s="38"/>
      <c r="P597" s="39" t="e">
        <f t="shared" si="9"/>
        <v>#DIV/0!</v>
      </c>
    </row>
    <row r="598" spans="15:16" ht="18.5" x14ac:dyDescent="0.45">
      <c r="O598" s="38"/>
      <c r="P598" s="39" t="e">
        <f t="shared" si="9"/>
        <v>#DIV/0!</v>
      </c>
    </row>
    <row r="599" spans="15:16" ht="18.5" x14ac:dyDescent="0.45">
      <c r="O599" s="38"/>
      <c r="P599" s="39" t="e">
        <f t="shared" si="9"/>
        <v>#DIV/0!</v>
      </c>
    </row>
    <row r="600" spans="15:16" ht="18.5" x14ac:dyDescent="0.45">
      <c r="O600" s="38"/>
      <c r="P600" s="39" t="e">
        <f t="shared" si="9"/>
        <v>#DIV/0!</v>
      </c>
    </row>
    <row r="601" spans="15:16" ht="18.5" x14ac:dyDescent="0.45">
      <c r="O601" s="38"/>
      <c r="P601" s="39" t="e">
        <f t="shared" si="9"/>
        <v>#DIV/0!</v>
      </c>
    </row>
    <row r="602" spans="15:16" ht="18.5" x14ac:dyDescent="0.45">
      <c r="O602" s="38"/>
      <c r="P602" s="39" t="e">
        <f t="shared" si="9"/>
        <v>#DIV/0!</v>
      </c>
    </row>
    <row r="603" spans="15:16" ht="18.5" x14ac:dyDescent="0.45">
      <c r="O603" s="38"/>
      <c r="P603" s="39" t="e">
        <f t="shared" si="9"/>
        <v>#DIV/0!</v>
      </c>
    </row>
    <row r="604" spans="15:16" ht="18.5" x14ac:dyDescent="0.45">
      <c r="O604" s="38"/>
      <c r="P604" s="39" t="e">
        <f t="shared" si="9"/>
        <v>#DIV/0!</v>
      </c>
    </row>
    <row r="605" spans="15:16" ht="18.5" x14ac:dyDescent="0.45">
      <c r="O605" s="38"/>
      <c r="P605" s="39" t="e">
        <f t="shared" si="9"/>
        <v>#DIV/0!</v>
      </c>
    </row>
    <row r="606" spans="15:16" ht="18.5" x14ac:dyDescent="0.45">
      <c r="O606" s="38"/>
      <c r="P606" s="39" t="e">
        <f t="shared" si="9"/>
        <v>#DIV/0!</v>
      </c>
    </row>
    <row r="607" spans="15:16" ht="18.5" x14ac:dyDescent="0.45">
      <c r="O607" s="38"/>
      <c r="P607" s="39" t="e">
        <f t="shared" si="9"/>
        <v>#DIV/0!</v>
      </c>
    </row>
    <row r="608" spans="15:16" ht="18.5" x14ac:dyDescent="0.45">
      <c r="O608" s="38"/>
      <c r="P608" s="39" t="e">
        <f t="shared" si="9"/>
        <v>#DIV/0!</v>
      </c>
    </row>
    <row r="609" spans="15:16" ht="18.5" x14ac:dyDescent="0.45">
      <c r="O609" s="38"/>
      <c r="P609" s="39" t="e">
        <f t="shared" si="9"/>
        <v>#DIV/0!</v>
      </c>
    </row>
    <row r="610" spans="15:16" ht="18.5" x14ac:dyDescent="0.45">
      <c r="O610" s="38"/>
      <c r="P610" s="39" t="e">
        <f t="shared" si="9"/>
        <v>#DIV/0!</v>
      </c>
    </row>
    <row r="611" spans="15:16" ht="18.5" x14ac:dyDescent="0.45">
      <c r="O611" s="38"/>
      <c r="P611" s="39" t="e">
        <f t="shared" si="9"/>
        <v>#DIV/0!</v>
      </c>
    </row>
    <row r="612" spans="15:16" ht="18.5" x14ac:dyDescent="0.45">
      <c r="O612" s="38"/>
      <c r="P612" s="39" t="e">
        <f t="shared" si="9"/>
        <v>#DIV/0!</v>
      </c>
    </row>
    <row r="613" spans="15:16" ht="18.5" x14ac:dyDescent="0.45">
      <c r="O613" s="38"/>
      <c r="P613" s="39" t="e">
        <f t="shared" ref="P613:P676" si="10">(J613*100)/O613</f>
        <v>#DIV/0!</v>
      </c>
    </row>
    <row r="614" spans="15:16" ht="18.5" x14ac:dyDescent="0.45">
      <c r="O614" s="38"/>
      <c r="P614" s="39" t="e">
        <f t="shared" si="10"/>
        <v>#DIV/0!</v>
      </c>
    </row>
    <row r="615" spans="15:16" ht="18.5" x14ac:dyDescent="0.45">
      <c r="O615" s="38"/>
      <c r="P615" s="39" t="e">
        <f t="shared" si="10"/>
        <v>#DIV/0!</v>
      </c>
    </row>
    <row r="616" spans="15:16" ht="18.5" x14ac:dyDescent="0.45">
      <c r="O616" s="38"/>
      <c r="P616" s="39" t="e">
        <f t="shared" si="10"/>
        <v>#DIV/0!</v>
      </c>
    </row>
    <row r="617" spans="15:16" ht="18.5" x14ac:dyDescent="0.45">
      <c r="O617" s="38"/>
      <c r="P617" s="39" t="e">
        <f t="shared" si="10"/>
        <v>#DIV/0!</v>
      </c>
    </row>
    <row r="618" spans="15:16" ht="18.5" x14ac:dyDescent="0.45">
      <c r="O618" s="38"/>
      <c r="P618" s="39" t="e">
        <f t="shared" si="10"/>
        <v>#DIV/0!</v>
      </c>
    </row>
    <row r="619" spans="15:16" ht="18.5" x14ac:dyDescent="0.45">
      <c r="O619" s="38"/>
      <c r="P619" s="39" t="e">
        <f t="shared" si="10"/>
        <v>#DIV/0!</v>
      </c>
    </row>
    <row r="620" spans="15:16" ht="18.5" x14ac:dyDescent="0.45">
      <c r="O620" s="38"/>
      <c r="P620" s="39" t="e">
        <f t="shared" si="10"/>
        <v>#DIV/0!</v>
      </c>
    </row>
    <row r="621" spans="15:16" ht="18.5" x14ac:dyDescent="0.45">
      <c r="O621" s="38"/>
      <c r="P621" s="39" t="e">
        <f t="shared" si="10"/>
        <v>#DIV/0!</v>
      </c>
    </row>
    <row r="622" spans="15:16" ht="18.5" x14ac:dyDescent="0.45">
      <c r="O622" s="38"/>
      <c r="P622" s="39" t="e">
        <f t="shared" si="10"/>
        <v>#DIV/0!</v>
      </c>
    </row>
    <row r="623" spans="15:16" ht="18.5" x14ac:dyDescent="0.45">
      <c r="O623" s="38"/>
      <c r="P623" s="39" t="e">
        <f t="shared" si="10"/>
        <v>#DIV/0!</v>
      </c>
    </row>
    <row r="624" spans="15:16" ht="18.5" x14ac:dyDescent="0.45">
      <c r="O624" s="38"/>
      <c r="P624" s="39" t="e">
        <f t="shared" si="10"/>
        <v>#DIV/0!</v>
      </c>
    </row>
    <row r="625" spans="15:16" ht="18.5" x14ac:dyDescent="0.45">
      <c r="O625" s="38"/>
      <c r="P625" s="39" t="e">
        <f t="shared" si="10"/>
        <v>#DIV/0!</v>
      </c>
    </row>
    <row r="626" spans="15:16" ht="18.5" x14ac:dyDescent="0.45">
      <c r="O626" s="38"/>
      <c r="P626" s="39" t="e">
        <f t="shared" si="10"/>
        <v>#DIV/0!</v>
      </c>
    </row>
    <row r="627" spans="15:16" ht="18.5" x14ac:dyDescent="0.45">
      <c r="O627" s="38"/>
      <c r="P627" s="39" t="e">
        <f t="shared" si="10"/>
        <v>#DIV/0!</v>
      </c>
    </row>
    <row r="628" spans="15:16" ht="18.5" x14ac:dyDescent="0.45">
      <c r="O628" s="38"/>
      <c r="P628" s="39" t="e">
        <f t="shared" si="10"/>
        <v>#DIV/0!</v>
      </c>
    </row>
    <row r="629" spans="15:16" ht="18.5" x14ac:dyDescent="0.45">
      <c r="O629" s="38"/>
      <c r="P629" s="39" t="e">
        <f t="shared" si="10"/>
        <v>#DIV/0!</v>
      </c>
    </row>
    <row r="630" spans="15:16" ht="18.5" x14ac:dyDescent="0.45">
      <c r="O630" s="38"/>
      <c r="P630" s="39" t="e">
        <f t="shared" si="10"/>
        <v>#DIV/0!</v>
      </c>
    </row>
    <row r="631" spans="15:16" ht="18.5" x14ac:dyDescent="0.45">
      <c r="O631" s="38"/>
      <c r="P631" s="39" t="e">
        <f t="shared" si="10"/>
        <v>#DIV/0!</v>
      </c>
    </row>
    <row r="632" spans="15:16" ht="18.5" x14ac:dyDescent="0.45">
      <c r="O632" s="38"/>
      <c r="P632" s="39" t="e">
        <f t="shared" si="10"/>
        <v>#DIV/0!</v>
      </c>
    </row>
    <row r="633" spans="15:16" ht="18.5" x14ac:dyDescent="0.45">
      <c r="O633" s="38"/>
      <c r="P633" s="39" t="e">
        <f t="shared" si="10"/>
        <v>#DIV/0!</v>
      </c>
    </row>
    <row r="634" spans="15:16" ht="18.5" x14ac:dyDescent="0.45">
      <c r="O634" s="38"/>
      <c r="P634" s="39" t="e">
        <f t="shared" si="10"/>
        <v>#DIV/0!</v>
      </c>
    </row>
    <row r="635" spans="15:16" ht="18.5" x14ac:dyDescent="0.45">
      <c r="O635" s="38"/>
      <c r="P635" s="39" t="e">
        <f t="shared" si="10"/>
        <v>#DIV/0!</v>
      </c>
    </row>
    <row r="636" spans="15:16" ht="18.5" x14ac:dyDescent="0.45">
      <c r="O636" s="38"/>
      <c r="P636" s="39" t="e">
        <f t="shared" si="10"/>
        <v>#DIV/0!</v>
      </c>
    </row>
    <row r="637" spans="15:16" ht="18.5" x14ac:dyDescent="0.45">
      <c r="O637" s="38"/>
      <c r="P637" s="39" t="e">
        <f t="shared" si="10"/>
        <v>#DIV/0!</v>
      </c>
    </row>
    <row r="638" spans="15:16" ht="18.5" x14ac:dyDescent="0.45">
      <c r="O638" s="38"/>
      <c r="P638" s="39" t="e">
        <f t="shared" si="10"/>
        <v>#DIV/0!</v>
      </c>
    </row>
    <row r="639" spans="15:16" ht="18.5" x14ac:dyDescent="0.45">
      <c r="O639" s="38"/>
      <c r="P639" s="39" t="e">
        <f t="shared" si="10"/>
        <v>#DIV/0!</v>
      </c>
    </row>
    <row r="640" spans="15:16" ht="18.5" x14ac:dyDescent="0.45">
      <c r="O640" s="38"/>
      <c r="P640" s="39" t="e">
        <f t="shared" si="10"/>
        <v>#DIV/0!</v>
      </c>
    </row>
    <row r="641" spans="15:16" ht="18.5" x14ac:dyDescent="0.45">
      <c r="O641" s="38"/>
      <c r="P641" s="39" t="e">
        <f t="shared" si="10"/>
        <v>#DIV/0!</v>
      </c>
    </row>
    <row r="642" spans="15:16" ht="18.5" x14ac:dyDescent="0.45">
      <c r="O642" s="38"/>
      <c r="P642" s="39" t="e">
        <f t="shared" si="10"/>
        <v>#DIV/0!</v>
      </c>
    </row>
    <row r="643" spans="15:16" ht="18.5" x14ac:dyDescent="0.45">
      <c r="O643" s="38"/>
      <c r="P643" s="39" t="e">
        <f t="shared" si="10"/>
        <v>#DIV/0!</v>
      </c>
    </row>
    <row r="644" spans="15:16" ht="18.5" x14ac:dyDescent="0.45">
      <c r="O644" s="38"/>
      <c r="P644" s="39" t="e">
        <f t="shared" si="10"/>
        <v>#DIV/0!</v>
      </c>
    </row>
    <row r="645" spans="15:16" ht="18.5" x14ac:dyDescent="0.45">
      <c r="O645" s="38"/>
      <c r="P645" s="39" t="e">
        <f t="shared" si="10"/>
        <v>#DIV/0!</v>
      </c>
    </row>
    <row r="646" spans="15:16" ht="18.5" x14ac:dyDescent="0.45">
      <c r="O646" s="38"/>
      <c r="P646" s="39" t="e">
        <f t="shared" si="10"/>
        <v>#DIV/0!</v>
      </c>
    </row>
    <row r="647" spans="15:16" ht="18.5" x14ac:dyDescent="0.45">
      <c r="O647" s="38"/>
      <c r="P647" s="39" t="e">
        <f t="shared" si="10"/>
        <v>#DIV/0!</v>
      </c>
    </row>
    <row r="648" spans="15:16" ht="18.5" x14ac:dyDescent="0.45">
      <c r="O648" s="38"/>
      <c r="P648" s="39" t="e">
        <f t="shared" si="10"/>
        <v>#DIV/0!</v>
      </c>
    </row>
    <row r="649" spans="15:16" ht="18.5" x14ac:dyDescent="0.45">
      <c r="O649" s="38"/>
      <c r="P649" s="39" t="e">
        <f t="shared" si="10"/>
        <v>#DIV/0!</v>
      </c>
    </row>
    <row r="650" spans="15:16" ht="18.5" x14ac:dyDescent="0.45">
      <c r="O650" s="38"/>
      <c r="P650" s="39" t="e">
        <f t="shared" si="10"/>
        <v>#DIV/0!</v>
      </c>
    </row>
    <row r="651" spans="15:16" ht="18.5" x14ac:dyDescent="0.45">
      <c r="O651" s="38"/>
      <c r="P651" s="39" t="e">
        <f t="shared" si="10"/>
        <v>#DIV/0!</v>
      </c>
    </row>
    <row r="652" spans="15:16" ht="18.5" x14ac:dyDescent="0.45">
      <c r="O652" s="38"/>
      <c r="P652" s="39" t="e">
        <f t="shared" si="10"/>
        <v>#DIV/0!</v>
      </c>
    </row>
    <row r="653" spans="15:16" ht="18.5" x14ac:dyDescent="0.45">
      <c r="O653" s="38"/>
      <c r="P653" s="39" t="e">
        <f t="shared" si="10"/>
        <v>#DIV/0!</v>
      </c>
    </row>
    <row r="654" spans="15:16" ht="18.5" x14ac:dyDescent="0.45">
      <c r="O654" s="38"/>
      <c r="P654" s="39" t="e">
        <f t="shared" si="10"/>
        <v>#DIV/0!</v>
      </c>
    </row>
    <row r="655" spans="15:16" ht="18.5" x14ac:dyDescent="0.45">
      <c r="O655" s="38"/>
      <c r="P655" s="39" t="e">
        <f t="shared" si="10"/>
        <v>#DIV/0!</v>
      </c>
    </row>
    <row r="656" spans="15:16" ht="18.5" x14ac:dyDescent="0.45">
      <c r="O656" s="38"/>
      <c r="P656" s="39" t="e">
        <f t="shared" si="10"/>
        <v>#DIV/0!</v>
      </c>
    </row>
    <row r="657" spans="15:16" ht="18.5" x14ac:dyDescent="0.45">
      <c r="O657" s="38"/>
      <c r="P657" s="39" t="e">
        <f t="shared" si="10"/>
        <v>#DIV/0!</v>
      </c>
    </row>
    <row r="658" spans="15:16" ht="18.5" x14ac:dyDescent="0.45">
      <c r="O658" s="38"/>
      <c r="P658" s="39" t="e">
        <f t="shared" si="10"/>
        <v>#DIV/0!</v>
      </c>
    </row>
    <row r="659" spans="15:16" ht="18.5" x14ac:dyDescent="0.45">
      <c r="O659" s="38"/>
      <c r="P659" s="39" t="e">
        <f t="shared" si="10"/>
        <v>#DIV/0!</v>
      </c>
    </row>
    <row r="660" spans="15:16" ht="18.5" x14ac:dyDescent="0.45">
      <c r="O660" s="38"/>
      <c r="P660" s="39" t="e">
        <f t="shared" si="10"/>
        <v>#DIV/0!</v>
      </c>
    </row>
    <row r="661" spans="15:16" ht="18.5" x14ac:dyDescent="0.45">
      <c r="O661" s="38"/>
      <c r="P661" s="39" t="e">
        <f t="shared" si="10"/>
        <v>#DIV/0!</v>
      </c>
    </row>
    <row r="662" spans="15:16" ht="18.5" x14ac:dyDescent="0.45">
      <c r="O662" s="38"/>
      <c r="P662" s="39" t="e">
        <f t="shared" si="10"/>
        <v>#DIV/0!</v>
      </c>
    </row>
    <row r="663" spans="15:16" ht="18.5" x14ac:dyDescent="0.45">
      <c r="O663" s="38"/>
      <c r="P663" s="39" t="e">
        <f t="shared" si="10"/>
        <v>#DIV/0!</v>
      </c>
    </row>
    <row r="664" spans="15:16" ht="18.5" x14ac:dyDescent="0.45">
      <c r="O664" s="38"/>
      <c r="P664" s="39" t="e">
        <f t="shared" si="10"/>
        <v>#DIV/0!</v>
      </c>
    </row>
    <row r="665" spans="15:16" ht="18.5" x14ac:dyDescent="0.45">
      <c r="O665" s="38"/>
      <c r="P665" s="39" t="e">
        <f t="shared" si="10"/>
        <v>#DIV/0!</v>
      </c>
    </row>
    <row r="666" spans="15:16" ht="18.5" x14ac:dyDescent="0.45">
      <c r="O666" s="38"/>
      <c r="P666" s="39" t="e">
        <f t="shared" si="10"/>
        <v>#DIV/0!</v>
      </c>
    </row>
    <row r="667" spans="15:16" ht="18.5" x14ac:dyDescent="0.45">
      <c r="O667" s="38"/>
      <c r="P667" s="39" t="e">
        <f t="shared" si="10"/>
        <v>#DIV/0!</v>
      </c>
    </row>
    <row r="668" spans="15:16" ht="18.5" x14ac:dyDescent="0.45">
      <c r="O668" s="38"/>
      <c r="P668" s="39" t="e">
        <f t="shared" si="10"/>
        <v>#DIV/0!</v>
      </c>
    </row>
    <row r="669" spans="15:16" ht="18.5" x14ac:dyDescent="0.45">
      <c r="O669" s="38"/>
      <c r="P669" s="39" t="e">
        <f t="shared" si="10"/>
        <v>#DIV/0!</v>
      </c>
    </row>
    <row r="670" spans="15:16" ht="18.5" x14ac:dyDescent="0.45">
      <c r="O670" s="38"/>
      <c r="P670" s="39" t="e">
        <f t="shared" si="10"/>
        <v>#DIV/0!</v>
      </c>
    </row>
    <row r="671" spans="15:16" ht="18.5" x14ac:dyDescent="0.45">
      <c r="O671" s="38"/>
      <c r="P671" s="39" t="e">
        <f t="shared" si="10"/>
        <v>#DIV/0!</v>
      </c>
    </row>
    <row r="672" spans="15:16" ht="18.5" x14ac:dyDescent="0.45">
      <c r="O672" s="38"/>
      <c r="P672" s="39" t="e">
        <f t="shared" si="10"/>
        <v>#DIV/0!</v>
      </c>
    </row>
    <row r="673" spans="15:16" ht="18.5" x14ac:dyDescent="0.45">
      <c r="O673" s="38"/>
      <c r="P673" s="39" t="e">
        <f t="shared" si="10"/>
        <v>#DIV/0!</v>
      </c>
    </row>
    <row r="674" spans="15:16" ht="18.5" x14ac:dyDescent="0.45">
      <c r="O674" s="38"/>
      <c r="P674" s="39" t="e">
        <f t="shared" si="10"/>
        <v>#DIV/0!</v>
      </c>
    </row>
    <row r="675" spans="15:16" ht="18.5" x14ac:dyDescent="0.45">
      <c r="O675" s="38"/>
      <c r="P675" s="39" t="e">
        <f t="shared" si="10"/>
        <v>#DIV/0!</v>
      </c>
    </row>
    <row r="676" spans="15:16" ht="18.5" x14ac:dyDescent="0.45">
      <c r="O676" s="38"/>
      <c r="P676" s="39" t="e">
        <f t="shared" si="10"/>
        <v>#DIV/0!</v>
      </c>
    </row>
    <row r="677" spans="15:16" ht="18.5" x14ac:dyDescent="0.45">
      <c r="O677" s="38"/>
      <c r="P677" s="39" t="e">
        <f t="shared" ref="P677:P740" si="11">(J677*100)/O677</f>
        <v>#DIV/0!</v>
      </c>
    </row>
    <row r="678" spans="15:16" ht="18.5" x14ac:dyDescent="0.45">
      <c r="O678" s="38"/>
      <c r="P678" s="39" t="e">
        <f t="shared" si="11"/>
        <v>#DIV/0!</v>
      </c>
    </row>
    <row r="679" spans="15:16" ht="18.5" x14ac:dyDescent="0.45">
      <c r="O679" s="38"/>
      <c r="P679" s="39" t="e">
        <f t="shared" si="11"/>
        <v>#DIV/0!</v>
      </c>
    </row>
    <row r="680" spans="15:16" ht="18.5" x14ac:dyDescent="0.45">
      <c r="O680" s="38"/>
      <c r="P680" s="39" t="e">
        <f t="shared" si="11"/>
        <v>#DIV/0!</v>
      </c>
    </row>
    <row r="681" spans="15:16" ht="18.5" x14ac:dyDescent="0.45">
      <c r="O681" s="38"/>
      <c r="P681" s="39" t="e">
        <f t="shared" si="11"/>
        <v>#DIV/0!</v>
      </c>
    </row>
    <row r="682" spans="15:16" ht="18.5" x14ac:dyDescent="0.45">
      <c r="O682" s="38"/>
      <c r="P682" s="39" t="e">
        <f t="shared" si="11"/>
        <v>#DIV/0!</v>
      </c>
    </row>
    <row r="683" spans="15:16" ht="18.5" x14ac:dyDescent="0.45">
      <c r="O683" s="38"/>
      <c r="P683" s="39" t="e">
        <f t="shared" si="11"/>
        <v>#DIV/0!</v>
      </c>
    </row>
    <row r="684" spans="15:16" ht="18.5" x14ac:dyDescent="0.45">
      <c r="O684" s="38"/>
      <c r="P684" s="39" t="e">
        <f t="shared" si="11"/>
        <v>#DIV/0!</v>
      </c>
    </row>
    <row r="685" spans="15:16" ht="18.5" x14ac:dyDescent="0.45">
      <c r="O685" s="38"/>
      <c r="P685" s="39" t="e">
        <f t="shared" si="11"/>
        <v>#DIV/0!</v>
      </c>
    </row>
    <row r="686" spans="15:16" ht="18.5" x14ac:dyDescent="0.45">
      <c r="O686" s="38"/>
      <c r="P686" s="39" t="e">
        <f t="shared" si="11"/>
        <v>#DIV/0!</v>
      </c>
    </row>
    <row r="687" spans="15:16" ht="18.5" x14ac:dyDescent="0.45">
      <c r="O687" s="38"/>
      <c r="P687" s="39" t="e">
        <f t="shared" si="11"/>
        <v>#DIV/0!</v>
      </c>
    </row>
    <row r="688" spans="15:16" ht="18.5" x14ac:dyDescent="0.45">
      <c r="O688" s="38"/>
      <c r="P688" s="39" t="e">
        <f t="shared" si="11"/>
        <v>#DIV/0!</v>
      </c>
    </row>
    <row r="689" spans="15:16" ht="18.5" x14ac:dyDescent="0.45">
      <c r="O689" s="38"/>
      <c r="P689" s="39" t="e">
        <f t="shared" si="11"/>
        <v>#DIV/0!</v>
      </c>
    </row>
    <row r="690" spans="15:16" ht="18.5" x14ac:dyDescent="0.45">
      <c r="O690" s="38"/>
      <c r="P690" s="39" t="e">
        <f t="shared" si="11"/>
        <v>#DIV/0!</v>
      </c>
    </row>
    <row r="691" spans="15:16" ht="18.5" x14ac:dyDescent="0.45">
      <c r="O691" s="38"/>
      <c r="P691" s="39" t="e">
        <f t="shared" si="11"/>
        <v>#DIV/0!</v>
      </c>
    </row>
    <row r="692" spans="15:16" ht="18.5" x14ac:dyDescent="0.45">
      <c r="O692" s="38"/>
      <c r="P692" s="39" t="e">
        <f t="shared" si="11"/>
        <v>#DIV/0!</v>
      </c>
    </row>
    <row r="693" spans="15:16" ht="18.5" x14ac:dyDescent="0.45">
      <c r="O693" s="38"/>
      <c r="P693" s="39" t="e">
        <f t="shared" si="11"/>
        <v>#DIV/0!</v>
      </c>
    </row>
    <row r="694" spans="15:16" ht="18.5" x14ac:dyDescent="0.45">
      <c r="O694" s="38"/>
      <c r="P694" s="39" t="e">
        <f t="shared" si="11"/>
        <v>#DIV/0!</v>
      </c>
    </row>
    <row r="695" spans="15:16" ht="18.5" x14ac:dyDescent="0.45">
      <c r="O695" s="38"/>
      <c r="P695" s="39" t="e">
        <f t="shared" si="11"/>
        <v>#DIV/0!</v>
      </c>
    </row>
    <row r="696" spans="15:16" ht="18.5" x14ac:dyDescent="0.45">
      <c r="O696" s="38"/>
      <c r="P696" s="39" t="e">
        <f t="shared" si="11"/>
        <v>#DIV/0!</v>
      </c>
    </row>
    <row r="697" spans="15:16" ht="18.5" x14ac:dyDescent="0.45">
      <c r="O697" s="38"/>
      <c r="P697" s="39" t="e">
        <f t="shared" si="11"/>
        <v>#DIV/0!</v>
      </c>
    </row>
    <row r="698" spans="15:16" ht="18.5" x14ac:dyDescent="0.45">
      <c r="O698" s="38"/>
      <c r="P698" s="39" t="e">
        <f t="shared" si="11"/>
        <v>#DIV/0!</v>
      </c>
    </row>
    <row r="699" spans="15:16" ht="18.5" x14ac:dyDescent="0.45">
      <c r="O699" s="38"/>
      <c r="P699" s="39" t="e">
        <f t="shared" si="11"/>
        <v>#DIV/0!</v>
      </c>
    </row>
    <row r="700" spans="15:16" ht="18.5" x14ac:dyDescent="0.45">
      <c r="O700" s="38"/>
      <c r="P700" s="39" t="e">
        <f t="shared" si="11"/>
        <v>#DIV/0!</v>
      </c>
    </row>
    <row r="701" spans="15:16" ht="18.5" x14ac:dyDescent="0.45">
      <c r="O701" s="38"/>
      <c r="P701" s="39" t="e">
        <f t="shared" si="11"/>
        <v>#DIV/0!</v>
      </c>
    </row>
    <row r="702" spans="15:16" ht="18.5" x14ac:dyDescent="0.45">
      <c r="O702" s="38"/>
      <c r="P702" s="39" t="e">
        <f t="shared" si="11"/>
        <v>#DIV/0!</v>
      </c>
    </row>
    <row r="703" spans="15:16" ht="18.5" x14ac:dyDescent="0.45">
      <c r="O703" s="38"/>
      <c r="P703" s="39" t="e">
        <f t="shared" si="11"/>
        <v>#DIV/0!</v>
      </c>
    </row>
    <row r="704" spans="15:16" ht="18.5" x14ac:dyDescent="0.45">
      <c r="O704" s="38"/>
      <c r="P704" s="39" t="e">
        <f t="shared" si="11"/>
        <v>#DIV/0!</v>
      </c>
    </row>
    <row r="705" spans="15:16" ht="18.5" x14ac:dyDescent="0.45">
      <c r="O705" s="38"/>
      <c r="P705" s="39" t="e">
        <f t="shared" si="11"/>
        <v>#DIV/0!</v>
      </c>
    </row>
    <row r="706" spans="15:16" ht="18.5" x14ac:dyDescent="0.45">
      <c r="O706" s="38"/>
      <c r="P706" s="39" t="e">
        <f t="shared" si="11"/>
        <v>#DIV/0!</v>
      </c>
    </row>
    <row r="707" spans="15:16" ht="18.5" x14ac:dyDescent="0.45">
      <c r="O707" s="38"/>
      <c r="P707" s="39" t="e">
        <f t="shared" si="11"/>
        <v>#DIV/0!</v>
      </c>
    </row>
    <row r="708" spans="15:16" ht="18.5" x14ac:dyDescent="0.45">
      <c r="O708" s="38"/>
      <c r="P708" s="39" t="e">
        <f t="shared" si="11"/>
        <v>#DIV/0!</v>
      </c>
    </row>
    <row r="709" spans="15:16" ht="18.5" x14ac:dyDescent="0.45">
      <c r="O709" s="38"/>
      <c r="P709" s="39" t="e">
        <f t="shared" si="11"/>
        <v>#DIV/0!</v>
      </c>
    </row>
    <row r="710" spans="15:16" ht="18.5" x14ac:dyDescent="0.45">
      <c r="O710" s="38"/>
      <c r="P710" s="39" t="e">
        <f t="shared" si="11"/>
        <v>#DIV/0!</v>
      </c>
    </row>
    <row r="711" spans="15:16" ht="18.5" x14ac:dyDescent="0.45">
      <c r="O711" s="38"/>
      <c r="P711" s="39" t="e">
        <f t="shared" si="11"/>
        <v>#DIV/0!</v>
      </c>
    </row>
    <row r="712" spans="15:16" ht="18.5" x14ac:dyDescent="0.45">
      <c r="O712" s="38"/>
      <c r="P712" s="39" t="e">
        <f t="shared" si="11"/>
        <v>#DIV/0!</v>
      </c>
    </row>
    <row r="713" spans="15:16" ht="18.5" x14ac:dyDescent="0.45">
      <c r="O713" s="38"/>
      <c r="P713" s="39" t="e">
        <f t="shared" si="11"/>
        <v>#DIV/0!</v>
      </c>
    </row>
    <row r="714" spans="15:16" ht="18.5" x14ac:dyDescent="0.45">
      <c r="O714" s="38"/>
      <c r="P714" s="39" t="e">
        <f t="shared" si="11"/>
        <v>#DIV/0!</v>
      </c>
    </row>
    <row r="715" spans="15:16" ht="18.5" x14ac:dyDescent="0.45">
      <c r="O715" s="38"/>
      <c r="P715" s="39" t="e">
        <f t="shared" si="11"/>
        <v>#DIV/0!</v>
      </c>
    </row>
    <row r="716" spans="15:16" ht="18.5" x14ac:dyDescent="0.45">
      <c r="O716" s="38"/>
      <c r="P716" s="39" t="e">
        <f t="shared" si="11"/>
        <v>#DIV/0!</v>
      </c>
    </row>
    <row r="717" spans="15:16" ht="18.5" x14ac:dyDescent="0.45">
      <c r="O717" s="38"/>
      <c r="P717" s="39" t="e">
        <f t="shared" si="11"/>
        <v>#DIV/0!</v>
      </c>
    </row>
    <row r="718" spans="15:16" ht="18.5" x14ac:dyDescent="0.45">
      <c r="O718" s="38"/>
      <c r="P718" s="39" t="e">
        <f t="shared" si="11"/>
        <v>#DIV/0!</v>
      </c>
    </row>
    <row r="719" spans="15:16" ht="18.5" x14ac:dyDescent="0.45">
      <c r="O719" s="38"/>
      <c r="P719" s="39" t="e">
        <f t="shared" si="11"/>
        <v>#DIV/0!</v>
      </c>
    </row>
    <row r="720" spans="15:16" ht="18.5" x14ac:dyDescent="0.45">
      <c r="O720" s="38"/>
      <c r="P720" s="39" t="e">
        <f t="shared" si="11"/>
        <v>#DIV/0!</v>
      </c>
    </row>
    <row r="721" spans="15:16" ht="18.5" x14ac:dyDescent="0.45">
      <c r="O721" s="38"/>
      <c r="P721" s="39" t="e">
        <f t="shared" si="11"/>
        <v>#DIV/0!</v>
      </c>
    </row>
    <row r="722" spans="15:16" ht="18.5" x14ac:dyDescent="0.45">
      <c r="O722" s="38"/>
      <c r="P722" s="39" t="e">
        <f t="shared" si="11"/>
        <v>#DIV/0!</v>
      </c>
    </row>
    <row r="723" spans="15:16" ht="18.5" x14ac:dyDescent="0.45">
      <c r="O723" s="38"/>
      <c r="P723" s="39" t="e">
        <f t="shared" si="11"/>
        <v>#DIV/0!</v>
      </c>
    </row>
    <row r="724" spans="15:16" ht="18.5" x14ac:dyDescent="0.45">
      <c r="O724" s="38"/>
      <c r="P724" s="39" t="e">
        <f t="shared" si="11"/>
        <v>#DIV/0!</v>
      </c>
    </row>
    <row r="725" spans="15:16" ht="18.5" x14ac:dyDescent="0.45">
      <c r="O725" s="38"/>
      <c r="P725" s="39" t="e">
        <f t="shared" si="11"/>
        <v>#DIV/0!</v>
      </c>
    </row>
    <row r="726" spans="15:16" ht="18.5" x14ac:dyDescent="0.45">
      <c r="O726" s="38"/>
      <c r="P726" s="39" t="e">
        <f t="shared" si="11"/>
        <v>#DIV/0!</v>
      </c>
    </row>
    <row r="727" spans="15:16" ht="18.5" x14ac:dyDescent="0.45">
      <c r="O727" s="38"/>
      <c r="P727" s="39" t="e">
        <f t="shared" si="11"/>
        <v>#DIV/0!</v>
      </c>
    </row>
    <row r="728" spans="15:16" ht="18.5" x14ac:dyDescent="0.45">
      <c r="O728" s="38"/>
      <c r="P728" s="39" t="e">
        <f t="shared" si="11"/>
        <v>#DIV/0!</v>
      </c>
    </row>
    <row r="729" spans="15:16" ht="18.5" x14ac:dyDescent="0.45">
      <c r="O729" s="38"/>
      <c r="P729" s="39" t="e">
        <f t="shared" si="11"/>
        <v>#DIV/0!</v>
      </c>
    </row>
    <row r="730" spans="15:16" ht="18.5" x14ac:dyDescent="0.45">
      <c r="O730" s="38"/>
      <c r="P730" s="39" t="e">
        <f t="shared" si="11"/>
        <v>#DIV/0!</v>
      </c>
    </row>
    <row r="731" spans="15:16" ht="18.5" x14ac:dyDescent="0.45">
      <c r="O731" s="38"/>
      <c r="P731" s="39" t="e">
        <f t="shared" si="11"/>
        <v>#DIV/0!</v>
      </c>
    </row>
    <row r="732" spans="15:16" ht="18.5" x14ac:dyDescent="0.45">
      <c r="O732" s="38"/>
      <c r="P732" s="39" t="e">
        <f t="shared" si="11"/>
        <v>#DIV/0!</v>
      </c>
    </row>
    <row r="733" spans="15:16" ht="18.5" x14ac:dyDescent="0.45">
      <c r="O733" s="38"/>
      <c r="P733" s="39" t="e">
        <f t="shared" si="11"/>
        <v>#DIV/0!</v>
      </c>
    </row>
    <row r="734" spans="15:16" ht="18.5" x14ac:dyDescent="0.45">
      <c r="O734" s="38"/>
      <c r="P734" s="39" t="e">
        <f t="shared" si="11"/>
        <v>#DIV/0!</v>
      </c>
    </row>
    <row r="735" spans="15:16" ht="18.5" x14ac:dyDescent="0.45">
      <c r="O735" s="38"/>
      <c r="P735" s="39" t="e">
        <f t="shared" si="11"/>
        <v>#DIV/0!</v>
      </c>
    </row>
    <row r="736" spans="15:16" ht="18.5" x14ac:dyDescent="0.45">
      <c r="O736" s="38"/>
      <c r="P736" s="39" t="e">
        <f t="shared" si="11"/>
        <v>#DIV/0!</v>
      </c>
    </row>
    <row r="737" spans="15:16" ht="18.5" x14ac:dyDescent="0.45">
      <c r="O737" s="38"/>
      <c r="P737" s="39" t="e">
        <f t="shared" si="11"/>
        <v>#DIV/0!</v>
      </c>
    </row>
    <row r="738" spans="15:16" ht="18.5" x14ac:dyDescent="0.45">
      <c r="O738" s="38"/>
      <c r="P738" s="39" t="e">
        <f t="shared" si="11"/>
        <v>#DIV/0!</v>
      </c>
    </row>
    <row r="739" spans="15:16" ht="18.5" x14ac:dyDescent="0.45">
      <c r="O739" s="38"/>
      <c r="P739" s="39" t="e">
        <f t="shared" si="11"/>
        <v>#DIV/0!</v>
      </c>
    </row>
    <row r="740" spans="15:16" ht="18.5" x14ac:dyDescent="0.45">
      <c r="O740" s="38"/>
      <c r="P740" s="39" t="e">
        <f t="shared" si="11"/>
        <v>#DIV/0!</v>
      </c>
    </row>
    <row r="741" spans="15:16" ht="18.5" x14ac:dyDescent="0.45">
      <c r="O741" s="38"/>
      <c r="P741" s="39" t="e">
        <f t="shared" ref="P741:P804" si="12">(J741*100)/O741</f>
        <v>#DIV/0!</v>
      </c>
    </row>
    <row r="742" spans="15:16" ht="18.5" x14ac:dyDescent="0.45">
      <c r="O742" s="38"/>
      <c r="P742" s="39" t="e">
        <f t="shared" si="12"/>
        <v>#DIV/0!</v>
      </c>
    </row>
    <row r="743" spans="15:16" ht="18.5" x14ac:dyDescent="0.45">
      <c r="O743" s="38"/>
      <c r="P743" s="39" t="e">
        <f t="shared" si="12"/>
        <v>#DIV/0!</v>
      </c>
    </row>
    <row r="744" spans="15:16" ht="18.5" x14ac:dyDescent="0.45">
      <c r="O744" s="38"/>
      <c r="P744" s="39" t="e">
        <f t="shared" si="12"/>
        <v>#DIV/0!</v>
      </c>
    </row>
    <row r="745" spans="15:16" ht="18.5" x14ac:dyDescent="0.45">
      <c r="O745" s="38"/>
      <c r="P745" s="39" t="e">
        <f t="shared" si="12"/>
        <v>#DIV/0!</v>
      </c>
    </row>
    <row r="746" spans="15:16" ht="18.5" x14ac:dyDescent="0.45">
      <c r="O746" s="38"/>
      <c r="P746" s="39" t="e">
        <f t="shared" si="12"/>
        <v>#DIV/0!</v>
      </c>
    </row>
    <row r="747" spans="15:16" ht="18.5" x14ac:dyDescent="0.45">
      <c r="O747" s="38"/>
      <c r="P747" s="39" t="e">
        <f t="shared" si="12"/>
        <v>#DIV/0!</v>
      </c>
    </row>
    <row r="748" spans="15:16" ht="18.5" x14ac:dyDescent="0.45">
      <c r="O748" s="38"/>
      <c r="P748" s="39" t="e">
        <f t="shared" si="12"/>
        <v>#DIV/0!</v>
      </c>
    </row>
    <row r="749" spans="15:16" ht="18.5" x14ac:dyDescent="0.45">
      <c r="O749" s="38"/>
      <c r="P749" s="39" t="e">
        <f t="shared" si="12"/>
        <v>#DIV/0!</v>
      </c>
    </row>
    <row r="750" spans="15:16" ht="18.5" x14ac:dyDescent="0.45">
      <c r="O750" s="38"/>
      <c r="P750" s="39" t="e">
        <f t="shared" si="12"/>
        <v>#DIV/0!</v>
      </c>
    </row>
    <row r="751" spans="15:16" ht="18.5" x14ac:dyDescent="0.45">
      <c r="O751" s="38"/>
      <c r="P751" s="39" t="e">
        <f t="shared" si="12"/>
        <v>#DIV/0!</v>
      </c>
    </row>
    <row r="752" spans="15:16" ht="18.5" x14ac:dyDescent="0.45">
      <c r="O752" s="38"/>
      <c r="P752" s="39" t="e">
        <f t="shared" si="12"/>
        <v>#DIV/0!</v>
      </c>
    </row>
    <row r="753" spans="15:16" ht="18.5" x14ac:dyDescent="0.45">
      <c r="O753" s="38"/>
      <c r="P753" s="39" t="e">
        <f t="shared" si="12"/>
        <v>#DIV/0!</v>
      </c>
    </row>
    <row r="754" spans="15:16" ht="18.5" x14ac:dyDescent="0.45">
      <c r="O754" s="38"/>
      <c r="P754" s="39" t="e">
        <f t="shared" si="12"/>
        <v>#DIV/0!</v>
      </c>
    </row>
    <row r="755" spans="15:16" ht="18.5" x14ac:dyDescent="0.45">
      <c r="O755" s="38"/>
      <c r="P755" s="39" t="e">
        <f t="shared" si="12"/>
        <v>#DIV/0!</v>
      </c>
    </row>
    <row r="756" spans="15:16" ht="18.5" x14ac:dyDescent="0.45">
      <c r="O756" s="38"/>
      <c r="P756" s="39" t="e">
        <f t="shared" si="12"/>
        <v>#DIV/0!</v>
      </c>
    </row>
    <row r="757" spans="15:16" ht="18.5" x14ac:dyDescent="0.45">
      <c r="O757" s="38"/>
      <c r="P757" s="39" t="e">
        <f t="shared" si="12"/>
        <v>#DIV/0!</v>
      </c>
    </row>
    <row r="758" spans="15:16" ht="18.5" x14ac:dyDescent="0.45">
      <c r="O758" s="38"/>
      <c r="P758" s="39" t="e">
        <f t="shared" si="12"/>
        <v>#DIV/0!</v>
      </c>
    </row>
    <row r="759" spans="15:16" ht="18.5" x14ac:dyDescent="0.45">
      <c r="O759" s="38"/>
      <c r="P759" s="39" t="e">
        <f t="shared" si="12"/>
        <v>#DIV/0!</v>
      </c>
    </row>
    <row r="760" spans="15:16" ht="18.5" x14ac:dyDescent="0.45">
      <c r="O760" s="38"/>
      <c r="P760" s="39" t="e">
        <f t="shared" si="12"/>
        <v>#DIV/0!</v>
      </c>
    </row>
    <row r="761" spans="15:16" ht="18.5" x14ac:dyDescent="0.45">
      <c r="O761" s="38"/>
      <c r="P761" s="39" t="e">
        <f t="shared" si="12"/>
        <v>#DIV/0!</v>
      </c>
    </row>
    <row r="762" spans="15:16" ht="18.5" x14ac:dyDescent="0.45">
      <c r="O762" s="38"/>
      <c r="P762" s="39" t="e">
        <f t="shared" si="12"/>
        <v>#DIV/0!</v>
      </c>
    </row>
    <row r="763" spans="15:16" ht="18.5" x14ac:dyDescent="0.45">
      <c r="O763" s="38"/>
      <c r="P763" s="39" t="e">
        <f t="shared" si="12"/>
        <v>#DIV/0!</v>
      </c>
    </row>
    <row r="764" spans="15:16" ht="18.5" x14ac:dyDescent="0.45">
      <c r="O764" s="38"/>
      <c r="P764" s="39" t="e">
        <f t="shared" si="12"/>
        <v>#DIV/0!</v>
      </c>
    </row>
    <row r="765" spans="15:16" ht="18.5" x14ac:dyDescent="0.45">
      <c r="O765" s="38"/>
      <c r="P765" s="39" t="e">
        <f t="shared" si="12"/>
        <v>#DIV/0!</v>
      </c>
    </row>
    <row r="766" spans="15:16" ht="18.5" x14ac:dyDescent="0.45">
      <c r="O766" s="38"/>
      <c r="P766" s="39" t="e">
        <f t="shared" si="12"/>
        <v>#DIV/0!</v>
      </c>
    </row>
    <row r="767" spans="15:16" ht="18.5" x14ac:dyDescent="0.45">
      <c r="O767" s="38"/>
      <c r="P767" s="39" t="e">
        <f t="shared" si="12"/>
        <v>#DIV/0!</v>
      </c>
    </row>
    <row r="768" spans="15:16" ht="18.5" x14ac:dyDescent="0.45">
      <c r="O768" s="38"/>
      <c r="P768" s="39" t="e">
        <f t="shared" si="12"/>
        <v>#DIV/0!</v>
      </c>
    </row>
    <row r="769" spans="15:16" ht="18.5" x14ac:dyDescent="0.45">
      <c r="O769" s="38"/>
      <c r="P769" s="39" t="e">
        <f t="shared" si="12"/>
        <v>#DIV/0!</v>
      </c>
    </row>
    <row r="770" spans="15:16" ht="18.5" x14ac:dyDescent="0.45">
      <c r="O770" s="38"/>
      <c r="P770" s="39" t="e">
        <f t="shared" si="12"/>
        <v>#DIV/0!</v>
      </c>
    </row>
    <row r="771" spans="15:16" ht="18.5" x14ac:dyDescent="0.45">
      <c r="O771" s="38"/>
      <c r="P771" s="39" t="e">
        <f t="shared" si="12"/>
        <v>#DIV/0!</v>
      </c>
    </row>
    <row r="772" spans="15:16" ht="18.5" x14ac:dyDescent="0.45">
      <c r="O772" s="38"/>
      <c r="P772" s="39" t="e">
        <f t="shared" si="12"/>
        <v>#DIV/0!</v>
      </c>
    </row>
    <row r="773" spans="15:16" ht="18.5" x14ac:dyDescent="0.45">
      <c r="O773" s="38"/>
      <c r="P773" s="39" t="e">
        <f t="shared" si="12"/>
        <v>#DIV/0!</v>
      </c>
    </row>
    <row r="774" spans="15:16" ht="18.5" x14ac:dyDescent="0.45">
      <c r="O774" s="38"/>
      <c r="P774" s="39" t="e">
        <f t="shared" si="12"/>
        <v>#DIV/0!</v>
      </c>
    </row>
    <row r="775" spans="15:16" ht="18.5" x14ac:dyDescent="0.45">
      <c r="O775" s="38"/>
      <c r="P775" s="39" t="e">
        <f t="shared" si="12"/>
        <v>#DIV/0!</v>
      </c>
    </row>
    <row r="776" spans="15:16" ht="18.5" x14ac:dyDescent="0.45">
      <c r="O776" s="38"/>
      <c r="P776" s="39" t="e">
        <f t="shared" si="12"/>
        <v>#DIV/0!</v>
      </c>
    </row>
    <row r="777" spans="15:16" ht="18.5" x14ac:dyDescent="0.45">
      <c r="O777" s="38"/>
      <c r="P777" s="39" t="e">
        <f t="shared" si="12"/>
        <v>#DIV/0!</v>
      </c>
    </row>
    <row r="778" spans="15:16" ht="18.5" x14ac:dyDescent="0.45">
      <c r="O778" s="38"/>
      <c r="P778" s="39" t="e">
        <f t="shared" si="12"/>
        <v>#DIV/0!</v>
      </c>
    </row>
    <row r="779" spans="15:16" ht="18.5" x14ac:dyDescent="0.45">
      <c r="O779" s="38"/>
      <c r="P779" s="39" t="e">
        <f t="shared" si="12"/>
        <v>#DIV/0!</v>
      </c>
    </row>
    <row r="780" spans="15:16" ht="18.5" x14ac:dyDescent="0.45">
      <c r="O780" s="38"/>
      <c r="P780" s="39" t="e">
        <f t="shared" si="12"/>
        <v>#DIV/0!</v>
      </c>
    </row>
    <row r="781" spans="15:16" ht="18.5" x14ac:dyDescent="0.45">
      <c r="O781" s="38"/>
      <c r="P781" s="39" t="e">
        <f t="shared" si="12"/>
        <v>#DIV/0!</v>
      </c>
    </row>
    <row r="782" spans="15:16" ht="18.5" x14ac:dyDescent="0.45">
      <c r="O782" s="38"/>
      <c r="P782" s="39" t="e">
        <f t="shared" si="12"/>
        <v>#DIV/0!</v>
      </c>
    </row>
    <row r="783" spans="15:16" ht="18.5" x14ac:dyDescent="0.45">
      <c r="O783" s="38"/>
      <c r="P783" s="39" t="e">
        <f t="shared" si="12"/>
        <v>#DIV/0!</v>
      </c>
    </row>
    <row r="784" spans="15:16" ht="18.5" x14ac:dyDescent="0.45">
      <c r="O784" s="38"/>
      <c r="P784" s="39" t="e">
        <f t="shared" si="12"/>
        <v>#DIV/0!</v>
      </c>
    </row>
    <row r="785" spans="15:16" ht="18.5" x14ac:dyDescent="0.45">
      <c r="O785" s="38"/>
      <c r="P785" s="39" t="e">
        <f t="shared" si="12"/>
        <v>#DIV/0!</v>
      </c>
    </row>
    <row r="786" spans="15:16" ht="18.5" x14ac:dyDescent="0.45">
      <c r="O786" s="38"/>
      <c r="P786" s="39" t="e">
        <f t="shared" si="12"/>
        <v>#DIV/0!</v>
      </c>
    </row>
    <row r="787" spans="15:16" ht="18.5" x14ac:dyDescent="0.45">
      <c r="O787" s="38"/>
      <c r="P787" s="39" t="e">
        <f t="shared" si="12"/>
        <v>#DIV/0!</v>
      </c>
    </row>
    <row r="788" spans="15:16" ht="18.5" x14ac:dyDescent="0.45">
      <c r="O788" s="38"/>
      <c r="P788" s="39" t="e">
        <f t="shared" si="12"/>
        <v>#DIV/0!</v>
      </c>
    </row>
    <row r="789" spans="15:16" ht="18.5" x14ac:dyDescent="0.45">
      <c r="O789" s="38"/>
      <c r="P789" s="39" t="e">
        <f t="shared" si="12"/>
        <v>#DIV/0!</v>
      </c>
    </row>
    <row r="790" spans="15:16" ht="18.5" x14ac:dyDescent="0.45">
      <c r="O790" s="38"/>
      <c r="P790" s="39" t="e">
        <f t="shared" si="12"/>
        <v>#DIV/0!</v>
      </c>
    </row>
    <row r="791" spans="15:16" ht="18.5" x14ac:dyDescent="0.45">
      <c r="O791" s="38"/>
      <c r="P791" s="39" t="e">
        <f t="shared" si="12"/>
        <v>#DIV/0!</v>
      </c>
    </row>
    <row r="792" spans="15:16" ht="18.5" x14ac:dyDescent="0.45">
      <c r="O792" s="38"/>
      <c r="P792" s="39" t="e">
        <f t="shared" si="12"/>
        <v>#DIV/0!</v>
      </c>
    </row>
    <row r="793" spans="15:16" ht="18.5" x14ac:dyDescent="0.45">
      <c r="O793" s="38"/>
      <c r="P793" s="39" t="e">
        <f t="shared" si="12"/>
        <v>#DIV/0!</v>
      </c>
    </row>
    <row r="794" spans="15:16" ht="18.5" x14ac:dyDescent="0.45">
      <c r="O794" s="38"/>
      <c r="P794" s="39" t="e">
        <f t="shared" si="12"/>
        <v>#DIV/0!</v>
      </c>
    </row>
    <row r="795" spans="15:16" ht="18.5" x14ac:dyDescent="0.45">
      <c r="O795" s="38"/>
      <c r="P795" s="39" t="e">
        <f t="shared" si="12"/>
        <v>#DIV/0!</v>
      </c>
    </row>
    <row r="796" spans="15:16" ht="18.5" x14ac:dyDescent="0.45">
      <c r="O796" s="38"/>
      <c r="P796" s="39" t="e">
        <f t="shared" si="12"/>
        <v>#DIV/0!</v>
      </c>
    </row>
    <row r="797" spans="15:16" ht="18.5" x14ac:dyDescent="0.45">
      <c r="O797" s="38"/>
      <c r="P797" s="39" t="e">
        <f t="shared" si="12"/>
        <v>#DIV/0!</v>
      </c>
    </row>
    <row r="798" spans="15:16" ht="18.5" x14ac:dyDescent="0.45">
      <c r="O798" s="38"/>
      <c r="P798" s="39" t="e">
        <f t="shared" si="12"/>
        <v>#DIV/0!</v>
      </c>
    </row>
    <row r="799" spans="15:16" ht="18.5" x14ac:dyDescent="0.45">
      <c r="O799" s="38"/>
      <c r="P799" s="39" t="e">
        <f t="shared" si="12"/>
        <v>#DIV/0!</v>
      </c>
    </row>
    <row r="800" spans="15:16" ht="18.5" x14ac:dyDescent="0.45">
      <c r="O800" s="38"/>
      <c r="P800" s="39" t="e">
        <f t="shared" si="12"/>
        <v>#DIV/0!</v>
      </c>
    </row>
    <row r="801" spans="15:16" ht="18.5" x14ac:dyDescent="0.45">
      <c r="O801" s="38"/>
      <c r="P801" s="39" t="e">
        <f t="shared" si="12"/>
        <v>#DIV/0!</v>
      </c>
    </row>
    <row r="802" spans="15:16" ht="18.5" x14ac:dyDescent="0.45">
      <c r="O802" s="38"/>
      <c r="P802" s="39" t="e">
        <f t="shared" si="12"/>
        <v>#DIV/0!</v>
      </c>
    </row>
    <row r="803" spans="15:16" ht="18.5" x14ac:dyDescent="0.45">
      <c r="O803" s="38"/>
      <c r="P803" s="39" t="e">
        <f t="shared" si="12"/>
        <v>#DIV/0!</v>
      </c>
    </row>
    <row r="804" spans="15:16" ht="18.5" x14ac:dyDescent="0.45">
      <c r="O804" s="38"/>
      <c r="P804" s="39" t="e">
        <f t="shared" si="12"/>
        <v>#DIV/0!</v>
      </c>
    </row>
    <row r="805" spans="15:16" ht="18.5" x14ac:dyDescent="0.45">
      <c r="O805" s="38"/>
      <c r="P805" s="39" t="e">
        <f t="shared" ref="P805:P868" si="13">(J805*100)/O805</f>
        <v>#DIV/0!</v>
      </c>
    </row>
    <row r="806" spans="15:16" ht="18.5" x14ac:dyDescent="0.45">
      <c r="O806" s="38"/>
      <c r="P806" s="39" t="e">
        <f t="shared" si="13"/>
        <v>#DIV/0!</v>
      </c>
    </row>
    <row r="807" spans="15:16" ht="18.5" x14ac:dyDescent="0.45">
      <c r="O807" s="38"/>
      <c r="P807" s="39" t="e">
        <f t="shared" si="13"/>
        <v>#DIV/0!</v>
      </c>
    </row>
    <row r="808" spans="15:16" ht="18.5" x14ac:dyDescent="0.45">
      <c r="O808" s="38"/>
      <c r="P808" s="39" t="e">
        <f t="shared" si="13"/>
        <v>#DIV/0!</v>
      </c>
    </row>
    <row r="809" spans="15:16" ht="18.5" x14ac:dyDescent="0.45">
      <c r="O809" s="38"/>
      <c r="P809" s="39" t="e">
        <f t="shared" si="13"/>
        <v>#DIV/0!</v>
      </c>
    </row>
    <row r="810" spans="15:16" ht="18.5" x14ac:dyDescent="0.45">
      <c r="O810" s="38"/>
      <c r="P810" s="39" t="e">
        <f t="shared" si="13"/>
        <v>#DIV/0!</v>
      </c>
    </row>
    <row r="811" spans="15:16" ht="18.5" x14ac:dyDescent="0.45">
      <c r="O811" s="38"/>
      <c r="P811" s="39" t="e">
        <f t="shared" si="13"/>
        <v>#DIV/0!</v>
      </c>
    </row>
    <row r="812" spans="15:16" ht="18.5" x14ac:dyDescent="0.45">
      <c r="O812" s="38"/>
      <c r="P812" s="39" t="e">
        <f t="shared" si="13"/>
        <v>#DIV/0!</v>
      </c>
    </row>
    <row r="813" spans="15:16" ht="18.5" x14ac:dyDescent="0.45">
      <c r="O813" s="38"/>
      <c r="P813" s="39" t="e">
        <f t="shared" si="13"/>
        <v>#DIV/0!</v>
      </c>
    </row>
    <row r="814" spans="15:16" ht="18.5" x14ac:dyDescent="0.45">
      <c r="O814" s="38"/>
      <c r="P814" s="39" t="e">
        <f t="shared" si="13"/>
        <v>#DIV/0!</v>
      </c>
    </row>
    <row r="815" spans="15:16" ht="18.5" x14ac:dyDescent="0.45">
      <c r="O815" s="38"/>
      <c r="P815" s="39" t="e">
        <f t="shared" si="13"/>
        <v>#DIV/0!</v>
      </c>
    </row>
    <row r="816" spans="15:16" ht="18.5" x14ac:dyDescent="0.45">
      <c r="O816" s="38"/>
      <c r="P816" s="39" t="e">
        <f t="shared" si="13"/>
        <v>#DIV/0!</v>
      </c>
    </row>
    <row r="817" spans="15:16" ht="18.5" x14ac:dyDescent="0.45">
      <c r="O817" s="38"/>
      <c r="P817" s="39" t="e">
        <f t="shared" si="13"/>
        <v>#DIV/0!</v>
      </c>
    </row>
    <row r="818" spans="15:16" ht="18.5" x14ac:dyDescent="0.45">
      <c r="O818" s="38"/>
      <c r="P818" s="39" t="e">
        <f t="shared" si="13"/>
        <v>#DIV/0!</v>
      </c>
    </row>
    <row r="819" spans="15:16" ht="18.5" x14ac:dyDescent="0.45">
      <c r="O819" s="38"/>
      <c r="P819" s="39" t="e">
        <f t="shared" si="13"/>
        <v>#DIV/0!</v>
      </c>
    </row>
    <row r="820" spans="15:16" ht="18.5" x14ac:dyDescent="0.45">
      <c r="O820" s="38"/>
      <c r="P820" s="39" t="e">
        <f t="shared" si="13"/>
        <v>#DIV/0!</v>
      </c>
    </row>
    <row r="821" spans="15:16" ht="18.5" x14ac:dyDescent="0.45">
      <c r="O821" s="38"/>
      <c r="P821" s="39" t="e">
        <f t="shared" si="13"/>
        <v>#DIV/0!</v>
      </c>
    </row>
    <row r="822" spans="15:16" ht="18.5" x14ac:dyDescent="0.45">
      <c r="O822" s="38"/>
      <c r="P822" s="39" t="e">
        <f t="shared" si="13"/>
        <v>#DIV/0!</v>
      </c>
    </row>
    <row r="823" spans="15:16" ht="18.5" x14ac:dyDescent="0.45">
      <c r="O823" s="38"/>
      <c r="P823" s="39" t="e">
        <f t="shared" si="13"/>
        <v>#DIV/0!</v>
      </c>
    </row>
    <row r="824" spans="15:16" ht="18.5" x14ac:dyDescent="0.45">
      <c r="O824" s="38"/>
      <c r="P824" s="39" t="e">
        <f t="shared" si="13"/>
        <v>#DIV/0!</v>
      </c>
    </row>
    <row r="825" spans="15:16" ht="18.5" x14ac:dyDescent="0.45">
      <c r="O825" s="38"/>
      <c r="P825" s="39" t="e">
        <f t="shared" si="13"/>
        <v>#DIV/0!</v>
      </c>
    </row>
    <row r="826" spans="15:16" ht="18.5" x14ac:dyDescent="0.45">
      <c r="O826" s="38"/>
      <c r="P826" s="39" t="e">
        <f t="shared" si="13"/>
        <v>#DIV/0!</v>
      </c>
    </row>
    <row r="827" spans="15:16" ht="18.5" x14ac:dyDescent="0.45">
      <c r="O827" s="38"/>
      <c r="P827" s="39" t="e">
        <f t="shared" si="13"/>
        <v>#DIV/0!</v>
      </c>
    </row>
    <row r="828" spans="15:16" ht="18.5" x14ac:dyDescent="0.45">
      <c r="O828" s="38"/>
      <c r="P828" s="39" t="e">
        <f t="shared" si="13"/>
        <v>#DIV/0!</v>
      </c>
    </row>
    <row r="829" spans="15:16" ht="18.5" x14ac:dyDescent="0.45">
      <c r="O829" s="38"/>
      <c r="P829" s="39" t="e">
        <f t="shared" si="13"/>
        <v>#DIV/0!</v>
      </c>
    </row>
    <row r="830" spans="15:16" ht="18.5" x14ac:dyDescent="0.45">
      <c r="O830" s="38"/>
      <c r="P830" s="39" t="e">
        <f t="shared" si="13"/>
        <v>#DIV/0!</v>
      </c>
    </row>
    <row r="831" spans="15:16" ht="18.5" x14ac:dyDescent="0.45">
      <c r="O831" s="38"/>
      <c r="P831" s="39" t="e">
        <f t="shared" si="13"/>
        <v>#DIV/0!</v>
      </c>
    </row>
    <row r="832" spans="15:16" ht="18.5" x14ac:dyDescent="0.45">
      <c r="O832" s="38"/>
      <c r="P832" s="39" t="e">
        <f t="shared" si="13"/>
        <v>#DIV/0!</v>
      </c>
    </row>
    <row r="833" spans="15:16" ht="18.5" x14ac:dyDescent="0.45">
      <c r="O833" s="38"/>
      <c r="P833" s="39" t="e">
        <f t="shared" si="13"/>
        <v>#DIV/0!</v>
      </c>
    </row>
    <row r="834" spans="15:16" ht="18.5" x14ac:dyDescent="0.45">
      <c r="O834" s="38"/>
      <c r="P834" s="39" t="e">
        <f t="shared" si="13"/>
        <v>#DIV/0!</v>
      </c>
    </row>
    <row r="835" spans="15:16" ht="18.5" x14ac:dyDescent="0.45">
      <c r="O835" s="38"/>
      <c r="P835" s="39" t="e">
        <f t="shared" si="13"/>
        <v>#DIV/0!</v>
      </c>
    </row>
    <row r="836" spans="15:16" ht="18.5" x14ac:dyDescent="0.45">
      <c r="O836" s="38"/>
      <c r="P836" s="39" t="e">
        <f t="shared" si="13"/>
        <v>#DIV/0!</v>
      </c>
    </row>
    <row r="837" spans="15:16" ht="18.5" x14ac:dyDescent="0.45">
      <c r="O837" s="38"/>
      <c r="P837" s="39" t="e">
        <f t="shared" si="13"/>
        <v>#DIV/0!</v>
      </c>
    </row>
    <row r="838" spans="15:16" ht="18.5" x14ac:dyDescent="0.45">
      <c r="O838" s="38"/>
      <c r="P838" s="39" t="e">
        <f t="shared" si="13"/>
        <v>#DIV/0!</v>
      </c>
    </row>
    <row r="839" spans="15:16" ht="18.5" x14ac:dyDescent="0.45">
      <c r="O839" s="38"/>
      <c r="P839" s="39" t="e">
        <f t="shared" si="13"/>
        <v>#DIV/0!</v>
      </c>
    </row>
    <row r="840" spans="15:16" ht="18.5" x14ac:dyDescent="0.45">
      <c r="O840" s="38"/>
      <c r="P840" s="39" t="e">
        <f t="shared" si="13"/>
        <v>#DIV/0!</v>
      </c>
    </row>
    <row r="841" spans="15:16" ht="18.5" x14ac:dyDescent="0.45">
      <c r="O841" s="38"/>
      <c r="P841" s="39" t="e">
        <f t="shared" si="13"/>
        <v>#DIV/0!</v>
      </c>
    </row>
    <row r="842" spans="15:16" ht="18.5" x14ac:dyDescent="0.45">
      <c r="O842" s="38"/>
      <c r="P842" s="39" t="e">
        <f t="shared" si="13"/>
        <v>#DIV/0!</v>
      </c>
    </row>
    <row r="843" spans="15:16" ht="18.5" x14ac:dyDescent="0.45">
      <c r="O843" s="38"/>
      <c r="P843" s="39" t="e">
        <f t="shared" si="13"/>
        <v>#DIV/0!</v>
      </c>
    </row>
    <row r="844" spans="15:16" ht="18.5" x14ac:dyDescent="0.45">
      <c r="O844" s="38"/>
      <c r="P844" s="39" t="e">
        <f t="shared" si="13"/>
        <v>#DIV/0!</v>
      </c>
    </row>
    <row r="845" spans="15:16" ht="18.5" x14ac:dyDescent="0.45">
      <c r="O845" s="38"/>
      <c r="P845" s="39" t="e">
        <f t="shared" si="13"/>
        <v>#DIV/0!</v>
      </c>
    </row>
    <row r="846" spans="15:16" ht="18.5" x14ac:dyDescent="0.45">
      <c r="O846" s="38"/>
      <c r="P846" s="39" t="e">
        <f t="shared" si="13"/>
        <v>#DIV/0!</v>
      </c>
    </row>
    <row r="847" spans="15:16" ht="18.5" x14ac:dyDescent="0.45">
      <c r="O847" s="38"/>
      <c r="P847" s="39" t="e">
        <f t="shared" si="13"/>
        <v>#DIV/0!</v>
      </c>
    </row>
    <row r="848" spans="15:16" ht="18.5" x14ac:dyDescent="0.45">
      <c r="O848" s="38"/>
      <c r="P848" s="39" t="e">
        <f t="shared" si="13"/>
        <v>#DIV/0!</v>
      </c>
    </row>
    <row r="849" spans="15:16" ht="18.5" x14ac:dyDescent="0.45">
      <c r="O849" s="38"/>
      <c r="P849" s="39" t="e">
        <f t="shared" si="13"/>
        <v>#DIV/0!</v>
      </c>
    </row>
    <row r="850" spans="15:16" ht="18.5" x14ac:dyDescent="0.45">
      <c r="O850" s="38"/>
      <c r="P850" s="39" t="e">
        <f t="shared" si="13"/>
        <v>#DIV/0!</v>
      </c>
    </row>
    <row r="851" spans="15:16" ht="18.5" x14ac:dyDescent="0.45">
      <c r="O851" s="38"/>
      <c r="P851" s="39" t="e">
        <f t="shared" si="13"/>
        <v>#DIV/0!</v>
      </c>
    </row>
    <row r="852" spans="15:16" ht="18.5" x14ac:dyDescent="0.45">
      <c r="O852" s="38"/>
      <c r="P852" s="39" t="e">
        <f t="shared" si="13"/>
        <v>#DIV/0!</v>
      </c>
    </row>
    <row r="853" spans="15:16" ht="18.5" x14ac:dyDescent="0.45">
      <c r="O853" s="38"/>
      <c r="P853" s="39" t="e">
        <f t="shared" si="13"/>
        <v>#DIV/0!</v>
      </c>
    </row>
    <row r="854" spans="15:16" ht="18.5" x14ac:dyDescent="0.45">
      <c r="O854" s="38"/>
      <c r="P854" s="39" t="e">
        <f t="shared" si="13"/>
        <v>#DIV/0!</v>
      </c>
    </row>
    <row r="855" spans="15:16" ht="18.5" x14ac:dyDescent="0.45">
      <c r="O855" s="38"/>
      <c r="P855" s="39" t="e">
        <f t="shared" si="13"/>
        <v>#DIV/0!</v>
      </c>
    </row>
    <row r="856" spans="15:16" ht="18.5" x14ac:dyDescent="0.45">
      <c r="O856" s="38"/>
      <c r="P856" s="39" t="e">
        <f t="shared" si="13"/>
        <v>#DIV/0!</v>
      </c>
    </row>
    <row r="857" spans="15:16" ht="18.5" x14ac:dyDescent="0.45">
      <c r="O857" s="38"/>
      <c r="P857" s="39" t="e">
        <f t="shared" si="13"/>
        <v>#DIV/0!</v>
      </c>
    </row>
    <row r="858" spans="15:16" ht="18.5" x14ac:dyDescent="0.45">
      <c r="O858" s="38"/>
      <c r="P858" s="39" t="e">
        <f t="shared" si="13"/>
        <v>#DIV/0!</v>
      </c>
    </row>
    <row r="859" spans="15:16" ht="18.5" x14ac:dyDescent="0.45">
      <c r="O859" s="38"/>
      <c r="P859" s="39" t="e">
        <f t="shared" si="13"/>
        <v>#DIV/0!</v>
      </c>
    </row>
    <row r="860" spans="15:16" ht="18.5" x14ac:dyDescent="0.45">
      <c r="O860" s="38"/>
      <c r="P860" s="39" t="e">
        <f t="shared" si="13"/>
        <v>#DIV/0!</v>
      </c>
    </row>
    <row r="861" spans="15:16" ht="18.5" x14ac:dyDescent="0.45">
      <c r="O861" s="38"/>
      <c r="P861" s="39" t="e">
        <f t="shared" si="13"/>
        <v>#DIV/0!</v>
      </c>
    </row>
    <row r="862" spans="15:16" ht="18.5" x14ac:dyDescent="0.45">
      <c r="O862" s="38"/>
      <c r="P862" s="39" t="e">
        <f t="shared" si="13"/>
        <v>#DIV/0!</v>
      </c>
    </row>
    <row r="863" spans="15:16" ht="18.5" x14ac:dyDescent="0.45">
      <c r="O863" s="38"/>
      <c r="P863" s="39" t="e">
        <f t="shared" si="13"/>
        <v>#DIV/0!</v>
      </c>
    </row>
    <row r="864" spans="15:16" ht="18.5" x14ac:dyDescent="0.45">
      <c r="O864" s="38"/>
      <c r="P864" s="39" t="e">
        <f t="shared" si="13"/>
        <v>#DIV/0!</v>
      </c>
    </row>
    <row r="865" spans="15:16" ht="18.5" x14ac:dyDescent="0.45">
      <c r="O865" s="38"/>
      <c r="P865" s="39" t="e">
        <f t="shared" si="13"/>
        <v>#DIV/0!</v>
      </c>
    </row>
    <row r="866" spans="15:16" ht="18.5" x14ac:dyDescent="0.45">
      <c r="O866" s="38"/>
      <c r="P866" s="39" t="e">
        <f t="shared" si="13"/>
        <v>#DIV/0!</v>
      </c>
    </row>
    <row r="867" spans="15:16" ht="18.5" x14ac:dyDescent="0.45">
      <c r="O867" s="38"/>
      <c r="P867" s="39" t="e">
        <f t="shared" si="13"/>
        <v>#DIV/0!</v>
      </c>
    </row>
    <row r="868" spans="15:16" ht="18.5" x14ac:dyDescent="0.45">
      <c r="O868" s="38"/>
      <c r="P868" s="39" t="e">
        <f t="shared" si="13"/>
        <v>#DIV/0!</v>
      </c>
    </row>
    <row r="869" spans="15:16" ht="18.5" x14ac:dyDescent="0.45">
      <c r="O869" s="38"/>
      <c r="P869" s="39" t="e">
        <f t="shared" ref="P869:P932" si="14">(J869*100)/O869</f>
        <v>#DIV/0!</v>
      </c>
    </row>
    <row r="870" spans="15:16" ht="18.5" x14ac:dyDescent="0.45">
      <c r="O870" s="38"/>
      <c r="P870" s="39" t="e">
        <f t="shared" si="14"/>
        <v>#DIV/0!</v>
      </c>
    </row>
    <row r="871" spans="15:16" ht="18.5" x14ac:dyDescent="0.45">
      <c r="O871" s="38"/>
      <c r="P871" s="39" t="e">
        <f t="shared" si="14"/>
        <v>#DIV/0!</v>
      </c>
    </row>
    <row r="872" spans="15:16" ht="18.5" x14ac:dyDescent="0.45">
      <c r="O872" s="38"/>
      <c r="P872" s="39" t="e">
        <f t="shared" si="14"/>
        <v>#DIV/0!</v>
      </c>
    </row>
    <row r="873" spans="15:16" ht="18.5" x14ac:dyDescent="0.45">
      <c r="O873" s="38"/>
      <c r="P873" s="39" t="e">
        <f t="shared" si="14"/>
        <v>#DIV/0!</v>
      </c>
    </row>
    <row r="874" spans="15:16" ht="18.5" x14ac:dyDescent="0.45">
      <c r="O874" s="38"/>
      <c r="P874" s="39" t="e">
        <f t="shared" si="14"/>
        <v>#DIV/0!</v>
      </c>
    </row>
    <row r="875" spans="15:16" ht="18.5" x14ac:dyDescent="0.45">
      <c r="O875" s="38"/>
      <c r="P875" s="39" t="e">
        <f t="shared" si="14"/>
        <v>#DIV/0!</v>
      </c>
    </row>
    <row r="876" spans="15:16" ht="18.5" x14ac:dyDescent="0.45">
      <c r="O876" s="38"/>
      <c r="P876" s="39" t="e">
        <f t="shared" si="14"/>
        <v>#DIV/0!</v>
      </c>
    </row>
    <row r="877" spans="15:16" ht="18.5" x14ac:dyDescent="0.45">
      <c r="O877" s="38"/>
      <c r="P877" s="39" t="e">
        <f t="shared" si="14"/>
        <v>#DIV/0!</v>
      </c>
    </row>
    <row r="878" spans="15:16" ht="18.5" x14ac:dyDescent="0.45">
      <c r="O878" s="38"/>
      <c r="P878" s="39" t="e">
        <f t="shared" si="14"/>
        <v>#DIV/0!</v>
      </c>
    </row>
    <row r="879" spans="15:16" ht="18.5" x14ac:dyDescent="0.45">
      <c r="O879" s="38"/>
      <c r="P879" s="39" t="e">
        <f t="shared" si="14"/>
        <v>#DIV/0!</v>
      </c>
    </row>
    <row r="880" spans="15:16" ht="18.5" x14ac:dyDescent="0.45">
      <c r="O880" s="38"/>
      <c r="P880" s="39" t="e">
        <f t="shared" si="14"/>
        <v>#DIV/0!</v>
      </c>
    </row>
    <row r="881" spans="15:16" ht="18.5" x14ac:dyDescent="0.45">
      <c r="O881" s="38"/>
      <c r="P881" s="39" t="e">
        <f t="shared" si="14"/>
        <v>#DIV/0!</v>
      </c>
    </row>
    <row r="882" spans="15:16" ht="18.5" x14ac:dyDescent="0.45">
      <c r="O882" s="38"/>
      <c r="P882" s="39" t="e">
        <f t="shared" si="14"/>
        <v>#DIV/0!</v>
      </c>
    </row>
    <row r="883" spans="15:16" ht="18.5" x14ac:dyDescent="0.45">
      <c r="O883" s="38"/>
      <c r="P883" s="39" t="e">
        <f t="shared" si="14"/>
        <v>#DIV/0!</v>
      </c>
    </row>
    <row r="884" spans="15:16" ht="18.5" x14ac:dyDescent="0.45">
      <c r="O884" s="38"/>
      <c r="P884" s="39" t="e">
        <f t="shared" si="14"/>
        <v>#DIV/0!</v>
      </c>
    </row>
    <row r="885" spans="15:16" ht="18.5" x14ac:dyDescent="0.45">
      <c r="O885" s="38"/>
      <c r="P885" s="39" t="e">
        <f t="shared" si="14"/>
        <v>#DIV/0!</v>
      </c>
    </row>
    <row r="886" spans="15:16" ht="18.5" x14ac:dyDescent="0.45">
      <c r="O886" s="38"/>
      <c r="P886" s="39" t="e">
        <f t="shared" si="14"/>
        <v>#DIV/0!</v>
      </c>
    </row>
    <row r="887" spans="15:16" ht="18.5" x14ac:dyDescent="0.45">
      <c r="O887" s="38"/>
      <c r="P887" s="39" t="e">
        <f t="shared" si="14"/>
        <v>#DIV/0!</v>
      </c>
    </row>
    <row r="888" spans="15:16" ht="18.5" x14ac:dyDescent="0.45">
      <c r="O888" s="38"/>
      <c r="P888" s="39" t="e">
        <f t="shared" si="14"/>
        <v>#DIV/0!</v>
      </c>
    </row>
    <row r="889" spans="15:16" ht="18.5" x14ac:dyDescent="0.45">
      <c r="O889" s="38"/>
      <c r="P889" s="39" t="e">
        <f t="shared" si="14"/>
        <v>#DIV/0!</v>
      </c>
    </row>
    <row r="890" spans="15:16" ht="18.5" x14ac:dyDescent="0.45">
      <c r="O890" s="38"/>
      <c r="P890" s="39" t="e">
        <f t="shared" si="14"/>
        <v>#DIV/0!</v>
      </c>
    </row>
    <row r="891" spans="15:16" ht="18.5" x14ac:dyDescent="0.45">
      <c r="O891" s="38"/>
      <c r="P891" s="39" t="e">
        <f t="shared" si="14"/>
        <v>#DIV/0!</v>
      </c>
    </row>
    <row r="892" spans="15:16" ht="18.5" x14ac:dyDescent="0.45">
      <c r="O892" s="38"/>
      <c r="P892" s="39" t="e">
        <f t="shared" si="14"/>
        <v>#DIV/0!</v>
      </c>
    </row>
    <row r="893" spans="15:16" ht="18.5" x14ac:dyDescent="0.45">
      <c r="O893" s="38"/>
      <c r="P893" s="39" t="e">
        <f t="shared" si="14"/>
        <v>#DIV/0!</v>
      </c>
    </row>
    <row r="894" spans="15:16" ht="18.5" x14ac:dyDescent="0.45">
      <c r="O894" s="38"/>
      <c r="P894" s="39" t="e">
        <f t="shared" si="14"/>
        <v>#DIV/0!</v>
      </c>
    </row>
    <row r="895" spans="15:16" ht="18.5" x14ac:dyDescent="0.45">
      <c r="O895" s="38"/>
      <c r="P895" s="39" t="e">
        <f t="shared" si="14"/>
        <v>#DIV/0!</v>
      </c>
    </row>
    <row r="896" spans="15:16" ht="18.5" x14ac:dyDescent="0.45">
      <c r="O896" s="38"/>
      <c r="P896" s="39" t="e">
        <f t="shared" si="14"/>
        <v>#DIV/0!</v>
      </c>
    </row>
    <row r="897" spans="15:16" ht="18.5" x14ac:dyDescent="0.45">
      <c r="O897" s="38"/>
      <c r="P897" s="39" t="e">
        <f t="shared" si="14"/>
        <v>#DIV/0!</v>
      </c>
    </row>
    <row r="898" spans="15:16" ht="18.5" x14ac:dyDescent="0.45">
      <c r="O898" s="38"/>
      <c r="P898" s="39" t="e">
        <f t="shared" si="14"/>
        <v>#DIV/0!</v>
      </c>
    </row>
    <row r="899" spans="15:16" ht="18.5" x14ac:dyDescent="0.45">
      <c r="O899" s="38"/>
      <c r="P899" s="39" t="e">
        <f t="shared" si="14"/>
        <v>#DIV/0!</v>
      </c>
    </row>
    <row r="900" spans="15:16" ht="18.5" x14ac:dyDescent="0.45">
      <c r="O900" s="38"/>
      <c r="P900" s="39" t="e">
        <f t="shared" si="14"/>
        <v>#DIV/0!</v>
      </c>
    </row>
    <row r="901" spans="15:16" ht="18.5" x14ac:dyDescent="0.45">
      <c r="O901" s="38"/>
      <c r="P901" s="39" t="e">
        <f t="shared" si="14"/>
        <v>#DIV/0!</v>
      </c>
    </row>
    <row r="902" spans="15:16" ht="18.5" x14ac:dyDescent="0.45">
      <c r="O902" s="38"/>
      <c r="P902" s="39" t="e">
        <f t="shared" si="14"/>
        <v>#DIV/0!</v>
      </c>
    </row>
    <row r="903" spans="15:16" ht="18.5" x14ac:dyDescent="0.45">
      <c r="O903" s="38"/>
      <c r="P903" s="39" t="e">
        <f t="shared" si="14"/>
        <v>#DIV/0!</v>
      </c>
    </row>
    <row r="904" spans="15:16" ht="18.5" x14ac:dyDescent="0.45">
      <c r="O904" s="38"/>
      <c r="P904" s="39" t="e">
        <f t="shared" si="14"/>
        <v>#DIV/0!</v>
      </c>
    </row>
    <row r="905" spans="15:16" ht="18.5" x14ac:dyDescent="0.45">
      <c r="O905" s="38"/>
      <c r="P905" s="39" t="e">
        <f t="shared" si="14"/>
        <v>#DIV/0!</v>
      </c>
    </row>
    <row r="906" spans="15:16" ht="18.5" x14ac:dyDescent="0.45">
      <c r="O906" s="38"/>
      <c r="P906" s="39" t="e">
        <f t="shared" si="14"/>
        <v>#DIV/0!</v>
      </c>
    </row>
    <row r="907" spans="15:16" ht="18.5" x14ac:dyDescent="0.45">
      <c r="O907" s="38"/>
      <c r="P907" s="39" t="e">
        <f t="shared" si="14"/>
        <v>#DIV/0!</v>
      </c>
    </row>
    <row r="908" spans="15:16" ht="18.5" x14ac:dyDescent="0.45">
      <c r="O908" s="38"/>
      <c r="P908" s="39" t="e">
        <f t="shared" si="14"/>
        <v>#DIV/0!</v>
      </c>
    </row>
    <row r="909" spans="15:16" ht="18.5" x14ac:dyDescent="0.45">
      <c r="O909" s="38"/>
      <c r="P909" s="39" t="e">
        <f t="shared" si="14"/>
        <v>#DIV/0!</v>
      </c>
    </row>
    <row r="910" spans="15:16" ht="18.5" x14ac:dyDescent="0.45">
      <c r="O910" s="38"/>
      <c r="P910" s="39" t="e">
        <f t="shared" si="14"/>
        <v>#DIV/0!</v>
      </c>
    </row>
    <row r="911" spans="15:16" ht="18.5" x14ac:dyDescent="0.45">
      <c r="O911" s="38"/>
      <c r="P911" s="39" t="e">
        <f t="shared" si="14"/>
        <v>#DIV/0!</v>
      </c>
    </row>
    <row r="912" spans="15:16" ht="18.5" x14ac:dyDescent="0.45">
      <c r="O912" s="38"/>
      <c r="P912" s="39" t="e">
        <f t="shared" si="14"/>
        <v>#DIV/0!</v>
      </c>
    </row>
    <row r="913" spans="15:16" ht="18.5" x14ac:dyDescent="0.45">
      <c r="O913" s="38"/>
      <c r="P913" s="39" t="e">
        <f t="shared" si="14"/>
        <v>#DIV/0!</v>
      </c>
    </row>
    <row r="914" spans="15:16" ht="18.5" x14ac:dyDescent="0.45">
      <c r="O914" s="38"/>
      <c r="P914" s="39" t="e">
        <f t="shared" si="14"/>
        <v>#DIV/0!</v>
      </c>
    </row>
    <row r="915" spans="15:16" ht="18.5" x14ac:dyDescent="0.45">
      <c r="O915" s="38"/>
      <c r="P915" s="39" t="e">
        <f t="shared" si="14"/>
        <v>#DIV/0!</v>
      </c>
    </row>
    <row r="916" spans="15:16" ht="18.5" x14ac:dyDescent="0.45">
      <c r="O916" s="38"/>
      <c r="P916" s="39" t="e">
        <f t="shared" si="14"/>
        <v>#DIV/0!</v>
      </c>
    </row>
    <row r="917" spans="15:16" ht="18.5" x14ac:dyDescent="0.45">
      <c r="O917" s="38"/>
      <c r="P917" s="39" t="e">
        <f t="shared" si="14"/>
        <v>#DIV/0!</v>
      </c>
    </row>
    <row r="918" spans="15:16" ht="18.5" x14ac:dyDescent="0.45">
      <c r="O918" s="38"/>
      <c r="P918" s="39" t="e">
        <f t="shared" si="14"/>
        <v>#DIV/0!</v>
      </c>
    </row>
    <row r="919" spans="15:16" ht="18.5" x14ac:dyDescent="0.45">
      <c r="O919" s="38"/>
      <c r="P919" s="39" t="e">
        <f t="shared" si="14"/>
        <v>#DIV/0!</v>
      </c>
    </row>
    <row r="920" spans="15:16" ht="18.5" x14ac:dyDescent="0.45">
      <c r="O920" s="38"/>
      <c r="P920" s="39" t="e">
        <f t="shared" si="14"/>
        <v>#DIV/0!</v>
      </c>
    </row>
    <row r="921" spans="15:16" ht="18.5" x14ac:dyDescent="0.45">
      <c r="O921" s="38"/>
      <c r="P921" s="39" t="e">
        <f t="shared" si="14"/>
        <v>#DIV/0!</v>
      </c>
    </row>
    <row r="922" spans="15:16" ht="18.5" x14ac:dyDescent="0.45">
      <c r="O922" s="38"/>
      <c r="P922" s="39" t="e">
        <f t="shared" si="14"/>
        <v>#DIV/0!</v>
      </c>
    </row>
    <row r="923" spans="15:16" ht="18.5" x14ac:dyDescent="0.45">
      <c r="O923" s="38"/>
      <c r="P923" s="39" t="e">
        <f t="shared" si="14"/>
        <v>#DIV/0!</v>
      </c>
    </row>
    <row r="924" spans="15:16" ht="18.5" x14ac:dyDescent="0.45">
      <c r="O924" s="38"/>
      <c r="P924" s="39" t="e">
        <f t="shared" si="14"/>
        <v>#DIV/0!</v>
      </c>
    </row>
    <row r="925" spans="15:16" ht="18.5" x14ac:dyDescent="0.45">
      <c r="O925" s="38"/>
      <c r="P925" s="39" t="e">
        <f t="shared" si="14"/>
        <v>#DIV/0!</v>
      </c>
    </row>
    <row r="926" spans="15:16" ht="18.5" x14ac:dyDescent="0.45">
      <c r="O926" s="38"/>
      <c r="P926" s="39" t="e">
        <f t="shared" si="14"/>
        <v>#DIV/0!</v>
      </c>
    </row>
    <row r="927" spans="15:16" ht="18.5" x14ac:dyDescent="0.45">
      <c r="O927" s="38"/>
      <c r="P927" s="39" t="e">
        <f t="shared" si="14"/>
        <v>#DIV/0!</v>
      </c>
    </row>
    <row r="928" spans="15:16" ht="18.5" x14ac:dyDescent="0.45">
      <c r="O928" s="38"/>
      <c r="P928" s="39" t="e">
        <f t="shared" si="14"/>
        <v>#DIV/0!</v>
      </c>
    </row>
    <row r="929" spans="15:16" ht="18.5" x14ac:dyDescent="0.45">
      <c r="O929" s="38"/>
      <c r="P929" s="39" t="e">
        <f t="shared" si="14"/>
        <v>#DIV/0!</v>
      </c>
    </row>
    <row r="930" spans="15:16" ht="18.5" x14ac:dyDescent="0.45">
      <c r="O930" s="38"/>
      <c r="P930" s="39" t="e">
        <f t="shared" si="14"/>
        <v>#DIV/0!</v>
      </c>
    </row>
    <row r="931" spans="15:16" ht="18.5" x14ac:dyDescent="0.45">
      <c r="O931" s="38"/>
      <c r="P931" s="39" t="e">
        <f t="shared" si="14"/>
        <v>#DIV/0!</v>
      </c>
    </row>
    <row r="932" spans="15:16" ht="18.5" x14ac:dyDescent="0.45">
      <c r="O932" s="38"/>
      <c r="P932" s="39" t="e">
        <f t="shared" si="14"/>
        <v>#DIV/0!</v>
      </c>
    </row>
    <row r="933" spans="15:16" ht="18.5" x14ac:dyDescent="0.45">
      <c r="O933" s="38"/>
      <c r="P933" s="39" t="e">
        <f t="shared" ref="P933:P996" si="15">(J933*100)/O933</f>
        <v>#DIV/0!</v>
      </c>
    </row>
    <row r="934" spans="15:16" ht="18.5" x14ac:dyDescent="0.45">
      <c r="O934" s="38"/>
      <c r="P934" s="39" t="e">
        <f t="shared" si="15"/>
        <v>#DIV/0!</v>
      </c>
    </row>
    <row r="935" spans="15:16" ht="18.5" x14ac:dyDescent="0.45">
      <c r="O935" s="38"/>
      <c r="P935" s="39" t="e">
        <f t="shared" si="15"/>
        <v>#DIV/0!</v>
      </c>
    </row>
    <row r="936" spans="15:16" ht="18.5" x14ac:dyDescent="0.45">
      <c r="O936" s="38"/>
      <c r="P936" s="39" t="e">
        <f t="shared" si="15"/>
        <v>#DIV/0!</v>
      </c>
    </row>
    <row r="937" spans="15:16" ht="18.5" x14ac:dyDescent="0.45">
      <c r="O937" s="38"/>
      <c r="P937" s="39" t="e">
        <f t="shared" si="15"/>
        <v>#DIV/0!</v>
      </c>
    </row>
    <row r="938" spans="15:16" ht="18.5" x14ac:dyDescent="0.45">
      <c r="O938" s="38"/>
      <c r="P938" s="39" t="e">
        <f t="shared" si="15"/>
        <v>#DIV/0!</v>
      </c>
    </row>
    <row r="939" spans="15:16" ht="18.5" x14ac:dyDescent="0.45">
      <c r="O939" s="38"/>
      <c r="P939" s="39" t="e">
        <f t="shared" si="15"/>
        <v>#DIV/0!</v>
      </c>
    </row>
    <row r="940" spans="15:16" ht="18.5" x14ac:dyDescent="0.45">
      <c r="O940" s="38"/>
      <c r="P940" s="39" t="e">
        <f t="shared" si="15"/>
        <v>#DIV/0!</v>
      </c>
    </row>
    <row r="941" spans="15:16" ht="18.5" x14ac:dyDescent="0.45">
      <c r="O941" s="38"/>
      <c r="P941" s="39" t="e">
        <f t="shared" si="15"/>
        <v>#DIV/0!</v>
      </c>
    </row>
    <row r="942" spans="15:16" ht="18.5" x14ac:dyDescent="0.45">
      <c r="O942" s="38"/>
      <c r="P942" s="39" t="e">
        <f t="shared" si="15"/>
        <v>#DIV/0!</v>
      </c>
    </row>
    <row r="943" spans="15:16" ht="18.5" x14ac:dyDescent="0.45">
      <c r="O943" s="38"/>
      <c r="P943" s="39" t="e">
        <f t="shared" si="15"/>
        <v>#DIV/0!</v>
      </c>
    </row>
    <row r="944" spans="15:16" ht="18.5" x14ac:dyDescent="0.45">
      <c r="O944" s="38"/>
      <c r="P944" s="39" t="e">
        <f t="shared" si="15"/>
        <v>#DIV/0!</v>
      </c>
    </row>
    <row r="945" spans="15:16" ht="18.5" x14ac:dyDescent="0.45">
      <c r="O945" s="38"/>
      <c r="P945" s="39" t="e">
        <f t="shared" si="15"/>
        <v>#DIV/0!</v>
      </c>
    </row>
    <row r="946" spans="15:16" ht="18.5" x14ac:dyDescent="0.45">
      <c r="O946" s="38"/>
      <c r="P946" s="39" t="e">
        <f t="shared" si="15"/>
        <v>#DIV/0!</v>
      </c>
    </row>
    <row r="947" spans="15:16" ht="18.5" x14ac:dyDescent="0.45">
      <c r="O947" s="38"/>
      <c r="P947" s="39" t="e">
        <f t="shared" si="15"/>
        <v>#DIV/0!</v>
      </c>
    </row>
    <row r="948" spans="15:16" ht="18.5" x14ac:dyDescent="0.45">
      <c r="O948" s="38"/>
      <c r="P948" s="39" t="e">
        <f t="shared" si="15"/>
        <v>#DIV/0!</v>
      </c>
    </row>
    <row r="949" spans="15:16" ht="18.5" x14ac:dyDescent="0.45">
      <c r="O949" s="38"/>
      <c r="P949" s="39" t="e">
        <f t="shared" si="15"/>
        <v>#DIV/0!</v>
      </c>
    </row>
    <row r="950" spans="15:16" ht="18.5" x14ac:dyDescent="0.45">
      <c r="O950" s="38"/>
      <c r="P950" s="39" t="e">
        <f t="shared" si="15"/>
        <v>#DIV/0!</v>
      </c>
    </row>
    <row r="951" spans="15:16" ht="18.5" x14ac:dyDescent="0.45">
      <c r="O951" s="38"/>
      <c r="P951" s="39" t="e">
        <f t="shared" si="15"/>
        <v>#DIV/0!</v>
      </c>
    </row>
    <row r="952" spans="15:16" ht="18.5" x14ac:dyDescent="0.45">
      <c r="O952" s="38"/>
      <c r="P952" s="39" t="e">
        <f t="shared" si="15"/>
        <v>#DIV/0!</v>
      </c>
    </row>
    <row r="953" spans="15:16" ht="18.5" x14ac:dyDescent="0.45">
      <c r="O953" s="38"/>
      <c r="P953" s="39" t="e">
        <f t="shared" si="15"/>
        <v>#DIV/0!</v>
      </c>
    </row>
    <row r="954" spans="15:16" ht="18.5" x14ac:dyDescent="0.45">
      <c r="O954" s="38"/>
      <c r="P954" s="39" t="e">
        <f t="shared" si="15"/>
        <v>#DIV/0!</v>
      </c>
    </row>
    <row r="955" spans="15:16" ht="18.5" x14ac:dyDescent="0.45">
      <c r="O955" s="38"/>
      <c r="P955" s="39" t="e">
        <f t="shared" si="15"/>
        <v>#DIV/0!</v>
      </c>
    </row>
    <row r="956" spans="15:16" ht="18.5" x14ac:dyDescent="0.45">
      <c r="O956" s="38"/>
      <c r="P956" s="39" t="e">
        <f t="shared" si="15"/>
        <v>#DIV/0!</v>
      </c>
    </row>
    <row r="957" spans="15:16" ht="18.5" x14ac:dyDescent="0.45">
      <c r="O957" s="38"/>
      <c r="P957" s="39" t="e">
        <f t="shared" si="15"/>
        <v>#DIV/0!</v>
      </c>
    </row>
    <row r="958" spans="15:16" ht="18.5" x14ac:dyDescent="0.45">
      <c r="O958" s="38"/>
      <c r="P958" s="39" t="e">
        <f t="shared" si="15"/>
        <v>#DIV/0!</v>
      </c>
    </row>
    <row r="959" spans="15:16" ht="18.5" x14ac:dyDescent="0.45">
      <c r="O959" s="38"/>
      <c r="P959" s="39" t="e">
        <f t="shared" si="15"/>
        <v>#DIV/0!</v>
      </c>
    </row>
    <row r="960" spans="15:16" ht="18.5" x14ac:dyDescent="0.45">
      <c r="O960" s="38"/>
      <c r="P960" s="39" t="e">
        <f t="shared" si="15"/>
        <v>#DIV/0!</v>
      </c>
    </row>
    <row r="961" spans="15:16" ht="18.5" x14ac:dyDescent="0.45">
      <c r="O961" s="38"/>
      <c r="P961" s="39" t="e">
        <f t="shared" si="15"/>
        <v>#DIV/0!</v>
      </c>
    </row>
    <row r="962" spans="15:16" ht="18.5" x14ac:dyDescent="0.45">
      <c r="O962" s="38"/>
      <c r="P962" s="39" t="e">
        <f t="shared" si="15"/>
        <v>#DIV/0!</v>
      </c>
    </row>
    <row r="963" spans="15:16" ht="18.5" x14ac:dyDescent="0.45">
      <c r="O963" s="38"/>
      <c r="P963" s="39" t="e">
        <f t="shared" si="15"/>
        <v>#DIV/0!</v>
      </c>
    </row>
    <row r="964" spans="15:16" ht="18.5" x14ac:dyDescent="0.45">
      <c r="O964" s="38"/>
      <c r="P964" s="39" t="e">
        <f t="shared" si="15"/>
        <v>#DIV/0!</v>
      </c>
    </row>
    <row r="965" spans="15:16" ht="18.5" x14ac:dyDescent="0.45">
      <c r="O965" s="38"/>
      <c r="P965" s="39" t="e">
        <f t="shared" si="15"/>
        <v>#DIV/0!</v>
      </c>
    </row>
    <row r="966" spans="15:16" ht="18.5" x14ac:dyDescent="0.45">
      <c r="O966" s="38"/>
      <c r="P966" s="39" t="e">
        <f t="shared" si="15"/>
        <v>#DIV/0!</v>
      </c>
    </row>
    <row r="967" spans="15:16" ht="18.5" x14ac:dyDescent="0.45">
      <c r="O967" s="38"/>
      <c r="P967" s="39" t="e">
        <f t="shared" si="15"/>
        <v>#DIV/0!</v>
      </c>
    </row>
    <row r="968" spans="15:16" ht="18.5" x14ac:dyDescent="0.45">
      <c r="O968" s="38"/>
      <c r="P968" s="39" t="e">
        <f t="shared" si="15"/>
        <v>#DIV/0!</v>
      </c>
    </row>
    <row r="969" spans="15:16" ht="18.5" x14ac:dyDescent="0.45">
      <c r="O969" s="38"/>
      <c r="P969" s="39" t="e">
        <f t="shared" si="15"/>
        <v>#DIV/0!</v>
      </c>
    </row>
    <row r="970" spans="15:16" ht="18.5" x14ac:dyDescent="0.45">
      <c r="O970" s="38"/>
      <c r="P970" s="39" t="e">
        <f t="shared" si="15"/>
        <v>#DIV/0!</v>
      </c>
    </row>
    <row r="971" spans="15:16" ht="18.5" x14ac:dyDescent="0.45">
      <c r="O971" s="38"/>
      <c r="P971" s="39" t="e">
        <f t="shared" si="15"/>
        <v>#DIV/0!</v>
      </c>
    </row>
    <row r="972" spans="15:16" ht="18.5" x14ac:dyDescent="0.45">
      <c r="O972" s="38"/>
      <c r="P972" s="39" t="e">
        <f t="shared" si="15"/>
        <v>#DIV/0!</v>
      </c>
    </row>
    <row r="973" spans="15:16" ht="18.5" x14ac:dyDescent="0.45">
      <c r="O973" s="38"/>
      <c r="P973" s="39" t="e">
        <f t="shared" si="15"/>
        <v>#DIV/0!</v>
      </c>
    </row>
    <row r="974" spans="15:16" ht="18.5" x14ac:dyDescent="0.45">
      <c r="O974" s="38"/>
      <c r="P974" s="39" t="e">
        <f t="shared" si="15"/>
        <v>#DIV/0!</v>
      </c>
    </row>
    <row r="975" spans="15:16" ht="18.5" x14ac:dyDescent="0.45">
      <c r="O975" s="38"/>
      <c r="P975" s="39" t="e">
        <f t="shared" si="15"/>
        <v>#DIV/0!</v>
      </c>
    </row>
    <row r="976" spans="15:16" ht="18.5" x14ac:dyDescent="0.45">
      <c r="O976" s="38"/>
      <c r="P976" s="39" t="e">
        <f t="shared" si="15"/>
        <v>#DIV/0!</v>
      </c>
    </row>
    <row r="977" spans="15:16" ht="18.5" x14ac:dyDescent="0.45">
      <c r="O977" s="38"/>
      <c r="P977" s="39" t="e">
        <f t="shared" si="15"/>
        <v>#DIV/0!</v>
      </c>
    </row>
    <row r="978" spans="15:16" ht="18.5" x14ac:dyDescent="0.45">
      <c r="O978" s="38"/>
      <c r="P978" s="39" t="e">
        <f t="shared" si="15"/>
        <v>#DIV/0!</v>
      </c>
    </row>
    <row r="979" spans="15:16" ht="18.5" x14ac:dyDescent="0.45">
      <c r="O979" s="38"/>
      <c r="P979" s="39" t="e">
        <f t="shared" si="15"/>
        <v>#DIV/0!</v>
      </c>
    </row>
    <row r="980" spans="15:16" ht="18.5" x14ac:dyDescent="0.45">
      <c r="O980" s="38"/>
      <c r="P980" s="39" t="e">
        <f t="shared" si="15"/>
        <v>#DIV/0!</v>
      </c>
    </row>
    <row r="981" spans="15:16" ht="18.5" x14ac:dyDescent="0.45">
      <c r="O981" s="38"/>
      <c r="P981" s="39" t="e">
        <f t="shared" si="15"/>
        <v>#DIV/0!</v>
      </c>
    </row>
    <row r="982" spans="15:16" ht="18.5" x14ac:dyDescent="0.45">
      <c r="O982" s="38"/>
      <c r="P982" s="39" t="e">
        <f t="shared" si="15"/>
        <v>#DIV/0!</v>
      </c>
    </row>
    <row r="983" spans="15:16" ht="18.5" x14ac:dyDescent="0.45">
      <c r="O983" s="38"/>
      <c r="P983" s="39" t="e">
        <f t="shared" si="15"/>
        <v>#DIV/0!</v>
      </c>
    </row>
    <row r="984" spans="15:16" ht="18.5" x14ac:dyDescent="0.45">
      <c r="O984" s="38"/>
      <c r="P984" s="39" t="e">
        <f t="shared" si="15"/>
        <v>#DIV/0!</v>
      </c>
    </row>
    <row r="985" spans="15:16" ht="18.5" x14ac:dyDescent="0.45">
      <c r="O985" s="38"/>
      <c r="P985" s="39" t="e">
        <f t="shared" si="15"/>
        <v>#DIV/0!</v>
      </c>
    </row>
    <row r="986" spans="15:16" ht="18.5" x14ac:dyDescent="0.45">
      <c r="O986" s="38"/>
      <c r="P986" s="39" t="e">
        <f t="shared" si="15"/>
        <v>#DIV/0!</v>
      </c>
    </row>
    <row r="987" spans="15:16" ht="18.5" x14ac:dyDescent="0.45">
      <c r="O987" s="38"/>
      <c r="P987" s="39" t="e">
        <f t="shared" si="15"/>
        <v>#DIV/0!</v>
      </c>
    </row>
    <row r="988" spans="15:16" ht="18.5" x14ac:dyDescent="0.45">
      <c r="O988" s="38"/>
      <c r="P988" s="39" t="e">
        <f t="shared" si="15"/>
        <v>#DIV/0!</v>
      </c>
    </row>
    <row r="989" spans="15:16" ht="18.5" x14ac:dyDescent="0.45">
      <c r="O989" s="38"/>
      <c r="P989" s="39" t="e">
        <f t="shared" si="15"/>
        <v>#DIV/0!</v>
      </c>
    </row>
    <row r="990" spans="15:16" ht="18.5" x14ac:dyDescent="0.45">
      <c r="O990" s="38"/>
      <c r="P990" s="39" t="e">
        <f t="shared" si="15"/>
        <v>#DIV/0!</v>
      </c>
    </row>
    <row r="991" spans="15:16" ht="18.5" x14ac:dyDescent="0.45">
      <c r="O991" s="38"/>
      <c r="P991" s="39" t="e">
        <f t="shared" si="15"/>
        <v>#DIV/0!</v>
      </c>
    </row>
    <row r="992" spans="15:16" ht="18.5" x14ac:dyDescent="0.45">
      <c r="O992" s="38"/>
      <c r="P992" s="39" t="e">
        <f t="shared" si="15"/>
        <v>#DIV/0!</v>
      </c>
    </row>
    <row r="993" spans="15:16" ht="18.5" x14ac:dyDescent="0.45">
      <c r="O993" s="38"/>
      <c r="P993" s="39" t="e">
        <f t="shared" si="15"/>
        <v>#DIV/0!</v>
      </c>
    </row>
    <row r="994" spans="15:16" ht="18.5" x14ac:dyDescent="0.45">
      <c r="O994" s="38"/>
      <c r="P994" s="39" t="e">
        <f t="shared" si="15"/>
        <v>#DIV/0!</v>
      </c>
    </row>
    <row r="995" spans="15:16" ht="18.5" x14ac:dyDescent="0.45">
      <c r="O995" s="38"/>
      <c r="P995" s="39" t="e">
        <f t="shared" si="15"/>
        <v>#DIV/0!</v>
      </c>
    </row>
    <row r="996" spans="15:16" ht="18.5" x14ac:dyDescent="0.45">
      <c r="O996" s="38"/>
      <c r="P996" s="39" t="e">
        <f t="shared" si="15"/>
        <v>#DIV/0!</v>
      </c>
    </row>
    <row r="997" spans="15:16" ht="18.5" x14ac:dyDescent="0.45">
      <c r="O997" s="38"/>
      <c r="P997" s="39" t="e">
        <f t="shared" ref="P997:P1060" si="16">(J997*100)/O997</f>
        <v>#DIV/0!</v>
      </c>
    </row>
    <row r="998" spans="15:16" ht="18.5" x14ac:dyDescent="0.45">
      <c r="O998" s="38"/>
      <c r="P998" s="39" t="e">
        <f t="shared" si="16"/>
        <v>#DIV/0!</v>
      </c>
    </row>
    <row r="999" spans="15:16" ht="18.5" x14ac:dyDescent="0.45">
      <c r="O999" s="38"/>
      <c r="P999" s="39" t="e">
        <f t="shared" si="16"/>
        <v>#DIV/0!</v>
      </c>
    </row>
    <row r="1000" spans="15:16" ht="18.5" x14ac:dyDescent="0.45">
      <c r="O1000" s="38"/>
      <c r="P1000" s="39" t="e">
        <f t="shared" si="16"/>
        <v>#DIV/0!</v>
      </c>
    </row>
    <row r="1001" spans="15:16" ht="18.5" x14ac:dyDescent="0.45">
      <c r="O1001" s="38"/>
      <c r="P1001" s="39" t="e">
        <f t="shared" si="16"/>
        <v>#DIV/0!</v>
      </c>
    </row>
    <row r="1002" spans="15:16" ht="18.5" x14ac:dyDescent="0.45">
      <c r="O1002" s="38"/>
      <c r="P1002" s="39" t="e">
        <f t="shared" si="16"/>
        <v>#DIV/0!</v>
      </c>
    </row>
    <row r="1003" spans="15:16" ht="18.5" x14ac:dyDescent="0.45">
      <c r="O1003" s="38"/>
      <c r="P1003" s="39" t="e">
        <f t="shared" si="16"/>
        <v>#DIV/0!</v>
      </c>
    </row>
    <row r="1004" spans="15:16" ht="18.5" x14ac:dyDescent="0.45">
      <c r="O1004" s="38"/>
      <c r="P1004" s="39" t="e">
        <f t="shared" si="16"/>
        <v>#DIV/0!</v>
      </c>
    </row>
    <row r="1005" spans="15:16" ht="18.5" x14ac:dyDescent="0.45">
      <c r="O1005" s="38"/>
      <c r="P1005" s="39" t="e">
        <f t="shared" si="16"/>
        <v>#DIV/0!</v>
      </c>
    </row>
    <row r="1006" spans="15:16" ht="18.5" x14ac:dyDescent="0.45">
      <c r="O1006" s="38"/>
      <c r="P1006" s="39" t="e">
        <f t="shared" si="16"/>
        <v>#DIV/0!</v>
      </c>
    </row>
    <row r="1007" spans="15:16" ht="18.5" x14ac:dyDescent="0.45">
      <c r="O1007" s="38"/>
      <c r="P1007" s="39" t="e">
        <f t="shared" si="16"/>
        <v>#DIV/0!</v>
      </c>
    </row>
    <row r="1008" spans="15:16" ht="18.5" x14ac:dyDescent="0.45">
      <c r="O1008" s="38"/>
      <c r="P1008" s="39" t="e">
        <f t="shared" si="16"/>
        <v>#DIV/0!</v>
      </c>
    </row>
    <row r="1009" spans="15:16" ht="18.5" x14ac:dyDescent="0.45">
      <c r="O1009" s="38"/>
      <c r="P1009" s="39" t="e">
        <f t="shared" si="16"/>
        <v>#DIV/0!</v>
      </c>
    </row>
    <row r="1010" spans="15:16" ht="18.5" x14ac:dyDescent="0.45">
      <c r="O1010" s="38"/>
      <c r="P1010" s="39" t="e">
        <f t="shared" si="16"/>
        <v>#DIV/0!</v>
      </c>
    </row>
    <row r="1011" spans="15:16" ht="18.5" x14ac:dyDescent="0.45">
      <c r="O1011" s="38"/>
      <c r="P1011" s="39" t="e">
        <f t="shared" si="16"/>
        <v>#DIV/0!</v>
      </c>
    </row>
    <row r="1012" spans="15:16" ht="18.5" x14ac:dyDescent="0.45">
      <c r="O1012" s="38"/>
      <c r="P1012" s="39" t="e">
        <f t="shared" si="16"/>
        <v>#DIV/0!</v>
      </c>
    </row>
    <row r="1013" spans="15:16" ht="18.5" x14ac:dyDescent="0.45">
      <c r="O1013" s="38"/>
      <c r="P1013" s="39" t="e">
        <f t="shared" si="16"/>
        <v>#DIV/0!</v>
      </c>
    </row>
    <row r="1014" spans="15:16" ht="18.5" x14ac:dyDescent="0.45">
      <c r="O1014" s="38"/>
      <c r="P1014" s="39" t="e">
        <f t="shared" si="16"/>
        <v>#DIV/0!</v>
      </c>
    </row>
    <row r="1015" spans="15:16" ht="18.5" x14ac:dyDescent="0.45">
      <c r="O1015" s="38"/>
      <c r="P1015" s="39" t="e">
        <f t="shared" si="16"/>
        <v>#DIV/0!</v>
      </c>
    </row>
    <row r="1016" spans="15:16" ht="18.5" x14ac:dyDescent="0.45">
      <c r="O1016" s="38"/>
      <c r="P1016" s="39" t="e">
        <f t="shared" si="16"/>
        <v>#DIV/0!</v>
      </c>
    </row>
    <row r="1017" spans="15:16" ht="18.5" x14ac:dyDescent="0.45">
      <c r="O1017" s="38"/>
      <c r="P1017" s="39" t="e">
        <f t="shared" si="16"/>
        <v>#DIV/0!</v>
      </c>
    </row>
    <row r="1018" spans="15:16" ht="18.5" x14ac:dyDescent="0.45">
      <c r="O1018" s="38"/>
      <c r="P1018" s="39" t="e">
        <f t="shared" si="16"/>
        <v>#DIV/0!</v>
      </c>
    </row>
    <row r="1019" spans="15:16" ht="18.5" x14ac:dyDescent="0.45">
      <c r="O1019" s="38"/>
      <c r="P1019" s="39" t="e">
        <f t="shared" si="16"/>
        <v>#DIV/0!</v>
      </c>
    </row>
    <row r="1020" spans="15:16" ht="18.5" x14ac:dyDescent="0.45">
      <c r="O1020" s="38"/>
      <c r="P1020" s="39" t="e">
        <f t="shared" si="16"/>
        <v>#DIV/0!</v>
      </c>
    </row>
    <row r="1021" spans="15:16" ht="18.5" x14ac:dyDescent="0.45">
      <c r="O1021" s="38"/>
      <c r="P1021" s="39" t="e">
        <f t="shared" si="16"/>
        <v>#DIV/0!</v>
      </c>
    </row>
    <row r="1022" spans="15:16" ht="18.5" x14ac:dyDescent="0.45">
      <c r="O1022" s="38"/>
      <c r="P1022" s="39" t="e">
        <f t="shared" si="16"/>
        <v>#DIV/0!</v>
      </c>
    </row>
    <row r="1023" spans="15:16" ht="18.5" x14ac:dyDescent="0.45">
      <c r="O1023" s="38"/>
      <c r="P1023" s="39" t="e">
        <f t="shared" si="16"/>
        <v>#DIV/0!</v>
      </c>
    </row>
    <row r="1024" spans="15:16" ht="18.5" x14ac:dyDescent="0.45">
      <c r="O1024" s="38"/>
      <c r="P1024" s="39" t="e">
        <f t="shared" si="16"/>
        <v>#DIV/0!</v>
      </c>
    </row>
    <row r="1025" spans="15:16" ht="18.5" x14ac:dyDescent="0.45">
      <c r="O1025" s="38"/>
      <c r="P1025" s="39" t="e">
        <f t="shared" si="16"/>
        <v>#DIV/0!</v>
      </c>
    </row>
    <row r="1026" spans="15:16" ht="18.5" x14ac:dyDescent="0.45">
      <c r="O1026" s="38"/>
      <c r="P1026" s="39" t="e">
        <f t="shared" si="16"/>
        <v>#DIV/0!</v>
      </c>
    </row>
    <row r="1027" spans="15:16" ht="18.5" x14ac:dyDescent="0.45">
      <c r="O1027" s="38"/>
      <c r="P1027" s="39" t="e">
        <f t="shared" si="16"/>
        <v>#DIV/0!</v>
      </c>
    </row>
    <row r="1028" spans="15:16" ht="18.5" x14ac:dyDescent="0.45">
      <c r="O1028" s="38"/>
      <c r="P1028" s="39" t="e">
        <f t="shared" si="16"/>
        <v>#DIV/0!</v>
      </c>
    </row>
    <row r="1029" spans="15:16" ht="18.5" x14ac:dyDescent="0.45">
      <c r="O1029" s="38"/>
      <c r="P1029" s="39" t="e">
        <f t="shared" si="16"/>
        <v>#DIV/0!</v>
      </c>
    </row>
    <row r="1030" spans="15:16" ht="18.5" x14ac:dyDescent="0.45">
      <c r="O1030" s="38"/>
      <c r="P1030" s="39" t="e">
        <f t="shared" si="16"/>
        <v>#DIV/0!</v>
      </c>
    </row>
    <row r="1031" spans="15:16" ht="18.5" x14ac:dyDescent="0.45">
      <c r="O1031" s="38"/>
      <c r="P1031" s="39" t="e">
        <f t="shared" si="16"/>
        <v>#DIV/0!</v>
      </c>
    </row>
    <row r="1032" spans="15:16" ht="18.5" x14ac:dyDescent="0.45">
      <c r="O1032" s="38"/>
      <c r="P1032" s="39" t="e">
        <f t="shared" si="16"/>
        <v>#DIV/0!</v>
      </c>
    </row>
    <row r="1033" spans="15:16" ht="18.5" x14ac:dyDescent="0.45">
      <c r="O1033" s="38"/>
      <c r="P1033" s="39" t="e">
        <f t="shared" si="16"/>
        <v>#DIV/0!</v>
      </c>
    </row>
    <row r="1034" spans="15:16" ht="18.5" x14ac:dyDescent="0.45">
      <c r="O1034" s="38"/>
      <c r="P1034" s="39" t="e">
        <f t="shared" si="16"/>
        <v>#DIV/0!</v>
      </c>
    </row>
    <row r="1035" spans="15:16" ht="18.5" x14ac:dyDescent="0.45">
      <c r="O1035" s="38"/>
      <c r="P1035" s="39" t="e">
        <f t="shared" si="16"/>
        <v>#DIV/0!</v>
      </c>
    </row>
    <row r="1036" spans="15:16" ht="18.5" x14ac:dyDescent="0.45">
      <c r="O1036" s="38"/>
      <c r="P1036" s="39" t="e">
        <f t="shared" si="16"/>
        <v>#DIV/0!</v>
      </c>
    </row>
    <row r="1037" spans="15:16" ht="18.5" x14ac:dyDescent="0.45">
      <c r="O1037" s="38"/>
      <c r="P1037" s="39" t="e">
        <f t="shared" si="16"/>
        <v>#DIV/0!</v>
      </c>
    </row>
    <row r="1038" spans="15:16" ht="18.5" x14ac:dyDescent="0.45">
      <c r="O1038" s="38"/>
      <c r="P1038" s="39" t="e">
        <f t="shared" si="16"/>
        <v>#DIV/0!</v>
      </c>
    </row>
    <row r="1039" spans="15:16" ht="18.5" x14ac:dyDescent="0.45">
      <c r="O1039" s="38"/>
      <c r="P1039" s="39" t="e">
        <f t="shared" si="16"/>
        <v>#DIV/0!</v>
      </c>
    </row>
    <row r="1040" spans="15:16" ht="18.5" x14ac:dyDescent="0.45">
      <c r="O1040" s="38"/>
      <c r="P1040" s="39" t="e">
        <f t="shared" si="16"/>
        <v>#DIV/0!</v>
      </c>
    </row>
    <row r="1041" spans="15:16" ht="18.5" x14ac:dyDescent="0.45">
      <c r="O1041" s="38"/>
      <c r="P1041" s="39" t="e">
        <f t="shared" si="16"/>
        <v>#DIV/0!</v>
      </c>
    </row>
    <row r="1042" spans="15:16" ht="18.5" x14ac:dyDescent="0.45">
      <c r="O1042" s="38"/>
      <c r="P1042" s="39" t="e">
        <f t="shared" si="16"/>
        <v>#DIV/0!</v>
      </c>
    </row>
    <row r="1043" spans="15:16" ht="18.5" x14ac:dyDescent="0.45">
      <c r="O1043" s="38"/>
      <c r="P1043" s="39" t="e">
        <f t="shared" si="16"/>
        <v>#DIV/0!</v>
      </c>
    </row>
    <row r="1044" spans="15:16" ht="18.5" x14ac:dyDescent="0.45">
      <c r="O1044" s="38"/>
      <c r="P1044" s="39" t="e">
        <f t="shared" si="16"/>
        <v>#DIV/0!</v>
      </c>
    </row>
    <row r="1045" spans="15:16" ht="18.5" x14ac:dyDescent="0.45">
      <c r="O1045" s="38"/>
      <c r="P1045" s="39" t="e">
        <f t="shared" si="16"/>
        <v>#DIV/0!</v>
      </c>
    </row>
    <row r="1046" spans="15:16" ht="18.5" x14ac:dyDescent="0.45">
      <c r="O1046" s="38"/>
      <c r="P1046" s="39" t="e">
        <f t="shared" si="16"/>
        <v>#DIV/0!</v>
      </c>
    </row>
    <row r="1047" spans="15:16" ht="18.5" x14ac:dyDescent="0.45">
      <c r="O1047" s="38"/>
      <c r="P1047" s="39" t="e">
        <f t="shared" si="16"/>
        <v>#DIV/0!</v>
      </c>
    </row>
    <row r="1048" spans="15:16" ht="18.5" x14ac:dyDescent="0.45">
      <c r="O1048" s="38"/>
      <c r="P1048" s="39" t="e">
        <f t="shared" si="16"/>
        <v>#DIV/0!</v>
      </c>
    </row>
    <row r="1049" spans="15:16" ht="18.5" x14ac:dyDescent="0.45">
      <c r="O1049" s="38"/>
      <c r="P1049" s="39" t="e">
        <f t="shared" si="16"/>
        <v>#DIV/0!</v>
      </c>
    </row>
    <row r="1050" spans="15:16" ht="18.5" x14ac:dyDescent="0.45">
      <c r="O1050" s="38"/>
      <c r="P1050" s="39" t="e">
        <f t="shared" si="16"/>
        <v>#DIV/0!</v>
      </c>
    </row>
    <row r="1051" spans="15:16" ht="18.5" x14ac:dyDescent="0.45">
      <c r="O1051" s="38"/>
      <c r="P1051" s="39" t="e">
        <f t="shared" si="16"/>
        <v>#DIV/0!</v>
      </c>
    </row>
    <row r="1052" spans="15:16" ht="18.5" x14ac:dyDescent="0.45">
      <c r="O1052" s="38"/>
      <c r="P1052" s="39" t="e">
        <f t="shared" si="16"/>
        <v>#DIV/0!</v>
      </c>
    </row>
    <row r="1053" spans="15:16" ht="18.5" x14ac:dyDescent="0.45">
      <c r="O1053" s="38"/>
      <c r="P1053" s="39" t="e">
        <f t="shared" si="16"/>
        <v>#DIV/0!</v>
      </c>
    </row>
    <row r="1054" spans="15:16" ht="18.5" x14ac:dyDescent="0.45">
      <c r="O1054" s="38"/>
      <c r="P1054" s="39" t="e">
        <f t="shared" si="16"/>
        <v>#DIV/0!</v>
      </c>
    </row>
    <row r="1055" spans="15:16" ht="18.5" x14ac:dyDescent="0.45">
      <c r="O1055" s="38"/>
      <c r="P1055" s="39" t="e">
        <f t="shared" si="16"/>
        <v>#DIV/0!</v>
      </c>
    </row>
    <row r="1056" spans="15:16" ht="18.5" x14ac:dyDescent="0.45">
      <c r="O1056" s="38"/>
      <c r="P1056" s="39" t="e">
        <f t="shared" si="16"/>
        <v>#DIV/0!</v>
      </c>
    </row>
    <row r="1057" spans="15:16" ht="18.5" x14ac:dyDescent="0.45">
      <c r="O1057" s="38"/>
      <c r="P1057" s="39" t="e">
        <f t="shared" si="16"/>
        <v>#DIV/0!</v>
      </c>
    </row>
    <row r="1058" spans="15:16" ht="18.5" x14ac:dyDescent="0.45">
      <c r="O1058" s="38"/>
      <c r="P1058" s="39" t="e">
        <f t="shared" si="16"/>
        <v>#DIV/0!</v>
      </c>
    </row>
    <row r="1059" spans="15:16" ht="18.5" x14ac:dyDescent="0.45">
      <c r="O1059" s="38"/>
      <c r="P1059" s="39" t="e">
        <f t="shared" si="16"/>
        <v>#DIV/0!</v>
      </c>
    </row>
    <row r="1060" spans="15:16" ht="18.5" x14ac:dyDescent="0.45">
      <c r="O1060" s="38"/>
      <c r="P1060" s="39" t="e">
        <f t="shared" si="16"/>
        <v>#DIV/0!</v>
      </c>
    </row>
    <row r="1061" spans="15:16" ht="18.5" x14ac:dyDescent="0.45">
      <c r="O1061" s="38"/>
      <c r="P1061" s="39" t="e">
        <f t="shared" ref="P1061:P1124" si="17">(J1061*100)/O1061</f>
        <v>#DIV/0!</v>
      </c>
    </row>
    <row r="1062" spans="15:16" ht="18.5" x14ac:dyDescent="0.45">
      <c r="O1062" s="38"/>
      <c r="P1062" s="39" t="e">
        <f t="shared" si="17"/>
        <v>#DIV/0!</v>
      </c>
    </row>
    <row r="1063" spans="15:16" ht="18.5" x14ac:dyDescent="0.45">
      <c r="O1063" s="38"/>
      <c r="P1063" s="39" t="e">
        <f t="shared" si="17"/>
        <v>#DIV/0!</v>
      </c>
    </row>
    <row r="1064" spans="15:16" ht="18.5" x14ac:dyDescent="0.45">
      <c r="O1064" s="38"/>
      <c r="P1064" s="39" t="e">
        <f t="shared" si="17"/>
        <v>#DIV/0!</v>
      </c>
    </row>
    <row r="1065" spans="15:16" ht="18.5" x14ac:dyDescent="0.45">
      <c r="O1065" s="38"/>
      <c r="P1065" s="39" t="e">
        <f t="shared" si="17"/>
        <v>#DIV/0!</v>
      </c>
    </row>
    <row r="1066" spans="15:16" ht="18.5" x14ac:dyDescent="0.45">
      <c r="O1066" s="38"/>
      <c r="P1066" s="39" t="e">
        <f t="shared" si="17"/>
        <v>#DIV/0!</v>
      </c>
    </row>
    <row r="1067" spans="15:16" ht="18.5" x14ac:dyDescent="0.45">
      <c r="O1067" s="38"/>
      <c r="P1067" s="39" t="e">
        <f t="shared" si="17"/>
        <v>#DIV/0!</v>
      </c>
    </row>
    <row r="1068" spans="15:16" ht="18.5" x14ac:dyDescent="0.45">
      <c r="O1068" s="38"/>
      <c r="P1068" s="39" t="e">
        <f t="shared" si="17"/>
        <v>#DIV/0!</v>
      </c>
    </row>
    <row r="1069" spans="15:16" ht="18.5" x14ac:dyDescent="0.45">
      <c r="O1069" s="38"/>
      <c r="P1069" s="39" t="e">
        <f t="shared" si="17"/>
        <v>#DIV/0!</v>
      </c>
    </row>
    <row r="1070" spans="15:16" ht="18.5" x14ac:dyDescent="0.45">
      <c r="O1070" s="38"/>
      <c r="P1070" s="39" t="e">
        <f t="shared" si="17"/>
        <v>#DIV/0!</v>
      </c>
    </row>
    <row r="1071" spans="15:16" ht="18.5" x14ac:dyDescent="0.45">
      <c r="O1071" s="38"/>
      <c r="P1071" s="39" t="e">
        <f t="shared" si="17"/>
        <v>#DIV/0!</v>
      </c>
    </row>
    <row r="1072" spans="15:16" ht="18.5" x14ac:dyDescent="0.45">
      <c r="O1072" s="38"/>
      <c r="P1072" s="39" t="e">
        <f t="shared" si="17"/>
        <v>#DIV/0!</v>
      </c>
    </row>
    <row r="1073" spans="15:16" ht="18.5" x14ac:dyDescent="0.45">
      <c r="O1073" s="38"/>
      <c r="P1073" s="39" t="e">
        <f t="shared" si="17"/>
        <v>#DIV/0!</v>
      </c>
    </row>
    <row r="1074" spans="15:16" ht="18.5" x14ac:dyDescent="0.45">
      <c r="O1074" s="38"/>
      <c r="P1074" s="39" t="e">
        <f t="shared" si="17"/>
        <v>#DIV/0!</v>
      </c>
    </row>
    <row r="1075" spans="15:16" ht="18.5" x14ac:dyDescent="0.45">
      <c r="O1075" s="38"/>
      <c r="P1075" s="39" t="e">
        <f t="shared" si="17"/>
        <v>#DIV/0!</v>
      </c>
    </row>
    <row r="1076" spans="15:16" ht="18.5" x14ac:dyDescent="0.45">
      <c r="O1076" s="38"/>
      <c r="P1076" s="39" t="e">
        <f t="shared" si="17"/>
        <v>#DIV/0!</v>
      </c>
    </row>
    <row r="1077" spans="15:16" ht="18.5" x14ac:dyDescent="0.45">
      <c r="O1077" s="38"/>
      <c r="P1077" s="39" t="e">
        <f t="shared" si="17"/>
        <v>#DIV/0!</v>
      </c>
    </row>
    <row r="1078" spans="15:16" ht="18.5" x14ac:dyDescent="0.45">
      <c r="O1078" s="38"/>
      <c r="P1078" s="39" t="e">
        <f t="shared" si="17"/>
        <v>#DIV/0!</v>
      </c>
    </row>
    <row r="1079" spans="15:16" ht="18.5" x14ac:dyDescent="0.45">
      <c r="O1079" s="38"/>
      <c r="P1079" s="39" t="e">
        <f t="shared" si="17"/>
        <v>#DIV/0!</v>
      </c>
    </row>
    <row r="1080" spans="15:16" ht="18.5" x14ac:dyDescent="0.45">
      <c r="O1080" s="38"/>
      <c r="P1080" s="39" t="e">
        <f t="shared" si="17"/>
        <v>#DIV/0!</v>
      </c>
    </row>
    <row r="1081" spans="15:16" ht="18.5" x14ac:dyDescent="0.45">
      <c r="O1081" s="38"/>
      <c r="P1081" s="39" t="e">
        <f t="shared" si="17"/>
        <v>#DIV/0!</v>
      </c>
    </row>
    <row r="1082" spans="15:16" ht="18.5" x14ac:dyDescent="0.45">
      <c r="O1082" s="38"/>
      <c r="P1082" s="39" t="e">
        <f t="shared" si="17"/>
        <v>#DIV/0!</v>
      </c>
    </row>
    <row r="1083" spans="15:16" ht="18.5" x14ac:dyDescent="0.45">
      <c r="O1083" s="38"/>
      <c r="P1083" s="39" t="e">
        <f t="shared" si="17"/>
        <v>#DIV/0!</v>
      </c>
    </row>
    <row r="1084" spans="15:16" ht="18.5" x14ac:dyDescent="0.45">
      <c r="O1084" s="38"/>
      <c r="P1084" s="39" t="e">
        <f t="shared" si="17"/>
        <v>#DIV/0!</v>
      </c>
    </row>
    <row r="1085" spans="15:16" ht="18.5" x14ac:dyDescent="0.45">
      <c r="O1085" s="38"/>
      <c r="P1085" s="39" t="e">
        <f t="shared" si="17"/>
        <v>#DIV/0!</v>
      </c>
    </row>
    <row r="1086" spans="15:16" ht="18.5" x14ac:dyDescent="0.45">
      <c r="O1086" s="38"/>
      <c r="P1086" s="39" t="e">
        <f t="shared" si="17"/>
        <v>#DIV/0!</v>
      </c>
    </row>
    <row r="1087" spans="15:16" ht="18.5" x14ac:dyDescent="0.45">
      <c r="O1087" s="38"/>
      <c r="P1087" s="39" t="e">
        <f t="shared" si="17"/>
        <v>#DIV/0!</v>
      </c>
    </row>
    <row r="1088" spans="15:16" ht="18.5" x14ac:dyDescent="0.45">
      <c r="O1088" s="38"/>
      <c r="P1088" s="39" t="e">
        <f t="shared" si="17"/>
        <v>#DIV/0!</v>
      </c>
    </row>
    <row r="1089" spans="15:16" ht="18.5" x14ac:dyDescent="0.45">
      <c r="O1089" s="38"/>
      <c r="P1089" s="39" t="e">
        <f t="shared" si="17"/>
        <v>#DIV/0!</v>
      </c>
    </row>
    <row r="1090" spans="15:16" ht="18.5" x14ac:dyDescent="0.45">
      <c r="O1090" s="38"/>
      <c r="P1090" s="39" t="e">
        <f t="shared" si="17"/>
        <v>#DIV/0!</v>
      </c>
    </row>
    <row r="1091" spans="15:16" ht="18.5" x14ac:dyDescent="0.45">
      <c r="O1091" s="38"/>
      <c r="P1091" s="39" t="e">
        <f t="shared" si="17"/>
        <v>#DIV/0!</v>
      </c>
    </row>
    <row r="1092" spans="15:16" ht="18.5" x14ac:dyDescent="0.45">
      <c r="O1092" s="38"/>
      <c r="P1092" s="39" t="e">
        <f t="shared" si="17"/>
        <v>#DIV/0!</v>
      </c>
    </row>
    <row r="1093" spans="15:16" ht="18.5" x14ac:dyDescent="0.45">
      <c r="O1093" s="38"/>
      <c r="P1093" s="39" t="e">
        <f t="shared" si="17"/>
        <v>#DIV/0!</v>
      </c>
    </row>
    <row r="1094" spans="15:16" ht="18.5" x14ac:dyDescent="0.45">
      <c r="O1094" s="38"/>
      <c r="P1094" s="39" t="e">
        <f t="shared" si="17"/>
        <v>#DIV/0!</v>
      </c>
    </row>
    <row r="1095" spans="15:16" ht="18.5" x14ac:dyDescent="0.45">
      <c r="O1095" s="38"/>
      <c r="P1095" s="39" t="e">
        <f t="shared" si="17"/>
        <v>#DIV/0!</v>
      </c>
    </row>
    <row r="1096" spans="15:16" ht="18.5" x14ac:dyDescent="0.45">
      <c r="O1096" s="38"/>
      <c r="P1096" s="39" t="e">
        <f t="shared" si="17"/>
        <v>#DIV/0!</v>
      </c>
    </row>
    <row r="1097" spans="15:16" ht="18.5" x14ac:dyDescent="0.45">
      <c r="O1097" s="38"/>
      <c r="P1097" s="39" t="e">
        <f t="shared" si="17"/>
        <v>#DIV/0!</v>
      </c>
    </row>
    <row r="1098" spans="15:16" ht="18.5" x14ac:dyDescent="0.45">
      <c r="O1098" s="38"/>
      <c r="P1098" s="39" t="e">
        <f t="shared" si="17"/>
        <v>#DIV/0!</v>
      </c>
    </row>
    <row r="1099" spans="15:16" ht="18.5" x14ac:dyDescent="0.45">
      <c r="O1099" s="38"/>
      <c r="P1099" s="39" t="e">
        <f t="shared" si="17"/>
        <v>#DIV/0!</v>
      </c>
    </row>
    <row r="1100" spans="15:16" ht="18.5" x14ac:dyDescent="0.45">
      <c r="O1100" s="38"/>
      <c r="P1100" s="39" t="e">
        <f t="shared" si="17"/>
        <v>#DIV/0!</v>
      </c>
    </row>
    <row r="1101" spans="15:16" ht="18.5" x14ac:dyDescent="0.45">
      <c r="O1101" s="38"/>
      <c r="P1101" s="39" t="e">
        <f t="shared" si="17"/>
        <v>#DIV/0!</v>
      </c>
    </row>
    <row r="1102" spans="15:16" ht="18.5" x14ac:dyDescent="0.45">
      <c r="O1102" s="38"/>
      <c r="P1102" s="39" t="e">
        <f t="shared" si="17"/>
        <v>#DIV/0!</v>
      </c>
    </row>
    <row r="1103" spans="15:16" ht="18.5" x14ac:dyDescent="0.45">
      <c r="O1103" s="38"/>
      <c r="P1103" s="39" t="e">
        <f t="shared" si="17"/>
        <v>#DIV/0!</v>
      </c>
    </row>
    <row r="1104" spans="15:16" ht="18.5" x14ac:dyDescent="0.45">
      <c r="O1104" s="38"/>
      <c r="P1104" s="39" t="e">
        <f t="shared" si="17"/>
        <v>#DIV/0!</v>
      </c>
    </row>
    <row r="1105" spans="15:16" ht="18.5" x14ac:dyDescent="0.45">
      <c r="O1105" s="38"/>
      <c r="P1105" s="39" t="e">
        <f t="shared" si="17"/>
        <v>#DIV/0!</v>
      </c>
    </row>
    <row r="1106" spans="15:16" ht="18.5" x14ac:dyDescent="0.45">
      <c r="O1106" s="38"/>
      <c r="P1106" s="39" t="e">
        <f t="shared" si="17"/>
        <v>#DIV/0!</v>
      </c>
    </row>
    <row r="1107" spans="15:16" ht="18.5" x14ac:dyDescent="0.45">
      <c r="O1107" s="38"/>
      <c r="P1107" s="39" t="e">
        <f t="shared" si="17"/>
        <v>#DIV/0!</v>
      </c>
    </row>
    <row r="1108" spans="15:16" ht="18.5" x14ac:dyDescent="0.45">
      <c r="O1108" s="38"/>
      <c r="P1108" s="39" t="e">
        <f t="shared" si="17"/>
        <v>#DIV/0!</v>
      </c>
    </row>
    <row r="1109" spans="15:16" ht="18.5" x14ac:dyDescent="0.45">
      <c r="O1109" s="38"/>
      <c r="P1109" s="39" t="e">
        <f t="shared" si="17"/>
        <v>#DIV/0!</v>
      </c>
    </row>
    <row r="1110" spans="15:16" ht="18.5" x14ac:dyDescent="0.45">
      <c r="O1110" s="38"/>
      <c r="P1110" s="39" t="e">
        <f t="shared" si="17"/>
        <v>#DIV/0!</v>
      </c>
    </row>
    <row r="1111" spans="15:16" ht="18.5" x14ac:dyDescent="0.45">
      <c r="O1111" s="38"/>
      <c r="P1111" s="39" t="e">
        <f t="shared" si="17"/>
        <v>#DIV/0!</v>
      </c>
    </row>
    <row r="1112" spans="15:16" ht="18.5" x14ac:dyDescent="0.45">
      <c r="O1112" s="38"/>
      <c r="P1112" s="39" t="e">
        <f t="shared" si="17"/>
        <v>#DIV/0!</v>
      </c>
    </row>
    <row r="1113" spans="15:16" ht="18.5" x14ac:dyDescent="0.45">
      <c r="O1113" s="38"/>
      <c r="P1113" s="39" t="e">
        <f t="shared" si="17"/>
        <v>#DIV/0!</v>
      </c>
    </row>
    <row r="1114" spans="15:16" ht="18.5" x14ac:dyDescent="0.45">
      <c r="O1114" s="38"/>
      <c r="P1114" s="39" t="e">
        <f t="shared" si="17"/>
        <v>#DIV/0!</v>
      </c>
    </row>
    <row r="1115" spans="15:16" ht="18.5" x14ac:dyDescent="0.45">
      <c r="O1115" s="38"/>
      <c r="P1115" s="39" t="e">
        <f t="shared" si="17"/>
        <v>#DIV/0!</v>
      </c>
    </row>
    <row r="1116" spans="15:16" ht="18.5" x14ac:dyDescent="0.45">
      <c r="O1116" s="38"/>
      <c r="P1116" s="39" t="e">
        <f t="shared" si="17"/>
        <v>#DIV/0!</v>
      </c>
    </row>
    <row r="1117" spans="15:16" ht="18.5" x14ac:dyDescent="0.45">
      <c r="O1117" s="38"/>
      <c r="P1117" s="39" t="e">
        <f t="shared" si="17"/>
        <v>#DIV/0!</v>
      </c>
    </row>
    <row r="1118" spans="15:16" ht="18.5" x14ac:dyDescent="0.45">
      <c r="O1118" s="38"/>
      <c r="P1118" s="39" t="e">
        <f t="shared" si="17"/>
        <v>#DIV/0!</v>
      </c>
    </row>
    <row r="1119" spans="15:16" ht="18.5" x14ac:dyDescent="0.45">
      <c r="O1119" s="38"/>
      <c r="P1119" s="39" t="e">
        <f t="shared" si="17"/>
        <v>#DIV/0!</v>
      </c>
    </row>
    <row r="1120" spans="15:16" ht="18.5" x14ac:dyDescent="0.45">
      <c r="O1120" s="38"/>
      <c r="P1120" s="39" t="e">
        <f t="shared" si="17"/>
        <v>#DIV/0!</v>
      </c>
    </row>
    <row r="1121" spans="15:16" ht="18.5" x14ac:dyDescent="0.45">
      <c r="O1121" s="38"/>
      <c r="P1121" s="39" t="e">
        <f t="shared" si="17"/>
        <v>#DIV/0!</v>
      </c>
    </row>
    <row r="1122" spans="15:16" ht="18.5" x14ac:dyDescent="0.45">
      <c r="O1122" s="38"/>
      <c r="P1122" s="39" t="e">
        <f t="shared" si="17"/>
        <v>#DIV/0!</v>
      </c>
    </row>
    <row r="1123" spans="15:16" ht="18.5" x14ac:dyDescent="0.45">
      <c r="O1123" s="38"/>
      <c r="P1123" s="39" t="e">
        <f t="shared" si="17"/>
        <v>#DIV/0!</v>
      </c>
    </row>
    <row r="1124" spans="15:16" ht="18.5" x14ac:dyDescent="0.45">
      <c r="O1124" s="38"/>
      <c r="P1124" s="39" t="e">
        <f t="shared" si="17"/>
        <v>#DIV/0!</v>
      </c>
    </row>
    <row r="1125" spans="15:16" ht="18.5" x14ac:dyDescent="0.45">
      <c r="O1125" s="38"/>
      <c r="P1125" s="39" t="e">
        <f t="shared" ref="P1125:P1188" si="18">(J1125*100)/O1125</f>
        <v>#DIV/0!</v>
      </c>
    </row>
    <row r="1126" spans="15:16" ht="18.5" x14ac:dyDescent="0.45">
      <c r="O1126" s="38"/>
      <c r="P1126" s="39" t="e">
        <f t="shared" si="18"/>
        <v>#DIV/0!</v>
      </c>
    </row>
    <row r="1127" spans="15:16" ht="18.5" x14ac:dyDescent="0.45">
      <c r="O1127" s="38"/>
      <c r="P1127" s="39" t="e">
        <f t="shared" si="18"/>
        <v>#DIV/0!</v>
      </c>
    </row>
    <row r="1128" spans="15:16" ht="18.5" x14ac:dyDescent="0.45">
      <c r="O1128" s="38"/>
      <c r="P1128" s="39" t="e">
        <f t="shared" si="18"/>
        <v>#DIV/0!</v>
      </c>
    </row>
    <row r="1129" spans="15:16" ht="18.5" x14ac:dyDescent="0.45">
      <c r="O1129" s="38"/>
      <c r="P1129" s="39" t="e">
        <f t="shared" si="18"/>
        <v>#DIV/0!</v>
      </c>
    </row>
    <row r="1130" spans="15:16" ht="18.5" x14ac:dyDescent="0.45">
      <c r="O1130" s="38"/>
      <c r="P1130" s="39" t="e">
        <f t="shared" si="18"/>
        <v>#DIV/0!</v>
      </c>
    </row>
    <row r="1131" spans="15:16" ht="18.5" x14ac:dyDescent="0.45">
      <c r="O1131" s="38"/>
      <c r="P1131" s="39" t="e">
        <f t="shared" si="18"/>
        <v>#DIV/0!</v>
      </c>
    </row>
    <row r="1132" spans="15:16" ht="18.5" x14ac:dyDescent="0.45">
      <c r="O1132" s="38"/>
      <c r="P1132" s="39" t="e">
        <f t="shared" si="18"/>
        <v>#DIV/0!</v>
      </c>
    </row>
    <row r="1133" spans="15:16" ht="18.5" x14ac:dyDescent="0.45">
      <c r="O1133" s="38"/>
      <c r="P1133" s="39" t="e">
        <f t="shared" si="18"/>
        <v>#DIV/0!</v>
      </c>
    </row>
    <row r="1134" spans="15:16" ht="18.5" x14ac:dyDescent="0.45">
      <c r="O1134" s="38"/>
      <c r="P1134" s="39" t="e">
        <f t="shared" si="18"/>
        <v>#DIV/0!</v>
      </c>
    </row>
    <row r="1135" spans="15:16" ht="18.5" x14ac:dyDescent="0.45">
      <c r="O1135" s="38"/>
      <c r="P1135" s="39" t="e">
        <f t="shared" si="18"/>
        <v>#DIV/0!</v>
      </c>
    </row>
    <row r="1136" spans="15:16" ht="18.5" x14ac:dyDescent="0.45">
      <c r="O1136" s="38"/>
      <c r="P1136" s="39" t="e">
        <f t="shared" si="18"/>
        <v>#DIV/0!</v>
      </c>
    </row>
    <row r="1137" spans="15:16" ht="18.5" x14ac:dyDescent="0.45">
      <c r="O1137" s="38"/>
      <c r="P1137" s="39" t="e">
        <f t="shared" si="18"/>
        <v>#DIV/0!</v>
      </c>
    </row>
    <row r="1138" spans="15:16" ht="18.5" x14ac:dyDescent="0.45">
      <c r="O1138" s="38"/>
      <c r="P1138" s="39" t="e">
        <f t="shared" si="18"/>
        <v>#DIV/0!</v>
      </c>
    </row>
    <row r="1139" spans="15:16" ht="18.5" x14ac:dyDescent="0.45">
      <c r="O1139" s="38"/>
      <c r="P1139" s="39" t="e">
        <f t="shared" si="18"/>
        <v>#DIV/0!</v>
      </c>
    </row>
    <row r="1140" spans="15:16" ht="18.5" x14ac:dyDescent="0.45">
      <c r="O1140" s="38"/>
      <c r="P1140" s="39" t="e">
        <f t="shared" si="18"/>
        <v>#DIV/0!</v>
      </c>
    </row>
    <row r="1141" spans="15:16" ht="18.5" x14ac:dyDescent="0.45">
      <c r="O1141" s="38"/>
      <c r="P1141" s="39" t="e">
        <f t="shared" si="18"/>
        <v>#DIV/0!</v>
      </c>
    </row>
    <row r="1142" spans="15:16" ht="18.5" x14ac:dyDescent="0.45">
      <c r="O1142" s="38"/>
      <c r="P1142" s="39" t="e">
        <f t="shared" si="18"/>
        <v>#DIV/0!</v>
      </c>
    </row>
    <row r="1143" spans="15:16" ht="18.5" x14ac:dyDescent="0.45">
      <c r="O1143" s="38"/>
      <c r="P1143" s="39" t="e">
        <f t="shared" si="18"/>
        <v>#DIV/0!</v>
      </c>
    </row>
    <row r="1144" spans="15:16" ht="18.5" x14ac:dyDescent="0.45">
      <c r="O1144" s="38"/>
      <c r="P1144" s="39" t="e">
        <f t="shared" si="18"/>
        <v>#DIV/0!</v>
      </c>
    </row>
    <row r="1145" spans="15:16" ht="18.5" x14ac:dyDescent="0.45">
      <c r="O1145" s="38"/>
      <c r="P1145" s="39" t="e">
        <f t="shared" si="18"/>
        <v>#DIV/0!</v>
      </c>
    </row>
    <row r="1146" spans="15:16" ht="18.5" x14ac:dyDescent="0.45">
      <c r="O1146" s="38"/>
      <c r="P1146" s="39" t="e">
        <f t="shared" si="18"/>
        <v>#DIV/0!</v>
      </c>
    </row>
    <row r="1147" spans="15:16" ht="18.5" x14ac:dyDescent="0.45">
      <c r="O1147" s="38"/>
      <c r="P1147" s="39" t="e">
        <f t="shared" si="18"/>
        <v>#DIV/0!</v>
      </c>
    </row>
    <row r="1148" spans="15:16" ht="18.5" x14ac:dyDescent="0.45">
      <c r="O1148" s="38"/>
      <c r="P1148" s="39" t="e">
        <f t="shared" si="18"/>
        <v>#DIV/0!</v>
      </c>
    </row>
    <row r="1149" spans="15:16" ht="18.5" x14ac:dyDescent="0.45">
      <c r="O1149" s="38"/>
      <c r="P1149" s="39" t="e">
        <f t="shared" si="18"/>
        <v>#DIV/0!</v>
      </c>
    </row>
    <row r="1150" spans="15:16" ht="18.5" x14ac:dyDescent="0.45">
      <c r="O1150" s="38"/>
      <c r="P1150" s="39" t="e">
        <f t="shared" si="18"/>
        <v>#DIV/0!</v>
      </c>
    </row>
    <row r="1151" spans="15:16" ht="18.5" x14ac:dyDescent="0.45">
      <c r="O1151" s="38"/>
      <c r="P1151" s="39" t="e">
        <f t="shared" si="18"/>
        <v>#DIV/0!</v>
      </c>
    </row>
    <row r="1152" spans="15:16" ht="18.5" x14ac:dyDescent="0.45">
      <c r="O1152" s="38"/>
      <c r="P1152" s="39" t="e">
        <f t="shared" si="18"/>
        <v>#DIV/0!</v>
      </c>
    </row>
    <row r="1153" spans="15:16" ht="18.5" x14ac:dyDescent="0.45">
      <c r="O1153" s="38"/>
      <c r="P1153" s="39" t="e">
        <f t="shared" si="18"/>
        <v>#DIV/0!</v>
      </c>
    </row>
    <row r="1154" spans="15:16" ht="18.5" x14ac:dyDescent="0.45">
      <c r="O1154" s="38"/>
      <c r="P1154" s="39" t="e">
        <f t="shared" si="18"/>
        <v>#DIV/0!</v>
      </c>
    </row>
    <row r="1155" spans="15:16" ht="18.5" x14ac:dyDescent="0.45">
      <c r="O1155" s="38"/>
      <c r="P1155" s="39" t="e">
        <f t="shared" si="18"/>
        <v>#DIV/0!</v>
      </c>
    </row>
    <row r="1156" spans="15:16" ht="18.5" x14ac:dyDescent="0.45">
      <c r="O1156" s="38"/>
      <c r="P1156" s="39" t="e">
        <f t="shared" si="18"/>
        <v>#DIV/0!</v>
      </c>
    </row>
    <row r="1157" spans="15:16" ht="18.5" x14ac:dyDescent="0.45">
      <c r="O1157" s="38"/>
      <c r="P1157" s="39" t="e">
        <f t="shared" si="18"/>
        <v>#DIV/0!</v>
      </c>
    </row>
    <row r="1158" spans="15:16" ht="18.5" x14ac:dyDescent="0.45">
      <c r="O1158" s="38"/>
      <c r="P1158" s="39" t="e">
        <f t="shared" si="18"/>
        <v>#DIV/0!</v>
      </c>
    </row>
    <row r="1159" spans="15:16" ht="18.5" x14ac:dyDescent="0.45">
      <c r="O1159" s="38"/>
      <c r="P1159" s="39" t="e">
        <f t="shared" si="18"/>
        <v>#DIV/0!</v>
      </c>
    </row>
    <row r="1160" spans="15:16" ht="18.5" x14ac:dyDescent="0.45">
      <c r="O1160" s="38"/>
      <c r="P1160" s="39" t="e">
        <f t="shared" si="18"/>
        <v>#DIV/0!</v>
      </c>
    </row>
    <row r="1161" spans="15:16" ht="18.5" x14ac:dyDescent="0.45">
      <c r="O1161" s="38"/>
      <c r="P1161" s="39" t="e">
        <f t="shared" si="18"/>
        <v>#DIV/0!</v>
      </c>
    </row>
    <row r="1162" spans="15:16" ht="18.5" x14ac:dyDescent="0.45">
      <c r="O1162" s="38"/>
      <c r="P1162" s="39" t="e">
        <f t="shared" si="18"/>
        <v>#DIV/0!</v>
      </c>
    </row>
    <row r="1163" spans="15:16" ht="18.5" x14ac:dyDescent="0.45">
      <c r="O1163" s="38"/>
      <c r="P1163" s="39" t="e">
        <f t="shared" si="18"/>
        <v>#DIV/0!</v>
      </c>
    </row>
    <row r="1164" spans="15:16" ht="18.5" x14ac:dyDescent="0.45">
      <c r="O1164" s="38"/>
      <c r="P1164" s="39" t="e">
        <f t="shared" si="18"/>
        <v>#DIV/0!</v>
      </c>
    </row>
    <row r="1165" spans="15:16" ht="18.5" x14ac:dyDescent="0.45">
      <c r="O1165" s="38"/>
      <c r="P1165" s="39" t="e">
        <f t="shared" si="18"/>
        <v>#DIV/0!</v>
      </c>
    </row>
    <row r="1166" spans="15:16" ht="18.5" x14ac:dyDescent="0.45">
      <c r="O1166" s="38"/>
      <c r="P1166" s="39" t="e">
        <f t="shared" si="18"/>
        <v>#DIV/0!</v>
      </c>
    </row>
    <row r="1167" spans="15:16" ht="18.5" x14ac:dyDescent="0.45">
      <c r="O1167" s="38"/>
      <c r="P1167" s="39" t="e">
        <f t="shared" si="18"/>
        <v>#DIV/0!</v>
      </c>
    </row>
    <row r="1168" spans="15:16" ht="18.5" x14ac:dyDescent="0.45">
      <c r="O1168" s="38"/>
      <c r="P1168" s="39" t="e">
        <f t="shared" si="18"/>
        <v>#DIV/0!</v>
      </c>
    </row>
    <row r="1169" spans="15:16" ht="18.5" x14ac:dyDescent="0.45">
      <c r="O1169" s="38"/>
      <c r="P1169" s="39" t="e">
        <f t="shared" si="18"/>
        <v>#DIV/0!</v>
      </c>
    </row>
    <row r="1170" spans="15:16" ht="18.5" x14ac:dyDescent="0.45">
      <c r="O1170" s="38"/>
      <c r="P1170" s="39" t="e">
        <f t="shared" si="18"/>
        <v>#DIV/0!</v>
      </c>
    </row>
    <row r="1171" spans="15:16" ht="18.5" x14ac:dyDescent="0.45">
      <c r="O1171" s="38"/>
      <c r="P1171" s="39" t="e">
        <f t="shared" si="18"/>
        <v>#DIV/0!</v>
      </c>
    </row>
    <row r="1172" spans="15:16" ht="18.5" x14ac:dyDescent="0.45">
      <c r="O1172" s="38"/>
      <c r="P1172" s="39" t="e">
        <f t="shared" si="18"/>
        <v>#DIV/0!</v>
      </c>
    </row>
    <row r="1173" spans="15:16" ht="18.5" x14ac:dyDescent="0.45">
      <c r="O1173" s="38"/>
      <c r="P1173" s="39" t="e">
        <f t="shared" si="18"/>
        <v>#DIV/0!</v>
      </c>
    </row>
    <row r="1174" spans="15:16" ht="18.5" x14ac:dyDescent="0.45">
      <c r="O1174" s="38"/>
      <c r="P1174" s="39" t="e">
        <f t="shared" si="18"/>
        <v>#DIV/0!</v>
      </c>
    </row>
    <row r="1175" spans="15:16" ht="18.5" x14ac:dyDescent="0.45">
      <c r="O1175" s="38"/>
      <c r="P1175" s="39" t="e">
        <f t="shared" si="18"/>
        <v>#DIV/0!</v>
      </c>
    </row>
    <row r="1176" spans="15:16" ht="18.5" x14ac:dyDescent="0.45">
      <c r="O1176" s="38"/>
      <c r="P1176" s="39" t="e">
        <f t="shared" si="18"/>
        <v>#DIV/0!</v>
      </c>
    </row>
    <row r="1177" spans="15:16" ht="18.5" x14ac:dyDescent="0.45">
      <c r="O1177" s="38"/>
      <c r="P1177" s="39" t="e">
        <f t="shared" si="18"/>
        <v>#DIV/0!</v>
      </c>
    </row>
    <row r="1178" spans="15:16" ht="18.5" x14ac:dyDescent="0.45">
      <c r="O1178" s="38"/>
      <c r="P1178" s="39" t="e">
        <f t="shared" si="18"/>
        <v>#DIV/0!</v>
      </c>
    </row>
    <row r="1179" spans="15:16" ht="18.5" x14ac:dyDescent="0.45">
      <c r="O1179" s="38"/>
      <c r="P1179" s="39" t="e">
        <f t="shared" si="18"/>
        <v>#DIV/0!</v>
      </c>
    </row>
    <row r="1180" spans="15:16" ht="18.5" x14ac:dyDescent="0.45">
      <c r="O1180" s="38"/>
      <c r="P1180" s="39" t="e">
        <f t="shared" si="18"/>
        <v>#DIV/0!</v>
      </c>
    </row>
    <row r="1181" spans="15:16" ht="18.5" x14ac:dyDescent="0.45">
      <c r="O1181" s="38"/>
      <c r="P1181" s="39" t="e">
        <f t="shared" si="18"/>
        <v>#DIV/0!</v>
      </c>
    </row>
    <row r="1182" spans="15:16" ht="18.5" x14ac:dyDescent="0.45">
      <c r="O1182" s="38"/>
      <c r="P1182" s="39" t="e">
        <f t="shared" si="18"/>
        <v>#DIV/0!</v>
      </c>
    </row>
    <row r="1183" spans="15:16" ht="18.5" x14ac:dyDescent="0.45">
      <c r="O1183" s="38"/>
      <c r="P1183" s="39" t="e">
        <f t="shared" si="18"/>
        <v>#DIV/0!</v>
      </c>
    </row>
    <row r="1184" spans="15:16" ht="18.5" x14ac:dyDescent="0.45">
      <c r="O1184" s="38"/>
      <c r="P1184" s="39" t="e">
        <f t="shared" si="18"/>
        <v>#DIV/0!</v>
      </c>
    </row>
    <row r="1185" spans="15:16" ht="18.5" x14ac:dyDescent="0.45">
      <c r="O1185" s="38"/>
      <c r="P1185" s="39" t="e">
        <f t="shared" si="18"/>
        <v>#DIV/0!</v>
      </c>
    </row>
    <row r="1186" spans="15:16" ht="18.5" x14ac:dyDescent="0.45">
      <c r="O1186" s="38"/>
      <c r="P1186" s="39" t="e">
        <f t="shared" si="18"/>
        <v>#DIV/0!</v>
      </c>
    </row>
    <row r="1187" spans="15:16" ht="18.5" x14ac:dyDescent="0.45">
      <c r="O1187" s="38"/>
      <c r="P1187" s="39" t="e">
        <f t="shared" si="18"/>
        <v>#DIV/0!</v>
      </c>
    </row>
    <row r="1188" spans="15:16" ht="18.5" x14ac:dyDescent="0.45">
      <c r="O1188" s="38"/>
      <c r="P1188" s="39" t="e">
        <f t="shared" si="18"/>
        <v>#DIV/0!</v>
      </c>
    </row>
    <row r="1189" spans="15:16" ht="18.5" x14ac:dyDescent="0.45">
      <c r="O1189" s="38"/>
      <c r="P1189" s="39" t="e">
        <f t="shared" ref="P1189:P1252" si="19">(J1189*100)/O1189</f>
        <v>#DIV/0!</v>
      </c>
    </row>
    <row r="1190" spans="15:16" ht="18.5" x14ac:dyDescent="0.45">
      <c r="O1190" s="38"/>
      <c r="P1190" s="39" t="e">
        <f t="shared" si="19"/>
        <v>#DIV/0!</v>
      </c>
    </row>
    <row r="1191" spans="15:16" ht="18.5" x14ac:dyDescent="0.45">
      <c r="O1191" s="38"/>
      <c r="P1191" s="39" t="e">
        <f t="shared" si="19"/>
        <v>#DIV/0!</v>
      </c>
    </row>
    <row r="1192" spans="15:16" ht="18.5" x14ac:dyDescent="0.45">
      <c r="O1192" s="38"/>
      <c r="P1192" s="39" t="e">
        <f t="shared" si="19"/>
        <v>#DIV/0!</v>
      </c>
    </row>
    <row r="1193" spans="15:16" ht="18.5" x14ac:dyDescent="0.45">
      <c r="O1193" s="38"/>
      <c r="P1193" s="39" t="e">
        <f t="shared" si="19"/>
        <v>#DIV/0!</v>
      </c>
    </row>
    <row r="1194" spans="15:16" ht="18.5" x14ac:dyDescent="0.45">
      <c r="O1194" s="38"/>
      <c r="P1194" s="39" t="e">
        <f t="shared" si="19"/>
        <v>#DIV/0!</v>
      </c>
    </row>
    <row r="1195" spans="15:16" ht="18.5" x14ac:dyDescent="0.45">
      <c r="O1195" s="38"/>
      <c r="P1195" s="39" t="e">
        <f t="shared" si="19"/>
        <v>#DIV/0!</v>
      </c>
    </row>
    <row r="1196" spans="15:16" ht="18.5" x14ac:dyDescent="0.45">
      <c r="O1196" s="38"/>
      <c r="P1196" s="39" t="e">
        <f t="shared" si="19"/>
        <v>#DIV/0!</v>
      </c>
    </row>
    <row r="1197" spans="15:16" ht="18.5" x14ac:dyDescent="0.45">
      <c r="O1197" s="38"/>
      <c r="P1197" s="39" t="e">
        <f t="shared" si="19"/>
        <v>#DIV/0!</v>
      </c>
    </row>
    <row r="1198" spans="15:16" ht="18.5" x14ac:dyDescent="0.45">
      <c r="O1198" s="38"/>
      <c r="P1198" s="39" t="e">
        <f t="shared" si="19"/>
        <v>#DIV/0!</v>
      </c>
    </row>
    <row r="1199" spans="15:16" ht="18.5" x14ac:dyDescent="0.45">
      <c r="O1199" s="38"/>
      <c r="P1199" s="39" t="e">
        <f t="shared" si="19"/>
        <v>#DIV/0!</v>
      </c>
    </row>
    <row r="1200" spans="15:16" ht="18.5" x14ac:dyDescent="0.45">
      <c r="O1200" s="38"/>
      <c r="P1200" s="39" t="e">
        <f t="shared" si="19"/>
        <v>#DIV/0!</v>
      </c>
    </row>
    <row r="1201" spans="15:16" ht="18.5" x14ac:dyDescent="0.45">
      <c r="O1201" s="38"/>
      <c r="P1201" s="39" t="e">
        <f t="shared" si="19"/>
        <v>#DIV/0!</v>
      </c>
    </row>
    <row r="1202" spans="15:16" ht="18.5" x14ac:dyDescent="0.45">
      <c r="O1202" s="38"/>
      <c r="P1202" s="39" t="e">
        <f t="shared" si="19"/>
        <v>#DIV/0!</v>
      </c>
    </row>
    <row r="1203" spans="15:16" ht="18.5" x14ac:dyDescent="0.45">
      <c r="O1203" s="38"/>
      <c r="P1203" s="39" t="e">
        <f t="shared" si="19"/>
        <v>#DIV/0!</v>
      </c>
    </row>
    <row r="1204" spans="15:16" ht="18.5" x14ac:dyDescent="0.45">
      <c r="O1204" s="38"/>
      <c r="P1204" s="39" t="e">
        <f t="shared" si="19"/>
        <v>#DIV/0!</v>
      </c>
    </row>
    <row r="1205" spans="15:16" ht="18.5" x14ac:dyDescent="0.45">
      <c r="O1205" s="38"/>
      <c r="P1205" s="39" t="e">
        <f t="shared" si="19"/>
        <v>#DIV/0!</v>
      </c>
    </row>
    <row r="1206" spans="15:16" ht="18.5" x14ac:dyDescent="0.45">
      <c r="O1206" s="38"/>
      <c r="P1206" s="39" t="e">
        <f t="shared" si="19"/>
        <v>#DIV/0!</v>
      </c>
    </row>
    <row r="1207" spans="15:16" ht="18.5" x14ac:dyDescent="0.45">
      <c r="O1207" s="38"/>
      <c r="P1207" s="39" t="e">
        <f t="shared" si="19"/>
        <v>#DIV/0!</v>
      </c>
    </row>
    <row r="1208" spans="15:16" ht="18.5" x14ac:dyDescent="0.45">
      <c r="O1208" s="38"/>
      <c r="P1208" s="39" t="e">
        <f t="shared" si="19"/>
        <v>#DIV/0!</v>
      </c>
    </row>
    <row r="1209" spans="15:16" ht="18.5" x14ac:dyDescent="0.45">
      <c r="O1209" s="38"/>
      <c r="P1209" s="39" t="e">
        <f t="shared" si="19"/>
        <v>#DIV/0!</v>
      </c>
    </row>
    <row r="1210" spans="15:16" ht="18.5" x14ac:dyDescent="0.45">
      <c r="O1210" s="38"/>
      <c r="P1210" s="39" t="e">
        <f t="shared" si="19"/>
        <v>#DIV/0!</v>
      </c>
    </row>
    <row r="1211" spans="15:16" ht="18.5" x14ac:dyDescent="0.45">
      <c r="O1211" s="38"/>
      <c r="P1211" s="39" t="e">
        <f t="shared" si="19"/>
        <v>#DIV/0!</v>
      </c>
    </row>
    <row r="1212" spans="15:16" ht="18.5" x14ac:dyDescent="0.45">
      <c r="O1212" s="38"/>
      <c r="P1212" s="39" t="e">
        <f t="shared" si="19"/>
        <v>#DIV/0!</v>
      </c>
    </row>
    <row r="1213" spans="15:16" ht="18.5" x14ac:dyDescent="0.45">
      <c r="O1213" s="38"/>
      <c r="P1213" s="39" t="e">
        <f t="shared" si="19"/>
        <v>#DIV/0!</v>
      </c>
    </row>
    <row r="1214" spans="15:16" ht="18.5" x14ac:dyDescent="0.45">
      <c r="O1214" s="38"/>
      <c r="P1214" s="39" t="e">
        <f t="shared" si="19"/>
        <v>#DIV/0!</v>
      </c>
    </row>
    <row r="1215" spans="15:16" ht="18.5" x14ac:dyDescent="0.45">
      <c r="O1215" s="38"/>
      <c r="P1215" s="39" t="e">
        <f t="shared" si="19"/>
        <v>#DIV/0!</v>
      </c>
    </row>
    <row r="1216" spans="15:16" ht="18.5" x14ac:dyDescent="0.45">
      <c r="O1216" s="38"/>
      <c r="P1216" s="39" t="e">
        <f t="shared" si="19"/>
        <v>#DIV/0!</v>
      </c>
    </row>
    <row r="1217" spans="15:16" ht="18.5" x14ac:dyDescent="0.45">
      <c r="O1217" s="38"/>
      <c r="P1217" s="39" t="e">
        <f t="shared" si="19"/>
        <v>#DIV/0!</v>
      </c>
    </row>
    <row r="1218" spans="15:16" ht="18.5" x14ac:dyDescent="0.45">
      <c r="O1218" s="38"/>
      <c r="P1218" s="39" t="e">
        <f t="shared" si="19"/>
        <v>#DIV/0!</v>
      </c>
    </row>
    <row r="1219" spans="15:16" ht="18.5" x14ac:dyDescent="0.45">
      <c r="O1219" s="38"/>
      <c r="P1219" s="39" t="e">
        <f t="shared" si="19"/>
        <v>#DIV/0!</v>
      </c>
    </row>
    <row r="1220" spans="15:16" ht="18.5" x14ac:dyDescent="0.45">
      <c r="O1220" s="38"/>
      <c r="P1220" s="39" t="e">
        <f t="shared" si="19"/>
        <v>#DIV/0!</v>
      </c>
    </row>
    <row r="1221" spans="15:16" ht="18.5" x14ac:dyDescent="0.45">
      <c r="O1221" s="38"/>
      <c r="P1221" s="39" t="e">
        <f t="shared" si="19"/>
        <v>#DIV/0!</v>
      </c>
    </row>
    <row r="1222" spans="15:16" ht="18.5" x14ac:dyDescent="0.45">
      <c r="O1222" s="38"/>
      <c r="P1222" s="39" t="e">
        <f t="shared" si="19"/>
        <v>#DIV/0!</v>
      </c>
    </row>
    <row r="1223" spans="15:16" ht="18.5" x14ac:dyDescent="0.45">
      <c r="O1223" s="38"/>
      <c r="P1223" s="39" t="e">
        <f t="shared" si="19"/>
        <v>#DIV/0!</v>
      </c>
    </row>
    <row r="1224" spans="15:16" ht="18.5" x14ac:dyDescent="0.45">
      <c r="O1224" s="38"/>
      <c r="P1224" s="39" t="e">
        <f t="shared" si="19"/>
        <v>#DIV/0!</v>
      </c>
    </row>
    <row r="1225" spans="15:16" ht="18.5" x14ac:dyDescent="0.45">
      <c r="O1225" s="38"/>
      <c r="P1225" s="39" t="e">
        <f t="shared" si="19"/>
        <v>#DIV/0!</v>
      </c>
    </row>
    <row r="1226" spans="15:16" ht="18.5" x14ac:dyDescent="0.45">
      <c r="O1226" s="38"/>
      <c r="P1226" s="39" t="e">
        <f t="shared" si="19"/>
        <v>#DIV/0!</v>
      </c>
    </row>
    <row r="1227" spans="15:16" ht="18.5" x14ac:dyDescent="0.45">
      <c r="O1227" s="38"/>
      <c r="P1227" s="39" t="e">
        <f t="shared" si="19"/>
        <v>#DIV/0!</v>
      </c>
    </row>
    <row r="1228" spans="15:16" ht="18.5" x14ac:dyDescent="0.45">
      <c r="O1228" s="38"/>
      <c r="P1228" s="39" t="e">
        <f t="shared" si="19"/>
        <v>#DIV/0!</v>
      </c>
    </row>
    <row r="1229" spans="15:16" ht="18.5" x14ac:dyDescent="0.45">
      <c r="O1229" s="38"/>
      <c r="P1229" s="39" t="e">
        <f t="shared" si="19"/>
        <v>#DIV/0!</v>
      </c>
    </row>
    <row r="1230" spans="15:16" ht="18.5" x14ac:dyDescent="0.45">
      <c r="O1230" s="38"/>
      <c r="P1230" s="39" t="e">
        <f t="shared" si="19"/>
        <v>#DIV/0!</v>
      </c>
    </row>
    <row r="1231" spans="15:16" ht="18.5" x14ac:dyDescent="0.45">
      <c r="O1231" s="38"/>
      <c r="P1231" s="39" t="e">
        <f t="shared" si="19"/>
        <v>#DIV/0!</v>
      </c>
    </row>
    <row r="1232" spans="15:16" ht="18.5" x14ac:dyDescent="0.45">
      <c r="O1232" s="38"/>
      <c r="P1232" s="39" t="e">
        <f t="shared" si="19"/>
        <v>#DIV/0!</v>
      </c>
    </row>
    <row r="1233" spans="15:16" ht="18.5" x14ac:dyDescent="0.45">
      <c r="O1233" s="38"/>
      <c r="P1233" s="39" t="e">
        <f t="shared" si="19"/>
        <v>#DIV/0!</v>
      </c>
    </row>
    <row r="1234" spans="15:16" ht="18.5" x14ac:dyDescent="0.45">
      <c r="O1234" s="38"/>
      <c r="P1234" s="39" t="e">
        <f t="shared" si="19"/>
        <v>#DIV/0!</v>
      </c>
    </row>
    <row r="1235" spans="15:16" ht="18.5" x14ac:dyDescent="0.45">
      <c r="O1235" s="38"/>
      <c r="P1235" s="39" t="e">
        <f t="shared" si="19"/>
        <v>#DIV/0!</v>
      </c>
    </row>
    <row r="1236" spans="15:16" ht="18.5" x14ac:dyDescent="0.45">
      <c r="O1236" s="38"/>
      <c r="P1236" s="39" t="e">
        <f t="shared" si="19"/>
        <v>#DIV/0!</v>
      </c>
    </row>
    <row r="1237" spans="15:16" ht="18.5" x14ac:dyDescent="0.45">
      <c r="O1237" s="38"/>
      <c r="P1237" s="39" t="e">
        <f t="shared" si="19"/>
        <v>#DIV/0!</v>
      </c>
    </row>
    <row r="1238" spans="15:16" ht="18.5" x14ac:dyDescent="0.45">
      <c r="O1238" s="38"/>
      <c r="P1238" s="39" t="e">
        <f t="shared" si="19"/>
        <v>#DIV/0!</v>
      </c>
    </row>
    <row r="1239" spans="15:16" ht="18.5" x14ac:dyDescent="0.45">
      <c r="O1239" s="38"/>
      <c r="P1239" s="39" t="e">
        <f t="shared" si="19"/>
        <v>#DIV/0!</v>
      </c>
    </row>
    <row r="1240" spans="15:16" ht="18.5" x14ac:dyDescent="0.45">
      <c r="O1240" s="38"/>
      <c r="P1240" s="39" t="e">
        <f t="shared" si="19"/>
        <v>#DIV/0!</v>
      </c>
    </row>
    <row r="1241" spans="15:16" ht="18.5" x14ac:dyDescent="0.45">
      <c r="O1241" s="38"/>
      <c r="P1241" s="39" t="e">
        <f t="shared" si="19"/>
        <v>#DIV/0!</v>
      </c>
    </row>
    <row r="1242" spans="15:16" ht="18.5" x14ac:dyDescent="0.45">
      <c r="O1242" s="38"/>
      <c r="P1242" s="39" t="e">
        <f t="shared" si="19"/>
        <v>#DIV/0!</v>
      </c>
    </row>
    <row r="1243" spans="15:16" ht="18.5" x14ac:dyDescent="0.45">
      <c r="O1243" s="38"/>
      <c r="P1243" s="39" t="e">
        <f t="shared" si="19"/>
        <v>#DIV/0!</v>
      </c>
    </row>
    <row r="1244" spans="15:16" ht="18.5" x14ac:dyDescent="0.45">
      <c r="O1244" s="38"/>
      <c r="P1244" s="39" t="e">
        <f t="shared" si="19"/>
        <v>#DIV/0!</v>
      </c>
    </row>
    <row r="1245" spans="15:16" ht="18.5" x14ac:dyDescent="0.45">
      <c r="O1245" s="38"/>
      <c r="P1245" s="39" t="e">
        <f t="shared" si="19"/>
        <v>#DIV/0!</v>
      </c>
    </row>
    <row r="1246" spans="15:16" ht="18.5" x14ac:dyDescent="0.45">
      <c r="O1246" s="38"/>
      <c r="P1246" s="39" t="e">
        <f t="shared" si="19"/>
        <v>#DIV/0!</v>
      </c>
    </row>
    <row r="1247" spans="15:16" ht="18.5" x14ac:dyDescent="0.45">
      <c r="O1247" s="38"/>
      <c r="P1247" s="39" t="e">
        <f t="shared" si="19"/>
        <v>#DIV/0!</v>
      </c>
    </row>
    <row r="1248" spans="15:16" ht="18.5" x14ac:dyDescent="0.45">
      <c r="O1248" s="38"/>
      <c r="P1248" s="39" t="e">
        <f t="shared" si="19"/>
        <v>#DIV/0!</v>
      </c>
    </row>
    <row r="1249" spans="15:16" ht="18.5" x14ac:dyDescent="0.45">
      <c r="O1249" s="38"/>
      <c r="P1249" s="39" t="e">
        <f t="shared" si="19"/>
        <v>#DIV/0!</v>
      </c>
    </row>
    <row r="1250" spans="15:16" ht="18.5" x14ac:dyDescent="0.45">
      <c r="O1250" s="38"/>
      <c r="P1250" s="39" t="e">
        <f t="shared" si="19"/>
        <v>#DIV/0!</v>
      </c>
    </row>
    <row r="1251" spans="15:16" ht="18.5" x14ac:dyDescent="0.45">
      <c r="O1251" s="38"/>
      <c r="P1251" s="39" t="e">
        <f t="shared" si="19"/>
        <v>#DIV/0!</v>
      </c>
    </row>
    <row r="1252" spans="15:16" ht="18.5" x14ac:dyDescent="0.45">
      <c r="O1252" s="38"/>
      <c r="P1252" s="39" t="e">
        <f t="shared" si="19"/>
        <v>#DIV/0!</v>
      </c>
    </row>
    <row r="1253" spans="15:16" ht="18.5" x14ac:dyDescent="0.45">
      <c r="O1253" s="38"/>
      <c r="P1253" s="39" t="e">
        <f t="shared" ref="P1253:P1316" si="20">(J1253*100)/O1253</f>
        <v>#DIV/0!</v>
      </c>
    </row>
    <row r="1254" spans="15:16" ht="18.5" x14ac:dyDescent="0.45">
      <c r="O1254" s="38"/>
      <c r="P1254" s="39" t="e">
        <f t="shared" si="20"/>
        <v>#DIV/0!</v>
      </c>
    </row>
    <row r="1255" spans="15:16" ht="18.5" x14ac:dyDescent="0.45">
      <c r="O1255" s="38"/>
      <c r="P1255" s="39" t="e">
        <f t="shared" si="20"/>
        <v>#DIV/0!</v>
      </c>
    </row>
    <row r="1256" spans="15:16" ht="18.5" x14ac:dyDescent="0.45">
      <c r="O1256" s="38"/>
      <c r="P1256" s="39" t="e">
        <f t="shared" si="20"/>
        <v>#DIV/0!</v>
      </c>
    </row>
    <row r="1257" spans="15:16" ht="18.5" x14ac:dyDescent="0.45">
      <c r="O1257" s="38"/>
      <c r="P1257" s="39" t="e">
        <f t="shared" si="20"/>
        <v>#DIV/0!</v>
      </c>
    </row>
    <row r="1258" spans="15:16" ht="18.5" x14ac:dyDescent="0.45">
      <c r="O1258" s="38"/>
      <c r="P1258" s="39" t="e">
        <f t="shared" si="20"/>
        <v>#DIV/0!</v>
      </c>
    </row>
    <row r="1259" spans="15:16" ht="18.5" x14ac:dyDescent="0.45">
      <c r="O1259" s="38"/>
      <c r="P1259" s="39" t="e">
        <f t="shared" si="20"/>
        <v>#DIV/0!</v>
      </c>
    </row>
    <row r="1260" spans="15:16" ht="18.5" x14ac:dyDescent="0.45">
      <c r="O1260" s="38"/>
      <c r="P1260" s="39" t="e">
        <f t="shared" si="20"/>
        <v>#DIV/0!</v>
      </c>
    </row>
    <row r="1261" spans="15:16" ht="18.5" x14ac:dyDescent="0.45">
      <c r="O1261" s="38"/>
      <c r="P1261" s="39" t="e">
        <f t="shared" si="20"/>
        <v>#DIV/0!</v>
      </c>
    </row>
    <row r="1262" spans="15:16" ht="18.5" x14ac:dyDescent="0.45">
      <c r="O1262" s="38"/>
      <c r="P1262" s="39" t="e">
        <f t="shared" si="20"/>
        <v>#DIV/0!</v>
      </c>
    </row>
    <row r="1263" spans="15:16" ht="18.5" x14ac:dyDescent="0.45">
      <c r="O1263" s="38"/>
      <c r="P1263" s="39" t="e">
        <f t="shared" si="20"/>
        <v>#DIV/0!</v>
      </c>
    </row>
    <row r="1264" spans="15:16" ht="18.5" x14ac:dyDescent="0.45">
      <c r="O1264" s="38"/>
      <c r="P1264" s="39" t="e">
        <f t="shared" si="20"/>
        <v>#DIV/0!</v>
      </c>
    </row>
    <row r="1265" spans="15:16" ht="18.5" x14ac:dyDescent="0.45">
      <c r="O1265" s="38"/>
      <c r="P1265" s="39" t="e">
        <f t="shared" si="20"/>
        <v>#DIV/0!</v>
      </c>
    </row>
    <row r="1266" spans="15:16" ht="18.5" x14ac:dyDescent="0.45">
      <c r="O1266" s="38"/>
      <c r="P1266" s="39" t="e">
        <f t="shared" si="20"/>
        <v>#DIV/0!</v>
      </c>
    </row>
    <row r="1267" spans="15:16" ht="18.5" x14ac:dyDescent="0.45">
      <c r="O1267" s="38"/>
      <c r="P1267" s="39" t="e">
        <f t="shared" si="20"/>
        <v>#DIV/0!</v>
      </c>
    </row>
    <row r="1268" spans="15:16" ht="18.5" x14ac:dyDescent="0.45">
      <c r="O1268" s="38"/>
      <c r="P1268" s="39" t="e">
        <f t="shared" si="20"/>
        <v>#DIV/0!</v>
      </c>
    </row>
    <row r="1269" spans="15:16" ht="18.5" x14ac:dyDescent="0.45">
      <c r="O1269" s="38"/>
      <c r="P1269" s="39" t="e">
        <f t="shared" si="20"/>
        <v>#DIV/0!</v>
      </c>
    </row>
    <row r="1270" spans="15:16" ht="18.5" x14ac:dyDescent="0.45">
      <c r="O1270" s="38"/>
      <c r="P1270" s="39" t="e">
        <f t="shared" si="20"/>
        <v>#DIV/0!</v>
      </c>
    </row>
    <row r="1271" spans="15:16" ht="18.5" x14ac:dyDescent="0.45">
      <c r="O1271" s="38"/>
      <c r="P1271" s="39" t="e">
        <f t="shared" si="20"/>
        <v>#DIV/0!</v>
      </c>
    </row>
    <row r="1272" spans="15:16" ht="18.5" x14ac:dyDescent="0.45">
      <c r="O1272" s="38"/>
      <c r="P1272" s="39" t="e">
        <f t="shared" si="20"/>
        <v>#DIV/0!</v>
      </c>
    </row>
    <row r="1273" spans="15:16" ht="18.5" x14ac:dyDescent="0.45">
      <c r="O1273" s="38"/>
      <c r="P1273" s="39" t="e">
        <f t="shared" si="20"/>
        <v>#DIV/0!</v>
      </c>
    </row>
    <row r="1274" spans="15:16" ht="18.5" x14ac:dyDescent="0.45">
      <c r="O1274" s="38"/>
      <c r="P1274" s="39" t="e">
        <f t="shared" si="20"/>
        <v>#DIV/0!</v>
      </c>
    </row>
    <row r="1275" spans="15:16" ht="18.5" x14ac:dyDescent="0.45">
      <c r="O1275" s="38"/>
      <c r="P1275" s="39" t="e">
        <f t="shared" si="20"/>
        <v>#DIV/0!</v>
      </c>
    </row>
    <row r="1276" spans="15:16" ht="18.5" x14ac:dyDescent="0.45">
      <c r="O1276" s="38"/>
      <c r="P1276" s="39" t="e">
        <f t="shared" si="20"/>
        <v>#DIV/0!</v>
      </c>
    </row>
    <row r="1277" spans="15:16" ht="18.5" x14ac:dyDescent="0.45">
      <c r="O1277" s="38"/>
      <c r="P1277" s="39" t="e">
        <f t="shared" si="20"/>
        <v>#DIV/0!</v>
      </c>
    </row>
    <row r="1278" spans="15:16" ht="18.5" x14ac:dyDescent="0.45">
      <c r="O1278" s="38"/>
      <c r="P1278" s="39" t="e">
        <f t="shared" si="20"/>
        <v>#DIV/0!</v>
      </c>
    </row>
    <row r="1279" spans="15:16" ht="18.5" x14ac:dyDescent="0.45">
      <c r="O1279" s="38"/>
      <c r="P1279" s="39" t="e">
        <f t="shared" si="20"/>
        <v>#DIV/0!</v>
      </c>
    </row>
    <row r="1280" spans="15:16" ht="18.5" x14ac:dyDescent="0.45">
      <c r="O1280" s="38"/>
      <c r="P1280" s="39" t="e">
        <f t="shared" si="20"/>
        <v>#DIV/0!</v>
      </c>
    </row>
    <row r="1281" spans="15:16" ht="18.5" x14ac:dyDescent="0.45">
      <c r="O1281" s="38"/>
      <c r="P1281" s="39" t="e">
        <f t="shared" si="20"/>
        <v>#DIV/0!</v>
      </c>
    </row>
    <row r="1282" spans="15:16" ht="18.5" x14ac:dyDescent="0.45">
      <c r="O1282" s="38"/>
      <c r="P1282" s="39" t="e">
        <f t="shared" si="20"/>
        <v>#DIV/0!</v>
      </c>
    </row>
    <row r="1283" spans="15:16" ht="18.5" x14ac:dyDescent="0.45">
      <c r="O1283" s="38"/>
      <c r="P1283" s="39" t="e">
        <f t="shared" si="20"/>
        <v>#DIV/0!</v>
      </c>
    </row>
    <row r="1284" spans="15:16" ht="18.5" x14ac:dyDescent="0.45">
      <c r="O1284" s="38"/>
      <c r="P1284" s="39" t="e">
        <f t="shared" si="20"/>
        <v>#DIV/0!</v>
      </c>
    </row>
    <row r="1285" spans="15:16" ht="18.5" x14ac:dyDescent="0.45">
      <c r="O1285" s="38"/>
      <c r="P1285" s="39" t="e">
        <f t="shared" si="20"/>
        <v>#DIV/0!</v>
      </c>
    </row>
    <row r="1286" spans="15:16" ht="18.5" x14ac:dyDescent="0.45">
      <c r="O1286" s="38"/>
      <c r="P1286" s="39" t="e">
        <f t="shared" si="20"/>
        <v>#DIV/0!</v>
      </c>
    </row>
    <row r="1287" spans="15:16" ht="18.5" x14ac:dyDescent="0.45">
      <c r="O1287" s="38"/>
      <c r="P1287" s="39" t="e">
        <f t="shared" si="20"/>
        <v>#DIV/0!</v>
      </c>
    </row>
    <row r="1288" spans="15:16" ht="18.5" x14ac:dyDescent="0.45">
      <c r="O1288" s="38"/>
      <c r="P1288" s="39" t="e">
        <f t="shared" si="20"/>
        <v>#DIV/0!</v>
      </c>
    </row>
    <row r="1289" spans="15:16" ht="18.5" x14ac:dyDescent="0.45">
      <c r="O1289" s="38"/>
      <c r="P1289" s="39" t="e">
        <f t="shared" si="20"/>
        <v>#DIV/0!</v>
      </c>
    </row>
    <row r="1290" spans="15:16" ht="18.5" x14ac:dyDescent="0.45">
      <c r="O1290" s="38"/>
      <c r="P1290" s="39" t="e">
        <f t="shared" si="20"/>
        <v>#DIV/0!</v>
      </c>
    </row>
    <row r="1291" spans="15:16" ht="18.5" x14ac:dyDescent="0.45">
      <c r="O1291" s="38"/>
      <c r="P1291" s="39" t="e">
        <f t="shared" si="20"/>
        <v>#DIV/0!</v>
      </c>
    </row>
    <row r="1292" spans="15:16" ht="18.5" x14ac:dyDescent="0.45">
      <c r="O1292" s="38"/>
      <c r="P1292" s="39" t="e">
        <f t="shared" si="20"/>
        <v>#DIV/0!</v>
      </c>
    </row>
    <row r="1293" spans="15:16" ht="18.5" x14ac:dyDescent="0.45">
      <c r="O1293" s="38"/>
      <c r="P1293" s="39" t="e">
        <f t="shared" si="20"/>
        <v>#DIV/0!</v>
      </c>
    </row>
    <row r="1294" spans="15:16" ht="18.5" x14ac:dyDescent="0.45">
      <c r="O1294" s="38"/>
      <c r="P1294" s="39" t="e">
        <f t="shared" si="20"/>
        <v>#DIV/0!</v>
      </c>
    </row>
    <row r="1295" spans="15:16" ht="18.5" x14ac:dyDescent="0.45">
      <c r="O1295" s="38"/>
      <c r="P1295" s="39" t="e">
        <f t="shared" si="20"/>
        <v>#DIV/0!</v>
      </c>
    </row>
    <row r="1296" spans="15:16" ht="18.5" x14ac:dyDescent="0.45">
      <c r="O1296" s="38"/>
      <c r="P1296" s="39" t="e">
        <f t="shared" si="20"/>
        <v>#DIV/0!</v>
      </c>
    </row>
    <row r="1297" spans="15:16" ht="18.5" x14ac:dyDescent="0.45">
      <c r="O1297" s="38"/>
      <c r="P1297" s="39" t="e">
        <f t="shared" si="20"/>
        <v>#DIV/0!</v>
      </c>
    </row>
    <row r="1298" spans="15:16" ht="18.5" x14ac:dyDescent="0.45">
      <c r="O1298" s="38"/>
      <c r="P1298" s="39" t="e">
        <f t="shared" si="20"/>
        <v>#DIV/0!</v>
      </c>
    </row>
    <row r="1299" spans="15:16" ht="18.5" x14ac:dyDescent="0.45">
      <c r="O1299" s="38"/>
      <c r="P1299" s="39" t="e">
        <f t="shared" si="20"/>
        <v>#DIV/0!</v>
      </c>
    </row>
    <row r="1300" spans="15:16" ht="18.5" x14ac:dyDescent="0.45">
      <c r="O1300" s="38"/>
      <c r="P1300" s="39" t="e">
        <f t="shared" si="20"/>
        <v>#DIV/0!</v>
      </c>
    </row>
    <row r="1301" spans="15:16" ht="18.5" x14ac:dyDescent="0.45">
      <c r="O1301" s="38"/>
      <c r="P1301" s="39" t="e">
        <f t="shared" si="20"/>
        <v>#DIV/0!</v>
      </c>
    </row>
    <row r="1302" spans="15:16" ht="18.5" x14ac:dyDescent="0.45">
      <c r="O1302" s="38"/>
      <c r="P1302" s="39" t="e">
        <f t="shared" si="20"/>
        <v>#DIV/0!</v>
      </c>
    </row>
    <row r="1303" spans="15:16" ht="18.5" x14ac:dyDescent="0.45">
      <c r="O1303" s="38"/>
      <c r="P1303" s="39" t="e">
        <f t="shared" si="20"/>
        <v>#DIV/0!</v>
      </c>
    </row>
    <row r="1304" spans="15:16" ht="18.5" x14ac:dyDescent="0.45">
      <c r="O1304" s="38"/>
      <c r="P1304" s="39" t="e">
        <f t="shared" si="20"/>
        <v>#DIV/0!</v>
      </c>
    </row>
    <row r="1305" spans="15:16" ht="18.5" x14ac:dyDescent="0.45">
      <c r="O1305" s="38"/>
      <c r="P1305" s="39" t="e">
        <f t="shared" si="20"/>
        <v>#DIV/0!</v>
      </c>
    </row>
    <row r="1306" spans="15:16" ht="18.5" x14ac:dyDescent="0.45">
      <c r="O1306" s="38"/>
      <c r="P1306" s="39" t="e">
        <f t="shared" si="20"/>
        <v>#DIV/0!</v>
      </c>
    </row>
    <row r="1307" spans="15:16" ht="18.5" x14ac:dyDescent="0.45">
      <c r="O1307" s="38"/>
      <c r="P1307" s="39" t="e">
        <f t="shared" si="20"/>
        <v>#DIV/0!</v>
      </c>
    </row>
    <row r="1308" spans="15:16" ht="18.5" x14ac:dyDescent="0.45">
      <c r="O1308" s="38"/>
      <c r="P1308" s="39" t="e">
        <f t="shared" si="20"/>
        <v>#DIV/0!</v>
      </c>
    </row>
    <row r="1309" spans="15:16" ht="18.5" x14ac:dyDescent="0.45">
      <c r="O1309" s="38"/>
      <c r="P1309" s="39" t="e">
        <f t="shared" si="20"/>
        <v>#DIV/0!</v>
      </c>
    </row>
    <row r="1310" spans="15:16" ht="18.5" x14ac:dyDescent="0.45">
      <c r="O1310" s="38"/>
      <c r="P1310" s="39" t="e">
        <f t="shared" si="20"/>
        <v>#DIV/0!</v>
      </c>
    </row>
    <row r="1311" spans="15:16" ht="18.5" x14ac:dyDescent="0.45">
      <c r="O1311" s="38"/>
      <c r="P1311" s="39" t="e">
        <f t="shared" si="20"/>
        <v>#DIV/0!</v>
      </c>
    </row>
    <row r="1312" spans="15:16" ht="18.5" x14ac:dyDescent="0.45">
      <c r="O1312" s="38"/>
      <c r="P1312" s="39" t="e">
        <f t="shared" si="20"/>
        <v>#DIV/0!</v>
      </c>
    </row>
    <row r="1313" spans="15:16" ht="18.5" x14ac:dyDescent="0.45">
      <c r="O1313" s="38"/>
      <c r="P1313" s="39" t="e">
        <f t="shared" si="20"/>
        <v>#DIV/0!</v>
      </c>
    </row>
    <row r="1314" spans="15:16" ht="18.5" x14ac:dyDescent="0.45">
      <c r="O1314" s="38"/>
      <c r="P1314" s="39" t="e">
        <f t="shared" si="20"/>
        <v>#DIV/0!</v>
      </c>
    </row>
    <row r="1315" spans="15:16" ht="18.5" x14ac:dyDescent="0.45">
      <c r="O1315" s="38"/>
      <c r="P1315" s="39" t="e">
        <f t="shared" si="20"/>
        <v>#DIV/0!</v>
      </c>
    </row>
    <row r="1316" spans="15:16" ht="18.5" x14ac:dyDescent="0.45">
      <c r="O1316" s="38"/>
      <c r="P1316" s="39" t="e">
        <f t="shared" si="20"/>
        <v>#DIV/0!</v>
      </c>
    </row>
    <row r="1317" spans="15:16" ht="18.5" x14ac:dyDescent="0.45">
      <c r="O1317" s="38"/>
      <c r="P1317" s="39" t="e">
        <f t="shared" ref="P1317:P1380" si="21">(J1317*100)/O1317</f>
        <v>#DIV/0!</v>
      </c>
    </row>
    <row r="1318" spans="15:16" ht="18.5" x14ac:dyDescent="0.45">
      <c r="O1318" s="38"/>
      <c r="P1318" s="39" t="e">
        <f t="shared" si="21"/>
        <v>#DIV/0!</v>
      </c>
    </row>
    <row r="1319" spans="15:16" ht="18.5" x14ac:dyDescent="0.45">
      <c r="O1319" s="38"/>
      <c r="P1319" s="39" t="e">
        <f t="shared" si="21"/>
        <v>#DIV/0!</v>
      </c>
    </row>
    <row r="1320" spans="15:16" ht="18.5" x14ac:dyDescent="0.45">
      <c r="O1320" s="38"/>
      <c r="P1320" s="39" t="e">
        <f t="shared" si="21"/>
        <v>#DIV/0!</v>
      </c>
    </row>
    <row r="1321" spans="15:16" ht="18.5" x14ac:dyDescent="0.45">
      <c r="O1321" s="38"/>
      <c r="P1321" s="39" t="e">
        <f t="shared" si="21"/>
        <v>#DIV/0!</v>
      </c>
    </row>
    <row r="1322" spans="15:16" ht="18.5" x14ac:dyDescent="0.45">
      <c r="O1322" s="38"/>
      <c r="P1322" s="39" t="e">
        <f t="shared" si="21"/>
        <v>#DIV/0!</v>
      </c>
    </row>
    <row r="1323" spans="15:16" ht="18.5" x14ac:dyDescent="0.45">
      <c r="O1323" s="38"/>
      <c r="P1323" s="39" t="e">
        <f t="shared" si="21"/>
        <v>#DIV/0!</v>
      </c>
    </row>
    <row r="1324" spans="15:16" ht="18.5" x14ac:dyDescent="0.45">
      <c r="O1324" s="38"/>
      <c r="P1324" s="39" t="e">
        <f t="shared" si="21"/>
        <v>#DIV/0!</v>
      </c>
    </row>
    <row r="1325" spans="15:16" ht="18.5" x14ac:dyDescent="0.45">
      <c r="O1325" s="38"/>
      <c r="P1325" s="39" t="e">
        <f t="shared" si="21"/>
        <v>#DIV/0!</v>
      </c>
    </row>
    <row r="1326" spans="15:16" ht="18.5" x14ac:dyDescent="0.45">
      <c r="O1326" s="38"/>
      <c r="P1326" s="39" t="e">
        <f t="shared" si="21"/>
        <v>#DIV/0!</v>
      </c>
    </row>
    <row r="1327" spans="15:16" ht="18.5" x14ac:dyDescent="0.45">
      <c r="O1327" s="38"/>
      <c r="P1327" s="39" t="e">
        <f t="shared" si="21"/>
        <v>#DIV/0!</v>
      </c>
    </row>
    <row r="1328" spans="15:16" ht="18.5" x14ac:dyDescent="0.45">
      <c r="O1328" s="38"/>
      <c r="P1328" s="39" t="e">
        <f t="shared" si="21"/>
        <v>#DIV/0!</v>
      </c>
    </row>
    <row r="1329" spans="15:16" ht="18.5" x14ac:dyDescent="0.45">
      <c r="O1329" s="38"/>
      <c r="P1329" s="39" t="e">
        <f t="shared" si="21"/>
        <v>#DIV/0!</v>
      </c>
    </row>
    <row r="1330" spans="15:16" ht="18.5" x14ac:dyDescent="0.45">
      <c r="O1330" s="38"/>
      <c r="P1330" s="39" t="e">
        <f t="shared" si="21"/>
        <v>#DIV/0!</v>
      </c>
    </row>
    <row r="1331" spans="15:16" ht="18.5" x14ac:dyDescent="0.45">
      <c r="O1331" s="38"/>
      <c r="P1331" s="39" t="e">
        <f t="shared" si="21"/>
        <v>#DIV/0!</v>
      </c>
    </row>
    <row r="1332" spans="15:16" ht="18.5" x14ac:dyDescent="0.45">
      <c r="O1332" s="38"/>
      <c r="P1332" s="39" t="e">
        <f t="shared" si="21"/>
        <v>#DIV/0!</v>
      </c>
    </row>
    <row r="1333" spans="15:16" ht="18.5" x14ac:dyDescent="0.45">
      <c r="O1333" s="38"/>
      <c r="P1333" s="39" t="e">
        <f t="shared" si="21"/>
        <v>#DIV/0!</v>
      </c>
    </row>
    <row r="1334" spans="15:16" ht="18.5" x14ac:dyDescent="0.45">
      <c r="O1334" s="38"/>
      <c r="P1334" s="39" t="e">
        <f t="shared" si="21"/>
        <v>#DIV/0!</v>
      </c>
    </row>
    <row r="1335" spans="15:16" ht="18.5" x14ac:dyDescent="0.45">
      <c r="O1335" s="38"/>
      <c r="P1335" s="39" t="e">
        <f t="shared" si="21"/>
        <v>#DIV/0!</v>
      </c>
    </row>
    <row r="1336" spans="15:16" ht="18.5" x14ac:dyDescent="0.45">
      <c r="O1336" s="38"/>
      <c r="P1336" s="39" t="e">
        <f t="shared" si="21"/>
        <v>#DIV/0!</v>
      </c>
    </row>
    <row r="1337" spans="15:16" ht="18.5" x14ac:dyDescent="0.45">
      <c r="O1337" s="38"/>
      <c r="P1337" s="39" t="e">
        <f t="shared" si="21"/>
        <v>#DIV/0!</v>
      </c>
    </row>
    <row r="1338" spans="15:16" ht="18.5" x14ac:dyDescent="0.45">
      <c r="O1338" s="38"/>
      <c r="P1338" s="39" t="e">
        <f t="shared" si="21"/>
        <v>#DIV/0!</v>
      </c>
    </row>
    <row r="1339" spans="15:16" ht="18.5" x14ac:dyDescent="0.45">
      <c r="O1339" s="38"/>
      <c r="P1339" s="39" t="e">
        <f t="shared" si="21"/>
        <v>#DIV/0!</v>
      </c>
    </row>
    <row r="1340" spans="15:16" ht="18.5" x14ac:dyDescent="0.45">
      <c r="O1340" s="38"/>
      <c r="P1340" s="39" t="e">
        <f t="shared" si="21"/>
        <v>#DIV/0!</v>
      </c>
    </row>
    <row r="1341" spans="15:16" ht="18.5" x14ac:dyDescent="0.45">
      <c r="O1341" s="38"/>
      <c r="P1341" s="39" t="e">
        <f t="shared" si="21"/>
        <v>#DIV/0!</v>
      </c>
    </row>
    <row r="1342" spans="15:16" ht="18.5" x14ac:dyDescent="0.45">
      <c r="O1342" s="38"/>
      <c r="P1342" s="39" t="e">
        <f t="shared" si="21"/>
        <v>#DIV/0!</v>
      </c>
    </row>
    <row r="1343" spans="15:16" ht="18.5" x14ac:dyDescent="0.45">
      <c r="O1343" s="38"/>
      <c r="P1343" s="39" t="e">
        <f t="shared" si="21"/>
        <v>#DIV/0!</v>
      </c>
    </row>
    <row r="1344" spans="15:16" ht="18.5" x14ac:dyDescent="0.45">
      <c r="O1344" s="38"/>
      <c r="P1344" s="39" t="e">
        <f t="shared" si="21"/>
        <v>#DIV/0!</v>
      </c>
    </row>
    <row r="1345" spans="15:16" ht="18.5" x14ac:dyDescent="0.45">
      <c r="O1345" s="38"/>
      <c r="P1345" s="39" t="e">
        <f t="shared" si="21"/>
        <v>#DIV/0!</v>
      </c>
    </row>
    <row r="1346" spans="15:16" ht="18.5" x14ac:dyDescent="0.45">
      <c r="O1346" s="38"/>
      <c r="P1346" s="39" t="e">
        <f t="shared" si="21"/>
        <v>#DIV/0!</v>
      </c>
    </row>
    <row r="1347" spans="15:16" ht="18.5" x14ac:dyDescent="0.45">
      <c r="O1347" s="38"/>
      <c r="P1347" s="39" t="e">
        <f t="shared" si="21"/>
        <v>#DIV/0!</v>
      </c>
    </row>
    <row r="1348" spans="15:16" ht="18.5" x14ac:dyDescent="0.45">
      <c r="O1348" s="38"/>
      <c r="P1348" s="39" t="e">
        <f t="shared" si="21"/>
        <v>#DIV/0!</v>
      </c>
    </row>
    <row r="1349" spans="15:16" ht="18.5" x14ac:dyDescent="0.45">
      <c r="O1349" s="38"/>
      <c r="P1349" s="39" t="e">
        <f t="shared" si="21"/>
        <v>#DIV/0!</v>
      </c>
    </row>
    <row r="1350" spans="15:16" ht="18.5" x14ac:dyDescent="0.45">
      <c r="O1350" s="38"/>
      <c r="P1350" s="39" t="e">
        <f t="shared" si="21"/>
        <v>#DIV/0!</v>
      </c>
    </row>
    <row r="1351" spans="15:16" ht="18.5" x14ac:dyDescent="0.45">
      <c r="O1351" s="38"/>
      <c r="P1351" s="39" t="e">
        <f t="shared" si="21"/>
        <v>#DIV/0!</v>
      </c>
    </row>
    <row r="1352" spans="15:16" ht="18.5" x14ac:dyDescent="0.45">
      <c r="O1352" s="38"/>
      <c r="P1352" s="39" t="e">
        <f t="shared" si="21"/>
        <v>#DIV/0!</v>
      </c>
    </row>
    <row r="1353" spans="15:16" ht="18.5" x14ac:dyDescent="0.45">
      <c r="O1353" s="38"/>
      <c r="P1353" s="39" t="e">
        <f t="shared" si="21"/>
        <v>#DIV/0!</v>
      </c>
    </row>
    <row r="1354" spans="15:16" ht="18.5" x14ac:dyDescent="0.45">
      <c r="O1354" s="38"/>
      <c r="P1354" s="39" t="e">
        <f t="shared" si="21"/>
        <v>#DIV/0!</v>
      </c>
    </row>
    <row r="1355" spans="15:16" ht="18.5" x14ac:dyDescent="0.45">
      <c r="O1355" s="38"/>
      <c r="P1355" s="39" t="e">
        <f t="shared" si="21"/>
        <v>#DIV/0!</v>
      </c>
    </row>
    <row r="1356" spans="15:16" ht="18.5" x14ac:dyDescent="0.45">
      <c r="O1356" s="38"/>
      <c r="P1356" s="39" t="e">
        <f t="shared" si="21"/>
        <v>#DIV/0!</v>
      </c>
    </row>
    <row r="1357" spans="15:16" ht="18.5" x14ac:dyDescent="0.45">
      <c r="O1357" s="38"/>
      <c r="P1357" s="39" t="e">
        <f t="shared" si="21"/>
        <v>#DIV/0!</v>
      </c>
    </row>
    <row r="1358" spans="15:16" ht="18.5" x14ac:dyDescent="0.45">
      <c r="O1358" s="38"/>
      <c r="P1358" s="39" t="e">
        <f t="shared" si="21"/>
        <v>#DIV/0!</v>
      </c>
    </row>
    <row r="1359" spans="15:16" ht="18.5" x14ac:dyDescent="0.45">
      <c r="O1359" s="38"/>
      <c r="P1359" s="39" t="e">
        <f t="shared" si="21"/>
        <v>#DIV/0!</v>
      </c>
    </row>
    <row r="1360" spans="15:16" ht="18.5" x14ac:dyDescent="0.45">
      <c r="O1360" s="38"/>
      <c r="P1360" s="39" t="e">
        <f t="shared" si="21"/>
        <v>#DIV/0!</v>
      </c>
    </row>
    <row r="1361" spans="15:16" ht="18.5" x14ac:dyDescent="0.45">
      <c r="O1361" s="38"/>
      <c r="P1361" s="39" t="e">
        <f t="shared" si="21"/>
        <v>#DIV/0!</v>
      </c>
    </row>
    <row r="1362" spans="15:16" ht="18.5" x14ac:dyDescent="0.45">
      <c r="O1362" s="38"/>
      <c r="P1362" s="39" t="e">
        <f t="shared" si="21"/>
        <v>#DIV/0!</v>
      </c>
    </row>
    <row r="1363" spans="15:16" ht="18.5" x14ac:dyDescent="0.45">
      <c r="O1363" s="38"/>
      <c r="P1363" s="39" t="e">
        <f t="shared" si="21"/>
        <v>#DIV/0!</v>
      </c>
    </row>
    <row r="1364" spans="15:16" ht="18.5" x14ac:dyDescent="0.45">
      <c r="O1364" s="38"/>
      <c r="P1364" s="39" t="e">
        <f t="shared" si="21"/>
        <v>#DIV/0!</v>
      </c>
    </row>
    <row r="1365" spans="15:16" ht="18.5" x14ac:dyDescent="0.45">
      <c r="O1365" s="38"/>
      <c r="P1365" s="39" t="e">
        <f t="shared" si="21"/>
        <v>#DIV/0!</v>
      </c>
    </row>
    <row r="1366" spans="15:16" ht="18.5" x14ac:dyDescent="0.45">
      <c r="O1366" s="38"/>
      <c r="P1366" s="39" t="e">
        <f t="shared" si="21"/>
        <v>#DIV/0!</v>
      </c>
    </row>
    <row r="1367" spans="15:16" ht="18.5" x14ac:dyDescent="0.45">
      <c r="O1367" s="38"/>
      <c r="P1367" s="39" t="e">
        <f t="shared" si="21"/>
        <v>#DIV/0!</v>
      </c>
    </row>
    <row r="1368" spans="15:16" ht="18.5" x14ac:dyDescent="0.45">
      <c r="O1368" s="38"/>
      <c r="P1368" s="39" t="e">
        <f t="shared" si="21"/>
        <v>#DIV/0!</v>
      </c>
    </row>
    <row r="1369" spans="15:16" ht="18.5" x14ac:dyDescent="0.45">
      <c r="O1369" s="38"/>
      <c r="P1369" s="39" t="e">
        <f t="shared" si="21"/>
        <v>#DIV/0!</v>
      </c>
    </row>
    <row r="1370" spans="15:16" ht="18.5" x14ac:dyDescent="0.45">
      <c r="O1370" s="38"/>
      <c r="P1370" s="39" t="e">
        <f t="shared" si="21"/>
        <v>#DIV/0!</v>
      </c>
    </row>
    <row r="1371" spans="15:16" ht="18.5" x14ac:dyDescent="0.45">
      <c r="O1371" s="38"/>
      <c r="P1371" s="39" t="e">
        <f t="shared" si="21"/>
        <v>#DIV/0!</v>
      </c>
    </row>
    <row r="1372" spans="15:16" ht="18.5" x14ac:dyDescent="0.45">
      <c r="O1372" s="38"/>
      <c r="P1372" s="39" t="e">
        <f t="shared" si="21"/>
        <v>#DIV/0!</v>
      </c>
    </row>
    <row r="1373" spans="15:16" ht="18.5" x14ac:dyDescent="0.45">
      <c r="O1373" s="38"/>
      <c r="P1373" s="39" t="e">
        <f t="shared" si="21"/>
        <v>#DIV/0!</v>
      </c>
    </row>
    <row r="1374" spans="15:16" ht="18.5" x14ac:dyDescent="0.45">
      <c r="O1374" s="38"/>
      <c r="P1374" s="39" t="e">
        <f t="shared" si="21"/>
        <v>#DIV/0!</v>
      </c>
    </row>
    <row r="1375" spans="15:16" ht="18.5" x14ac:dyDescent="0.45">
      <c r="O1375" s="38"/>
      <c r="P1375" s="39" t="e">
        <f t="shared" si="21"/>
        <v>#DIV/0!</v>
      </c>
    </row>
    <row r="1376" spans="15:16" ht="18.5" x14ac:dyDescent="0.45">
      <c r="O1376" s="38"/>
      <c r="P1376" s="39" t="e">
        <f t="shared" si="21"/>
        <v>#DIV/0!</v>
      </c>
    </row>
    <row r="1377" spans="15:16" ht="18.5" x14ac:dyDescent="0.45">
      <c r="O1377" s="38"/>
      <c r="P1377" s="39" t="e">
        <f t="shared" si="21"/>
        <v>#DIV/0!</v>
      </c>
    </row>
    <row r="1378" spans="15:16" ht="18.5" x14ac:dyDescent="0.45">
      <c r="O1378" s="38"/>
      <c r="P1378" s="39" t="e">
        <f t="shared" si="21"/>
        <v>#DIV/0!</v>
      </c>
    </row>
    <row r="1379" spans="15:16" ht="18.5" x14ac:dyDescent="0.45">
      <c r="O1379" s="38"/>
      <c r="P1379" s="39" t="e">
        <f t="shared" si="21"/>
        <v>#DIV/0!</v>
      </c>
    </row>
    <row r="1380" spans="15:16" ht="18.5" x14ac:dyDescent="0.45">
      <c r="O1380" s="38"/>
      <c r="P1380" s="39" t="e">
        <f t="shared" si="21"/>
        <v>#DIV/0!</v>
      </c>
    </row>
    <row r="1381" spans="15:16" ht="18.5" x14ac:dyDescent="0.45">
      <c r="O1381" s="38"/>
      <c r="P1381" s="39" t="e">
        <f t="shared" ref="P1381:P1444" si="22">(J1381*100)/O1381</f>
        <v>#DIV/0!</v>
      </c>
    </row>
    <row r="1382" spans="15:16" ht="18.5" x14ac:dyDescent="0.45">
      <c r="O1382" s="38"/>
      <c r="P1382" s="39" t="e">
        <f t="shared" si="22"/>
        <v>#DIV/0!</v>
      </c>
    </row>
    <row r="1383" spans="15:16" ht="18.5" x14ac:dyDescent="0.45">
      <c r="O1383" s="38"/>
      <c r="P1383" s="39" t="e">
        <f t="shared" si="22"/>
        <v>#DIV/0!</v>
      </c>
    </row>
    <row r="1384" spans="15:16" ht="18.5" x14ac:dyDescent="0.45">
      <c r="O1384" s="38"/>
      <c r="P1384" s="39" t="e">
        <f t="shared" si="22"/>
        <v>#DIV/0!</v>
      </c>
    </row>
    <row r="1385" spans="15:16" ht="18.5" x14ac:dyDescent="0.45">
      <c r="O1385" s="38"/>
      <c r="P1385" s="39" t="e">
        <f t="shared" si="22"/>
        <v>#DIV/0!</v>
      </c>
    </row>
    <row r="1386" spans="15:16" ht="18.5" x14ac:dyDescent="0.45">
      <c r="O1386" s="38"/>
      <c r="P1386" s="39" t="e">
        <f t="shared" si="22"/>
        <v>#DIV/0!</v>
      </c>
    </row>
    <row r="1387" spans="15:16" ht="18.5" x14ac:dyDescent="0.45">
      <c r="O1387" s="38"/>
      <c r="P1387" s="39" t="e">
        <f t="shared" si="22"/>
        <v>#DIV/0!</v>
      </c>
    </row>
    <row r="1388" spans="15:16" ht="18.5" x14ac:dyDescent="0.45">
      <c r="O1388" s="38"/>
      <c r="P1388" s="39" t="e">
        <f t="shared" si="22"/>
        <v>#DIV/0!</v>
      </c>
    </row>
    <row r="1389" spans="15:16" ht="18.5" x14ac:dyDescent="0.45">
      <c r="O1389" s="38"/>
      <c r="P1389" s="39" t="e">
        <f t="shared" si="22"/>
        <v>#DIV/0!</v>
      </c>
    </row>
    <row r="1390" spans="15:16" ht="18.5" x14ac:dyDescent="0.45">
      <c r="O1390" s="38"/>
      <c r="P1390" s="39" t="e">
        <f t="shared" si="22"/>
        <v>#DIV/0!</v>
      </c>
    </row>
    <row r="1391" spans="15:16" ht="18.5" x14ac:dyDescent="0.45">
      <c r="O1391" s="38"/>
      <c r="P1391" s="39" t="e">
        <f t="shared" si="22"/>
        <v>#DIV/0!</v>
      </c>
    </row>
    <row r="1392" spans="15:16" ht="18.5" x14ac:dyDescent="0.45">
      <c r="O1392" s="38"/>
      <c r="P1392" s="39" t="e">
        <f t="shared" si="22"/>
        <v>#DIV/0!</v>
      </c>
    </row>
    <row r="1393" spans="15:16" ht="18.5" x14ac:dyDescent="0.45">
      <c r="O1393" s="38"/>
      <c r="P1393" s="39" t="e">
        <f t="shared" si="22"/>
        <v>#DIV/0!</v>
      </c>
    </row>
    <row r="1394" spans="15:16" ht="18.5" x14ac:dyDescent="0.45">
      <c r="O1394" s="38"/>
      <c r="P1394" s="39" t="e">
        <f t="shared" si="22"/>
        <v>#DIV/0!</v>
      </c>
    </row>
    <row r="1395" spans="15:16" ht="18.5" x14ac:dyDescent="0.45">
      <c r="O1395" s="38"/>
      <c r="P1395" s="39" t="e">
        <f t="shared" si="22"/>
        <v>#DIV/0!</v>
      </c>
    </row>
    <row r="1396" spans="15:16" ht="18.5" x14ac:dyDescent="0.45">
      <c r="O1396" s="38"/>
      <c r="P1396" s="39" t="e">
        <f t="shared" si="22"/>
        <v>#DIV/0!</v>
      </c>
    </row>
    <row r="1397" spans="15:16" ht="18.5" x14ac:dyDescent="0.45">
      <c r="O1397" s="38"/>
      <c r="P1397" s="39" t="e">
        <f t="shared" si="22"/>
        <v>#DIV/0!</v>
      </c>
    </row>
    <row r="1398" spans="15:16" ht="18.5" x14ac:dyDescent="0.45">
      <c r="O1398" s="38"/>
      <c r="P1398" s="39" t="e">
        <f t="shared" si="22"/>
        <v>#DIV/0!</v>
      </c>
    </row>
    <row r="1399" spans="15:16" ht="18.5" x14ac:dyDescent="0.45">
      <c r="O1399" s="38"/>
      <c r="P1399" s="39" t="e">
        <f t="shared" si="22"/>
        <v>#DIV/0!</v>
      </c>
    </row>
    <row r="1400" spans="15:16" ht="18.5" x14ac:dyDescent="0.45">
      <c r="O1400" s="38"/>
      <c r="P1400" s="39" t="e">
        <f t="shared" si="22"/>
        <v>#DIV/0!</v>
      </c>
    </row>
    <row r="1401" spans="15:16" ht="18.5" x14ac:dyDescent="0.45">
      <c r="O1401" s="38"/>
      <c r="P1401" s="39" t="e">
        <f t="shared" si="22"/>
        <v>#DIV/0!</v>
      </c>
    </row>
    <row r="1402" spans="15:16" ht="18.5" x14ac:dyDescent="0.45">
      <c r="O1402" s="38"/>
      <c r="P1402" s="39" t="e">
        <f t="shared" si="22"/>
        <v>#DIV/0!</v>
      </c>
    </row>
    <row r="1403" spans="15:16" ht="18.5" x14ac:dyDescent="0.45">
      <c r="O1403" s="38"/>
      <c r="P1403" s="39" t="e">
        <f t="shared" si="22"/>
        <v>#DIV/0!</v>
      </c>
    </row>
    <row r="1404" spans="15:16" ht="18.5" x14ac:dyDescent="0.45">
      <c r="O1404" s="38"/>
      <c r="P1404" s="39" t="e">
        <f t="shared" si="22"/>
        <v>#DIV/0!</v>
      </c>
    </row>
    <row r="1405" spans="15:16" ht="18.5" x14ac:dyDescent="0.45">
      <c r="O1405" s="38"/>
      <c r="P1405" s="39" t="e">
        <f t="shared" si="22"/>
        <v>#DIV/0!</v>
      </c>
    </row>
    <row r="1406" spans="15:16" ht="18.5" x14ac:dyDescent="0.45">
      <c r="O1406" s="38"/>
      <c r="P1406" s="39" t="e">
        <f t="shared" si="22"/>
        <v>#DIV/0!</v>
      </c>
    </row>
    <row r="1407" spans="15:16" ht="18.5" x14ac:dyDescent="0.45">
      <c r="O1407" s="38"/>
      <c r="P1407" s="39" t="e">
        <f t="shared" si="22"/>
        <v>#DIV/0!</v>
      </c>
    </row>
    <row r="1408" spans="15:16" ht="18.5" x14ac:dyDescent="0.45">
      <c r="O1408" s="38"/>
      <c r="P1408" s="39" t="e">
        <f t="shared" si="22"/>
        <v>#DIV/0!</v>
      </c>
    </row>
    <row r="1409" spans="15:16" ht="18.5" x14ac:dyDescent="0.45">
      <c r="O1409" s="38"/>
      <c r="P1409" s="39" t="e">
        <f t="shared" si="22"/>
        <v>#DIV/0!</v>
      </c>
    </row>
    <row r="1410" spans="15:16" ht="18.5" x14ac:dyDescent="0.45">
      <c r="O1410" s="38"/>
      <c r="P1410" s="39" t="e">
        <f t="shared" si="22"/>
        <v>#DIV/0!</v>
      </c>
    </row>
    <row r="1411" spans="15:16" ht="18.5" x14ac:dyDescent="0.45">
      <c r="O1411" s="38"/>
      <c r="P1411" s="39" t="e">
        <f t="shared" si="22"/>
        <v>#DIV/0!</v>
      </c>
    </row>
    <row r="1412" spans="15:16" ht="18.5" x14ac:dyDescent="0.45">
      <c r="O1412" s="38"/>
      <c r="P1412" s="39" t="e">
        <f t="shared" si="22"/>
        <v>#DIV/0!</v>
      </c>
    </row>
    <row r="1413" spans="15:16" ht="18.5" x14ac:dyDescent="0.45">
      <c r="O1413" s="38"/>
      <c r="P1413" s="39" t="e">
        <f t="shared" si="22"/>
        <v>#DIV/0!</v>
      </c>
    </row>
    <row r="1414" spans="15:16" ht="18.5" x14ac:dyDescent="0.45">
      <c r="O1414" s="38"/>
      <c r="P1414" s="39" t="e">
        <f t="shared" si="22"/>
        <v>#DIV/0!</v>
      </c>
    </row>
    <row r="1415" spans="15:16" ht="18.5" x14ac:dyDescent="0.45">
      <c r="O1415" s="38"/>
      <c r="P1415" s="39" t="e">
        <f t="shared" si="22"/>
        <v>#DIV/0!</v>
      </c>
    </row>
    <row r="1416" spans="15:16" ht="18.5" x14ac:dyDescent="0.45">
      <c r="O1416" s="38"/>
      <c r="P1416" s="39" t="e">
        <f t="shared" si="22"/>
        <v>#DIV/0!</v>
      </c>
    </row>
    <row r="1417" spans="15:16" ht="18.5" x14ac:dyDescent="0.45">
      <c r="O1417" s="38"/>
      <c r="P1417" s="39" t="e">
        <f t="shared" si="22"/>
        <v>#DIV/0!</v>
      </c>
    </row>
    <row r="1418" spans="15:16" ht="18.5" x14ac:dyDescent="0.45">
      <c r="O1418" s="38"/>
      <c r="P1418" s="39" t="e">
        <f t="shared" si="22"/>
        <v>#DIV/0!</v>
      </c>
    </row>
    <row r="1419" spans="15:16" ht="18.5" x14ac:dyDescent="0.45">
      <c r="O1419" s="38"/>
      <c r="P1419" s="39" t="e">
        <f t="shared" si="22"/>
        <v>#DIV/0!</v>
      </c>
    </row>
    <row r="1420" spans="15:16" ht="18.5" x14ac:dyDescent="0.45">
      <c r="O1420" s="38"/>
      <c r="P1420" s="39" t="e">
        <f t="shared" si="22"/>
        <v>#DIV/0!</v>
      </c>
    </row>
    <row r="1421" spans="15:16" ht="18.5" x14ac:dyDescent="0.45">
      <c r="O1421" s="38"/>
      <c r="P1421" s="39" t="e">
        <f t="shared" si="22"/>
        <v>#DIV/0!</v>
      </c>
    </row>
    <row r="1422" spans="15:16" ht="18.5" x14ac:dyDescent="0.45">
      <c r="O1422" s="38"/>
      <c r="P1422" s="39" t="e">
        <f t="shared" si="22"/>
        <v>#DIV/0!</v>
      </c>
    </row>
    <row r="1423" spans="15:16" ht="18.5" x14ac:dyDescent="0.45">
      <c r="O1423" s="38"/>
      <c r="P1423" s="39" t="e">
        <f t="shared" si="22"/>
        <v>#DIV/0!</v>
      </c>
    </row>
    <row r="1424" spans="15:16" ht="18.5" x14ac:dyDescent="0.45">
      <c r="O1424" s="38"/>
      <c r="P1424" s="39" t="e">
        <f t="shared" si="22"/>
        <v>#DIV/0!</v>
      </c>
    </row>
    <row r="1425" spans="15:16" ht="18.5" x14ac:dyDescent="0.45">
      <c r="O1425" s="38"/>
      <c r="P1425" s="39" t="e">
        <f t="shared" si="22"/>
        <v>#DIV/0!</v>
      </c>
    </row>
    <row r="1426" spans="15:16" ht="18.5" x14ac:dyDescent="0.45">
      <c r="O1426" s="38"/>
      <c r="P1426" s="39" t="e">
        <f t="shared" si="22"/>
        <v>#DIV/0!</v>
      </c>
    </row>
    <row r="1427" spans="15:16" ht="18.5" x14ac:dyDescent="0.45">
      <c r="O1427" s="38"/>
      <c r="P1427" s="39" t="e">
        <f t="shared" si="22"/>
        <v>#DIV/0!</v>
      </c>
    </row>
    <row r="1428" spans="15:16" ht="18.5" x14ac:dyDescent="0.45">
      <c r="O1428" s="38"/>
      <c r="P1428" s="39" t="e">
        <f t="shared" si="22"/>
        <v>#DIV/0!</v>
      </c>
    </row>
    <row r="1429" spans="15:16" ht="18.5" x14ac:dyDescent="0.45">
      <c r="O1429" s="38"/>
      <c r="P1429" s="39" t="e">
        <f t="shared" si="22"/>
        <v>#DIV/0!</v>
      </c>
    </row>
    <row r="1430" spans="15:16" ht="18.5" x14ac:dyDescent="0.45">
      <c r="O1430" s="38"/>
      <c r="P1430" s="39" t="e">
        <f t="shared" si="22"/>
        <v>#DIV/0!</v>
      </c>
    </row>
    <row r="1431" spans="15:16" ht="18.5" x14ac:dyDescent="0.45">
      <c r="O1431" s="38"/>
      <c r="P1431" s="39" t="e">
        <f t="shared" si="22"/>
        <v>#DIV/0!</v>
      </c>
    </row>
    <row r="1432" spans="15:16" ht="18.5" x14ac:dyDescent="0.45">
      <c r="O1432" s="38"/>
      <c r="P1432" s="39" t="e">
        <f t="shared" si="22"/>
        <v>#DIV/0!</v>
      </c>
    </row>
    <row r="1433" spans="15:16" ht="18.5" x14ac:dyDescent="0.45">
      <c r="O1433" s="38"/>
      <c r="P1433" s="39" t="e">
        <f t="shared" si="22"/>
        <v>#DIV/0!</v>
      </c>
    </row>
    <row r="1434" spans="15:16" ht="18.5" x14ac:dyDescent="0.45">
      <c r="O1434" s="38"/>
      <c r="P1434" s="39" t="e">
        <f t="shared" si="22"/>
        <v>#DIV/0!</v>
      </c>
    </row>
    <row r="1435" spans="15:16" ht="18.5" x14ac:dyDescent="0.45">
      <c r="O1435" s="38"/>
      <c r="P1435" s="39" t="e">
        <f t="shared" si="22"/>
        <v>#DIV/0!</v>
      </c>
    </row>
    <row r="1436" spans="15:16" ht="18.5" x14ac:dyDescent="0.45">
      <c r="O1436" s="38"/>
      <c r="P1436" s="39" t="e">
        <f t="shared" si="22"/>
        <v>#DIV/0!</v>
      </c>
    </row>
    <row r="1437" spans="15:16" ht="18.5" x14ac:dyDescent="0.45">
      <c r="O1437" s="38"/>
      <c r="P1437" s="39" t="e">
        <f t="shared" si="22"/>
        <v>#DIV/0!</v>
      </c>
    </row>
    <row r="1438" spans="15:16" ht="18.5" x14ac:dyDescent="0.45">
      <c r="O1438" s="38"/>
      <c r="P1438" s="39" t="e">
        <f t="shared" si="22"/>
        <v>#DIV/0!</v>
      </c>
    </row>
    <row r="1439" spans="15:16" ht="18.5" x14ac:dyDescent="0.45">
      <c r="O1439" s="38"/>
      <c r="P1439" s="39" t="e">
        <f t="shared" si="22"/>
        <v>#DIV/0!</v>
      </c>
    </row>
    <row r="1440" spans="15:16" ht="18.5" x14ac:dyDescent="0.45">
      <c r="O1440" s="38"/>
      <c r="P1440" s="39" t="e">
        <f t="shared" si="22"/>
        <v>#DIV/0!</v>
      </c>
    </row>
    <row r="1441" spans="15:16" ht="18.5" x14ac:dyDescent="0.45">
      <c r="O1441" s="38"/>
      <c r="P1441" s="39" t="e">
        <f t="shared" si="22"/>
        <v>#DIV/0!</v>
      </c>
    </row>
    <row r="1442" spans="15:16" ht="18.5" x14ac:dyDescent="0.45">
      <c r="O1442" s="38"/>
      <c r="P1442" s="39" t="e">
        <f t="shared" si="22"/>
        <v>#DIV/0!</v>
      </c>
    </row>
    <row r="1443" spans="15:16" ht="18.5" x14ac:dyDescent="0.45">
      <c r="O1443" s="38"/>
      <c r="P1443" s="39" t="e">
        <f t="shared" si="22"/>
        <v>#DIV/0!</v>
      </c>
    </row>
    <row r="1444" spans="15:16" ht="18.5" x14ac:dyDescent="0.45">
      <c r="O1444" s="38"/>
      <c r="P1444" s="39" t="e">
        <f t="shared" si="22"/>
        <v>#DIV/0!</v>
      </c>
    </row>
    <row r="1445" spans="15:16" ht="18.5" x14ac:dyDescent="0.45">
      <c r="O1445" s="38"/>
      <c r="P1445" s="39" t="e">
        <f t="shared" ref="P1445:P1508" si="23">(J1445*100)/O1445</f>
        <v>#DIV/0!</v>
      </c>
    </row>
    <row r="1446" spans="15:16" ht="18.5" x14ac:dyDescent="0.45">
      <c r="O1446" s="38"/>
      <c r="P1446" s="39" t="e">
        <f t="shared" si="23"/>
        <v>#DIV/0!</v>
      </c>
    </row>
    <row r="1447" spans="15:16" ht="18.5" x14ac:dyDescent="0.45">
      <c r="O1447" s="38"/>
      <c r="P1447" s="39" t="e">
        <f t="shared" si="23"/>
        <v>#DIV/0!</v>
      </c>
    </row>
    <row r="1448" spans="15:16" ht="18.5" x14ac:dyDescent="0.45">
      <c r="O1448" s="38"/>
      <c r="P1448" s="39" t="e">
        <f t="shared" si="23"/>
        <v>#DIV/0!</v>
      </c>
    </row>
    <row r="1449" spans="15:16" ht="18.5" x14ac:dyDescent="0.45">
      <c r="O1449" s="38"/>
      <c r="P1449" s="39" t="e">
        <f t="shared" si="23"/>
        <v>#DIV/0!</v>
      </c>
    </row>
    <row r="1450" spans="15:16" ht="18.5" x14ac:dyDescent="0.45">
      <c r="O1450" s="38"/>
      <c r="P1450" s="39" t="e">
        <f t="shared" si="23"/>
        <v>#DIV/0!</v>
      </c>
    </row>
    <row r="1451" spans="15:16" ht="18.5" x14ac:dyDescent="0.45">
      <c r="O1451" s="38"/>
      <c r="P1451" s="39" t="e">
        <f t="shared" si="23"/>
        <v>#DIV/0!</v>
      </c>
    </row>
    <row r="1452" spans="15:16" ht="18.5" x14ac:dyDescent="0.45">
      <c r="O1452" s="38"/>
      <c r="P1452" s="39" t="e">
        <f t="shared" si="23"/>
        <v>#DIV/0!</v>
      </c>
    </row>
    <row r="1453" spans="15:16" ht="18.5" x14ac:dyDescent="0.45">
      <c r="O1453" s="38"/>
      <c r="P1453" s="39" t="e">
        <f t="shared" si="23"/>
        <v>#DIV/0!</v>
      </c>
    </row>
    <row r="1454" spans="15:16" ht="18.5" x14ac:dyDescent="0.45">
      <c r="O1454" s="38"/>
      <c r="P1454" s="39" t="e">
        <f t="shared" si="23"/>
        <v>#DIV/0!</v>
      </c>
    </row>
    <row r="1455" spans="15:16" ht="18.5" x14ac:dyDescent="0.45">
      <c r="O1455" s="38"/>
      <c r="P1455" s="39" t="e">
        <f t="shared" si="23"/>
        <v>#DIV/0!</v>
      </c>
    </row>
    <row r="1456" spans="15:16" ht="18.5" x14ac:dyDescent="0.45">
      <c r="O1456" s="38"/>
      <c r="P1456" s="39" t="e">
        <f t="shared" si="23"/>
        <v>#DIV/0!</v>
      </c>
    </row>
    <row r="1457" spans="15:16" ht="18.5" x14ac:dyDescent="0.45">
      <c r="O1457" s="38"/>
      <c r="P1457" s="39" t="e">
        <f t="shared" si="23"/>
        <v>#DIV/0!</v>
      </c>
    </row>
    <row r="1458" spans="15:16" ht="18.5" x14ac:dyDescent="0.45">
      <c r="O1458" s="38"/>
      <c r="P1458" s="39" t="e">
        <f t="shared" si="23"/>
        <v>#DIV/0!</v>
      </c>
    </row>
    <row r="1459" spans="15:16" ht="18.5" x14ac:dyDescent="0.45">
      <c r="O1459" s="38"/>
      <c r="P1459" s="39" t="e">
        <f t="shared" si="23"/>
        <v>#DIV/0!</v>
      </c>
    </row>
    <row r="1460" spans="15:16" ht="18.5" x14ac:dyDescent="0.45">
      <c r="O1460" s="38"/>
      <c r="P1460" s="39" t="e">
        <f t="shared" si="23"/>
        <v>#DIV/0!</v>
      </c>
    </row>
    <row r="1461" spans="15:16" ht="18.5" x14ac:dyDescent="0.45">
      <c r="O1461" s="38"/>
      <c r="P1461" s="39" t="e">
        <f t="shared" si="23"/>
        <v>#DIV/0!</v>
      </c>
    </row>
    <row r="1462" spans="15:16" ht="18.5" x14ac:dyDescent="0.45">
      <c r="O1462" s="38"/>
      <c r="P1462" s="39" t="e">
        <f t="shared" si="23"/>
        <v>#DIV/0!</v>
      </c>
    </row>
    <row r="1463" spans="15:16" ht="18.5" x14ac:dyDescent="0.45">
      <c r="O1463" s="38"/>
      <c r="P1463" s="39" t="e">
        <f t="shared" si="23"/>
        <v>#DIV/0!</v>
      </c>
    </row>
    <row r="1464" spans="15:16" ht="18.5" x14ac:dyDescent="0.45">
      <c r="O1464" s="38"/>
      <c r="P1464" s="39" t="e">
        <f t="shared" si="23"/>
        <v>#DIV/0!</v>
      </c>
    </row>
    <row r="1465" spans="15:16" ht="18.5" x14ac:dyDescent="0.45">
      <c r="O1465" s="38"/>
      <c r="P1465" s="39" t="e">
        <f t="shared" si="23"/>
        <v>#DIV/0!</v>
      </c>
    </row>
    <row r="1466" spans="15:16" ht="18.5" x14ac:dyDescent="0.45">
      <c r="O1466" s="38"/>
      <c r="P1466" s="39" t="e">
        <f t="shared" si="23"/>
        <v>#DIV/0!</v>
      </c>
    </row>
    <row r="1467" spans="15:16" ht="18.5" x14ac:dyDescent="0.45">
      <c r="O1467" s="38"/>
      <c r="P1467" s="39" t="e">
        <f t="shared" si="23"/>
        <v>#DIV/0!</v>
      </c>
    </row>
    <row r="1468" spans="15:16" ht="18.5" x14ac:dyDescent="0.45">
      <c r="O1468" s="38"/>
      <c r="P1468" s="39" t="e">
        <f t="shared" si="23"/>
        <v>#DIV/0!</v>
      </c>
    </row>
    <row r="1469" spans="15:16" ht="18.5" x14ac:dyDescent="0.45">
      <c r="O1469" s="38"/>
      <c r="P1469" s="39" t="e">
        <f t="shared" si="23"/>
        <v>#DIV/0!</v>
      </c>
    </row>
    <row r="1470" spans="15:16" ht="18.5" x14ac:dyDescent="0.45">
      <c r="O1470" s="38"/>
      <c r="P1470" s="39" t="e">
        <f t="shared" si="23"/>
        <v>#DIV/0!</v>
      </c>
    </row>
    <row r="1471" spans="15:16" ht="18.5" x14ac:dyDescent="0.45">
      <c r="O1471" s="38"/>
      <c r="P1471" s="39" t="e">
        <f t="shared" si="23"/>
        <v>#DIV/0!</v>
      </c>
    </row>
    <row r="1472" spans="15:16" ht="18.5" x14ac:dyDescent="0.45">
      <c r="O1472" s="38"/>
      <c r="P1472" s="39" t="e">
        <f t="shared" si="23"/>
        <v>#DIV/0!</v>
      </c>
    </row>
    <row r="1473" spans="15:16" ht="18.5" x14ac:dyDescent="0.45">
      <c r="O1473" s="38"/>
      <c r="P1473" s="39" t="e">
        <f t="shared" si="23"/>
        <v>#DIV/0!</v>
      </c>
    </row>
    <row r="1474" spans="15:16" ht="18.5" x14ac:dyDescent="0.45">
      <c r="O1474" s="38"/>
      <c r="P1474" s="39" t="e">
        <f t="shared" si="23"/>
        <v>#DIV/0!</v>
      </c>
    </row>
    <row r="1475" spans="15:16" ht="18.5" x14ac:dyDescent="0.45">
      <c r="O1475" s="38"/>
      <c r="P1475" s="39" t="e">
        <f t="shared" si="23"/>
        <v>#DIV/0!</v>
      </c>
    </row>
    <row r="1476" spans="15:16" ht="18.5" x14ac:dyDescent="0.45">
      <c r="O1476" s="38"/>
      <c r="P1476" s="39" t="e">
        <f t="shared" si="23"/>
        <v>#DIV/0!</v>
      </c>
    </row>
    <row r="1477" spans="15:16" ht="18.5" x14ac:dyDescent="0.45">
      <c r="O1477" s="38"/>
      <c r="P1477" s="39" t="e">
        <f t="shared" si="23"/>
        <v>#DIV/0!</v>
      </c>
    </row>
    <row r="1478" spans="15:16" ht="18.5" x14ac:dyDescent="0.45">
      <c r="O1478" s="38"/>
      <c r="P1478" s="39" t="e">
        <f t="shared" si="23"/>
        <v>#DIV/0!</v>
      </c>
    </row>
    <row r="1479" spans="15:16" ht="18.5" x14ac:dyDescent="0.45">
      <c r="O1479" s="38"/>
      <c r="P1479" s="39" t="e">
        <f t="shared" si="23"/>
        <v>#DIV/0!</v>
      </c>
    </row>
    <row r="1480" spans="15:16" ht="18.5" x14ac:dyDescent="0.45">
      <c r="O1480" s="38"/>
      <c r="P1480" s="39" t="e">
        <f t="shared" si="23"/>
        <v>#DIV/0!</v>
      </c>
    </row>
    <row r="1481" spans="15:16" ht="18.5" x14ac:dyDescent="0.45">
      <c r="O1481" s="38"/>
      <c r="P1481" s="39" t="e">
        <f t="shared" si="23"/>
        <v>#DIV/0!</v>
      </c>
    </row>
    <row r="1482" spans="15:16" ht="18.5" x14ac:dyDescent="0.45">
      <c r="O1482" s="38"/>
      <c r="P1482" s="39" t="e">
        <f t="shared" si="23"/>
        <v>#DIV/0!</v>
      </c>
    </row>
    <row r="1483" spans="15:16" ht="18.5" x14ac:dyDescent="0.45">
      <c r="O1483" s="38"/>
      <c r="P1483" s="39" t="e">
        <f t="shared" si="23"/>
        <v>#DIV/0!</v>
      </c>
    </row>
    <row r="1484" spans="15:16" ht="18.5" x14ac:dyDescent="0.45">
      <c r="O1484" s="38"/>
      <c r="P1484" s="39" t="e">
        <f t="shared" si="23"/>
        <v>#DIV/0!</v>
      </c>
    </row>
    <row r="1485" spans="15:16" ht="18.5" x14ac:dyDescent="0.45">
      <c r="O1485" s="38"/>
      <c r="P1485" s="39" t="e">
        <f t="shared" si="23"/>
        <v>#DIV/0!</v>
      </c>
    </row>
    <row r="1486" spans="15:16" ht="18.5" x14ac:dyDescent="0.45">
      <c r="O1486" s="38"/>
      <c r="P1486" s="39" t="e">
        <f t="shared" si="23"/>
        <v>#DIV/0!</v>
      </c>
    </row>
    <row r="1487" spans="15:16" ht="18.5" x14ac:dyDescent="0.45">
      <c r="O1487" s="38"/>
      <c r="P1487" s="39" t="e">
        <f t="shared" si="23"/>
        <v>#DIV/0!</v>
      </c>
    </row>
    <row r="1488" spans="15:16" ht="18.5" x14ac:dyDescent="0.45">
      <c r="O1488" s="38"/>
      <c r="P1488" s="39" t="e">
        <f t="shared" si="23"/>
        <v>#DIV/0!</v>
      </c>
    </row>
    <row r="1489" spans="15:16" ht="18.5" x14ac:dyDescent="0.45">
      <c r="O1489" s="38"/>
      <c r="P1489" s="39" t="e">
        <f t="shared" si="23"/>
        <v>#DIV/0!</v>
      </c>
    </row>
    <row r="1490" spans="15:16" ht="18.5" x14ac:dyDescent="0.45">
      <c r="O1490" s="38"/>
      <c r="P1490" s="39" t="e">
        <f t="shared" si="23"/>
        <v>#DIV/0!</v>
      </c>
    </row>
    <row r="1491" spans="15:16" ht="18.5" x14ac:dyDescent="0.45">
      <c r="O1491" s="38"/>
      <c r="P1491" s="39" t="e">
        <f t="shared" si="23"/>
        <v>#DIV/0!</v>
      </c>
    </row>
    <row r="1492" spans="15:16" ht="18.5" x14ac:dyDescent="0.45">
      <c r="O1492" s="38"/>
      <c r="P1492" s="39" t="e">
        <f t="shared" si="23"/>
        <v>#DIV/0!</v>
      </c>
    </row>
    <row r="1493" spans="15:16" ht="18.5" x14ac:dyDescent="0.45">
      <c r="O1493" s="38"/>
      <c r="P1493" s="39" t="e">
        <f t="shared" si="23"/>
        <v>#DIV/0!</v>
      </c>
    </row>
    <row r="1494" spans="15:16" ht="18.5" x14ac:dyDescent="0.45">
      <c r="O1494" s="38"/>
      <c r="P1494" s="39" t="e">
        <f t="shared" si="23"/>
        <v>#DIV/0!</v>
      </c>
    </row>
    <row r="1495" spans="15:16" ht="18.5" x14ac:dyDescent="0.45">
      <c r="O1495" s="38"/>
      <c r="P1495" s="39" t="e">
        <f t="shared" si="23"/>
        <v>#DIV/0!</v>
      </c>
    </row>
    <row r="1496" spans="15:16" ht="18.5" x14ac:dyDescent="0.45">
      <c r="O1496" s="38"/>
      <c r="P1496" s="39" t="e">
        <f t="shared" si="23"/>
        <v>#DIV/0!</v>
      </c>
    </row>
    <row r="1497" spans="15:16" ht="18.5" x14ac:dyDescent="0.45">
      <c r="O1497" s="38"/>
      <c r="P1497" s="39" t="e">
        <f t="shared" si="23"/>
        <v>#DIV/0!</v>
      </c>
    </row>
    <row r="1498" spans="15:16" ht="18.5" x14ac:dyDescent="0.45">
      <c r="O1498" s="38"/>
      <c r="P1498" s="39" t="e">
        <f t="shared" si="23"/>
        <v>#DIV/0!</v>
      </c>
    </row>
    <row r="1499" spans="15:16" ht="18.5" x14ac:dyDescent="0.45">
      <c r="O1499" s="38"/>
      <c r="P1499" s="39" t="e">
        <f t="shared" si="23"/>
        <v>#DIV/0!</v>
      </c>
    </row>
    <row r="1500" spans="15:16" ht="18.5" x14ac:dyDescent="0.45">
      <c r="O1500" s="38"/>
      <c r="P1500" s="39" t="e">
        <f t="shared" si="23"/>
        <v>#DIV/0!</v>
      </c>
    </row>
    <row r="1501" spans="15:16" ht="18.5" x14ac:dyDescent="0.45">
      <c r="O1501" s="38"/>
      <c r="P1501" s="39" t="e">
        <f t="shared" si="23"/>
        <v>#DIV/0!</v>
      </c>
    </row>
    <row r="1502" spans="15:16" ht="18.5" x14ac:dyDescent="0.45">
      <c r="O1502" s="38"/>
      <c r="P1502" s="39" t="e">
        <f t="shared" si="23"/>
        <v>#DIV/0!</v>
      </c>
    </row>
    <row r="1503" spans="15:16" ht="18.5" x14ac:dyDescent="0.45">
      <c r="O1503" s="38"/>
      <c r="P1503" s="39" t="e">
        <f t="shared" si="23"/>
        <v>#DIV/0!</v>
      </c>
    </row>
    <row r="1504" spans="15:16" ht="18.5" x14ac:dyDescent="0.45">
      <c r="O1504" s="38"/>
      <c r="P1504" s="39" t="e">
        <f t="shared" si="23"/>
        <v>#DIV/0!</v>
      </c>
    </row>
    <row r="1505" spans="15:16" ht="18.5" x14ac:dyDescent="0.45">
      <c r="O1505" s="38"/>
      <c r="P1505" s="39" t="e">
        <f t="shared" si="23"/>
        <v>#DIV/0!</v>
      </c>
    </row>
    <row r="1506" spans="15:16" ht="18.5" x14ac:dyDescent="0.45">
      <c r="O1506" s="38"/>
      <c r="P1506" s="39" t="e">
        <f t="shared" si="23"/>
        <v>#DIV/0!</v>
      </c>
    </row>
    <row r="1507" spans="15:16" ht="18.5" x14ac:dyDescent="0.45">
      <c r="O1507" s="38"/>
      <c r="P1507" s="39" t="e">
        <f t="shared" si="23"/>
        <v>#DIV/0!</v>
      </c>
    </row>
    <row r="1508" spans="15:16" ht="18.5" x14ac:dyDescent="0.45">
      <c r="O1508" s="38"/>
      <c r="P1508" s="39" t="e">
        <f t="shared" si="23"/>
        <v>#DIV/0!</v>
      </c>
    </row>
    <row r="1509" spans="15:16" ht="18.5" x14ac:dyDescent="0.45">
      <c r="O1509" s="38"/>
      <c r="P1509" s="39" t="e">
        <f t="shared" ref="P1509:P1572" si="24">(J1509*100)/O1509</f>
        <v>#DIV/0!</v>
      </c>
    </row>
    <row r="1510" spans="15:16" ht="18.5" x14ac:dyDescent="0.45">
      <c r="O1510" s="38"/>
      <c r="P1510" s="39" t="e">
        <f t="shared" si="24"/>
        <v>#DIV/0!</v>
      </c>
    </row>
    <row r="1511" spans="15:16" ht="18.5" x14ac:dyDescent="0.45">
      <c r="O1511" s="38"/>
      <c r="P1511" s="39" t="e">
        <f t="shared" si="24"/>
        <v>#DIV/0!</v>
      </c>
    </row>
    <row r="1512" spans="15:16" ht="18.5" x14ac:dyDescent="0.45">
      <c r="O1512" s="38"/>
      <c r="P1512" s="39" t="e">
        <f t="shared" si="24"/>
        <v>#DIV/0!</v>
      </c>
    </row>
    <row r="1513" spans="15:16" ht="18.5" x14ac:dyDescent="0.45">
      <c r="O1513" s="38"/>
      <c r="P1513" s="39" t="e">
        <f t="shared" si="24"/>
        <v>#DIV/0!</v>
      </c>
    </row>
    <row r="1514" spans="15:16" ht="18.5" x14ac:dyDescent="0.45">
      <c r="O1514" s="38"/>
      <c r="P1514" s="39" t="e">
        <f t="shared" si="24"/>
        <v>#DIV/0!</v>
      </c>
    </row>
    <row r="1515" spans="15:16" ht="18.5" x14ac:dyDescent="0.45">
      <c r="O1515" s="38"/>
      <c r="P1515" s="39" t="e">
        <f t="shared" si="24"/>
        <v>#DIV/0!</v>
      </c>
    </row>
    <row r="1516" spans="15:16" ht="18.5" x14ac:dyDescent="0.45">
      <c r="O1516" s="38"/>
      <c r="P1516" s="39" t="e">
        <f t="shared" si="24"/>
        <v>#DIV/0!</v>
      </c>
    </row>
    <row r="1517" spans="15:16" ht="18.5" x14ac:dyDescent="0.45">
      <c r="O1517" s="38"/>
      <c r="P1517" s="39" t="e">
        <f t="shared" si="24"/>
        <v>#DIV/0!</v>
      </c>
    </row>
    <row r="1518" spans="15:16" ht="18.5" x14ac:dyDescent="0.45">
      <c r="O1518" s="38"/>
      <c r="P1518" s="39" t="e">
        <f t="shared" si="24"/>
        <v>#DIV/0!</v>
      </c>
    </row>
    <row r="1519" spans="15:16" ht="18.5" x14ac:dyDescent="0.45">
      <c r="O1519" s="38"/>
      <c r="P1519" s="39" t="e">
        <f t="shared" si="24"/>
        <v>#DIV/0!</v>
      </c>
    </row>
    <row r="1520" spans="15:16" ht="18.5" x14ac:dyDescent="0.45">
      <c r="O1520" s="38"/>
      <c r="P1520" s="39" t="e">
        <f t="shared" si="24"/>
        <v>#DIV/0!</v>
      </c>
    </row>
    <row r="1521" spans="15:16" ht="18.5" x14ac:dyDescent="0.45">
      <c r="O1521" s="38"/>
      <c r="P1521" s="39" t="e">
        <f t="shared" si="24"/>
        <v>#DIV/0!</v>
      </c>
    </row>
    <row r="1522" spans="15:16" ht="18.5" x14ac:dyDescent="0.45">
      <c r="O1522" s="38"/>
      <c r="P1522" s="39" t="e">
        <f t="shared" si="24"/>
        <v>#DIV/0!</v>
      </c>
    </row>
    <row r="1523" spans="15:16" ht="18.5" x14ac:dyDescent="0.45">
      <c r="O1523" s="38"/>
      <c r="P1523" s="39" t="e">
        <f t="shared" si="24"/>
        <v>#DIV/0!</v>
      </c>
    </row>
    <row r="1524" spans="15:16" ht="18.5" x14ac:dyDescent="0.45">
      <c r="O1524" s="38"/>
      <c r="P1524" s="39" t="e">
        <f t="shared" si="24"/>
        <v>#DIV/0!</v>
      </c>
    </row>
    <row r="1525" spans="15:16" ht="18.5" x14ac:dyDescent="0.45">
      <c r="O1525" s="38"/>
      <c r="P1525" s="39" t="e">
        <f t="shared" si="24"/>
        <v>#DIV/0!</v>
      </c>
    </row>
    <row r="1526" spans="15:16" ht="18.5" x14ac:dyDescent="0.45">
      <c r="O1526" s="38"/>
      <c r="P1526" s="39" t="e">
        <f t="shared" si="24"/>
        <v>#DIV/0!</v>
      </c>
    </row>
    <row r="1527" spans="15:16" ht="18.5" x14ac:dyDescent="0.45">
      <c r="O1527" s="38"/>
      <c r="P1527" s="39" t="e">
        <f t="shared" si="24"/>
        <v>#DIV/0!</v>
      </c>
    </row>
    <row r="1528" spans="15:16" ht="18.5" x14ac:dyDescent="0.45">
      <c r="O1528" s="38"/>
      <c r="P1528" s="39" t="e">
        <f t="shared" si="24"/>
        <v>#DIV/0!</v>
      </c>
    </row>
    <row r="1529" spans="15:16" ht="18.5" x14ac:dyDescent="0.45">
      <c r="O1529" s="38"/>
      <c r="P1529" s="39" t="e">
        <f t="shared" si="24"/>
        <v>#DIV/0!</v>
      </c>
    </row>
    <row r="1530" spans="15:16" ht="18.5" x14ac:dyDescent="0.45">
      <c r="O1530" s="38"/>
      <c r="P1530" s="39" t="e">
        <f t="shared" si="24"/>
        <v>#DIV/0!</v>
      </c>
    </row>
    <row r="1531" spans="15:16" ht="18.5" x14ac:dyDescent="0.45">
      <c r="O1531" s="38"/>
      <c r="P1531" s="39" t="e">
        <f t="shared" si="24"/>
        <v>#DIV/0!</v>
      </c>
    </row>
    <row r="1532" spans="15:16" ht="18.5" x14ac:dyDescent="0.45">
      <c r="O1532" s="38"/>
      <c r="P1532" s="39" t="e">
        <f t="shared" si="24"/>
        <v>#DIV/0!</v>
      </c>
    </row>
    <row r="1533" spans="15:16" ht="18.5" x14ac:dyDescent="0.45">
      <c r="O1533" s="38"/>
      <c r="P1533" s="39" t="e">
        <f t="shared" si="24"/>
        <v>#DIV/0!</v>
      </c>
    </row>
    <row r="1534" spans="15:16" ht="18.5" x14ac:dyDescent="0.45">
      <c r="O1534" s="38"/>
      <c r="P1534" s="39" t="e">
        <f t="shared" si="24"/>
        <v>#DIV/0!</v>
      </c>
    </row>
    <row r="1535" spans="15:16" ht="18.5" x14ac:dyDescent="0.45">
      <c r="O1535" s="38"/>
      <c r="P1535" s="39" t="e">
        <f t="shared" si="24"/>
        <v>#DIV/0!</v>
      </c>
    </row>
    <row r="1536" spans="15:16" ht="18.5" x14ac:dyDescent="0.45">
      <c r="O1536" s="38"/>
      <c r="P1536" s="39" t="e">
        <f t="shared" si="24"/>
        <v>#DIV/0!</v>
      </c>
    </row>
    <row r="1537" spans="15:16" ht="18.5" x14ac:dyDescent="0.45">
      <c r="O1537" s="38"/>
      <c r="P1537" s="39" t="e">
        <f t="shared" si="24"/>
        <v>#DIV/0!</v>
      </c>
    </row>
    <row r="1538" spans="15:16" ht="18.5" x14ac:dyDescent="0.45">
      <c r="O1538" s="38"/>
      <c r="P1538" s="39" t="e">
        <f t="shared" si="24"/>
        <v>#DIV/0!</v>
      </c>
    </row>
    <row r="1539" spans="15:16" ht="18.5" x14ac:dyDescent="0.45">
      <c r="O1539" s="38"/>
      <c r="P1539" s="39" t="e">
        <f t="shared" si="24"/>
        <v>#DIV/0!</v>
      </c>
    </row>
    <row r="1540" spans="15:16" ht="18.5" x14ac:dyDescent="0.45">
      <c r="O1540" s="38"/>
      <c r="P1540" s="39" t="e">
        <f t="shared" si="24"/>
        <v>#DIV/0!</v>
      </c>
    </row>
    <row r="1541" spans="15:16" ht="18.5" x14ac:dyDescent="0.45">
      <c r="O1541" s="38"/>
      <c r="P1541" s="39" t="e">
        <f t="shared" si="24"/>
        <v>#DIV/0!</v>
      </c>
    </row>
    <row r="1542" spans="15:16" ht="18.5" x14ac:dyDescent="0.45">
      <c r="O1542" s="38"/>
      <c r="P1542" s="39" t="e">
        <f t="shared" si="24"/>
        <v>#DIV/0!</v>
      </c>
    </row>
    <row r="1543" spans="15:16" ht="18.5" x14ac:dyDescent="0.45">
      <c r="O1543" s="38"/>
      <c r="P1543" s="39" t="e">
        <f t="shared" si="24"/>
        <v>#DIV/0!</v>
      </c>
    </row>
    <row r="1544" spans="15:16" ht="18.5" x14ac:dyDescent="0.45">
      <c r="O1544" s="38"/>
      <c r="P1544" s="39" t="e">
        <f t="shared" si="24"/>
        <v>#DIV/0!</v>
      </c>
    </row>
    <row r="1545" spans="15:16" ht="18.5" x14ac:dyDescent="0.45">
      <c r="O1545" s="38"/>
      <c r="P1545" s="39" t="e">
        <f t="shared" si="24"/>
        <v>#DIV/0!</v>
      </c>
    </row>
    <row r="1546" spans="15:16" ht="18.5" x14ac:dyDescent="0.45">
      <c r="O1546" s="38"/>
      <c r="P1546" s="39" t="e">
        <f t="shared" si="24"/>
        <v>#DIV/0!</v>
      </c>
    </row>
    <row r="1547" spans="15:16" ht="18.5" x14ac:dyDescent="0.45">
      <c r="O1547" s="38"/>
      <c r="P1547" s="39" t="e">
        <f t="shared" si="24"/>
        <v>#DIV/0!</v>
      </c>
    </row>
    <row r="1548" spans="15:16" ht="18.5" x14ac:dyDescent="0.45">
      <c r="O1548" s="38"/>
      <c r="P1548" s="39" t="e">
        <f t="shared" si="24"/>
        <v>#DIV/0!</v>
      </c>
    </row>
    <row r="1549" spans="15:16" ht="18.5" x14ac:dyDescent="0.45">
      <c r="O1549" s="38"/>
      <c r="P1549" s="39" t="e">
        <f t="shared" si="24"/>
        <v>#DIV/0!</v>
      </c>
    </row>
    <row r="1550" spans="15:16" ht="18.5" x14ac:dyDescent="0.45">
      <c r="O1550" s="38"/>
      <c r="P1550" s="39" t="e">
        <f t="shared" si="24"/>
        <v>#DIV/0!</v>
      </c>
    </row>
    <row r="1551" spans="15:16" ht="18.5" x14ac:dyDescent="0.45">
      <c r="O1551" s="38"/>
      <c r="P1551" s="39" t="e">
        <f t="shared" si="24"/>
        <v>#DIV/0!</v>
      </c>
    </row>
    <row r="1552" spans="15:16" ht="18.5" x14ac:dyDescent="0.45">
      <c r="O1552" s="38"/>
      <c r="P1552" s="39" t="e">
        <f t="shared" si="24"/>
        <v>#DIV/0!</v>
      </c>
    </row>
    <row r="1553" spans="15:16" ht="18.5" x14ac:dyDescent="0.45">
      <c r="O1553" s="38"/>
      <c r="P1553" s="39" t="e">
        <f t="shared" si="24"/>
        <v>#DIV/0!</v>
      </c>
    </row>
    <row r="1554" spans="15:16" ht="18.5" x14ac:dyDescent="0.45">
      <c r="O1554" s="38"/>
      <c r="P1554" s="39" t="e">
        <f t="shared" si="24"/>
        <v>#DIV/0!</v>
      </c>
    </row>
    <row r="1555" spans="15:16" ht="18.5" x14ac:dyDescent="0.45">
      <c r="O1555" s="38"/>
      <c r="P1555" s="39" t="e">
        <f t="shared" si="24"/>
        <v>#DIV/0!</v>
      </c>
    </row>
    <row r="1556" spans="15:16" ht="18.5" x14ac:dyDescent="0.45">
      <c r="O1556" s="38"/>
      <c r="P1556" s="39" t="e">
        <f t="shared" si="24"/>
        <v>#DIV/0!</v>
      </c>
    </row>
    <row r="1557" spans="15:16" ht="18.5" x14ac:dyDescent="0.45">
      <c r="O1557" s="38"/>
      <c r="P1557" s="39" t="e">
        <f t="shared" si="24"/>
        <v>#DIV/0!</v>
      </c>
    </row>
    <row r="1558" spans="15:16" ht="18.5" x14ac:dyDescent="0.45">
      <c r="O1558" s="38"/>
      <c r="P1558" s="39" t="e">
        <f t="shared" si="24"/>
        <v>#DIV/0!</v>
      </c>
    </row>
    <row r="1559" spans="15:16" ht="18.5" x14ac:dyDescent="0.45">
      <c r="O1559" s="38"/>
      <c r="P1559" s="39" t="e">
        <f t="shared" si="24"/>
        <v>#DIV/0!</v>
      </c>
    </row>
    <row r="1560" spans="15:16" ht="18.5" x14ac:dyDescent="0.45">
      <c r="O1560" s="38"/>
      <c r="P1560" s="39" t="e">
        <f t="shared" si="24"/>
        <v>#DIV/0!</v>
      </c>
    </row>
    <row r="1561" spans="15:16" ht="18.5" x14ac:dyDescent="0.45">
      <c r="O1561" s="38"/>
      <c r="P1561" s="39" t="e">
        <f t="shared" si="24"/>
        <v>#DIV/0!</v>
      </c>
    </row>
    <row r="1562" spans="15:16" ht="18.5" x14ac:dyDescent="0.45">
      <c r="O1562" s="38"/>
      <c r="P1562" s="39" t="e">
        <f t="shared" si="24"/>
        <v>#DIV/0!</v>
      </c>
    </row>
    <row r="1563" spans="15:16" ht="18.5" x14ac:dyDescent="0.45">
      <c r="O1563" s="38"/>
      <c r="P1563" s="39" t="e">
        <f t="shared" si="24"/>
        <v>#DIV/0!</v>
      </c>
    </row>
    <row r="1564" spans="15:16" ht="18.5" x14ac:dyDescent="0.45">
      <c r="O1564" s="38"/>
      <c r="P1564" s="39" t="e">
        <f t="shared" si="24"/>
        <v>#DIV/0!</v>
      </c>
    </row>
    <row r="1565" spans="15:16" ht="18.5" x14ac:dyDescent="0.45">
      <c r="O1565" s="38"/>
      <c r="P1565" s="39" t="e">
        <f t="shared" si="24"/>
        <v>#DIV/0!</v>
      </c>
    </row>
    <row r="1566" spans="15:16" ht="18.5" x14ac:dyDescent="0.45">
      <c r="O1566" s="38"/>
      <c r="P1566" s="39" t="e">
        <f t="shared" si="24"/>
        <v>#DIV/0!</v>
      </c>
    </row>
    <row r="1567" spans="15:16" ht="18.5" x14ac:dyDescent="0.45">
      <c r="O1567" s="38"/>
      <c r="P1567" s="39" t="e">
        <f t="shared" si="24"/>
        <v>#DIV/0!</v>
      </c>
    </row>
    <row r="1568" spans="15:16" ht="18.5" x14ac:dyDescent="0.45">
      <c r="O1568" s="38"/>
      <c r="P1568" s="39" t="e">
        <f t="shared" si="24"/>
        <v>#DIV/0!</v>
      </c>
    </row>
    <row r="1569" spans="15:16" ht="18.5" x14ac:dyDescent="0.45">
      <c r="O1569" s="38"/>
      <c r="P1569" s="39" t="e">
        <f t="shared" si="24"/>
        <v>#DIV/0!</v>
      </c>
    </row>
    <row r="1570" spans="15:16" ht="18.5" x14ac:dyDescent="0.45">
      <c r="O1570" s="38"/>
      <c r="P1570" s="39" t="e">
        <f t="shared" si="24"/>
        <v>#DIV/0!</v>
      </c>
    </row>
    <row r="1571" spans="15:16" ht="18.5" x14ac:dyDescent="0.45">
      <c r="O1571" s="38"/>
      <c r="P1571" s="39" t="e">
        <f t="shared" si="24"/>
        <v>#DIV/0!</v>
      </c>
    </row>
    <row r="1572" spans="15:16" ht="18.5" x14ac:dyDescent="0.45">
      <c r="O1572" s="38"/>
      <c r="P1572" s="39" t="e">
        <f t="shared" si="24"/>
        <v>#DIV/0!</v>
      </c>
    </row>
    <row r="1573" spans="15:16" ht="18.5" x14ac:dyDescent="0.45">
      <c r="O1573" s="38"/>
      <c r="P1573" s="39" t="e">
        <f t="shared" ref="P1573:P1636" si="25">(J1573*100)/O1573</f>
        <v>#DIV/0!</v>
      </c>
    </row>
    <row r="1574" spans="15:16" ht="18.5" x14ac:dyDescent="0.45">
      <c r="O1574" s="38"/>
      <c r="P1574" s="39" t="e">
        <f t="shared" si="25"/>
        <v>#DIV/0!</v>
      </c>
    </row>
    <row r="1575" spans="15:16" ht="18.5" x14ac:dyDescent="0.45">
      <c r="O1575" s="38"/>
      <c r="P1575" s="39" t="e">
        <f t="shared" si="25"/>
        <v>#DIV/0!</v>
      </c>
    </row>
    <row r="1576" spans="15:16" ht="18.5" x14ac:dyDescent="0.45">
      <c r="O1576" s="38"/>
      <c r="P1576" s="39" t="e">
        <f t="shared" si="25"/>
        <v>#DIV/0!</v>
      </c>
    </row>
    <row r="1577" spans="15:16" ht="18.5" x14ac:dyDescent="0.45">
      <c r="O1577" s="38"/>
      <c r="P1577" s="39" t="e">
        <f t="shared" si="25"/>
        <v>#DIV/0!</v>
      </c>
    </row>
    <row r="1578" spans="15:16" ht="18.5" x14ac:dyDescent="0.45">
      <c r="O1578" s="38"/>
      <c r="P1578" s="39" t="e">
        <f t="shared" si="25"/>
        <v>#DIV/0!</v>
      </c>
    </row>
    <row r="1579" spans="15:16" ht="18.5" x14ac:dyDescent="0.45">
      <c r="O1579" s="38"/>
      <c r="P1579" s="39" t="e">
        <f t="shared" si="25"/>
        <v>#DIV/0!</v>
      </c>
    </row>
    <row r="1580" spans="15:16" ht="18.5" x14ac:dyDescent="0.45">
      <c r="O1580" s="38"/>
      <c r="P1580" s="39" t="e">
        <f t="shared" si="25"/>
        <v>#DIV/0!</v>
      </c>
    </row>
    <row r="1581" spans="15:16" ht="18.5" x14ac:dyDescent="0.45">
      <c r="O1581" s="38"/>
      <c r="P1581" s="39" t="e">
        <f t="shared" si="25"/>
        <v>#DIV/0!</v>
      </c>
    </row>
    <row r="1582" spans="15:16" ht="18.5" x14ac:dyDescent="0.45">
      <c r="O1582" s="38"/>
      <c r="P1582" s="39" t="e">
        <f t="shared" si="25"/>
        <v>#DIV/0!</v>
      </c>
    </row>
    <row r="1583" spans="15:16" ht="18.5" x14ac:dyDescent="0.45">
      <c r="O1583" s="38"/>
      <c r="P1583" s="39" t="e">
        <f t="shared" si="25"/>
        <v>#DIV/0!</v>
      </c>
    </row>
    <row r="1584" spans="15:16" ht="18.5" x14ac:dyDescent="0.45">
      <c r="O1584" s="38"/>
      <c r="P1584" s="39" t="e">
        <f t="shared" si="25"/>
        <v>#DIV/0!</v>
      </c>
    </row>
    <row r="1585" spans="15:16" ht="18.5" x14ac:dyDescent="0.45">
      <c r="O1585" s="38"/>
      <c r="P1585" s="39" t="e">
        <f t="shared" si="25"/>
        <v>#DIV/0!</v>
      </c>
    </row>
    <row r="1586" spans="15:16" ht="18.5" x14ac:dyDescent="0.45">
      <c r="O1586" s="38"/>
      <c r="P1586" s="39" t="e">
        <f t="shared" si="25"/>
        <v>#DIV/0!</v>
      </c>
    </row>
    <row r="1587" spans="15:16" ht="18.5" x14ac:dyDescent="0.45">
      <c r="O1587" s="38"/>
      <c r="P1587" s="39" t="e">
        <f t="shared" si="25"/>
        <v>#DIV/0!</v>
      </c>
    </row>
    <row r="1588" spans="15:16" ht="18.5" x14ac:dyDescent="0.45">
      <c r="O1588" s="38"/>
      <c r="P1588" s="39" t="e">
        <f t="shared" si="25"/>
        <v>#DIV/0!</v>
      </c>
    </row>
    <row r="1589" spans="15:16" ht="18.5" x14ac:dyDescent="0.45">
      <c r="O1589" s="38"/>
      <c r="P1589" s="39" t="e">
        <f t="shared" si="25"/>
        <v>#DIV/0!</v>
      </c>
    </row>
    <row r="1590" spans="15:16" ht="18.5" x14ac:dyDescent="0.45">
      <c r="O1590" s="38"/>
      <c r="P1590" s="39" t="e">
        <f t="shared" si="25"/>
        <v>#DIV/0!</v>
      </c>
    </row>
    <row r="1591" spans="15:16" ht="18.5" x14ac:dyDescent="0.45">
      <c r="O1591" s="38"/>
      <c r="P1591" s="39" t="e">
        <f t="shared" si="25"/>
        <v>#DIV/0!</v>
      </c>
    </row>
    <row r="1592" spans="15:16" ht="18.5" x14ac:dyDescent="0.45">
      <c r="O1592" s="38"/>
      <c r="P1592" s="39" t="e">
        <f t="shared" si="25"/>
        <v>#DIV/0!</v>
      </c>
    </row>
    <row r="1593" spans="15:16" ht="18.5" x14ac:dyDescent="0.45">
      <c r="O1593" s="38"/>
      <c r="P1593" s="39" t="e">
        <f t="shared" si="25"/>
        <v>#DIV/0!</v>
      </c>
    </row>
    <row r="1594" spans="15:16" ht="18.5" x14ac:dyDescent="0.45">
      <c r="O1594" s="38"/>
      <c r="P1594" s="39" t="e">
        <f t="shared" si="25"/>
        <v>#DIV/0!</v>
      </c>
    </row>
    <row r="1595" spans="15:16" ht="18.5" x14ac:dyDescent="0.45">
      <c r="O1595" s="38"/>
      <c r="P1595" s="39" t="e">
        <f t="shared" si="25"/>
        <v>#DIV/0!</v>
      </c>
    </row>
    <row r="1596" spans="15:16" ht="18.5" x14ac:dyDescent="0.45">
      <c r="O1596" s="38"/>
      <c r="P1596" s="39" t="e">
        <f t="shared" si="25"/>
        <v>#DIV/0!</v>
      </c>
    </row>
    <row r="1597" spans="15:16" ht="18.5" x14ac:dyDescent="0.45">
      <c r="O1597" s="38"/>
      <c r="P1597" s="39" t="e">
        <f t="shared" si="25"/>
        <v>#DIV/0!</v>
      </c>
    </row>
    <row r="1598" spans="15:16" ht="18.5" x14ac:dyDescent="0.45">
      <c r="O1598" s="38"/>
      <c r="P1598" s="39" t="e">
        <f t="shared" si="25"/>
        <v>#DIV/0!</v>
      </c>
    </row>
    <row r="1599" spans="15:16" ht="18.5" x14ac:dyDescent="0.45">
      <c r="O1599" s="38"/>
      <c r="P1599" s="39" t="e">
        <f t="shared" si="25"/>
        <v>#DIV/0!</v>
      </c>
    </row>
    <row r="1600" spans="15:16" ht="18.5" x14ac:dyDescent="0.45">
      <c r="O1600" s="38"/>
      <c r="P1600" s="39" t="e">
        <f t="shared" si="25"/>
        <v>#DIV/0!</v>
      </c>
    </row>
    <row r="1601" spans="15:16" ht="18.5" x14ac:dyDescent="0.45">
      <c r="O1601" s="38"/>
      <c r="P1601" s="39" t="e">
        <f t="shared" si="25"/>
        <v>#DIV/0!</v>
      </c>
    </row>
    <row r="1602" spans="15:16" ht="18.5" x14ac:dyDescent="0.45">
      <c r="O1602" s="38"/>
      <c r="P1602" s="39" t="e">
        <f t="shared" si="25"/>
        <v>#DIV/0!</v>
      </c>
    </row>
    <row r="1603" spans="15:16" ht="18.5" x14ac:dyDescent="0.45">
      <c r="O1603" s="38"/>
      <c r="P1603" s="39" t="e">
        <f t="shared" si="25"/>
        <v>#DIV/0!</v>
      </c>
    </row>
    <row r="1604" spans="15:16" ht="18.5" x14ac:dyDescent="0.45">
      <c r="O1604" s="38"/>
      <c r="P1604" s="39" t="e">
        <f t="shared" si="25"/>
        <v>#DIV/0!</v>
      </c>
    </row>
    <row r="1605" spans="15:16" ht="18.5" x14ac:dyDescent="0.45">
      <c r="O1605" s="38"/>
      <c r="P1605" s="39" t="e">
        <f t="shared" si="25"/>
        <v>#DIV/0!</v>
      </c>
    </row>
    <row r="1606" spans="15:16" ht="18.5" x14ac:dyDescent="0.45">
      <c r="O1606" s="38"/>
      <c r="P1606" s="39" t="e">
        <f t="shared" si="25"/>
        <v>#DIV/0!</v>
      </c>
    </row>
    <row r="1607" spans="15:16" ht="18.5" x14ac:dyDescent="0.45">
      <c r="O1607" s="38"/>
      <c r="P1607" s="39" t="e">
        <f t="shared" si="25"/>
        <v>#DIV/0!</v>
      </c>
    </row>
    <row r="1608" spans="15:16" ht="18.5" x14ac:dyDescent="0.45">
      <c r="O1608" s="38"/>
      <c r="P1608" s="39" t="e">
        <f t="shared" si="25"/>
        <v>#DIV/0!</v>
      </c>
    </row>
    <row r="1609" spans="15:16" ht="18.5" x14ac:dyDescent="0.45">
      <c r="O1609" s="38"/>
      <c r="P1609" s="39" t="e">
        <f t="shared" si="25"/>
        <v>#DIV/0!</v>
      </c>
    </row>
    <row r="1610" spans="15:16" ht="18.5" x14ac:dyDescent="0.45">
      <c r="O1610" s="38"/>
      <c r="P1610" s="39" t="e">
        <f t="shared" si="25"/>
        <v>#DIV/0!</v>
      </c>
    </row>
    <row r="1611" spans="15:16" ht="18.5" x14ac:dyDescent="0.45">
      <c r="O1611" s="38"/>
      <c r="P1611" s="39" t="e">
        <f t="shared" si="25"/>
        <v>#DIV/0!</v>
      </c>
    </row>
    <row r="1612" spans="15:16" ht="18.5" x14ac:dyDescent="0.45">
      <c r="O1612" s="38"/>
      <c r="P1612" s="39" t="e">
        <f t="shared" si="25"/>
        <v>#DIV/0!</v>
      </c>
    </row>
    <row r="1613" spans="15:16" ht="18.5" x14ac:dyDescent="0.45">
      <c r="O1613" s="38"/>
      <c r="P1613" s="39" t="e">
        <f t="shared" si="25"/>
        <v>#DIV/0!</v>
      </c>
    </row>
    <row r="1614" spans="15:16" ht="18.5" x14ac:dyDescent="0.45">
      <c r="O1614" s="38"/>
      <c r="P1614" s="39" t="e">
        <f t="shared" si="25"/>
        <v>#DIV/0!</v>
      </c>
    </row>
    <row r="1615" spans="15:16" ht="18.5" x14ac:dyDescent="0.45">
      <c r="O1615" s="38"/>
      <c r="P1615" s="39" t="e">
        <f t="shared" si="25"/>
        <v>#DIV/0!</v>
      </c>
    </row>
    <row r="1616" spans="15:16" ht="18.5" x14ac:dyDescent="0.45">
      <c r="O1616" s="38"/>
      <c r="P1616" s="39" t="e">
        <f t="shared" si="25"/>
        <v>#DIV/0!</v>
      </c>
    </row>
    <row r="1617" spans="15:16" ht="18.5" x14ac:dyDescent="0.45">
      <c r="O1617" s="38"/>
      <c r="P1617" s="39" t="e">
        <f t="shared" si="25"/>
        <v>#DIV/0!</v>
      </c>
    </row>
    <row r="1618" spans="15:16" ht="18.5" x14ac:dyDescent="0.45">
      <c r="O1618" s="38"/>
      <c r="P1618" s="39" t="e">
        <f t="shared" si="25"/>
        <v>#DIV/0!</v>
      </c>
    </row>
    <row r="1619" spans="15:16" ht="18.5" x14ac:dyDescent="0.45">
      <c r="O1619" s="38"/>
      <c r="P1619" s="39" t="e">
        <f t="shared" si="25"/>
        <v>#DIV/0!</v>
      </c>
    </row>
    <row r="1620" spans="15:16" ht="18.5" x14ac:dyDescent="0.45">
      <c r="O1620" s="38"/>
      <c r="P1620" s="39" t="e">
        <f t="shared" si="25"/>
        <v>#DIV/0!</v>
      </c>
    </row>
    <row r="1621" spans="15:16" ht="18.5" x14ac:dyDescent="0.45">
      <c r="O1621" s="38"/>
      <c r="P1621" s="39" t="e">
        <f t="shared" si="25"/>
        <v>#DIV/0!</v>
      </c>
    </row>
    <row r="1622" spans="15:16" ht="18.5" x14ac:dyDescent="0.45">
      <c r="O1622" s="38"/>
      <c r="P1622" s="39" t="e">
        <f t="shared" si="25"/>
        <v>#DIV/0!</v>
      </c>
    </row>
    <row r="1623" spans="15:16" ht="18.5" x14ac:dyDescent="0.45">
      <c r="O1623" s="38"/>
      <c r="P1623" s="39" t="e">
        <f t="shared" si="25"/>
        <v>#DIV/0!</v>
      </c>
    </row>
    <row r="1624" spans="15:16" ht="18.5" x14ac:dyDescent="0.45">
      <c r="O1624" s="38"/>
      <c r="P1624" s="39" t="e">
        <f t="shared" si="25"/>
        <v>#DIV/0!</v>
      </c>
    </row>
    <row r="1625" spans="15:16" ht="18.5" x14ac:dyDescent="0.45">
      <c r="O1625" s="38"/>
      <c r="P1625" s="39" t="e">
        <f t="shared" si="25"/>
        <v>#DIV/0!</v>
      </c>
    </row>
    <row r="1626" spans="15:16" ht="18.5" x14ac:dyDescent="0.45">
      <c r="O1626" s="38"/>
      <c r="P1626" s="39" t="e">
        <f t="shared" si="25"/>
        <v>#DIV/0!</v>
      </c>
    </row>
    <row r="1627" spans="15:16" ht="18.5" x14ac:dyDescent="0.45">
      <c r="O1627" s="38"/>
      <c r="P1627" s="39" t="e">
        <f t="shared" si="25"/>
        <v>#DIV/0!</v>
      </c>
    </row>
    <row r="1628" spans="15:16" ht="18.5" x14ac:dyDescent="0.45">
      <c r="O1628" s="38"/>
      <c r="P1628" s="39" t="e">
        <f t="shared" si="25"/>
        <v>#DIV/0!</v>
      </c>
    </row>
    <row r="1629" spans="15:16" ht="18.5" x14ac:dyDescent="0.45">
      <c r="O1629" s="38"/>
      <c r="P1629" s="39" t="e">
        <f t="shared" si="25"/>
        <v>#DIV/0!</v>
      </c>
    </row>
    <row r="1630" spans="15:16" ht="18.5" x14ac:dyDescent="0.45">
      <c r="O1630" s="38"/>
      <c r="P1630" s="39" t="e">
        <f t="shared" si="25"/>
        <v>#DIV/0!</v>
      </c>
    </row>
    <row r="1631" spans="15:16" ht="18.5" x14ac:dyDescent="0.45">
      <c r="O1631" s="38"/>
      <c r="P1631" s="39" t="e">
        <f t="shared" si="25"/>
        <v>#DIV/0!</v>
      </c>
    </row>
    <row r="1632" spans="15:16" ht="18.5" x14ac:dyDescent="0.45">
      <c r="O1632" s="38"/>
      <c r="P1632" s="39" t="e">
        <f t="shared" si="25"/>
        <v>#DIV/0!</v>
      </c>
    </row>
    <row r="1633" spans="15:16" ht="18.5" x14ac:dyDescent="0.45">
      <c r="O1633" s="38"/>
      <c r="P1633" s="39" t="e">
        <f t="shared" si="25"/>
        <v>#DIV/0!</v>
      </c>
    </row>
    <row r="1634" spans="15:16" ht="18.5" x14ac:dyDescent="0.45">
      <c r="O1634" s="38"/>
      <c r="P1634" s="39" t="e">
        <f t="shared" si="25"/>
        <v>#DIV/0!</v>
      </c>
    </row>
    <row r="1635" spans="15:16" ht="18.5" x14ac:dyDescent="0.45">
      <c r="O1635" s="38"/>
      <c r="P1635" s="39" t="e">
        <f t="shared" si="25"/>
        <v>#DIV/0!</v>
      </c>
    </row>
    <row r="1636" spans="15:16" ht="18.5" x14ac:dyDescent="0.45">
      <c r="O1636" s="38"/>
      <c r="P1636" s="39" t="e">
        <f t="shared" si="25"/>
        <v>#DIV/0!</v>
      </c>
    </row>
    <row r="1637" spans="15:16" ht="18.5" x14ac:dyDescent="0.45">
      <c r="O1637" s="38"/>
      <c r="P1637" s="39" t="e">
        <f t="shared" ref="P1637:P1700" si="26">(J1637*100)/O1637</f>
        <v>#DIV/0!</v>
      </c>
    </row>
    <row r="1638" spans="15:16" ht="18.5" x14ac:dyDescent="0.45">
      <c r="O1638" s="38"/>
      <c r="P1638" s="39" t="e">
        <f t="shared" si="26"/>
        <v>#DIV/0!</v>
      </c>
    </row>
    <row r="1639" spans="15:16" ht="18.5" x14ac:dyDescent="0.45">
      <c r="O1639" s="38"/>
      <c r="P1639" s="39" t="e">
        <f t="shared" si="26"/>
        <v>#DIV/0!</v>
      </c>
    </row>
    <row r="1640" spans="15:16" ht="18.5" x14ac:dyDescent="0.45">
      <c r="O1640" s="38"/>
      <c r="P1640" s="39" t="e">
        <f t="shared" si="26"/>
        <v>#DIV/0!</v>
      </c>
    </row>
    <row r="1641" spans="15:16" ht="18.5" x14ac:dyDescent="0.45">
      <c r="O1641" s="38"/>
      <c r="P1641" s="39" t="e">
        <f t="shared" si="26"/>
        <v>#DIV/0!</v>
      </c>
    </row>
    <row r="1642" spans="15:16" ht="18.5" x14ac:dyDescent="0.45">
      <c r="O1642" s="38"/>
      <c r="P1642" s="39" t="e">
        <f t="shared" si="26"/>
        <v>#DIV/0!</v>
      </c>
    </row>
    <row r="1643" spans="15:16" ht="18.5" x14ac:dyDescent="0.45">
      <c r="O1643" s="38"/>
      <c r="P1643" s="39" t="e">
        <f t="shared" si="26"/>
        <v>#DIV/0!</v>
      </c>
    </row>
    <row r="1644" spans="15:16" ht="18.5" x14ac:dyDescent="0.45">
      <c r="O1644" s="38"/>
      <c r="P1644" s="39" t="e">
        <f t="shared" si="26"/>
        <v>#DIV/0!</v>
      </c>
    </row>
    <row r="1645" spans="15:16" ht="18.5" x14ac:dyDescent="0.45">
      <c r="O1645" s="38"/>
      <c r="P1645" s="39" t="e">
        <f t="shared" si="26"/>
        <v>#DIV/0!</v>
      </c>
    </row>
    <row r="1646" spans="15:16" ht="18.5" x14ac:dyDescent="0.45">
      <c r="O1646" s="38"/>
      <c r="P1646" s="39" t="e">
        <f t="shared" si="26"/>
        <v>#DIV/0!</v>
      </c>
    </row>
    <row r="1647" spans="15:16" ht="18.5" x14ac:dyDescent="0.45">
      <c r="O1647" s="38"/>
      <c r="P1647" s="39" t="e">
        <f t="shared" si="26"/>
        <v>#DIV/0!</v>
      </c>
    </row>
    <row r="1648" spans="15:16" ht="18.5" x14ac:dyDescent="0.45">
      <c r="O1648" s="38"/>
      <c r="P1648" s="39" t="e">
        <f t="shared" si="26"/>
        <v>#DIV/0!</v>
      </c>
    </row>
    <row r="1649" spans="15:16" ht="18.5" x14ac:dyDescent="0.45">
      <c r="O1649" s="38"/>
      <c r="P1649" s="39" t="e">
        <f t="shared" si="26"/>
        <v>#DIV/0!</v>
      </c>
    </row>
    <row r="1650" spans="15:16" ht="18.5" x14ac:dyDescent="0.45">
      <c r="O1650" s="38"/>
      <c r="P1650" s="39" t="e">
        <f t="shared" si="26"/>
        <v>#DIV/0!</v>
      </c>
    </row>
    <row r="1651" spans="15:16" ht="18.5" x14ac:dyDescent="0.45">
      <c r="O1651" s="38"/>
      <c r="P1651" s="39" t="e">
        <f t="shared" si="26"/>
        <v>#DIV/0!</v>
      </c>
    </row>
    <row r="1652" spans="15:16" ht="18.5" x14ac:dyDescent="0.45">
      <c r="O1652" s="38"/>
      <c r="P1652" s="39" t="e">
        <f t="shared" si="26"/>
        <v>#DIV/0!</v>
      </c>
    </row>
    <row r="1653" spans="15:16" ht="18.5" x14ac:dyDescent="0.45">
      <c r="O1653" s="38"/>
      <c r="P1653" s="39" t="e">
        <f t="shared" si="26"/>
        <v>#DIV/0!</v>
      </c>
    </row>
    <row r="1654" spans="15:16" ht="18.5" x14ac:dyDescent="0.45">
      <c r="O1654" s="38"/>
      <c r="P1654" s="39" t="e">
        <f t="shared" si="26"/>
        <v>#DIV/0!</v>
      </c>
    </row>
    <row r="1655" spans="15:16" ht="18.5" x14ac:dyDescent="0.45">
      <c r="O1655" s="38"/>
      <c r="P1655" s="39" t="e">
        <f t="shared" si="26"/>
        <v>#DIV/0!</v>
      </c>
    </row>
    <row r="1656" spans="15:16" ht="18.5" x14ac:dyDescent="0.45">
      <c r="O1656" s="38"/>
      <c r="P1656" s="39" t="e">
        <f t="shared" si="26"/>
        <v>#DIV/0!</v>
      </c>
    </row>
    <row r="1657" spans="15:16" ht="18.5" x14ac:dyDescent="0.45">
      <c r="O1657" s="38"/>
      <c r="P1657" s="39" t="e">
        <f t="shared" si="26"/>
        <v>#DIV/0!</v>
      </c>
    </row>
    <row r="1658" spans="15:16" ht="18.5" x14ac:dyDescent="0.45">
      <c r="O1658" s="38"/>
      <c r="P1658" s="39" t="e">
        <f t="shared" si="26"/>
        <v>#DIV/0!</v>
      </c>
    </row>
    <row r="1659" spans="15:16" ht="18.5" x14ac:dyDescent="0.45">
      <c r="O1659" s="38"/>
      <c r="P1659" s="39" t="e">
        <f t="shared" si="26"/>
        <v>#DIV/0!</v>
      </c>
    </row>
    <row r="1660" spans="15:16" ht="18.5" x14ac:dyDescent="0.45">
      <c r="O1660" s="38"/>
      <c r="P1660" s="39" t="e">
        <f t="shared" si="26"/>
        <v>#DIV/0!</v>
      </c>
    </row>
    <row r="1661" spans="15:16" ht="18.5" x14ac:dyDescent="0.45">
      <c r="O1661" s="38"/>
      <c r="P1661" s="39" t="e">
        <f t="shared" si="26"/>
        <v>#DIV/0!</v>
      </c>
    </row>
    <row r="1662" spans="15:16" ht="18.5" x14ac:dyDescent="0.45">
      <c r="O1662" s="38"/>
      <c r="P1662" s="39" t="e">
        <f t="shared" si="26"/>
        <v>#DIV/0!</v>
      </c>
    </row>
    <row r="1663" spans="15:16" ht="18.5" x14ac:dyDescent="0.45">
      <c r="O1663" s="38"/>
      <c r="P1663" s="39" t="e">
        <f t="shared" si="26"/>
        <v>#DIV/0!</v>
      </c>
    </row>
    <row r="1664" spans="15:16" ht="18.5" x14ac:dyDescent="0.45">
      <c r="O1664" s="38"/>
      <c r="P1664" s="39" t="e">
        <f t="shared" si="26"/>
        <v>#DIV/0!</v>
      </c>
    </row>
    <row r="1665" spans="15:16" ht="18.5" x14ac:dyDescent="0.45">
      <c r="O1665" s="38"/>
      <c r="P1665" s="39" t="e">
        <f t="shared" si="26"/>
        <v>#DIV/0!</v>
      </c>
    </row>
    <row r="1666" spans="15:16" ht="18.5" x14ac:dyDescent="0.45">
      <c r="O1666" s="38"/>
      <c r="P1666" s="39" t="e">
        <f t="shared" si="26"/>
        <v>#DIV/0!</v>
      </c>
    </row>
    <row r="1667" spans="15:16" ht="18.5" x14ac:dyDescent="0.45">
      <c r="O1667" s="38"/>
      <c r="P1667" s="39" t="e">
        <f t="shared" si="26"/>
        <v>#DIV/0!</v>
      </c>
    </row>
    <row r="1668" spans="15:16" ht="18.5" x14ac:dyDescent="0.45">
      <c r="O1668" s="38"/>
      <c r="P1668" s="39" t="e">
        <f t="shared" si="26"/>
        <v>#DIV/0!</v>
      </c>
    </row>
    <row r="1669" spans="15:16" ht="18.5" x14ac:dyDescent="0.45">
      <c r="O1669" s="38"/>
      <c r="P1669" s="39" t="e">
        <f t="shared" si="26"/>
        <v>#DIV/0!</v>
      </c>
    </row>
    <row r="1670" spans="15:16" ht="18.5" x14ac:dyDescent="0.45">
      <c r="O1670" s="38"/>
      <c r="P1670" s="39" t="e">
        <f t="shared" si="26"/>
        <v>#DIV/0!</v>
      </c>
    </row>
    <row r="1671" spans="15:16" ht="18.5" x14ac:dyDescent="0.45">
      <c r="O1671" s="38"/>
      <c r="P1671" s="39" t="e">
        <f t="shared" si="26"/>
        <v>#DIV/0!</v>
      </c>
    </row>
    <row r="1672" spans="15:16" ht="18.5" x14ac:dyDescent="0.45">
      <c r="O1672" s="38"/>
      <c r="P1672" s="39" t="e">
        <f t="shared" si="26"/>
        <v>#DIV/0!</v>
      </c>
    </row>
    <row r="1673" spans="15:16" ht="18.5" x14ac:dyDescent="0.45">
      <c r="O1673" s="38"/>
      <c r="P1673" s="39" t="e">
        <f t="shared" si="26"/>
        <v>#DIV/0!</v>
      </c>
    </row>
    <row r="1674" spans="15:16" ht="18.5" x14ac:dyDescent="0.45">
      <c r="O1674" s="38"/>
      <c r="P1674" s="39" t="e">
        <f t="shared" si="26"/>
        <v>#DIV/0!</v>
      </c>
    </row>
    <row r="1675" spans="15:16" ht="18.5" x14ac:dyDescent="0.45">
      <c r="O1675" s="38"/>
      <c r="P1675" s="39" t="e">
        <f t="shared" si="26"/>
        <v>#DIV/0!</v>
      </c>
    </row>
    <row r="1676" spans="15:16" ht="18.5" x14ac:dyDescent="0.45">
      <c r="O1676" s="38"/>
      <c r="P1676" s="39" t="e">
        <f t="shared" si="26"/>
        <v>#DIV/0!</v>
      </c>
    </row>
    <row r="1677" spans="15:16" ht="18.5" x14ac:dyDescent="0.45">
      <c r="O1677" s="38"/>
      <c r="P1677" s="39" t="e">
        <f t="shared" si="26"/>
        <v>#DIV/0!</v>
      </c>
    </row>
    <row r="1678" spans="15:16" ht="18.5" x14ac:dyDescent="0.45">
      <c r="O1678" s="38"/>
      <c r="P1678" s="39" t="e">
        <f t="shared" si="26"/>
        <v>#DIV/0!</v>
      </c>
    </row>
    <row r="1679" spans="15:16" ht="18.5" x14ac:dyDescent="0.45">
      <c r="O1679" s="38"/>
      <c r="P1679" s="39" t="e">
        <f t="shared" si="26"/>
        <v>#DIV/0!</v>
      </c>
    </row>
    <row r="1680" spans="15:16" ht="18.5" x14ac:dyDescent="0.45">
      <c r="O1680" s="38"/>
      <c r="P1680" s="39" t="e">
        <f t="shared" si="26"/>
        <v>#DIV/0!</v>
      </c>
    </row>
    <row r="1681" spans="15:16" ht="18.5" x14ac:dyDescent="0.45">
      <c r="O1681" s="38"/>
      <c r="P1681" s="39" t="e">
        <f t="shared" si="26"/>
        <v>#DIV/0!</v>
      </c>
    </row>
    <row r="1682" spans="15:16" ht="18.5" x14ac:dyDescent="0.45">
      <c r="O1682" s="38"/>
      <c r="P1682" s="39" t="e">
        <f t="shared" si="26"/>
        <v>#DIV/0!</v>
      </c>
    </row>
    <row r="1683" spans="15:16" ht="18.5" x14ac:dyDescent="0.45">
      <c r="O1683" s="38"/>
      <c r="P1683" s="39" t="e">
        <f t="shared" si="26"/>
        <v>#DIV/0!</v>
      </c>
    </row>
    <row r="1684" spans="15:16" ht="18.5" x14ac:dyDescent="0.45">
      <c r="O1684" s="38"/>
      <c r="P1684" s="39" t="e">
        <f t="shared" si="26"/>
        <v>#DIV/0!</v>
      </c>
    </row>
    <row r="1685" spans="15:16" ht="18.5" x14ac:dyDescent="0.45">
      <c r="O1685" s="38"/>
      <c r="P1685" s="39" t="e">
        <f t="shared" si="26"/>
        <v>#DIV/0!</v>
      </c>
    </row>
    <row r="1686" spans="15:16" ht="18.5" x14ac:dyDescent="0.45">
      <c r="O1686" s="38"/>
      <c r="P1686" s="39" t="e">
        <f t="shared" si="26"/>
        <v>#DIV/0!</v>
      </c>
    </row>
    <row r="1687" spans="15:16" ht="18.5" x14ac:dyDescent="0.45">
      <c r="O1687" s="38"/>
      <c r="P1687" s="39" t="e">
        <f t="shared" si="26"/>
        <v>#DIV/0!</v>
      </c>
    </row>
    <row r="1688" spans="15:16" ht="18.5" x14ac:dyDescent="0.45">
      <c r="O1688" s="38"/>
      <c r="P1688" s="39" t="e">
        <f t="shared" si="26"/>
        <v>#DIV/0!</v>
      </c>
    </row>
    <row r="1689" spans="15:16" ht="18.5" x14ac:dyDescent="0.45">
      <c r="O1689" s="38"/>
      <c r="P1689" s="39" t="e">
        <f t="shared" si="26"/>
        <v>#DIV/0!</v>
      </c>
    </row>
    <row r="1690" spans="15:16" ht="18.5" x14ac:dyDescent="0.45">
      <c r="O1690" s="38"/>
      <c r="P1690" s="39" t="e">
        <f t="shared" si="26"/>
        <v>#DIV/0!</v>
      </c>
    </row>
    <row r="1691" spans="15:16" ht="18.5" x14ac:dyDescent="0.45">
      <c r="O1691" s="38"/>
      <c r="P1691" s="39" t="e">
        <f t="shared" si="26"/>
        <v>#DIV/0!</v>
      </c>
    </row>
    <row r="1692" spans="15:16" ht="18.5" x14ac:dyDescent="0.45">
      <c r="O1692" s="38"/>
      <c r="P1692" s="39" t="e">
        <f t="shared" si="26"/>
        <v>#DIV/0!</v>
      </c>
    </row>
    <row r="1693" spans="15:16" ht="18.5" x14ac:dyDescent="0.45">
      <c r="O1693" s="38"/>
      <c r="P1693" s="39" t="e">
        <f t="shared" si="26"/>
        <v>#DIV/0!</v>
      </c>
    </row>
    <row r="1694" spans="15:16" ht="18.5" x14ac:dyDescent="0.45">
      <c r="O1694" s="38"/>
      <c r="P1694" s="39" t="e">
        <f t="shared" si="26"/>
        <v>#DIV/0!</v>
      </c>
    </row>
    <row r="1695" spans="15:16" ht="18.5" x14ac:dyDescent="0.45">
      <c r="O1695" s="38"/>
      <c r="P1695" s="39" t="e">
        <f t="shared" si="26"/>
        <v>#DIV/0!</v>
      </c>
    </row>
    <row r="1696" spans="15:16" ht="18.5" x14ac:dyDescent="0.45">
      <c r="O1696" s="38"/>
      <c r="P1696" s="39" t="e">
        <f t="shared" si="26"/>
        <v>#DIV/0!</v>
      </c>
    </row>
    <row r="1697" spans="15:16" ht="18.5" x14ac:dyDescent="0.45">
      <c r="O1697" s="38"/>
      <c r="P1697" s="39" t="e">
        <f t="shared" si="26"/>
        <v>#DIV/0!</v>
      </c>
    </row>
    <row r="1698" spans="15:16" ht="18.5" x14ac:dyDescent="0.45">
      <c r="O1698" s="38"/>
      <c r="P1698" s="39" t="e">
        <f t="shared" si="26"/>
        <v>#DIV/0!</v>
      </c>
    </row>
    <row r="1699" spans="15:16" ht="18.5" x14ac:dyDescent="0.45">
      <c r="O1699" s="38"/>
      <c r="P1699" s="39" t="e">
        <f t="shared" si="26"/>
        <v>#DIV/0!</v>
      </c>
    </row>
    <row r="1700" spans="15:16" ht="18.5" x14ac:dyDescent="0.45">
      <c r="O1700" s="38"/>
      <c r="P1700" s="39" t="e">
        <f t="shared" si="26"/>
        <v>#DIV/0!</v>
      </c>
    </row>
    <row r="1701" spans="15:16" ht="18.5" x14ac:dyDescent="0.45">
      <c r="O1701" s="38"/>
      <c r="P1701" s="39" t="e">
        <f t="shared" ref="P1701:P1764" si="27">(J1701*100)/O1701</f>
        <v>#DIV/0!</v>
      </c>
    </row>
    <row r="1702" spans="15:16" ht="18.5" x14ac:dyDescent="0.45">
      <c r="O1702" s="38"/>
      <c r="P1702" s="39" t="e">
        <f t="shared" si="27"/>
        <v>#DIV/0!</v>
      </c>
    </row>
    <row r="1703" spans="15:16" ht="18.5" x14ac:dyDescent="0.45">
      <c r="O1703" s="38"/>
      <c r="P1703" s="39" t="e">
        <f t="shared" si="27"/>
        <v>#DIV/0!</v>
      </c>
    </row>
    <row r="1704" spans="15:16" ht="18.5" x14ac:dyDescent="0.45">
      <c r="O1704" s="38"/>
      <c r="P1704" s="39" t="e">
        <f t="shared" si="27"/>
        <v>#DIV/0!</v>
      </c>
    </row>
    <row r="1705" spans="15:16" ht="18.5" x14ac:dyDescent="0.45">
      <c r="O1705" s="38"/>
      <c r="P1705" s="39" t="e">
        <f t="shared" si="27"/>
        <v>#DIV/0!</v>
      </c>
    </row>
    <row r="1706" spans="15:16" ht="18.5" x14ac:dyDescent="0.45">
      <c r="O1706" s="38"/>
      <c r="P1706" s="39" t="e">
        <f t="shared" si="27"/>
        <v>#DIV/0!</v>
      </c>
    </row>
    <row r="1707" spans="15:16" ht="18.5" x14ac:dyDescent="0.45">
      <c r="O1707" s="38"/>
      <c r="P1707" s="39" t="e">
        <f t="shared" si="27"/>
        <v>#DIV/0!</v>
      </c>
    </row>
    <row r="1708" spans="15:16" ht="18.5" x14ac:dyDescent="0.45">
      <c r="O1708" s="38"/>
      <c r="P1708" s="39" t="e">
        <f t="shared" si="27"/>
        <v>#DIV/0!</v>
      </c>
    </row>
    <row r="1709" spans="15:16" ht="18.5" x14ac:dyDescent="0.45">
      <c r="O1709" s="38"/>
      <c r="P1709" s="39" t="e">
        <f t="shared" si="27"/>
        <v>#DIV/0!</v>
      </c>
    </row>
    <row r="1710" spans="15:16" ht="18.5" x14ac:dyDescent="0.45">
      <c r="O1710" s="38"/>
      <c r="P1710" s="39" t="e">
        <f t="shared" si="27"/>
        <v>#DIV/0!</v>
      </c>
    </row>
    <row r="1711" spans="15:16" ht="18.5" x14ac:dyDescent="0.45">
      <c r="O1711" s="38"/>
      <c r="P1711" s="39" t="e">
        <f t="shared" si="27"/>
        <v>#DIV/0!</v>
      </c>
    </row>
    <row r="1712" spans="15:16" ht="18.5" x14ac:dyDescent="0.45">
      <c r="O1712" s="38"/>
      <c r="P1712" s="39" t="e">
        <f t="shared" si="27"/>
        <v>#DIV/0!</v>
      </c>
    </row>
    <row r="1713" spans="15:16" ht="18.5" x14ac:dyDescent="0.45">
      <c r="O1713" s="38"/>
      <c r="P1713" s="39" t="e">
        <f t="shared" si="27"/>
        <v>#DIV/0!</v>
      </c>
    </row>
    <row r="1714" spans="15:16" ht="18.5" x14ac:dyDescent="0.45">
      <c r="O1714" s="38"/>
      <c r="P1714" s="39" t="e">
        <f t="shared" si="27"/>
        <v>#DIV/0!</v>
      </c>
    </row>
    <row r="1715" spans="15:16" ht="18.5" x14ac:dyDescent="0.45">
      <c r="O1715" s="38"/>
      <c r="P1715" s="39" t="e">
        <f t="shared" si="27"/>
        <v>#DIV/0!</v>
      </c>
    </row>
    <row r="1716" spans="15:16" ht="18.5" x14ac:dyDescent="0.45">
      <c r="O1716" s="38"/>
      <c r="P1716" s="39" t="e">
        <f t="shared" si="27"/>
        <v>#DIV/0!</v>
      </c>
    </row>
    <row r="1717" spans="15:16" ht="18.5" x14ac:dyDescent="0.45">
      <c r="O1717" s="38"/>
      <c r="P1717" s="39" t="e">
        <f t="shared" si="27"/>
        <v>#DIV/0!</v>
      </c>
    </row>
    <row r="1718" spans="15:16" ht="18.5" x14ac:dyDescent="0.45">
      <c r="O1718" s="38"/>
      <c r="P1718" s="39" t="e">
        <f t="shared" si="27"/>
        <v>#DIV/0!</v>
      </c>
    </row>
    <row r="1719" spans="15:16" ht="18.5" x14ac:dyDescent="0.45">
      <c r="O1719" s="38"/>
      <c r="P1719" s="39" t="e">
        <f t="shared" si="27"/>
        <v>#DIV/0!</v>
      </c>
    </row>
    <row r="1720" spans="15:16" ht="18.5" x14ac:dyDescent="0.45">
      <c r="O1720" s="38"/>
      <c r="P1720" s="39" t="e">
        <f t="shared" si="27"/>
        <v>#DIV/0!</v>
      </c>
    </row>
    <row r="1721" spans="15:16" ht="18.5" x14ac:dyDescent="0.45">
      <c r="O1721" s="38"/>
      <c r="P1721" s="39" t="e">
        <f t="shared" si="27"/>
        <v>#DIV/0!</v>
      </c>
    </row>
    <row r="1722" spans="15:16" ht="18.5" x14ac:dyDescent="0.45">
      <c r="O1722" s="38"/>
      <c r="P1722" s="39" t="e">
        <f t="shared" si="27"/>
        <v>#DIV/0!</v>
      </c>
    </row>
    <row r="1723" spans="15:16" ht="18.5" x14ac:dyDescent="0.45">
      <c r="O1723" s="38"/>
      <c r="P1723" s="39" t="e">
        <f t="shared" si="27"/>
        <v>#DIV/0!</v>
      </c>
    </row>
    <row r="1724" spans="15:16" ht="18.5" x14ac:dyDescent="0.45">
      <c r="O1724" s="38"/>
      <c r="P1724" s="39" t="e">
        <f t="shared" si="27"/>
        <v>#DIV/0!</v>
      </c>
    </row>
    <row r="1725" spans="15:16" ht="18.5" x14ac:dyDescent="0.45">
      <c r="O1725" s="38"/>
      <c r="P1725" s="39" t="e">
        <f t="shared" si="27"/>
        <v>#DIV/0!</v>
      </c>
    </row>
    <row r="1726" spans="15:16" ht="18.5" x14ac:dyDescent="0.45">
      <c r="O1726" s="38"/>
      <c r="P1726" s="39" t="e">
        <f t="shared" si="27"/>
        <v>#DIV/0!</v>
      </c>
    </row>
    <row r="1727" spans="15:16" ht="18.5" x14ac:dyDescent="0.45">
      <c r="O1727" s="38"/>
      <c r="P1727" s="39" t="e">
        <f t="shared" si="27"/>
        <v>#DIV/0!</v>
      </c>
    </row>
    <row r="1728" spans="15:16" ht="18.5" x14ac:dyDescent="0.45">
      <c r="O1728" s="38"/>
      <c r="P1728" s="39" t="e">
        <f t="shared" si="27"/>
        <v>#DIV/0!</v>
      </c>
    </row>
    <row r="1729" spans="15:16" ht="18.5" x14ac:dyDescent="0.45">
      <c r="O1729" s="38"/>
      <c r="P1729" s="39" t="e">
        <f t="shared" si="27"/>
        <v>#DIV/0!</v>
      </c>
    </row>
    <row r="1730" spans="15:16" ht="18.5" x14ac:dyDescent="0.45">
      <c r="O1730" s="38"/>
      <c r="P1730" s="39" t="e">
        <f t="shared" si="27"/>
        <v>#DIV/0!</v>
      </c>
    </row>
    <row r="1731" spans="15:16" ht="18.5" x14ac:dyDescent="0.45">
      <c r="O1731" s="38"/>
      <c r="P1731" s="39" t="e">
        <f t="shared" si="27"/>
        <v>#DIV/0!</v>
      </c>
    </row>
    <row r="1732" spans="15:16" ht="18.5" x14ac:dyDescent="0.45">
      <c r="O1732" s="38"/>
      <c r="P1732" s="39" t="e">
        <f t="shared" si="27"/>
        <v>#DIV/0!</v>
      </c>
    </row>
    <row r="1733" spans="15:16" ht="18.5" x14ac:dyDescent="0.45">
      <c r="O1733" s="38"/>
      <c r="P1733" s="39" t="e">
        <f t="shared" si="27"/>
        <v>#DIV/0!</v>
      </c>
    </row>
    <row r="1734" spans="15:16" ht="18.5" x14ac:dyDescent="0.45">
      <c r="O1734" s="38"/>
      <c r="P1734" s="39" t="e">
        <f t="shared" si="27"/>
        <v>#DIV/0!</v>
      </c>
    </row>
    <row r="1735" spans="15:16" ht="18.5" x14ac:dyDescent="0.45">
      <c r="O1735" s="38"/>
      <c r="P1735" s="39" t="e">
        <f t="shared" si="27"/>
        <v>#DIV/0!</v>
      </c>
    </row>
    <row r="1736" spans="15:16" ht="18.5" x14ac:dyDescent="0.45">
      <c r="O1736" s="38"/>
      <c r="P1736" s="39" t="e">
        <f t="shared" si="27"/>
        <v>#DIV/0!</v>
      </c>
    </row>
    <row r="1737" spans="15:16" ht="18.5" x14ac:dyDescent="0.45">
      <c r="O1737" s="38"/>
      <c r="P1737" s="39" t="e">
        <f t="shared" si="27"/>
        <v>#DIV/0!</v>
      </c>
    </row>
    <row r="1738" spans="15:16" ht="18.5" x14ac:dyDescent="0.45">
      <c r="O1738" s="38"/>
      <c r="P1738" s="39" t="e">
        <f t="shared" si="27"/>
        <v>#DIV/0!</v>
      </c>
    </row>
    <row r="1739" spans="15:16" ht="18.5" x14ac:dyDescent="0.45">
      <c r="O1739" s="38"/>
      <c r="P1739" s="39" t="e">
        <f t="shared" si="27"/>
        <v>#DIV/0!</v>
      </c>
    </row>
    <row r="1740" spans="15:16" ht="18.5" x14ac:dyDescent="0.45">
      <c r="O1740" s="38"/>
      <c r="P1740" s="39" t="e">
        <f t="shared" si="27"/>
        <v>#DIV/0!</v>
      </c>
    </row>
    <row r="1741" spans="15:16" ht="18.5" x14ac:dyDescent="0.45">
      <c r="O1741" s="38"/>
      <c r="P1741" s="39" t="e">
        <f t="shared" si="27"/>
        <v>#DIV/0!</v>
      </c>
    </row>
    <row r="1742" spans="15:16" ht="18.5" x14ac:dyDescent="0.45">
      <c r="O1742" s="38"/>
      <c r="P1742" s="39" t="e">
        <f t="shared" si="27"/>
        <v>#DIV/0!</v>
      </c>
    </row>
    <row r="1743" spans="15:16" ht="18.5" x14ac:dyDescent="0.45">
      <c r="O1743" s="38"/>
      <c r="P1743" s="39" t="e">
        <f t="shared" si="27"/>
        <v>#DIV/0!</v>
      </c>
    </row>
    <row r="1744" spans="15:16" ht="18.5" x14ac:dyDescent="0.45">
      <c r="O1744" s="38"/>
      <c r="P1744" s="39" t="e">
        <f t="shared" si="27"/>
        <v>#DIV/0!</v>
      </c>
    </row>
    <row r="1745" spans="15:16" ht="18.5" x14ac:dyDescent="0.45">
      <c r="O1745" s="38"/>
      <c r="P1745" s="39" t="e">
        <f t="shared" si="27"/>
        <v>#DIV/0!</v>
      </c>
    </row>
    <row r="1746" spans="15:16" ht="18.5" x14ac:dyDescent="0.45">
      <c r="O1746" s="38"/>
      <c r="P1746" s="39" t="e">
        <f t="shared" si="27"/>
        <v>#DIV/0!</v>
      </c>
    </row>
    <row r="1747" spans="15:16" ht="18.5" x14ac:dyDescent="0.45">
      <c r="O1747" s="38"/>
      <c r="P1747" s="39" t="e">
        <f t="shared" si="27"/>
        <v>#DIV/0!</v>
      </c>
    </row>
    <row r="1748" spans="15:16" ht="18.5" x14ac:dyDescent="0.45">
      <c r="O1748" s="38"/>
      <c r="P1748" s="39" t="e">
        <f t="shared" si="27"/>
        <v>#DIV/0!</v>
      </c>
    </row>
    <row r="1749" spans="15:16" ht="18.5" x14ac:dyDescent="0.45">
      <c r="O1749" s="38"/>
      <c r="P1749" s="39" t="e">
        <f t="shared" si="27"/>
        <v>#DIV/0!</v>
      </c>
    </row>
    <row r="1750" spans="15:16" ht="18.5" x14ac:dyDescent="0.45">
      <c r="O1750" s="38"/>
      <c r="P1750" s="39" t="e">
        <f t="shared" si="27"/>
        <v>#DIV/0!</v>
      </c>
    </row>
    <row r="1751" spans="15:16" ht="18.5" x14ac:dyDescent="0.45">
      <c r="O1751" s="38"/>
      <c r="P1751" s="39" t="e">
        <f t="shared" si="27"/>
        <v>#DIV/0!</v>
      </c>
    </row>
    <row r="1752" spans="15:16" ht="18.5" x14ac:dyDescent="0.45">
      <c r="O1752" s="38"/>
      <c r="P1752" s="39" t="e">
        <f t="shared" si="27"/>
        <v>#DIV/0!</v>
      </c>
    </row>
    <row r="1753" spans="15:16" ht="18.5" x14ac:dyDescent="0.45">
      <c r="O1753" s="38"/>
      <c r="P1753" s="39" t="e">
        <f t="shared" si="27"/>
        <v>#DIV/0!</v>
      </c>
    </row>
    <row r="1754" spans="15:16" ht="18.5" x14ac:dyDescent="0.45">
      <c r="O1754" s="38"/>
      <c r="P1754" s="39" t="e">
        <f t="shared" si="27"/>
        <v>#DIV/0!</v>
      </c>
    </row>
    <row r="1755" spans="15:16" ht="18.5" x14ac:dyDescent="0.45">
      <c r="O1755" s="38"/>
      <c r="P1755" s="39" t="e">
        <f t="shared" si="27"/>
        <v>#DIV/0!</v>
      </c>
    </row>
    <row r="1756" spans="15:16" ht="18.5" x14ac:dyDescent="0.45">
      <c r="O1756" s="38"/>
      <c r="P1756" s="39" t="e">
        <f t="shared" si="27"/>
        <v>#DIV/0!</v>
      </c>
    </row>
    <row r="1757" spans="15:16" ht="18.5" x14ac:dyDescent="0.45">
      <c r="O1757" s="38"/>
      <c r="P1757" s="39" t="e">
        <f t="shared" si="27"/>
        <v>#DIV/0!</v>
      </c>
    </row>
    <row r="1758" spans="15:16" ht="18.5" x14ac:dyDescent="0.45">
      <c r="O1758" s="38"/>
      <c r="P1758" s="39" t="e">
        <f t="shared" si="27"/>
        <v>#DIV/0!</v>
      </c>
    </row>
    <row r="1759" spans="15:16" ht="18.5" x14ac:dyDescent="0.45">
      <c r="O1759" s="38"/>
      <c r="P1759" s="39" t="e">
        <f t="shared" si="27"/>
        <v>#DIV/0!</v>
      </c>
    </row>
    <row r="1760" spans="15:16" ht="18.5" x14ac:dyDescent="0.45">
      <c r="O1760" s="38"/>
      <c r="P1760" s="39" t="e">
        <f t="shared" si="27"/>
        <v>#DIV/0!</v>
      </c>
    </row>
    <row r="1761" spans="15:16" ht="18.5" x14ac:dyDescent="0.45">
      <c r="O1761" s="38"/>
      <c r="P1761" s="39" t="e">
        <f t="shared" si="27"/>
        <v>#DIV/0!</v>
      </c>
    </row>
    <row r="1762" spans="15:16" ht="18.5" x14ac:dyDescent="0.45">
      <c r="O1762" s="38"/>
      <c r="P1762" s="39" t="e">
        <f t="shared" si="27"/>
        <v>#DIV/0!</v>
      </c>
    </row>
    <row r="1763" spans="15:16" ht="18.5" x14ac:dyDescent="0.45">
      <c r="O1763" s="38"/>
      <c r="P1763" s="39" t="e">
        <f t="shared" si="27"/>
        <v>#DIV/0!</v>
      </c>
    </row>
    <row r="1764" spans="15:16" ht="18.5" x14ac:dyDescent="0.45">
      <c r="O1764" s="38"/>
      <c r="P1764" s="39" t="e">
        <f t="shared" si="27"/>
        <v>#DIV/0!</v>
      </c>
    </row>
    <row r="1765" spans="15:16" ht="18.5" x14ac:dyDescent="0.45">
      <c r="O1765" s="38"/>
      <c r="P1765" s="39" t="e">
        <f t="shared" ref="P1765:P1828" si="28">(J1765*100)/O1765</f>
        <v>#DIV/0!</v>
      </c>
    </row>
    <row r="1766" spans="15:16" ht="18.5" x14ac:dyDescent="0.45">
      <c r="O1766" s="38"/>
      <c r="P1766" s="39" t="e">
        <f t="shared" si="28"/>
        <v>#DIV/0!</v>
      </c>
    </row>
    <row r="1767" spans="15:16" ht="18.5" x14ac:dyDescent="0.45">
      <c r="O1767" s="38"/>
      <c r="P1767" s="39" t="e">
        <f t="shared" si="28"/>
        <v>#DIV/0!</v>
      </c>
    </row>
    <row r="1768" spans="15:16" ht="18.5" x14ac:dyDescent="0.45">
      <c r="O1768" s="38"/>
      <c r="P1768" s="39" t="e">
        <f t="shared" si="28"/>
        <v>#DIV/0!</v>
      </c>
    </row>
    <row r="1769" spans="15:16" ht="18.5" x14ac:dyDescent="0.45">
      <c r="O1769" s="38"/>
      <c r="P1769" s="39" t="e">
        <f t="shared" si="28"/>
        <v>#DIV/0!</v>
      </c>
    </row>
    <row r="1770" spans="15:16" ht="18.5" x14ac:dyDescent="0.45">
      <c r="O1770" s="38"/>
      <c r="P1770" s="39" t="e">
        <f t="shared" si="28"/>
        <v>#DIV/0!</v>
      </c>
    </row>
    <row r="1771" spans="15:16" ht="18.5" x14ac:dyDescent="0.45">
      <c r="O1771" s="38"/>
      <c r="P1771" s="39" t="e">
        <f t="shared" si="28"/>
        <v>#DIV/0!</v>
      </c>
    </row>
    <row r="1772" spans="15:16" ht="18.5" x14ac:dyDescent="0.45">
      <c r="O1772" s="38"/>
      <c r="P1772" s="39" t="e">
        <f t="shared" si="28"/>
        <v>#DIV/0!</v>
      </c>
    </row>
    <row r="1773" spans="15:16" ht="18.5" x14ac:dyDescent="0.45">
      <c r="O1773" s="38"/>
      <c r="P1773" s="39" t="e">
        <f t="shared" si="28"/>
        <v>#DIV/0!</v>
      </c>
    </row>
    <row r="1774" spans="15:16" ht="18.5" x14ac:dyDescent="0.45">
      <c r="O1774" s="38"/>
      <c r="P1774" s="39" t="e">
        <f t="shared" si="28"/>
        <v>#DIV/0!</v>
      </c>
    </row>
    <row r="1775" spans="15:16" ht="18.5" x14ac:dyDescent="0.45">
      <c r="O1775" s="38"/>
      <c r="P1775" s="39" t="e">
        <f t="shared" si="28"/>
        <v>#DIV/0!</v>
      </c>
    </row>
    <row r="1776" spans="15:16" ht="18.5" x14ac:dyDescent="0.45">
      <c r="O1776" s="38"/>
      <c r="P1776" s="39" t="e">
        <f t="shared" si="28"/>
        <v>#DIV/0!</v>
      </c>
    </row>
    <row r="1777" spans="15:16" ht="18.5" x14ac:dyDescent="0.45">
      <c r="O1777" s="38"/>
      <c r="P1777" s="39" t="e">
        <f t="shared" si="28"/>
        <v>#DIV/0!</v>
      </c>
    </row>
    <row r="1778" spans="15:16" ht="18.5" x14ac:dyDescent="0.45">
      <c r="O1778" s="38"/>
      <c r="P1778" s="39" t="e">
        <f t="shared" si="28"/>
        <v>#DIV/0!</v>
      </c>
    </row>
    <row r="1779" spans="15:16" ht="18.5" x14ac:dyDescent="0.45">
      <c r="O1779" s="38"/>
      <c r="P1779" s="39" t="e">
        <f t="shared" si="28"/>
        <v>#DIV/0!</v>
      </c>
    </row>
    <row r="1780" spans="15:16" ht="18.5" x14ac:dyDescent="0.45">
      <c r="O1780" s="38"/>
      <c r="P1780" s="39" t="e">
        <f t="shared" si="28"/>
        <v>#DIV/0!</v>
      </c>
    </row>
    <row r="1781" spans="15:16" ht="18.5" x14ac:dyDescent="0.45">
      <c r="O1781" s="38"/>
      <c r="P1781" s="39" t="e">
        <f t="shared" si="28"/>
        <v>#DIV/0!</v>
      </c>
    </row>
    <row r="1782" spans="15:16" ht="18.5" x14ac:dyDescent="0.45">
      <c r="O1782" s="38"/>
      <c r="P1782" s="39" t="e">
        <f t="shared" si="28"/>
        <v>#DIV/0!</v>
      </c>
    </row>
    <row r="1783" spans="15:16" ht="18.5" x14ac:dyDescent="0.45">
      <c r="O1783" s="38"/>
      <c r="P1783" s="39" t="e">
        <f t="shared" si="28"/>
        <v>#DIV/0!</v>
      </c>
    </row>
    <row r="1784" spans="15:16" ht="18.5" x14ac:dyDescent="0.45">
      <c r="O1784" s="38"/>
      <c r="P1784" s="39" t="e">
        <f t="shared" si="28"/>
        <v>#DIV/0!</v>
      </c>
    </row>
    <row r="1785" spans="15:16" ht="18.5" x14ac:dyDescent="0.45">
      <c r="O1785" s="38"/>
      <c r="P1785" s="39" t="e">
        <f t="shared" si="28"/>
        <v>#DIV/0!</v>
      </c>
    </row>
    <row r="1786" spans="15:16" ht="18.5" x14ac:dyDescent="0.45">
      <c r="O1786" s="38"/>
      <c r="P1786" s="39" t="e">
        <f t="shared" si="28"/>
        <v>#DIV/0!</v>
      </c>
    </row>
    <row r="1787" spans="15:16" ht="18.5" x14ac:dyDescent="0.45">
      <c r="O1787" s="38"/>
      <c r="P1787" s="39" t="e">
        <f t="shared" si="28"/>
        <v>#DIV/0!</v>
      </c>
    </row>
    <row r="1788" spans="15:16" ht="18.5" x14ac:dyDescent="0.45">
      <c r="O1788" s="38"/>
      <c r="P1788" s="39" t="e">
        <f t="shared" si="28"/>
        <v>#DIV/0!</v>
      </c>
    </row>
    <row r="1789" spans="15:16" ht="18.5" x14ac:dyDescent="0.45">
      <c r="O1789" s="38"/>
      <c r="P1789" s="39" t="e">
        <f t="shared" si="28"/>
        <v>#DIV/0!</v>
      </c>
    </row>
    <row r="1790" spans="15:16" ht="18.5" x14ac:dyDescent="0.45">
      <c r="O1790" s="38"/>
      <c r="P1790" s="39" t="e">
        <f t="shared" si="28"/>
        <v>#DIV/0!</v>
      </c>
    </row>
    <row r="1791" spans="15:16" ht="18.5" x14ac:dyDescent="0.45">
      <c r="O1791" s="38"/>
      <c r="P1791" s="39" t="e">
        <f t="shared" si="28"/>
        <v>#DIV/0!</v>
      </c>
    </row>
    <row r="1792" spans="15:16" ht="18.5" x14ac:dyDescent="0.45">
      <c r="O1792" s="38"/>
      <c r="P1792" s="39" t="e">
        <f t="shared" si="28"/>
        <v>#DIV/0!</v>
      </c>
    </row>
    <row r="1793" spans="15:16" ht="18.5" x14ac:dyDescent="0.45">
      <c r="O1793" s="38"/>
      <c r="P1793" s="39" t="e">
        <f t="shared" si="28"/>
        <v>#DIV/0!</v>
      </c>
    </row>
    <row r="1794" spans="15:16" ht="18.5" x14ac:dyDescent="0.45">
      <c r="O1794" s="38"/>
      <c r="P1794" s="39" t="e">
        <f t="shared" si="28"/>
        <v>#DIV/0!</v>
      </c>
    </row>
    <row r="1795" spans="15:16" ht="18.5" x14ac:dyDescent="0.45">
      <c r="O1795" s="38"/>
      <c r="P1795" s="39" t="e">
        <f t="shared" si="28"/>
        <v>#DIV/0!</v>
      </c>
    </row>
    <row r="1796" spans="15:16" ht="18.5" x14ac:dyDescent="0.45">
      <c r="O1796" s="38"/>
      <c r="P1796" s="39" t="e">
        <f t="shared" si="28"/>
        <v>#DIV/0!</v>
      </c>
    </row>
    <row r="1797" spans="15:16" ht="18.5" x14ac:dyDescent="0.45">
      <c r="O1797" s="38"/>
      <c r="P1797" s="39" t="e">
        <f t="shared" si="28"/>
        <v>#DIV/0!</v>
      </c>
    </row>
    <row r="1798" spans="15:16" ht="18.5" x14ac:dyDescent="0.45">
      <c r="O1798" s="38"/>
      <c r="P1798" s="39" t="e">
        <f t="shared" si="28"/>
        <v>#DIV/0!</v>
      </c>
    </row>
    <row r="1799" spans="15:16" ht="18.5" x14ac:dyDescent="0.45">
      <c r="O1799" s="38"/>
      <c r="P1799" s="39" t="e">
        <f t="shared" si="28"/>
        <v>#DIV/0!</v>
      </c>
    </row>
    <row r="1800" spans="15:16" ht="18.5" x14ac:dyDescent="0.45">
      <c r="O1800" s="38"/>
      <c r="P1800" s="39" t="e">
        <f t="shared" si="28"/>
        <v>#DIV/0!</v>
      </c>
    </row>
    <row r="1801" spans="15:16" ht="18.5" x14ac:dyDescent="0.45">
      <c r="O1801" s="38"/>
      <c r="P1801" s="39" t="e">
        <f t="shared" si="28"/>
        <v>#DIV/0!</v>
      </c>
    </row>
    <row r="1802" spans="15:16" ht="18.5" x14ac:dyDescent="0.45">
      <c r="O1802" s="38"/>
      <c r="P1802" s="39" t="e">
        <f t="shared" si="28"/>
        <v>#DIV/0!</v>
      </c>
    </row>
    <row r="1803" spans="15:16" ht="18.5" x14ac:dyDescent="0.45">
      <c r="O1803" s="38"/>
      <c r="P1803" s="39" t="e">
        <f t="shared" si="28"/>
        <v>#DIV/0!</v>
      </c>
    </row>
    <row r="1804" spans="15:16" ht="18.5" x14ac:dyDescent="0.45">
      <c r="O1804" s="38"/>
      <c r="P1804" s="39" t="e">
        <f t="shared" si="28"/>
        <v>#DIV/0!</v>
      </c>
    </row>
    <row r="1805" spans="15:16" ht="18.5" x14ac:dyDescent="0.45">
      <c r="O1805" s="38"/>
      <c r="P1805" s="39" t="e">
        <f t="shared" si="28"/>
        <v>#DIV/0!</v>
      </c>
    </row>
    <row r="1806" spans="15:16" ht="18.5" x14ac:dyDescent="0.45">
      <c r="O1806" s="38"/>
      <c r="P1806" s="39" t="e">
        <f t="shared" si="28"/>
        <v>#DIV/0!</v>
      </c>
    </row>
    <row r="1807" spans="15:16" ht="18.5" x14ac:dyDescent="0.45">
      <c r="O1807" s="38"/>
      <c r="P1807" s="39" t="e">
        <f t="shared" si="28"/>
        <v>#DIV/0!</v>
      </c>
    </row>
    <row r="1808" spans="15:16" ht="18.5" x14ac:dyDescent="0.45">
      <c r="O1808" s="38"/>
      <c r="P1808" s="39" t="e">
        <f t="shared" si="28"/>
        <v>#DIV/0!</v>
      </c>
    </row>
    <row r="1809" spans="15:16" ht="18.5" x14ac:dyDescent="0.45">
      <c r="O1809" s="38"/>
      <c r="P1809" s="39" t="e">
        <f t="shared" si="28"/>
        <v>#DIV/0!</v>
      </c>
    </row>
    <row r="1810" spans="15:16" ht="18.5" x14ac:dyDescent="0.45">
      <c r="O1810" s="38"/>
      <c r="P1810" s="39" t="e">
        <f t="shared" si="28"/>
        <v>#DIV/0!</v>
      </c>
    </row>
    <row r="1811" spans="15:16" ht="18.5" x14ac:dyDescent="0.45">
      <c r="O1811" s="38"/>
      <c r="P1811" s="39" t="e">
        <f t="shared" si="28"/>
        <v>#DIV/0!</v>
      </c>
    </row>
    <row r="1812" spans="15:16" ht="18.5" x14ac:dyDescent="0.45">
      <c r="O1812" s="38"/>
      <c r="P1812" s="39" t="e">
        <f t="shared" si="28"/>
        <v>#DIV/0!</v>
      </c>
    </row>
    <row r="1813" spans="15:16" ht="18.5" x14ac:dyDescent="0.45">
      <c r="O1813" s="38"/>
      <c r="P1813" s="39" t="e">
        <f t="shared" si="28"/>
        <v>#DIV/0!</v>
      </c>
    </row>
    <row r="1814" spans="15:16" ht="18.5" x14ac:dyDescent="0.45">
      <c r="O1814" s="38"/>
      <c r="P1814" s="39" t="e">
        <f t="shared" si="28"/>
        <v>#DIV/0!</v>
      </c>
    </row>
    <row r="1815" spans="15:16" ht="18.5" x14ac:dyDescent="0.45">
      <c r="O1815" s="38"/>
      <c r="P1815" s="39" t="e">
        <f t="shared" si="28"/>
        <v>#DIV/0!</v>
      </c>
    </row>
    <row r="1816" spans="15:16" ht="18.5" x14ac:dyDescent="0.45">
      <c r="O1816" s="38"/>
      <c r="P1816" s="39" t="e">
        <f t="shared" si="28"/>
        <v>#DIV/0!</v>
      </c>
    </row>
    <row r="1817" spans="15:16" ht="18.5" x14ac:dyDescent="0.45">
      <c r="O1817" s="38"/>
      <c r="P1817" s="39" t="e">
        <f t="shared" si="28"/>
        <v>#DIV/0!</v>
      </c>
    </row>
    <row r="1818" spans="15:16" ht="18.5" x14ac:dyDescent="0.45">
      <c r="O1818" s="38"/>
      <c r="P1818" s="39" t="e">
        <f t="shared" si="28"/>
        <v>#DIV/0!</v>
      </c>
    </row>
    <row r="1819" spans="15:16" ht="18.5" x14ac:dyDescent="0.45">
      <c r="O1819" s="38"/>
      <c r="P1819" s="39" t="e">
        <f t="shared" si="28"/>
        <v>#DIV/0!</v>
      </c>
    </row>
    <row r="1820" spans="15:16" ht="18.5" x14ac:dyDescent="0.45">
      <c r="O1820" s="38"/>
      <c r="P1820" s="39" t="e">
        <f t="shared" si="28"/>
        <v>#DIV/0!</v>
      </c>
    </row>
    <row r="1821" spans="15:16" ht="18.5" x14ac:dyDescent="0.45">
      <c r="O1821" s="38"/>
      <c r="P1821" s="39" t="e">
        <f t="shared" si="28"/>
        <v>#DIV/0!</v>
      </c>
    </row>
    <row r="1822" spans="15:16" ht="18.5" x14ac:dyDescent="0.45">
      <c r="O1822" s="38"/>
      <c r="P1822" s="39" t="e">
        <f t="shared" si="28"/>
        <v>#DIV/0!</v>
      </c>
    </row>
    <row r="1823" spans="15:16" ht="18.5" x14ac:dyDescent="0.45">
      <c r="O1823" s="38"/>
      <c r="P1823" s="39" t="e">
        <f t="shared" si="28"/>
        <v>#DIV/0!</v>
      </c>
    </row>
    <row r="1824" spans="15:16" ht="18.5" x14ac:dyDescent="0.45">
      <c r="O1824" s="38"/>
      <c r="P1824" s="39" t="e">
        <f t="shared" si="28"/>
        <v>#DIV/0!</v>
      </c>
    </row>
    <row r="1825" spans="15:16" ht="18.5" x14ac:dyDescent="0.45">
      <c r="O1825" s="38"/>
      <c r="P1825" s="39" t="e">
        <f t="shared" si="28"/>
        <v>#DIV/0!</v>
      </c>
    </row>
    <row r="1826" spans="15:16" ht="18.5" x14ac:dyDescent="0.45">
      <c r="O1826" s="38"/>
      <c r="P1826" s="39" t="e">
        <f t="shared" si="28"/>
        <v>#DIV/0!</v>
      </c>
    </row>
    <row r="1827" spans="15:16" ht="18.5" x14ac:dyDescent="0.45">
      <c r="O1827" s="38"/>
      <c r="P1827" s="39" t="e">
        <f t="shared" si="28"/>
        <v>#DIV/0!</v>
      </c>
    </row>
    <row r="1828" spans="15:16" ht="18.5" x14ac:dyDescent="0.45">
      <c r="O1828" s="38"/>
      <c r="P1828" s="39" t="e">
        <f t="shared" si="28"/>
        <v>#DIV/0!</v>
      </c>
    </row>
    <row r="1829" spans="15:16" ht="18.5" x14ac:dyDescent="0.45">
      <c r="O1829" s="38"/>
      <c r="P1829" s="39" t="e">
        <f t="shared" ref="P1829:P1892" si="29">(J1829*100)/O1829</f>
        <v>#DIV/0!</v>
      </c>
    </row>
    <row r="1830" spans="15:16" ht="18.5" x14ac:dyDescent="0.45">
      <c r="O1830" s="38"/>
      <c r="P1830" s="39" t="e">
        <f t="shared" si="29"/>
        <v>#DIV/0!</v>
      </c>
    </row>
    <row r="1831" spans="15:16" ht="18.5" x14ac:dyDescent="0.45">
      <c r="O1831" s="38"/>
      <c r="P1831" s="39" t="e">
        <f t="shared" si="29"/>
        <v>#DIV/0!</v>
      </c>
    </row>
    <row r="1832" spans="15:16" ht="18.5" x14ac:dyDescent="0.45">
      <c r="O1832" s="38"/>
      <c r="P1832" s="39" t="e">
        <f t="shared" si="29"/>
        <v>#DIV/0!</v>
      </c>
    </row>
    <row r="1833" spans="15:16" ht="18.5" x14ac:dyDescent="0.45">
      <c r="O1833" s="38"/>
      <c r="P1833" s="39" t="e">
        <f t="shared" si="29"/>
        <v>#DIV/0!</v>
      </c>
    </row>
    <row r="1834" spans="15:16" ht="18.5" x14ac:dyDescent="0.45">
      <c r="O1834" s="38"/>
      <c r="P1834" s="39" t="e">
        <f t="shared" si="29"/>
        <v>#DIV/0!</v>
      </c>
    </row>
    <row r="1835" spans="15:16" ht="18.5" x14ac:dyDescent="0.45">
      <c r="O1835" s="38"/>
      <c r="P1835" s="39" t="e">
        <f t="shared" si="29"/>
        <v>#DIV/0!</v>
      </c>
    </row>
    <row r="1836" spans="15:16" ht="18.5" x14ac:dyDescent="0.45">
      <c r="O1836" s="38"/>
      <c r="P1836" s="39" t="e">
        <f t="shared" si="29"/>
        <v>#DIV/0!</v>
      </c>
    </row>
    <row r="1837" spans="15:16" ht="18.5" x14ac:dyDescent="0.45">
      <c r="O1837" s="38"/>
      <c r="P1837" s="39" t="e">
        <f t="shared" si="29"/>
        <v>#DIV/0!</v>
      </c>
    </row>
    <row r="1838" spans="15:16" ht="18.5" x14ac:dyDescent="0.45">
      <c r="O1838" s="38"/>
      <c r="P1838" s="39" t="e">
        <f t="shared" si="29"/>
        <v>#DIV/0!</v>
      </c>
    </row>
    <row r="1839" spans="15:16" ht="18.5" x14ac:dyDescent="0.45">
      <c r="O1839" s="38"/>
      <c r="P1839" s="39" t="e">
        <f t="shared" si="29"/>
        <v>#DIV/0!</v>
      </c>
    </row>
    <row r="1840" spans="15:16" ht="18.5" x14ac:dyDescent="0.45">
      <c r="O1840" s="38"/>
      <c r="P1840" s="39" t="e">
        <f t="shared" si="29"/>
        <v>#DIV/0!</v>
      </c>
    </row>
    <row r="1841" spans="15:16" ht="18.5" x14ac:dyDescent="0.45">
      <c r="O1841" s="38"/>
      <c r="P1841" s="39" t="e">
        <f t="shared" si="29"/>
        <v>#DIV/0!</v>
      </c>
    </row>
    <row r="1842" spans="15:16" ht="18.5" x14ac:dyDescent="0.45">
      <c r="O1842" s="38"/>
      <c r="P1842" s="39" t="e">
        <f t="shared" si="29"/>
        <v>#DIV/0!</v>
      </c>
    </row>
    <row r="1843" spans="15:16" ht="18.5" x14ac:dyDescent="0.45">
      <c r="O1843" s="38"/>
      <c r="P1843" s="39" t="e">
        <f t="shared" si="29"/>
        <v>#DIV/0!</v>
      </c>
    </row>
    <row r="1844" spans="15:16" ht="18.5" x14ac:dyDescent="0.45">
      <c r="O1844" s="38"/>
      <c r="P1844" s="39" t="e">
        <f t="shared" si="29"/>
        <v>#DIV/0!</v>
      </c>
    </row>
    <row r="1845" spans="15:16" ht="18.5" x14ac:dyDescent="0.45">
      <c r="O1845" s="38"/>
      <c r="P1845" s="39" t="e">
        <f t="shared" si="29"/>
        <v>#DIV/0!</v>
      </c>
    </row>
    <row r="1846" spans="15:16" ht="18.5" x14ac:dyDescent="0.45">
      <c r="O1846" s="38"/>
      <c r="P1846" s="39" t="e">
        <f t="shared" si="29"/>
        <v>#DIV/0!</v>
      </c>
    </row>
    <row r="1847" spans="15:16" ht="18.5" x14ac:dyDescent="0.45">
      <c r="O1847" s="38"/>
      <c r="P1847" s="39" t="e">
        <f t="shared" si="29"/>
        <v>#DIV/0!</v>
      </c>
    </row>
    <row r="1848" spans="15:16" ht="18.5" x14ac:dyDescent="0.45">
      <c r="O1848" s="38"/>
      <c r="P1848" s="39" t="e">
        <f t="shared" si="29"/>
        <v>#DIV/0!</v>
      </c>
    </row>
    <row r="1849" spans="15:16" ht="18.5" x14ac:dyDescent="0.45">
      <c r="O1849" s="38"/>
      <c r="P1849" s="39" t="e">
        <f t="shared" si="29"/>
        <v>#DIV/0!</v>
      </c>
    </row>
    <row r="1850" spans="15:16" ht="18.5" x14ac:dyDescent="0.45">
      <c r="O1850" s="38"/>
      <c r="P1850" s="39" t="e">
        <f t="shared" si="29"/>
        <v>#DIV/0!</v>
      </c>
    </row>
    <row r="1851" spans="15:16" ht="18.5" x14ac:dyDescent="0.45">
      <c r="O1851" s="38"/>
      <c r="P1851" s="39" t="e">
        <f t="shared" si="29"/>
        <v>#DIV/0!</v>
      </c>
    </row>
    <row r="1852" spans="15:16" ht="18.5" x14ac:dyDescent="0.45">
      <c r="O1852" s="38"/>
      <c r="P1852" s="39" t="e">
        <f t="shared" si="29"/>
        <v>#DIV/0!</v>
      </c>
    </row>
    <row r="1853" spans="15:16" ht="18.5" x14ac:dyDescent="0.45">
      <c r="O1853" s="38"/>
      <c r="P1853" s="39" t="e">
        <f t="shared" si="29"/>
        <v>#DIV/0!</v>
      </c>
    </row>
    <row r="1854" spans="15:16" ht="18.5" x14ac:dyDescent="0.45">
      <c r="O1854" s="38"/>
      <c r="P1854" s="39" t="e">
        <f t="shared" si="29"/>
        <v>#DIV/0!</v>
      </c>
    </row>
    <row r="1855" spans="15:16" ht="18.5" x14ac:dyDescent="0.45">
      <c r="O1855" s="38"/>
      <c r="P1855" s="39" t="e">
        <f t="shared" si="29"/>
        <v>#DIV/0!</v>
      </c>
    </row>
    <row r="1856" spans="15:16" ht="18.5" x14ac:dyDescent="0.45">
      <c r="O1856" s="38"/>
      <c r="P1856" s="39" t="e">
        <f t="shared" si="29"/>
        <v>#DIV/0!</v>
      </c>
    </row>
    <row r="1857" spans="15:16" ht="18.5" x14ac:dyDescent="0.45">
      <c r="O1857" s="38"/>
      <c r="P1857" s="39" t="e">
        <f t="shared" si="29"/>
        <v>#DIV/0!</v>
      </c>
    </row>
    <row r="1858" spans="15:16" ht="18.5" x14ac:dyDescent="0.45">
      <c r="O1858" s="38"/>
      <c r="P1858" s="39" t="e">
        <f t="shared" si="29"/>
        <v>#DIV/0!</v>
      </c>
    </row>
    <row r="1859" spans="15:16" ht="18.5" x14ac:dyDescent="0.45">
      <c r="O1859" s="38"/>
      <c r="P1859" s="39" t="e">
        <f t="shared" si="29"/>
        <v>#DIV/0!</v>
      </c>
    </row>
    <row r="1860" spans="15:16" ht="18.5" x14ac:dyDescent="0.45">
      <c r="O1860" s="38"/>
      <c r="P1860" s="39" t="e">
        <f t="shared" si="29"/>
        <v>#DIV/0!</v>
      </c>
    </row>
    <row r="1861" spans="15:16" ht="18.5" x14ac:dyDescent="0.45">
      <c r="O1861" s="38"/>
      <c r="P1861" s="39" t="e">
        <f t="shared" si="29"/>
        <v>#DIV/0!</v>
      </c>
    </row>
    <row r="1862" spans="15:16" ht="18.5" x14ac:dyDescent="0.45">
      <c r="O1862" s="38"/>
      <c r="P1862" s="39" t="e">
        <f t="shared" si="29"/>
        <v>#DIV/0!</v>
      </c>
    </row>
    <row r="1863" spans="15:16" ht="18.5" x14ac:dyDescent="0.45">
      <c r="O1863" s="38"/>
      <c r="P1863" s="39" t="e">
        <f t="shared" si="29"/>
        <v>#DIV/0!</v>
      </c>
    </row>
    <row r="1864" spans="15:16" ht="18.5" x14ac:dyDescent="0.45">
      <c r="O1864" s="38"/>
      <c r="P1864" s="39" t="e">
        <f t="shared" si="29"/>
        <v>#DIV/0!</v>
      </c>
    </row>
    <row r="1865" spans="15:16" ht="18.5" x14ac:dyDescent="0.45">
      <c r="O1865" s="38"/>
      <c r="P1865" s="39" t="e">
        <f t="shared" si="29"/>
        <v>#DIV/0!</v>
      </c>
    </row>
    <row r="1866" spans="15:16" ht="18.5" x14ac:dyDescent="0.45">
      <c r="O1866" s="38"/>
      <c r="P1866" s="39" t="e">
        <f t="shared" si="29"/>
        <v>#DIV/0!</v>
      </c>
    </row>
    <row r="1867" spans="15:16" ht="18.5" x14ac:dyDescent="0.45">
      <c r="O1867" s="38"/>
      <c r="P1867" s="39" t="e">
        <f t="shared" si="29"/>
        <v>#DIV/0!</v>
      </c>
    </row>
    <row r="1868" spans="15:16" ht="18.5" x14ac:dyDescent="0.45">
      <c r="O1868" s="38"/>
      <c r="P1868" s="39" t="e">
        <f t="shared" si="29"/>
        <v>#DIV/0!</v>
      </c>
    </row>
    <row r="1869" spans="15:16" ht="18.5" x14ac:dyDescent="0.45">
      <c r="O1869" s="38"/>
      <c r="P1869" s="39" t="e">
        <f t="shared" si="29"/>
        <v>#DIV/0!</v>
      </c>
    </row>
    <row r="1870" spans="15:16" ht="18.5" x14ac:dyDescent="0.45">
      <c r="O1870" s="38"/>
      <c r="P1870" s="39" t="e">
        <f t="shared" si="29"/>
        <v>#DIV/0!</v>
      </c>
    </row>
    <row r="1871" spans="15:16" ht="18.5" x14ac:dyDescent="0.45">
      <c r="O1871" s="38"/>
      <c r="P1871" s="39" t="e">
        <f t="shared" si="29"/>
        <v>#DIV/0!</v>
      </c>
    </row>
    <row r="1872" spans="15:16" ht="18.5" x14ac:dyDescent="0.45">
      <c r="O1872" s="38"/>
      <c r="P1872" s="39" t="e">
        <f t="shared" si="29"/>
        <v>#DIV/0!</v>
      </c>
    </row>
    <row r="1873" spans="15:16" ht="18.5" x14ac:dyDescent="0.45">
      <c r="O1873" s="38"/>
      <c r="P1873" s="39" t="e">
        <f t="shared" si="29"/>
        <v>#DIV/0!</v>
      </c>
    </row>
    <row r="1874" spans="15:16" ht="18.5" x14ac:dyDescent="0.45">
      <c r="O1874" s="38"/>
      <c r="P1874" s="39" t="e">
        <f t="shared" si="29"/>
        <v>#DIV/0!</v>
      </c>
    </row>
    <row r="1875" spans="15:16" ht="18.5" x14ac:dyDescent="0.45">
      <c r="O1875" s="38"/>
      <c r="P1875" s="39" t="e">
        <f t="shared" si="29"/>
        <v>#DIV/0!</v>
      </c>
    </row>
    <row r="1876" spans="15:16" ht="18.5" x14ac:dyDescent="0.45">
      <c r="O1876" s="38"/>
      <c r="P1876" s="39" t="e">
        <f t="shared" si="29"/>
        <v>#DIV/0!</v>
      </c>
    </row>
    <row r="1877" spans="15:16" ht="18.5" x14ac:dyDescent="0.45">
      <c r="O1877" s="38"/>
      <c r="P1877" s="39" t="e">
        <f t="shared" si="29"/>
        <v>#DIV/0!</v>
      </c>
    </row>
    <row r="1878" spans="15:16" ht="18.5" x14ac:dyDescent="0.45">
      <c r="O1878" s="38"/>
      <c r="P1878" s="39" t="e">
        <f t="shared" si="29"/>
        <v>#DIV/0!</v>
      </c>
    </row>
    <row r="1879" spans="15:16" ht="18.5" x14ac:dyDescent="0.45">
      <c r="O1879" s="38"/>
      <c r="P1879" s="39" t="e">
        <f t="shared" si="29"/>
        <v>#DIV/0!</v>
      </c>
    </row>
    <row r="1880" spans="15:16" ht="18.5" x14ac:dyDescent="0.45">
      <c r="O1880" s="38"/>
      <c r="P1880" s="39" t="e">
        <f t="shared" si="29"/>
        <v>#DIV/0!</v>
      </c>
    </row>
    <row r="1881" spans="15:16" ht="18.5" x14ac:dyDescent="0.45">
      <c r="O1881" s="38"/>
      <c r="P1881" s="39" t="e">
        <f t="shared" si="29"/>
        <v>#DIV/0!</v>
      </c>
    </row>
    <row r="1882" spans="15:16" ht="18.5" x14ac:dyDescent="0.45">
      <c r="O1882" s="38"/>
      <c r="P1882" s="39" t="e">
        <f t="shared" si="29"/>
        <v>#DIV/0!</v>
      </c>
    </row>
    <row r="1883" spans="15:16" ht="18.5" x14ac:dyDescent="0.45">
      <c r="O1883" s="38"/>
      <c r="P1883" s="39" t="e">
        <f t="shared" si="29"/>
        <v>#DIV/0!</v>
      </c>
    </row>
    <row r="1884" spans="15:16" ht="18.5" x14ac:dyDescent="0.45">
      <c r="O1884" s="38"/>
      <c r="P1884" s="39" t="e">
        <f t="shared" si="29"/>
        <v>#DIV/0!</v>
      </c>
    </row>
    <row r="1885" spans="15:16" ht="18.5" x14ac:dyDescent="0.45">
      <c r="O1885" s="38"/>
      <c r="P1885" s="39" t="e">
        <f t="shared" si="29"/>
        <v>#DIV/0!</v>
      </c>
    </row>
    <row r="1886" spans="15:16" ht="18.5" x14ac:dyDescent="0.45">
      <c r="O1886" s="38"/>
      <c r="P1886" s="39" t="e">
        <f t="shared" si="29"/>
        <v>#DIV/0!</v>
      </c>
    </row>
    <row r="1887" spans="15:16" ht="18.5" x14ac:dyDescent="0.45">
      <c r="O1887" s="38"/>
      <c r="P1887" s="39" t="e">
        <f t="shared" si="29"/>
        <v>#DIV/0!</v>
      </c>
    </row>
    <row r="1888" spans="15:16" ht="18.5" x14ac:dyDescent="0.45">
      <c r="O1888" s="38"/>
      <c r="P1888" s="39" t="e">
        <f t="shared" si="29"/>
        <v>#DIV/0!</v>
      </c>
    </row>
    <row r="1889" spans="15:16" ht="18.5" x14ac:dyDescent="0.45">
      <c r="O1889" s="38"/>
      <c r="P1889" s="39" t="e">
        <f t="shared" si="29"/>
        <v>#DIV/0!</v>
      </c>
    </row>
    <row r="1890" spans="15:16" ht="18.5" x14ac:dyDescent="0.45">
      <c r="O1890" s="38"/>
      <c r="P1890" s="39" t="e">
        <f t="shared" si="29"/>
        <v>#DIV/0!</v>
      </c>
    </row>
    <row r="1891" spans="15:16" ht="18.5" x14ac:dyDescent="0.45">
      <c r="O1891" s="38"/>
      <c r="P1891" s="39" t="e">
        <f t="shared" si="29"/>
        <v>#DIV/0!</v>
      </c>
    </row>
    <row r="1892" spans="15:16" ht="18.5" x14ac:dyDescent="0.45">
      <c r="O1892" s="38"/>
      <c r="P1892" s="39" t="e">
        <f t="shared" si="29"/>
        <v>#DIV/0!</v>
      </c>
    </row>
    <row r="1893" spans="15:16" ht="18.5" x14ac:dyDescent="0.45">
      <c r="O1893" s="38"/>
      <c r="P1893" s="39" t="e">
        <f t="shared" ref="P1893:P1956" si="30">(J1893*100)/O1893</f>
        <v>#DIV/0!</v>
      </c>
    </row>
    <row r="1894" spans="15:16" ht="18.5" x14ac:dyDescent="0.45">
      <c r="O1894" s="38"/>
      <c r="P1894" s="39" t="e">
        <f t="shared" si="30"/>
        <v>#DIV/0!</v>
      </c>
    </row>
    <row r="1895" spans="15:16" ht="18.5" x14ac:dyDescent="0.45">
      <c r="O1895" s="38"/>
      <c r="P1895" s="39" t="e">
        <f t="shared" si="30"/>
        <v>#DIV/0!</v>
      </c>
    </row>
    <row r="1896" spans="15:16" ht="18.5" x14ac:dyDescent="0.45">
      <c r="O1896" s="38"/>
      <c r="P1896" s="39" t="e">
        <f t="shared" si="30"/>
        <v>#DIV/0!</v>
      </c>
    </row>
    <row r="1897" spans="15:16" ht="18.5" x14ac:dyDescent="0.45">
      <c r="O1897" s="38"/>
      <c r="P1897" s="39" t="e">
        <f t="shared" si="30"/>
        <v>#DIV/0!</v>
      </c>
    </row>
    <row r="1898" spans="15:16" ht="18.5" x14ac:dyDescent="0.45">
      <c r="O1898" s="38"/>
      <c r="P1898" s="39" t="e">
        <f t="shared" si="30"/>
        <v>#DIV/0!</v>
      </c>
    </row>
    <row r="1899" spans="15:16" ht="18.5" x14ac:dyDescent="0.45">
      <c r="O1899" s="38"/>
      <c r="P1899" s="39" t="e">
        <f t="shared" si="30"/>
        <v>#DIV/0!</v>
      </c>
    </row>
    <row r="1900" spans="15:16" ht="18.5" x14ac:dyDescent="0.45">
      <c r="O1900" s="38"/>
      <c r="P1900" s="39" t="e">
        <f t="shared" si="30"/>
        <v>#DIV/0!</v>
      </c>
    </row>
    <row r="1901" spans="15:16" ht="18.5" x14ac:dyDescent="0.45">
      <c r="O1901" s="38"/>
      <c r="P1901" s="39" t="e">
        <f t="shared" si="30"/>
        <v>#DIV/0!</v>
      </c>
    </row>
    <row r="1902" spans="15:16" ht="18.5" x14ac:dyDescent="0.45">
      <c r="O1902" s="38"/>
      <c r="P1902" s="39" t="e">
        <f t="shared" si="30"/>
        <v>#DIV/0!</v>
      </c>
    </row>
    <row r="1903" spans="15:16" ht="18.5" x14ac:dyDescent="0.45">
      <c r="O1903" s="38"/>
      <c r="P1903" s="39" t="e">
        <f t="shared" si="30"/>
        <v>#DIV/0!</v>
      </c>
    </row>
    <row r="1904" spans="15:16" ht="18.5" x14ac:dyDescent="0.45">
      <c r="O1904" s="38"/>
      <c r="P1904" s="39" t="e">
        <f t="shared" si="30"/>
        <v>#DIV/0!</v>
      </c>
    </row>
    <row r="1905" spans="15:16" ht="18.5" x14ac:dyDescent="0.45">
      <c r="O1905" s="38"/>
      <c r="P1905" s="39" t="e">
        <f t="shared" si="30"/>
        <v>#DIV/0!</v>
      </c>
    </row>
    <row r="1906" spans="15:16" ht="18.5" x14ac:dyDescent="0.45">
      <c r="O1906" s="38"/>
      <c r="P1906" s="39" t="e">
        <f t="shared" si="30"/>
        <v>#DIV/0!</v>
      </c>
    </row>
    <row r="1907" spans="15:16" ht="18.5" x14ac:dyDescent="0.45">
      <c r="O1907" s="38"/>
      <c r="P1907" s="39" t="e">
        <f t="shared" si="30"/>
        <v>#DIV/0!</v>
      </c>
    </row>
    <row r="1908" spans="15:16" ht="18.5" x14ac:dyDescent="0.45">
      <c r="O1908" s="38"/>
      <c r="P1908" s="39" t="e">
        <f t="shared" si="30"/>
        <v>#DIV/0!</v>
      </c>
    </row>
    <row r="1909" spans="15:16" ht="18.5" x14ac:dyDescent="0.45">
      <c r="O1909" s="38"/>
      <c r="P1909" s="39" t="e">
        <f t="shared" si="30"/>
        <v>#DIV/0!</v>
      </c>
    </row>
    <row r="1910" spans="15:16" ht="18.5" x14ac:dyDescent="0.45">
      <c r="O1910" s="38"/>
      <c r="P1910" s="39" t="e">
        <f t="shared" si="30"/>
        <v>#DIV/0!</v>
      </c>
    </row>
    <row r="1911" spans="15:16" ht="18.5" x14ac:dyDescent="0.45">
      <c r="O1911" s="38"/>
      <c r="P1911" s="39" t="e">
        <f t="shared" si="30"/>
        <v>#DIV/0!</v>
      </c>
    </row>
    <row r="1912" spans="15:16" ht="18.5" x14ac:dyDescent="0.45">
      <c r="O1912" s="38"/>
      <c r="P1912" s="39" t="e">
        <f t="shared" si="30"/>
        <v>#DIV/0!</v>
      </c>
    </row>
    <row r="1913" spans="15:16" ht="18.5" x14ac:dyDescent="0.45">
      <c r="O1913" s="38"/>
      <c r="P1913" s="39" t="e">
        <f t="shared" si="30"/>
        <v>#DIV/0!</v>
      </c>
    </row>
    <row r="1914" spans="15:16" ht="18.5" x14ac:dyDescent="0.45">
      <c r="O1914" s="38"/>
      <c r="P1914" s="39" t="e">
        <f t="shared" si="30"/>
        <v>#DIV/0!</v>
      </c>
    </row>
    <row r="1915" spans="15:16" ht="18.5" x14ac:dyDescent="0.45">
      <c r="O1915" s="38"/>
      <c r="P1915" s="39" t="e">
        <f t="shared" si="30"/>
        <v>#DIV/0!</v>
      </c>
    </row>
    <row r="1916" spans="15:16" ht="18.5" x14ac:dyDescent="0.45">
      <c r="O1916" s="38"/>
      <c r="P1916" s="39" t="e">
        <f t="shared" si="30"/>
        <v>#DIV/0!</v>
      </c>
    </row>
    <row r="1917" spans="15:16" ht="18.5" x14ac:dyDescent="0.45">
      <c r="O1917" s="38"/>
      <c r="P1917" s="39" t="e">
        <f t="shared" si="30"/>
        <v>#DIV/0!</v>
      </c>
    </row>
    <row r="1918" spans="15:16" ht="18.5" x14ac:dyDescent="0.45">
      <c r="O1918" s="38"/>
      <c r="P1918" s="39" t="e">
        <f t="shared" si="30"/>
        <v>#DIV/0!</v>
      </c>
    </row>
    <row r="1919" spans="15:16" ht="18.5" x14ac:dyDescent="0.45">
      <c r="O1919" s="38"/>
      <c r="P1919" s="39" t="e">
        <f t="shared" si="30"/>
        <v>#DIV/0!</v>
      </c>
    </row>
    <row r="1920" spans="15:16" ht="18.5" x14ac:dyDescent="0.45">
      <c r="O1920" s="38"/>
      <c r="P1920" s="39" t="e">
        <f t="shared" si="30"/>
        <v>#DIV/0!</v>
      </c>
    </row>
    <row r="1921" spans="15:16" ht="18.5" x14ac:dyDescent="0.45">
      <c r="O1921" s="38"/>
      <c r="P1921" s="39" t="e">
        <f t="shared" si="30"/>
        <v>#DIV/0!</v>
      </c>
    </row>
    <row r="1922" spans="15:16" ht="18.5" x14ac:dyDescent="0.45">
      <c r="O1922" s="38"/>
      <c r="P1922" s="39" t="e">
        <f t="shared" si="30"/>
        <v>#DIV/0!</v>
      </c>
    </row>
    <row r="1923" spans="15:16" ht="18.5" x14ac:dyDescent="0.45">
      <c r="O1923" s="38"/>
      <c r="P1923" s="39" t="e">
        <f t="shared" si="30"/>
        <v>#DIV/0!</v>
      </c>
    </row>
    <row r="1924" spans="15:16" ht="18.5" x14ac:dyDescent="0.45">
      <c r="O1924" s="38"/>
      <c r="P1924" s="39" t="e">
        <f t="shared" si="30"/>
        <v>#DIV/0!</v>
      </c>
    </row>
    <row r="1925" spans="15:16" ht="18.5" x14ac:dyDescent="0.45">
      <c r="O1925" s="38"/>
      <c r="P1925" s="39" t="e">
        <f t="shared" si="30"/>
        <v>#DIV/0!</v>
      </c>
    </row>
    <row r="1926" spans="15:16" ht="18.5" x14ac:dyDescent="0.45">
      <c r="O1926" s="38"/>
      <c r="P1926" s="39" t="e">
        <f t="shared" si="30"/>
        <v>#DIV/0!</v>
      </c>
    </row>
    <row r="1927" spans="15:16" ht="18.5" x14ac:dyDescent="0.45">
      <c r="O1927" s="38"/>
      <c r="P1927" s="39" t="e">
        <f t="shared" si="30"/>
        <v>#DIV/0!</v>
      </c>
    </row>
    <row r="1928" spans="15:16" ht="18.5" x14ac:dyDescent="0.45">
      <c r="O1928" s="38"/>
      <c r="P1928" s="39" t="e">
        <f t="shared" si="30"/>
        <v>#DIV/0!</v>
      </c>
    </row>
    <row r="1929" spans="15:16" ht="18.5" x14ac:dyDescent="0.45">
      <c r="O1929" s="38"/>
      <c r="P1929" s="39" t="e">
        <f t="shared" si="30"/>
        <v>#DIV/0!</v>
      </c>
    </row>
    <row r="1930" spans="15:16" ht="18.5" x14ac:dyDescent="0.45">
      <c r="O1930" s="38"/>
      <c r="P1930" s="39" t="e">
        <f t="shared" si="30"/>
        <v>#DIV/0!</v>
      </c>
    </row>
    <row r="1931" spans="15:16" ht="18.5" x14ac:dyDescent="0.45">
      <c r="O1931" s="38"/>
      <c r="P1931" s="39" t="e">
        <f t="shared" si="30"/>
        <v>#DIV/0!</v>
      </c>
    </row>
    <row r="1932" spans="15:16" ht="18.5" x14ac:dyDescent="0.45">
      <c r="O1932" s="38"/>
      <c r="P1932" s="39" t="e">
        <f t="shared" si="30"/>
        <v>#DIV/0!</v>
      </c>
    </row>
    <row r="1933" spans="15:16" ht="18.5" x14ac:dyDescent="0.45">
      <c r="O1933" s="38"/>
      <c r="P1933" s="39" t="e">
        <f t="shared" si="30"/>
        <v>#DIV/0!</v>
      </c>
    </row>
    <row r="1934" spans="15:16" ht="18.5" x14ac:dyDescent="0.45">
      <c r="O1934" s="38"/>
      <c r="P1934" s="39" t="e">
        <f t="shared" si="30"/>
        <v>#DIV/0!</v>
      </c>
    </row>
    <row r="1935" spans="15:16" ht="18.5" x14ac:dyDescent="0.45">
      <c r="O1935" s="38"/>
      <c r="P1935" s="39" t="e">
        <f t="shared" si="30"/>
        <v>#DIV/0!</v>
      </c>
    </row>
    <row r="1936" spans="15:16" ht="18.5" x14ac:dyDescent="0.45">
      <c r="O1936" s="38"/>
      <c r="P1936" s="39" t="e">
        <f t="shared" si="30"/>
        <v>#DIV/0!</v>
      </c>
    </row>
    <row r="1937" spans="15:16" ht="18.5" x14ac:dyDescent="0.45">
      <c r="O1937" s="38"/>
      <c r="P1937" s="39" t="e">
        <f t="shared" si="30"/>
        <v>#DIV/0!</v>
      </c>
    </row>
    <row r="1938" spans="15:16" ht="18.5" x14ac:dyDescent="0.45">
      <c r="O1938" s="38"/>
      <c r="P1938" s="39" t="e">
        <f t="shared" si="30"/>
        <v>#DIV/0!</v>
      </c>
    </row>
    <row r="1939" spans="15:16" ht="18.5" x14ac:dyDescent="0.45">
      <c r="O1939" s="38"/>
      <c r="P1939" s="39" t="e">
        <f t="shared" si="30"/>
        <v>#DIV/0!</v>
      </c>
    </row>
    <row r="1940" spans="15:16" ht="18.5" x14ac:dyDescent="0.45">
      <c r="O1940" s="38"/>
      <c r="P1940" s="39" t="e">
        <f t="shared" si="30"/>
        <v>#DIV/0!</v>
      </c>
    </row>
    <row r="1941" spans="15:16" ht="18.5" x14ac:dyDescent="0.45">
      <c r="O1941" s="38"/>
      <c r="P1941" s="39" t="e">
        <f t="shared" si="30"/>
        <v>#DIV/0!</v>
      </c>
    </row>
    <row r="1942" spans="15:16" ht="18.5" x14ac:dyDescent="0.45">
      <c r="O1942" s="38"/>
      <c r="P1942" s="39" t="e">
        <f t="shared" si="30"/>
        <v>#DIV/0!</v>
      </c>
    </row>
    <row r="1943" spans="15:16" ht="18.5" x14ac:dyDescent="0.45">
      <c r="O1943" s="38"/>
      <c r="P1943" s="39" t="e">
        <f t="shared" si="30"/>
        <v>#DIV/0!</v>
      </c>
    </row>
    <row r="1944" spans="15:16" ht="18.5" x14ac:dyDescent="0.45">
      <c r="O1944" s="38"/>
      <c r="P1944" s="39" t="e">
        <f t="shared" si="30"/>
        <v>#DIV/0!</v>
      </c>
    </row>
    <row r="1945" spans="15:16" ht="18.5" x14ac:dyDescent="0.45">
      <c r="O1945" s="38"/>
      <c r="P1945" s="39" t="e">
        <f t="shared" si="30"/>
        <v>#DIV/0!</v>
      </c>
    </row>
    <row r="1946" spans="15:16" ht="18.5" x14ac:dyDescent="0.45">
      <c r="O1946" s="38"/>
      <c r="P1946" s="39" t="e">
        <f t="shared" si="30"/>
        <v>#DIV/0!</v>
      </c>
    </row>
    <row r="1947" spans="15:16" ht="18.5" x14ac:dyDescent="0.45">
      <c r="O1947" s="38"/>
      <c r="P1947" s="39" t="e">
        <f t="shared" si="30"/>
        <v>#DIV/0!</v>
      </c>
    </row>
    <row r="1948" spans="15:16" ht="18.5" x14ac:dyDescent="0.45">
      <c r="O1948" s="38"/>
      <c r="P1948" s="39" t="e">
        <f t="shared" si="30"/>
        <v>#DIV/0!</v>
      </c>
    </row>
    <row r="1949" spans="15:16" ht="18.5" x14ac:dyDescent="0.45">
      <c r="O1949" s="38"/>
      <c r="P1949" s="39" t="e">
        <f t="shared" si="30"/>
        <v>#DIV/0!</v>
      </c>
    </row>
    <row r="1950" spans="15:16" ht="18.5" x14ac:dyDescent="0.45">
      <c r="O1950" s="38"/>
      <c r="P1950" s="39" t="e">
        <f t="shared" si="30"/>
        <v>#DIV/0!</v>
      </c>
    </row>
    <row r="1951" spans="15:16" ht="18.5" x14ac:dyDescent="0.45">
      <c r="O1951" s="38"/>
      <c r="P1951" s="39" t="e">
        <f t="shared" si="30"/>
        <v>#DIV/0!</v>
      </c>
    </row>
    <row r="1952" spans="15:16" ht="18.5" x14ac:dyDescent="0.45">
      <c r="O1952" s="38"/>
      <c r="P1952" s="39" t="e">
        <f t="shared" si="30"/>
        <v>#DIV/0!</v>
      </c>
    </row>
    <row r="1953" spans="15:16" ht="18.5" x14ac:dyDescent="0.45">
      <c r="O1953" s="38"/>
      <c r="P1953" s="39" t="e">
        <f t="shared" si="30"/>
        <v>#DIV/0!</v>
      </c>
    </row>
    <row r="1954" spans="15:16" ht="18.5" x14ac:dyDescent="0.45">
      <c r="O1954" s="38"/>
      <c r="P1954" s="39" t="e">
        <f t="shared" si="30"/>
        <v>#DIV/0!</v>
      </c>
    </row>
    <row r="1955" spans="15:16" ht="18.5" x14ac:dyDescent="0.45">
      <c r="O1955" s="38"/>
      <c r="P1955" s="39" t="e">
        <f t="shared" si="30"/>
        <v>#DIV/0!</v>
      </c>
    </row>
    <row r="1956" spans="15:16" ht="18.5" x14ac:dyDescent="0.45">
      <c r="O1956" s="38"/>
      <c r="P1956" s="39" t="e">
        <f t="shared" si="30"/>
        <v>#DIV/0!</v>
      </c>
    </row>
    <row r="1957" spans="15:16" ht="18.5" x14ac:dyDescent="0.45">
      <c r="O1957" s="38"/>
      <c r="P1957" s="39" t="e">
        <f t="shared" ref="P1957:P2020" si="31">(J1957*100)/O1957</f>
        <v>#DIV/0!</v>
      </c>
    </row>
    <row r="1958" spans="15:16" ht="18.5" x14ac:dyDescent="0.45">
      <c r="O1958" s="38"/>
      <c r="P1958" s="39" t="e">
        <f t="shared" si="31"/>
        <v>#DIV/0!</v>
      </c>
    </row>
    <row r="1959" spans="15:16" ht="18.5" x14ac:dyDescent="0.45">
      <c r="O1959" s="38"/>
      <c r="P1959" s="39" t="e">
        <f t="shared" si="31"/>
        <v>#DIV/0!</v>
      </c>
    </row>
    <row r="1960" spans="15:16" ht="18.5" x14ac:dyDescent="0.45">
      <c r="O1960" s="38"/>
      <c r="P1960" s="39" t="e">
        <f t="shared" si="31"/>
        <v>#DIV/0!</v>
      </c>
    </row>
    <row r="1961" spans="15:16" ht="18.5" x14ac:dyDescent="0.45">
      <c r="O1961" s="38"/>
      <c r="P1961" s="39" t="e">
        <f t="shared" si="31"/>
        <v>#DIV/0!</v>
      </c>
    </row>
    <row r="1962" spans="15:16" ht="18.5" x14ac:dyDescent="0.45">
      <c r="O1962" s="38"/>
      <c r="P1962" s="39" t="e">
        <f t="shared" si="31"/>
        <v>#DIV/0!</v>
      </c>
    </row>
    <row r="1963" spans="15:16" ht="18.5" x14ac:dyDescent="0.45">
      <c r="O1963" s="38"/>
      <c r="P1963" s="39" t="e">
        <f t="shared" si="31"/>
        <v>#DIV/0!</v>
      </c>
    </row>
    <row r="1964" spans="15:16" ht="18.5" x14ac:dyDescent="0.45">
      <c r="O1964" s="38"/>
      <c r="P1964" s="39" t="e">
        <f t="shared" si="31"/>
        <v>#DIV/0!</v>
      </c>
    </row>
    <row r="1965" spans="15:16" ht="18.5" x14ac:dyDescent="0.45">
      <c r="O1965" s="38"/>
      <c r="P1965" s="39" t="e">
        <f t="shared" si="31"/>
        <v>#DIV/0!</v>
      </c>
    </row>
    <row r="1966" spans="15:16" ht="18.5" x14ac:dyDescent="0.45">
      <c r="O1966" s="38"/>
      <c r="P1966" s="39" t="e">
        <f t="shared" si="31"/>
        <v>#DIV/0!</v>
      </c>
    </row>
    <row r="1967" spans="15:16" ht="18.5" x14ac:dyDescent="0.45">
      <c r="O1967" s="38"/>
      <c r="P1967" s="39" t="e">
        <f t="shared" si="31"/>
        <v>#DIV/0!</v>
      </c>
    </row>
    <row r="1968" spans="15:16" ht="18.5" x14ac:dyDescent="0.45">
      <c r="O1968" s="38"/>
      <c r="P1968" s="39" t="e">
        <f t="shared" si="31"/>
        <v>#DIV/0!</v>
      </c>
    </row>
    <row r="1969" spans="15:16" ht="18.5" x14ac:dyDescent="0.45">
      <c r="O1969" s="38"/>
      <c r="P1969" s="39" t="e">
        <f t="shared" si="31"/>
        <v>#DIV/0!</v>
      </c>
    </row>
    <row r="1970" spans="15:16" ht="18.5" x14ac:dyDescent="0.45">
      <c r="O1970" s="38"/>
      <c r="P1970" s="39" t="e">
        <f t="shared" si="31"/>
        <v>#DIV/0!</v>
      </c>
    </row>
    <row r="1971" spans="15:16" ht="18.5" x14ac:dyDescent="0.45">
      <c r="O1971" s="38"/>
      <c r="P1971" s="39" t="e">
        <f t="shared" si="31"/>
        <v>#DIV/0!</v>
      </c>
    </row>
    <row r="1972" spans="15:16" ht="18.5" x14ac:dyDescent="0.45">
      <c r="O1972" s="38"/>
      <c r="P1972" s="39" t="e">
        <f t="shared" si="31"/>
        <v>#DIV/0!</v>
      </c>
    </row>
    <row r="1973" spans="15:16" ht="18.5" x14ac:dyDescent="0.45">
      <c r="O1973" s="38"/>
      <c r="P1973" s="39" t="e">
        <f t="shared" si="31"/>
        <v>#DIV/0!</v>
      </c>
    </row>
    <row r="1974" spans="15:16" ht="18.5" x14ac:dyDescent="0.45">
      <c r="O1974" s="38"/>
      <c r="P1974" s="39" t="e">
        <f t="shared" si="31"/>
        <v>#DIV/0!</v>
      </c>
    </row>
    <row r="1975" spans="15:16" ht="18.5" x14ac:dyDescent="0.45">
      <c r="O1975" s="38"/>
      <c r="P1975" s="39" t="e">
        <f t="shared" si="31"/>
        <v>#DIV/0!</v>
      </c>
    </row>
    <row r="1976" spans="15:16" ht="18.5" x14ac:dyDescent="0.45">
      <c r="O1976" s="38"/>
      <c r="P1976" s="39" t="e">
        <f t="shared" si="31"/>
        <v>#DIV/0!</v>
      </c>
    </row>
    <row r="1977" spans="15:16" ht="18.5" x14ac:dyDescent="0.45">
      <c r="O1977" s="38"/>
      <c r="P1977" s="39" t="e">
        <f t="shared" si="31"/>
        <v>#DIV/0!</v>
      </c>
    </row>
    <row r="1978" spans="15:16" ht="18.5" x14ac:dyDescent="0.45">
      <c r="O1978" s="38"/>
      <c r="P1978" s="39" t="e">
        <f t="shared" si="31"/>
        <v>#DIV/0!</v>
      </c>
    </row>
    <row r="1979" spans="15:16" ht="18.5" x14ac:dyDescent="0.45">
      <c r="O1979" s="38"/>
      <c r="P1979" s="39" t="e">
        <f t="shared" si="31"/>
        <v>#DIV/0!</v>
      </c>
    </row>
    <row r="1980" spans="15:16" ht="18.5" x14ac:dyDescent="0.45">
      <c r="O1980" s="38"/>
      <c r="P1980" s="39" t="e">
        <f t="shared" si="31"/>
        <v>#DIV/0!</v>
      </c>
    </row>
    <row r="1981" spans="15:16" ht="18.5" x14ac:dyDescent="0.45">
      <c r="O1981" s="38"/>
      <c r="P1981" s="39" t="e">
        <f t="shared" si="31"/>
        <v>#DIV/0!</v>
      </c>
    </row>
    <row r="1982" spans="15:16" ht="18.5" x14ac:dyDescent="0.45">
      <c r="O1982" s="38"/>
      <c r="P1982" s="39" t="e">
        <f t="shared" si="31"/>
        <v>#DIV/0!</v>
      </c>
    </row>
    <row r="1983" spans="15:16" ht="18.5" x14ac:dyDescent="0.45">
      <c r="O1983" s="38"/>
      <c r="P1983" s="39" t="e">
        <f t="shared" si="31"/>
        <v>#DIV/0!</v>
      </c>
    </row>
    <row r="1984" spans="15:16" ht="18.5" x14ac:dyDescent="0.45">
      <c r="O1984" s="38"/>
      <c r="P1984" s="39" t="e">
        <f t="shared" si="31"/>
        <v>#DIV/0!</v>
      </c>
    </row>
    <row r="1985" spans="15:16" ht="18.5" x14ac:dyDescent="0.45">
      <c r="O1985" s="38"/>
      <c r="P1985" s="39" t="e">
        <f t="shared" si="31"/>
        <v>#DIV/0!</v>
      </c>
    </row>
    <row r="1986" spans="15:16" ht="18.5" x14ac:dyDescent="0.45">
      <c r="O1986" s="38"/>
      <c r="P1986" s="39" t="e">
        <f t="shared" si="31"/>
        <v>#DIV/0!</v>
      </c>
    </row>
    <row r="1987" spans="15:16" ht="18.5" x14ac:dyDescent="0.45">
      <c r="O1987" s="38"/>
      <c r="P1987" s="39" t="e">
        <f t="shared" si="31"/>
        <v>#DIV/0!</v>
      </c>
    </row>
    <row r="1988" spans="15:16" ht="18.5" x14ac:dyDescent="0.45">
      <c r="O1988" s="38"/>
      <c r="P1988" s="39" t="e">
        <f t="shared" si="31"/>
        <v>#DIV/0!</v>
      </c>
    </row>
    <row r="1989" spans="15:16" ht="18.5" x14ac:dyDescent="0.45">
      <c r="O1989" s="38"/>
      <c r="P1989" s="39" t="e">
        <f t="shared" si="31"/>
        <v>#DIV/0!</v>
      </c>
    </row>
    <row r="1990" spans="15:16" ht="18.5" x14ac:dyDescent="0.45">
      <c r="O1990" s="38"/>
      <c r="P1990" s="39" t="e">
        <f t="shared" si="31"/>
        <v>#DIV/0!</v>
      </c>
    </row>
    <row r="1991" spans="15:16" ht="18.5" x14ac:dyDescent="0.45">
      <c r="O1991" s="38"/>
      <c r="P1991" s="39" t="e">
        <f t="shared" si="31"/>
        <v>#DIV/0!</v>
      </c>
    </row>
    <row r="1992" spans="15:16" ht="18.5" x14ac:dyDescent="0.45">
      <c r="O1992" s="38"/>
      <c r="P1992" s="39" t="e">
        <f t="shared" si="31"/>
        <v>#DIV/0!</v>
      </c>
    </row>
    <row r="1993" spans="15:16" ht="18.5" x14ac:dyDescent="0.45">
      <c r="O1993" s="38"/>
      <c r="P1993" s="39" t="e">
        <f t="shared" si="31"/>
        <v>#DIV/0!</v>
      </c>
    </row>
    <row r="1994" spans="15:16" ht="18.5" x14ac:dyDescent="0.45">
      <c r="O1994" s="38"/>
      <c r="P1994" s="39" t="e">
        <f t="shared" si="31"/>
        <v>#DIV/0!</v>
      </c>
    </row>
    <row r="1995" spans="15:16" ht="18.5" x14ac:dyDescent="0.45">
      <c r="O1995" s="38"/>
      <c r="P1995" s="39" t="e">
        <f t="shared" si="31"/>
        <v>#DIV/0!</v>
      </c>
    </row>
    <row r="1996" spans="15:16" ht="18.5" x14ac:dyDescent="0.45">
      <c r="O1996" s="38"/>
      <c r="P1996" s="39" t="e">
        <f t="shared" si="31"/>
        <v>#DIV/0!</v>
      </c>
    </row>
    <row r="1997" spans="15:16" ht="18.5" x14ac:dyDescent="0.45">
      <c r="O1997" s="38"/>
      <c r="P1997" s="39" t="e">
        <f t="shared" si="31"/>
        <v>#DIV/0!</v>
      </c>
    </row>
    <row r="1998" spans="15:16" ht="18.5" x14ac:dyDescent="0.45">
      <c r="O1998" s="38"/>
      <c r="P1998" s="39" t="e">
        <f t="shared" si="31"/>
        <v>#DIV/0!</v>
      </c>
    </row>
    <row r="1999" spans="15:16" ht="18.5" x14ac:dyDescent="0.45">
      <c r="O1999" s="38"/>
      <c r="P1999" s="39" t="e">
        <f t="shared" si="31"/>
        <v>#DIV/0!</v>
      </c>
    </row>
    <row r="2000" spans="15:16" ht="18.5" x14ac:dyDescent="0.45">
      <c r="O2000" s="38"/>
      <c r="P2000" s="39" t="e">
        <f t="shared" si="31"/>
        <v>#DIV/0!</v>
      </c>
    </row>
    <row r="2001" spans="15:16" ht="18.5" x14ac:dyDescent="0.45">
      <c r="O2001" s="38"/>
      <c r="P2001" s="39" t="e">
        <f t="shared" si="31"/>
        <v>#DIV/0!</v>
      </c>
    </row>
    <row r="2002" spans="15:16" ht="18.5" x14ac:dyDescent="0.45">
      <c r="O2002" s="38"/>
      <c r="P2002" s="39" t="e">
        <f t="shared" si="31"/>
        <v>#DIV/0!</v>
      </c>
    </row>
    <row r="2003" spans="15:16" ht="18.5" x14ac:dyDescent="0.45">
      <c r="O2003" s="38"/>
      <c r="P2003" s="39" t="e">
        <f t="shared" si="31"/>
        <v>#DIV/0!</v>
      </c>
    </row>
    <row r="2004" spans="15:16" ht="18.5" x14ac:dyDescent="0.45">
      <c r="O2004" s="38"/>
      <c r="P2004" s="39" t="e">
        <f t="shared" si="31"/>
        <v>#DIV/0!</v>
      </c>
    </row>
    <row r="2005" spans="15:16" ht="18.5" x14ac:dyDescent="0.45">
      <c r="O2005" s="38"/>
      <c r="P2005" s="39" t="e">
        <f t="shared" si="31"/>
        <v>#DIV/0!</v>
      </c>
    </row>
    <row r="2006" spans="15:16" ht="18.5" x14ac:dyDescent="0.45">
      <c r="O2006" s="38"/>
      <c r="P2006" s="39" t="e">
        <f t="shared" si="31"/>
        <v>#DIV/0!</v>
      </c>
    </row>
    <row r="2007" spans="15:16" ht="18.5" x14ac:dyDescent="0.45">
      <c r="O2007" s="38"/>
      <c r="P2007" s="39" t="e">
        <f t="shared" si="31"/>
        <v>#DIV/0!</v>
      </c>
    </row>
    <row r="2008" spans="15:16" ht="18.5" x14ac:dyDescent="0.45">
      <c r="O2008" s="38"/>
      <c r="P2008" s="39" t="e">
        <f t="shared" si="31"/>
        <v>#DIV/0!</v>
      </c>
    </row>
    <row r="2009" spans="15:16" ht="18.5" x14ac:dyDescent="0.45">
      <c r="O2009" s="38"/>
      <c r="P2009" s="39" t="e">
        <f t="shared" si="31"/>
        <v>#DIV/0!</v>
      </c>
    </row>
    <row r="2010" spans="15:16" ht="18.5" x14ac:dyDescent="0.45">
      <c r="O2010" s="38"/>
      <c r="P2010" s="39" t="e">
        <f t="shared" si="31"/>
        <v>#DIV/0!</v>
      </c>
    </row>
    <row r="2011" spans="15:16" ht="18.5" x14ac:dyDescent="0.45">
      <c r="O2011" s="38"/>
      <c r="P2011" s="39" t="e">
        <f t="shared" si="31"/>
        <v>#DIV/0!</v>
      </c>
    </row>
    <row r="2012" spans="15:16" ht="18.5" x14ac:dyDescent="0.45">
      <c r="O2012" s="38"/>
      <c r="P2012" s="39" t="e">
        <f t="shared" si="31"/>
        <v>#DIV/0!</v>
      </c>
    </row>
    <row r="2013" spans="15:16" ht="18.5" x14ac:dyDescent="0.45">
      <c r="O2013" s="38"/>
      <c r="P2013" s="39" t="e">
        <f t="shared" si="31"/>
        <v>#DIV/0!</v>
      </c>
    </row>
    <row r="2014" spans="15:16" ht="18.5" x14ac:dyDescent="0.45">
      <c r="O2014" s="38"/>
      <c r="P2014" s="39" t="e">
        <f t="shared" si="31"/>
        <v>#DIV/0!</v>
      </c>
    </row>
    <row r="2015" spans="15:16" ht="18.5" x14ac:dyDescent="0.45">
      <c r="O2015" s="38"/>
      <c r="P2015" s="39" t="e">
        <f t="shared" si="31"/>
        <v>#DIV/0!</v>
      </c>
    </row>
    <row r="2016" spans="15:16" ht="18.5" x14ac:dyDescent="0.45">
      <c r="O2016" s="38"/>
      <c r="P2016" s="39" t="e">
        <f t="shared" si="31"/>
        <v>#DIV/0!</v>
      </c>
    </row>
    <row r="2017" spans="15:16" ht="18.5" x14ac:dyDescent="0.45">
      <c r="O2017" s="38"/>
      <c r="P2017" s="39" t="e">
        <f t="shared" si="31"/>
        <v>#DIV/0!</v>
      </c>
    </row>
    <row r="2018" spans="15:16" ht="18.5" x14ac:dyDescent="0.45">
      <c r="O2018" s="38"/>
      <c r="P2018" s="39" t="e">
        <f t="shared" si="31"/>
        <v>#DIV/0!</v>
      </c>
    </row>
    <row r="2019" spans="15:16" ht="18.5" x14ac:dyDescent="0.45">
      <c r="O2019" s="38"/>
      <c r="P2019" s="39" t="e">
        <f t="shared" si="31"/>
        <v>#DIV/0!</v>
      </c>
    </row>
    <row r="2020" spans="15:16" ht="18.5" x14ac:dyDescent="0.45">
      <c r="O2020" s="38"/>
      <c r="P2020" s="39" t="e">
        <f t="shared" si="31"/>
        <v>#DIV/0!</v>
      </c>
    </row>
    <row r="2021" spans="15:16" ht="18.5" x14ac:dyDescent="0.45">
      <c r="O2021" s="38"/>
      <c r="P2021" s="39" t="e">
        <f t="shared" ref="P2021:P2084" si="32">(J2021*100)/O2021</f>
        <v>#DIV/0!</v>
      </c>
    </row>
    <row r="2022" spans="15:16" ht="18.5" x14ac:dyDescent="0.45">
      <c r="O2022" s="38"/>
      <c r="P2022" s="39" t="e">
        <f t="shared" si="32"/>
        <v>#DIV/0!</v>
      </c>
    </row>
    <row r="2023" spans="15:16" ht="18.5" x14ac:dyDescent="0.45">
      <c r="O2023" s="38"/>
      <c r="P2023" s="39" t="e">
        <f t="shared" si="32"/>
        <v>#DIV/0!</v>
      </c>
    </row>
    <row r="2024" spans="15:16" ht="18.5" x14ac:dyDescent="0.45">
      <c r="O2024" s="38"/>
      <c r="P2024" s="39" t="e">
        <f t="shared" si="32"/>
        <v>#DIV/0!</v>
      </c>
    </row>
    <row r="2025" spans="15:16" ht="18.5" x14ac:dyDescent="0.45">
      <c r="O2025" s="38"/>
      <c r="P2025" s="39" t="e">
        <f t="shared" si="32"/>
        <v>#DIV/0!</v>
      </c>
    </row>
    <row r="2026" spans="15:16" ht="18.5" x14ac:dyDescent="0.45">
      <c r="O2026" s="38"/>
      <c r="P2026" s="39" t="e">
        <f t="shared" si="32"/>
        <v>#DIV/0!</v>
      </c>
    </row>
    <row r="2027" spans="15:16" ht="18.5" x14ac:dyDescent="0.45">
      <c r="O2027" s="38"/>
      <c r="P2027" s="39" t="e">
        <f t="shared" si="32"/>
        <v>#DIV/0!</v>
      </c>
    </row>
    <row r="2028" spans="15:16" ht="18.5" x14ac:dyDescent="0.45">
      <c r="O2028" s="38"/>
      <c r="P2028" s="39" t="e">
        <f t="shared" si="32"/>
        <v>#DIV/0!</v>
      </c>
    </row>
    <row r="2029" spans="15:16" ht="18.5" x14ac:dyDescent="0.45">
      <c r="O2029" s="38"/>
      <c r="P2029" s="39" t="e">
        <f t="shared" si="32"/>
        <v>#DIV/0!</v>
      </c>
    </row>
    <row r="2030" spans="15:16" ht="18.5" x14ac:dyDescent="0.45">
      <c r="O2030" s="38"/>
      <c r="P2030" s="39" t="e">
        <f t="shared" si="32"/>
        <v>#DIV/0!</v>
      </c>
    </row>
    <row r="2031" spans="15:16" ht="18.5" x14ac:dyDescent="0.45">
      <c r="O2031" s="38"/>
      <c r="P2031" s="39" t="e">
        <f t="shared" si="32"/>
        <v>#DIV/0!</v>
      </c>
    </row>
    <row r="2032" spans="15:16" ht="18.5" x14ac:dyDescent="0.45">
      <c r="O2032" s="38"/>
      <c r="P2032" s="39" t="e">
        <f t="shared" si="32"/>
        <v>#DIV/0!</v>
      </c>
    </row>
    <row r="2033" spans="15:16" ht="18.5" x14ac:dyDescent="0.45">
      <c r="O2033" s="38"/>
      <c r="P2033" s="39" t="e">
        <f t="shared" si="32"/>
        <v>#DIV/0!</v>
      </c>
    </row>
    <row r="2034" spans="15:16" ht="18.5" x14ac:dyDescent="0.45">
      <c r="O2034" s="38"/>
      <c r="P2034" s="39" t="e">
        <f t="shared" si="32"/>
        <v>#DIV/0!</v>
      </c>
    </row>
    <row r="2035" spans="15:16" ht="18.5" x14ac:dyDescent="0.45">
      <c r="O2035" s="38"/>
      <c r="P2035" s="39" t="e">
        <f t="shared" si="32"/>
        <v>#DIV/0!</v>
      </c>
    </row>
    <row r="2036" spans="15:16" ht="18.5" x14ac:dyDescent="0.45">
      <c r="O2036" s="38"/>
      <c r="P2036" s="39" t="e">
        <f t="shared" si="32"/>
        <v>#DIV/0!</v>
      </c>
    </row>
    <row r="2037" spans="15:16" ht="18.5" x14ac:dyDescent="0.45">
      <c r="O2037" s="38"/>
      <c r="P2037" s="39" t="e">
        <f t="shared" si="32"/>
        <v>#DIV/0!</v>
      </c>
    </row>
    <row r="2038" spans="15:16" ht="18.5" x14ac:dyDescent="0.45">
      <c r="O2038" s="38"/>
      <c r="P2038" s="39" t="e">
        <f t="shared" si="32"/>
        <v>#DIV/0!</v>
      </c>
    </row>
    <row r="2039" spans="15:16" ht="18.5" x14ac:dyDescent="0.45">
      <c r="O2039" s="38"/>
      <c r="P2039" s="39" t="e">
        <f t="shared" si="32"/>
        <v>#DIV/0!</v>
      </c>
    </row>
    <row r="2040" spans="15:16" ht="18.5" x14ac:dyDescent="0.45">
      <c r="O2040" s="38"/>
      <c r="P2040" s="39" t="e">
        <f t="shared" si="32"/>
        <v>#DIV/0!</v>
      </c>
    </row>
    <row r="2041" spans="15:16" ht="18.5" x14ac:dyDescent="0.45">
      <c r="O2041" s="38"/>
      <c r="P2041" s="39" t="e">
        <f t="shared" si="32"/>
        <v>#DIV/0!</v>
      </c>
    </row>
    <row r="2042" spans="15:16" ht="18.5" x14ac:dyDescent="0.45">
      <c r="O2042" s="38"/>
      <c r="P2042" s="39" t="e">
        <f t="shared" si="32"/>
        <v>#DIV/0!</v>
      </c>
    </row>
    <row r="2043" spans="15:16" ht="18.5" x14ac:dyDescent="0.45">
      <c r="O2043" s="38"/>
      <c r="P2043" s="39" t="e">
        <f t="shared" si="32"/>
        <v>#DIV/0!</v>
      </c>
    </row>
    <row r="2044" spans="15:16" ht="18.5" x14ac:dyDescent="0.45">
      <c r="O2044" s="38"/>
      <c r="P2044" s="39" t="e">
        <f t="shared" si="32"/>
        <v>#DIV/0!</v>
      </c>
    </row>
    <row r="2045" spans="15:16" ht="18.5" x14ac:dyDescent="0.45">
      <c r="O2045" s="38"/>
      <c r="P2045" s="39" t="e">
        <f t="shared" si="32"/>
        <v>#DIV/0!</v>
      </c>
    </row>
    <row r="2046" spans="15:16" ht="18.5" x14ac:dyDescent="0.45">
      <c r="O2046" s="38"/>
      <c r="P2046" s="39" t="e">
        <f t="shared" si="32"/>
        <v>#DIV/0!</v>
      </c>
    </row>
    <row r="2047" spans="15:16" ht="18.5" x14ac:dyDescent="0.45">
      <c r="O2047" s="38"/>
      <c r="P2047" s="39" t="e">
        <f t="shared" si="32"/>
        <v>#DIV/0!</v>
      </c>
    </row>
    <row r="2048" spans="15:16" ht="18.5" x14ac:dyDescent="0.45">
      <c r="O2048" s="38"/>
      <c r="P2048" s="39" t="e">
        <f t="shared" si="32"/>
        <v>#DIV/0!</v>
      </c>
    </row>
    <row r="2049" spans="15:16" ht="18.5" x14ac:dyDescent="0.45">
      <c r="O2049" s="38"/>
      <c r="P2049" s="39" t="e">
        <f t="shared" si="32"/>
        <v>#DIV/0!</v>
      </c>
    </row>
    <row r="2050" spans="15:16" ht="18.5" x14ac:dyDescent="0.45">
      <c r="O2050" s="38"/>
      <c r="P2050" s="39" t="e">
        <f t="shared" si="32"/>
        <v>#DIV/0!</v>
      </c>
    </row>
    <row r="2051" spans="15:16" ht="18.5" x14ac:dyDescent="0.45">
      <c r="O2051" s="38"/>
      <c r="P2051" s="39" t="e">
        <f t="shared" si="32"/>
        <v>#DIV/0!</v>
      </c>
    </row>
    <row r="2052" spans="15:16" ht="18.5" x14ac:dyDescent="0.45">
      <c r="O2052" s="38"/>
      <c r="P2052" s="39" t="e">
        <f t="shared" si="32"/>
        <v>#DIV/0!</v>
      </c>
    </row>
    <row r="2053" spans="15:16" ht="18.5" x14ac:dyDescent="0.45">
      <c r="O2053" s="38"/>
      <c r="P2053" s="39" t="e">
        <f t="shared" si="32"/>
        <v>#DIV/0!</v>
      </c>
    </row>
    <row r="2054" spans="15:16" ht="18.5" x14ac:dyDescent="0.45">
      <c r="O2054" s="38"/>
      <c r="P2054" s="39" t="e">
        <f t="shared" si="32"/>
        <v>#DIV/0!</v>
      </c>
    </row>
    <row r="2055" spans="15:16" ht="18.5" x14ac:dyDescent="0.45">
      <c r="O2055" s="38"/>
      <c r="P2055" s="39" t="e">
        <f t="shared" si="32"/>
        <v>#DIV/0!</v>
      </c>
    </row>
    <row r="2056" spans="15:16" ht="18.5" x14ac:dyDescent="0.45">
      <c r="O2056" s="38"/>
      <c r="P2056" s="39" t="e">
        <f t="shared" si="32"/>
        <v>#DIV/0!</v>
      </c>
    </row>
    <row r="2057" spans="15:16" ht="18.5" x14ac:dyDescent="0.45">
      <c r="O2057" s="38"/>
      <c r="P2057" s="39" t="e">
        <f t="shared" si="32"/>
        <v>#DIV/0!</v>
      </c>
    </row>
    <row r="2058" spans="15:16" ht="18.5" x14ac:dyDescent="0.45">
      <c r="O2058" s="38"/>
      <c r="P2058" s="39" t="e">
        <f t="shared" si="32"/>
        <v>#DIV/0!</v>
      </c>
    </row>
    <row r="2059" spans="15:16" ht="18.5" x14ac:dyDescent="0.45">
      <c r="O2059" s="38"/>
      <c r="P2059" s="39" t="e">
        <f t="shared" si="32"/>
        <v>#DIV/0!</v>
      </c>
    </row>
    <row r="2060" spans="15:16" ht="18.5" x14ac:dyDescent="0.45">
      <c r="O2060" s="38"/>
      <c r="P2060" s="39" t="e">
        <f t="shared" si="32"/>
        <v>#DIV/0!</v>
      </c>
    </row>
    <row r="2061" spans="15:16" ht="18.5" x14ac:dyDescent="0.45">
      <c r="O2061" s="38"/>
      <c r="P2061" s="39" t="e">
        <f t="shared" si="32"/>
        <v>#DIV/0!</v>
      </c>
    </row>
    <row r="2062" spans="15:16" ht="18.5" x14ac:dyDescent="0.45">
      <c r="O2062" s="38"/>
      <c r="P2062" s="39" t="e">
        <f t="shared" si="32"/>
        <v>#DIV/0!</v>
      </c>
    </row>
    <row r="2063" spans="15:16" ht="18.5" x14ac:dyDescent="0.45">
      <c r="O2063" s="38"/>
      <c r="P2063" s="39" t="e">
        <f t="shared" si="32"/>
        <v>#DIV/0!</v>
      </c>
    </row>
    <row r="2064" spans="15:16" ht="18.5" x14ac:dyDescent="0.45">
      <c r="O2064" s="38"/>
      <c r="P2064" s="39" t="e">
        <f t="shared" si="32"/>
        <v>#DIV/0!</v>
      </c>
    </row>
    <row r="2065" spans="15:16" ht="18.5" x14ac:dyDescent="0.45">
      <c r="O2065" s="38"/>
      <c r="P2065" s="39" t="e">
        <f t="shared" si="32"/>
        <v>#DIV/0!</v>
      </c>
    </row>
    <row r="2066" spans="15:16" ht="18.5" x14ac:dyDescent="0.45">
      <c r="O2066" s="38"/>
      <c r="P2066" s="39" t="e">
        <f t="shared" si="32"/>
        <v>#DIV/0!</v>
      </c>
    </row>
    <row r="2067" spans="15:16" ht="18.5" x14ac:dyDescent="0.45">
      <c r="O2067" s="38"/>
      <c r="P2067" s="39" t="e">
        <f t="shared" si="32"/>
        <v>#DIV/0!</v>
      </c>
    </row>
    <row r="2068" spans="15:16" ht="18.5" x14ac:dyDescent="0.45">
      <c r="O2068" s="38"/>
      <c r="P2068" s="39" t="e">
        <f t="shared" si="32"/>
        <v>#DIV/0!</v>
      </c>
    </row>
    <row r="2069" spans="15:16" ht="18.5" x14ac:dyDescent="0.45">
      <c r="O2069" s="38"/>
      <c r="P2069" s="39" t="e">
        <f t="shared" si="32"/>
        <v>#DIV/0!</v>
      </c>
    </row>
    <row r="2070" spans="15:16" ht="18.5" x14ac:dyDescent="0.45">
      <c r="O2070" s="38"/>
      <c r="P2070" s="39" t="e">
        <f t="shared" si="32"/>
        <v>#DIV/0!</v>
      </c>
    </row>
    <row r="2071" spans="15:16" ht="18.5" x14ac:dyDescent="0.45">
      <c r="O2071" s="38"/>
      <c r="P2071" s="39" t="e">
        <f t="shared" si="32"/>
        <v>#DIV/0!</v>
      </c>
    </row>
    <row r="2072" spans="15:16" ht="18.5" x14ac:dyDescent="0.45">
      <c r="O2072" s="38"/>
      <c r="P2072" s="39" t="e">
        <f t="shared" si="32"/>
        <v>#DIV/0!</v>
      </c>
    </row>
    <row r="2073" spans="15:16" ht="18.5" x14ac:dyDescent="0.45">
      <c r="O2073" s="38"/>
      <c r="P2073" s="39" t="e">
        <f t="shared" si="32"/>
        <v>#DIV/0!</v>
      </c>
    </row>
    <row r="2074" spans="15:16" ht="18.5" x14ac:dyDescent="0.45">
      <c r="O2074" s="38"/>
      <c r="P2074" s="39" t="e">
        <f t="shared" si="32"/>
        <v>#DIV/0!</v>
      </c>
    </row>
    <row r="2075" spans="15:16" ht="18.5" x14ac:dyDescent="0.45">
      <c r="O2075" s="38"/>
      <c r="P2075" s="39" t="e">
        <f t="shared" si="32"/>
        <v>#DIV/0!</v>
      </c>
    </row>
    <row r="2076" spans="15:16" ht="18.5" x14ac:dyDescent="0.45">
      <c r="O2076" s="38"/>
      <c r="P2076" s="39" t="e">
        <f t="shared" si="32"/>
        <v>#DIV/0!</v>
      </c>
    </row>
    <row r="2077" spans="15:16" ht="18.5" x14ac:dyDescent="0.45">
      <c r="O2077" s="38"/>
      <c r="P2077" s="39" t="e">
        <f t="shared" si="32"/>
        <v>#DIV/0!</v>
      </c>
    </row>
    <row r="2078" spans="15:16" ht="18.5" x14ac:dyDescent="0.45">
      <c r="O2078" s="38"/>
      <c r="P2078" s="39" t="e">
        <f t="shared" si="32"/>
        <v>#DIV/0!</v>
      </c>
    </row>
    <row r="2079" spans="15:16" ht="18.5" x14ac:dyDescent="0.45">
      <c r="O2079" s="38"/>
      <c r="P2079" s="39" t="e">
        <f t="shared" si="32"/>
        <v>#DIV/0!</v>
      </c>
    </row>
    <row r="2080" spans="15:16" ht="18.5" x14ac:dyDescent="0.45">
      <c r="O2080" s="38"/>
      <c r="P2080" s="39" t="e">
        <f t="shared" si="32"/>
        <v>#DIV/0!</v>
      </c>
    </row>
    <row r="2081" spans="15:16" ht="18.5" x14ac:dyDescent="0.45">
      <c r="O2081" s="38"/>
      <c r="P2081" s="39" t="e">
        <f t="shared" si="32"/>
        <v>#DIV/0!</v>
      </c>
    </row>
    <row r="2082" spans="15:16" ht="18.5" x14ac:dyDescent="0.45">
      <c r="O2082" s="38"/>
      <c r="P2082" s="39" t="e">
        <f t="shared" si="32"/>
        <v>#DIV/0!</v>
      </c>
    </row>
    <row r="2083" spans="15:16" ht="18.5" x14ac:dyDescent="0.45">
      <c r="O2083" s="38"/>
      <c r="P2083" s="39" t="e">
        <f t="shared" si="32"/>
        <v>#DIV/0!</v>
      </c>
    </row>
    <row r="2084" spans="15:16" ht="18.5" x14ac:dyDescent="0.45">
      <c r="O2084" s="38"/>
      <c r="P2084" s="39" t="e">
        <f t="shared" si="32"/>
        <v>#DIV/0!</v>
      </c>
    </row>
    <row r="2085" spans="15:16" ht="18.5" x14ac:dyDescent="0.45">
      <c r="O2085" s="38"/>
      <c r="P2085" s="39" t="e">
        <f t="shared" ref="P2085:P2148" si="33">(J2085*100)/O2085</f>
        <v>#DIV/0!</v>
      </c>
    </row>
    <row r="2086" spans="15:16" ht="18.5" x14ac:dyDescent="0.45">
      <c r="O2086" s="38"/>
      <c r="P2086" s="39" t="e">
        <f t="shared" si="33"/>
        <v>#DIV/0!</v>
      </c>
    </row>
    <row r="2087" spans="15:16" ht="18.5" x14ac:dyDescent="0.45">
      <c r="O2087" s="38"/>
      <c r="P2087" s="39" t="e">
        <f t="shared" si="33"/>
        <v>#DIV/0!</v>
      </c>
    </row>
    <row r="2088" spans="15:16" ht="18.5" x14ac:dyDescent="0.45">
      <c r="O2088" s="38"/>
      <c r="P2088" s="39" t="e">
        <f t="shared" si="33"/>
        <v>#DIV/0!</v>
      </c>
    </row>
    <row r="2089" spans="15:16" ht="18.5" x14ac:dyDescent="0.45">
      <c r="O2089" s="38"/>
      <c r="P2089" s="39" t="e">
        <f t="shared" si="33"/>
        <v>#DIV/0!</v>
      </c>
    </row>
    <row r="2090" spans="15:16" ht="18.5" x14ac:dyDescent="0.45">
      <c r="O2090" s="38"/>
      <c r="P2090" s="39" t="e">
        <f t="shared" si="33"/>
        <v>#DIV/0!</v>
      </c>
    </row>
    <row r="2091" spans="15:16" ht="18.5" x14ac:dyDescent="0.45">
      <c r="O2091" s="38"/>
      <c r="P2091" s="39" t="e">
        <f t="shared" si="33"/>
        <v>#DIV/0!</v>
      </c>
    </row>
    <row r="2092" spans="15:16" ht="18.5" x14ac:dyDescent="0.45">
      <c r="O2092" s="38"/>
      <c r="P2092" s="39" t="e">
        <f t="shared" si="33"/>
        <v>#DIV/0!</v>
      </c>
    </row>
    <row r="2093" spans="15:16" ht="18.5" x14ac:dyDescent="0.45">
      <c r="O2093" s="38"/>
      <c r="P2093" s="39" t="e">
        <f t="shared" si="33"/>
        <v>#DIV/0!</v>
      </c>
    </row>
    <row r="2094" spans="15:16" ht="18.5" x14ac:dyDescent="0.45">
      <c r="O2094" s="38"/>
      <c r="P2094" s="39" t="e">
        <f t="shared" si="33"/>
        <v>#DIV/0!</v>
      </c>
    </row>
    <row r="2095" spans="15:16" ht="18.5" x14ac:dyDescent="0.45">
      <c r="O2095" s="38"/>
      <c r="P2095" s="39" t="e">
        <f t="shared" si="33"/>
        <v>#DIV/0!</v>
      </c>
    </row>
    <row r="2096" spans="15:16" ht="18.5" x14ac:dyDescent="0.45">
      <c r="O2096" s="38"/>
      <c r="P2096" s="39" t="e">
        <f t="shared" si="33"/>
        <v>#DIV/0!</v>
      </c>
    </row>
    <row r="2097" spans="15:16" ht="18.5" x14ac:dyDescent="0.45">
      <c r="O2097" s="38"/>
      <c r="P2097" s="39" t="e">
        <f t="shared" si="33"/>
        <v>#DIV/0!</v>
      </c>
    </row>
    <row r="2098" spans="15:16" ht="18.5" x14ac:dyDescent="0.45">
      <c r="O2098" s="38"/>
      <c r="P2098" s="39" t="e">
        <f t="shared" si="33"/>
        <v>#DIV/0!</v>
      </c>
    </row>
    <row r="2099" spans="15:16" ht="18.5" x14ac:dyDescent="0.45">
      <c r="O2099" s="38"/>
      <c r="P2099" s="39" t="e">
        <f t="shared" si="33"/>
        <v>#DIV/0!</v>
      </c>
    </row>
    <row r="2100" spans="15:16" ht="18.5" x14ac:dyDescent="0.45">
      <c r="O2100" s="38"/>
      <c r="P2100" s="39" t="e">
        <f t="shared" si="33"/>
        <v>#DIV/0!</v>
      </c>
    </row>
    <row r="2101" spans="15:16" ht="18.5" x14ac:dyDescent="0.45">
      <c r="O2101" s="38"/>
      <c r="P2101" s="39" t="e">
        <f t="shared" si="33"/>
        <v>#DIV/0!</v>
      </c>
    </row>
    <row r="2102" spans="15:16" ht="18.5" x14ac:dyDescent="0.45">
      <c r="O2102" s="38"/>
      <c r="P2102" s="39" t="e">
        <f t="shared" si="33"/>
        <v>#DIV/0!</v>
      </c>
    </row>
    <row r="2103" spans="15:16" ht="18.5" x14ac:dyDescent="0.45">
      <c r="O2103" s="38"/>
      <c r="P2103" s="39" t="e">
        <f t="shared" si="33"/>
        <v>#DIV/0!</v>
      </c>
    </row>
    <row r="2104" spans="15:16" ht="18.5" x14ac:dyDescent="0.45">
      <c r="O2104" s="38"/>
      <c r="P2104" s="39" t="e">
        <f t="shared" si="33"/>
        <v>#DIV/0!</v>
      </c>
    </row>
    <row r="2105" spans="15:16" ht="18.5" x14ac:dyDescent="0.45">
      <c r="O2105" s="38"/>
      <c r="P2105" s="39" t="e">
        <f t="shared" si="33"/>
        <v>#DIV/0!</v>
      </c>
    </row>
    <row r="2106" spans="15:16" ht="18.5" x14ac:dyDescent="0.45">
      <c r="O2106" s="38"/>
      <c r="P2106" s="39" t="e">
        <f t="shared" si="33"/>
        <v>#DIV/0!</v>
      </c>
    </row>
    <row r="2107" spans="15:16" ht="18.5" x14ac:dyDescent="0.45">
      <c r="O2107" s="38"/>
      <c r="P2107" s="39" t="e">
        <f t="shared" si="33"/>
        <v>#DIV/0!</v>
      </c>
    </row>
    <row r="2108" spans="15:16" ht="18.5" x14ac:dyDescent="0.45">
      <c r="O2108" s="38"/>
      <c r="P2108" s="39" t="e">
        <f t="shared" si="33"/>
        <v>#DIV/0!</v>
      </c>
    </row>
    <row r="2109" spans="15:16" ht="18.5" x14ac:dyDescent="0.45">
      <c r="O2109" s="38"/>
      <c r="P2109" s="39" t="e">
        <f t="shared" si="33"/>
        <v>#DIV/0!</v>
      </c>
    </row>
    <row r="2110" spans="15:16" ht="18.5" x14ac:dyDescent="0.45">
      <c r="O2110" s="38"/>
      <c r="P2110" s="39" t="e">
        <f t="shared" si="33"/>
        <v>#DIV/0!</v>
      </c>
    </row>
    <row r="2111" spans="15:16" ht="18.5" x14ac:dyDescent="0.45">
      <c r="O2111" s="38"/>
      <c r="P2111" s="39" t="e">
        <f t="shared" si="33"/>
        <v>#DIV/0!</v>
      </c>
    </row>
    <row r="2112" spans="15:16" ht="18.5" x14ac:dyDescent="0.45">
      <c r="O2112" s="38"/>
      <c r="P2112" s="39" t="e">
        <f t="shared" si="33"/>
        <v>#DIV/0!</v>
      </c>
    </row>
    <row r="2113" spans="15:16" ht="18.5" x14ac:dyDescent="0.45">
      <c r="O2113" s="38"/>
      <c r="P2113" s="39" t="e">
        <f t="shared" si="33"/>
        <v>#DIV/0!</v>
      </c>
    </row>
    <row r="2114" spans="15:16" ht="18.5" x14ac:dyDescent="0.45">
      <c r="O2114" s="38"/>
      <c r="P2114" s="39" t="e">
        <f t="shared" si="33"/>
        <v>#DIV/0!</v>
      </c>
    </row>
    <row r="2115" spans="15:16" ht="18.5" x14ac:dyDescent="0.45">
      <c r="O2115" s="38"/>
      <c r="P2115" s="39" t="e">
        <f t="shared" si="33"/>
        <v>#DIV/0!</v>
      </c>
    </row>
    <row r="2116" spans="15:16" ht="18.5" x14ac:dyDescent="0.45">
      <c r="O2116" s="38"/>
      <c r="P2116" s="39" t="e">
        <f t="shared" si="33"/>
        <v>#DIV/0!</v>
      </c>
    </row>
    <row r="2117" spans="15:16" ht="18.5" x14ac:dyDescent="0.45">
      <c r="O2117" s="38"/>
      <c r="P2117" s="39" t="e">
        <f t="shared" si="33"/>
        <v>#DIV/0!</v>
      </c>
    </row>
    <row r="2118" spans="15:16" ht="18.5" x14ac:dyDescent="0.45">
      <c r="O2118" s="38"/>
      <c r="P2118" s="39" t="e">
        <f t="shared" si="33"/>
        <v>#DIV/0!</v>
      </c>
    </row>
    <row r="2119" spans="15:16" ht="18.5" x14ac:dyDescent="0.45">
      <c r="O2119" s="38"/>
      <c r="P2119" s="39" t="e">
        <f t="shared" si="33"/>
        <v>#DIV/0!</v>
      </c>
    </row>
    <row r="2120" spans="15:16" ht="18.5" x14ac:dyDescent="0.45">
      <c r="O2120" s="38"/>
      <c r="P2120" s="39" t="e">
        <f t="shared" si="33"/>
        <v>#DIV/0!</v>
      </c>
    </row>
    <row r="2121" spans="15:16" ht="18.5" x14ac:dyDescent="0.45">
      <c r="O2121" s="38"/>
      <c r="P2121" s="39" t="e">
        <f t="shared" si="33"/>
        <v>#DIV/0!</v>
      </c>
    </row>
    <row r="2122" spans="15:16" ht="18.5" x14ac:dyDescent="0.45">
      <c r="O2122" s="38"/>
      <c r="P2122" s="39" t="e">
        <f t="shared" si="33"/>
        <v>#DIV/0!</v>
      </c>
    </row>
    <row r="2123" spans="15:16" ht="18.5" x14ac:dyDescent="0.45">
      <c r="O2123" s="38"/>
      <c r="P2123" s="39" t="e">
        <f t="shared" si="33"/>
        <v>#DIV/0!</v>
      </c>
    </row>
    <row r="2124" spans="15:16" ht="18.5" x14ac:dyDescent="0.45">
      <c r="O2124" s="38"/>
      <c r="P2124" s="39" t="e">
        <f t="shared" si="33"/>
        <v>#DIV/0!</v>
      </c>
    </row>
    <row r="2125" spans="15:16" ht="18.5" x14ac:dyDescent="0.45">
      <c r="O2125" s="38"/>
      <c r="P2125" s="39" t="e">
        <f t="shared" si="33"/>
        <v>#DIV/0!</v>
      </c>
    </row>
    <row r="2126" spans="15:16" ht="18.5" x14ac:dyDescent="0.45">
      <c r="O2126" s="38"/>
      <c r="P2126" s="39" t="e">
        <f t="shared" si="33"/>
        <v>#DIV/0!</v>
      </c>
    </row>
    <row r="2127" spans="15:16" ht="18.5" x14ac:dyDescent="0.45">
      <c r="O2127" s="38"/>
      <c r="P2127" s="39" t="e">
        <f t="shared" si="33"/>
        <v>#DIV/0!</v>
      </c>
    </row>
    <row r="2128" spans="15:16" ht="18.5" x14ac:dyDescent="0.45">
      <c r="O2128" s="38"/>
      <c r="P2128" s="39" t="e">
        <f t="shared" si="33"/>
        <v>#DIV/0!</v>
      </c>
    </row>
    <row r="2129" spans="15:16" ht="18.5" x14ac:dyDescent="0.45">
      <c r="O2129" s="38"/>
      <c r="P2129" s="39" t="e">
        <f t="shared" si="33"/>
        <v>#DIV/0!</v>
      </c>
    </row>
    <row r="2130" spans="15:16" ht="18.5" x14ac:dyDescent="0.45">
      <c r="O2130" s="38"/>
      <c r="P2130" s="39" t="e">
        <f t="shared" si="33"/>
        <v>#DIV/0!</v>
      </c>
    </row>
    <row r="2131" spans="15:16" ht="18.5" x14ac:dyDescent="0.45">
      <c r="O2131" s="38"/>
      <c r="P2131" s="39" t="e">
        <f t="shared" si="33"/>
        <v>#DIV/0!</v>
      </c>
    </row>
    <row r="2132" spans="15:16" ht="18.5" x14ac:dyDescent="0.45">
      <c r="O2132" s="38"/>
      <c r="P2132" s="39" t="e">
        <f t="shared" si="33"/>
        <v>#DIV/0!</v>
      </c>
    </row>
    <row r="2133" spans="15:16" ht="18.5" x14ac:dyDescent="0.45">
      <c r="O2133" s="38"/>
      <c r="P2133" s="39" t="e">
        <f t="shared" si="33"/>
        <v>#DIV/0!</v>
      </c>
    </row>
    <row r="2134" spans="15:16" ht="18.5" x14ac:dyDescent="0.45">
      <c r="O2134" s="38"/>
      <c r="P2134" s="39" t="e">
        <f t="shared" si="33"/>
        <v>#DIV/0!</v>
      </c>
    </row>
    <row r="2135" spans="15:16" ht="18.5" x14ac:dyDescent="0.45">
      <c r="O2135" s="38"/>
      <c r="P2135" s="39" t="e">
        <f t="shared" si="33"/>
        <v>#DIV/0!</v>
      </c>
    </row>
    <row r="2136" spans="15:16" ht="18.5" x14ac:dyDescent="0.45">
      <c r="O2136" s="38"/>
      <c r="P2136" s="39" t="e">
        <f t="shared" si="33"/>
        <v>#DIV/0!</v>
      </c>
    </row>
    <row r="2137" spans="15:16" ht="18.5" x14ac:dyDescent="0.45">
      <c r="O2137" s="38"/>
      <c r="P2137" s="39" t="e">
        <f t="shared" si="33"/>
        <v>#DIV/0!</v>
      </c>
    </row>
    <row r="2138" spans="15:16" ht="18.5" x14ac:dyDescent="0.45">
      <c r="O2138" s="38"/>
      <c r="P2138" s="39" t="e">
        <f t="shared" si="33"/>
        <v>#DIV/0!</v>
      </c>
    </row>
    <row r="2139" spans="15:16" ht="18.5" x14ac:dyDescent="0.45">
      <c r="O2139" s="38"/>
      <c r="P2139" s="39" t="e">
        <f t="shared" si="33"/>
        <v>#DIV/0!</v>
      </c>
    </row>
    <row r="2140" spans="15:16" ht="18.5" x14ac:dyDescent="0.45">
      <c r="O2140" s="38"/>
      <c r="P2140" s="39" t="e">
        <f t="shared" si="33"/>
        <v>#DIV/0!</v>
      </c>
    </row>
    <row r="2141" spans="15:16" ht="18.5" x14ac:dyDescent="0.45">
      <c r="O2141" s="38"/>
      <c r="P2141" s="39" t="e">
        <f t="shared" si="33"/>
        <v>#DIV/0!</v>
      </c>
    </row>
    <row r="2142" spans="15:16" ht="18.5" x14ac:dyDescent="0.45">
      <c r="O2142" s="38"/>
      <c r="P2142" s="39" t="e">
        <f t="shared" si="33"/>
        <v>#DIV/0!</v>
      </c>
    </row>
    <row r="2143" spans="15:16" ht="18.5" x14ac:dyDescent="0.45">
      <c r="O2143" s="38"/>
      <c r="P2143" s="39" t="e">
        <f t="shared" si="33"/>
        <v>#DIV/0!</v>
      </c>
    </row>
    <row r="2144" spans="15:16" ht="18.5" x14ac:dyDescent="0.45">
      <c r="O2144" s="38"/>
      <c r="P2144" s="39" t="e">
        <f t="shared" si="33"/>
        <v>#DIV/0!</v>
      </c>
    </row>
    <row r="2145" spans="15:16" ht="18.5" x14ac:dyDescent="0.45">
      <c r="O2145" s="38"/>
      <c r="P2145" s="39" t="e">
        <f t="shared" si="33"/>
        <v>#DIV/0!</v>
      </c>
    </row>
    <row r="2146" spans="15:16" ht="18.5" x14ac:dyDescent="0.45">
      <c r="O2146" s="38"/>
      <c r="P2146" s="39" t="e">
        <f t="shared" si="33"/>
        <v>#DIV/0!</v>
      </c>
    </row>
    <row r="2147" spans="15:16" ht="18.5" x14ac:dyDescent="0.45">
      <c r="O2147" s="38"/>
      <c r="P2147" s="39" t="e">
        <f t="shared" si="33"/>
        <v>#DIV/0!</v>
      </c>
    </row>
    <row r="2148" spans="15:16" ht="18.5" x14ac:dyDescent="0.45">
      <c r="O2148" s="38"/>
      <c r="P2148" s="39" t="e">
        <f t="shared" si="33"/>
        <v>#DIV/0!</v>
      </c>
    </row>
    <row r="2149" spans="15:16" ht="18.5" x14ac:dyDescent="0.45">
      <c r="O2149" s="38"/>
      <c r="P2149" s="39" t="e">
        <f t="shared" ref="P2149:P2212" si="34">(J2149*100)/O2149</f>
        <v>#DIV/0!</v>
      </c>
    </row>
    <row r="2150" spans="15:16" ht="18.5" x14ac:dyDescent="0.45">
      <c r="O2150" s="38"/>
      <c r="P2150" s="39" t="e">
        <f t="shared" si="34"/>
        <v>#DIV/0!</v>
      </c>
    </row>
    <row r="2151" spans="15:16" ht="18.5" x14ac:dyDescent="0.45">
      <c r="O2151" s="38"/>
      <c r="P2151" s="39" t="e">
        <f t="shared" si="34"/>
        <v>#DIV/0!</v>
      </c>
    </row>
    <row r="2152" spans="15:16" ht="18.5" x14ac:dyDescent="0.45">
      <c r="O2152" s="38"/>
      <c r="P2152" s="39" t="e">
        <f t="shared" si="34"/>
        <v>#DIV/0!</v>
      </c>
    </row>
    <row r="2153" spans="15:16" ht="18.5" x14ac:dyDescent="0.45">
      <c r="O2153" s="38"/>
      <c r="P2153" s="39" t="e">
        <f t="shared" si="34"/>
        <v>#DIV/0!</v>
      </c>
    </row>
    <row r="2154" spans="15:16" ht="18.5" x14ac:dyDescent="0.45">
      <c r="O2154" s="38"/>
      <c r="P2154" s="39" t="e">
        <f t="shared" si="34"/>
        <v>#DIV/0!</v>
      </c>
    </row>
    <row r="2155" spans="15:16" ht="18.5" x14ac:dyDescent="0.45">
      <c r="O2155" s="38"/>
      <c r="P2155" s="39" t="e">
        <f t="shared" si="34"/>
        <v>#DIV/0!</v>
      </c>
    </row>
    <row r="2156" spans="15:16" ht="18.5" x14ac:dyDescent="0.45">
      <c r="O2156" s="38"/>
      <c r="P2156" s="39" t="e">
        <f t="shared" si="34"/>
        <v>#DIV/0!</v>
      </c>
    </row>
    <row r="2157" spans="15:16" ht="18.5" x14ac:dyDescent="0.45">
      <c r="O2157" s="38"/>
      <c r="P2157" s="39" t="e">
        <f t="shared" si="34"/>
        <v>#DIV/0!</v>
      </c>
    </row>
    <row r="2158" spans="15:16" ht="18.5" x14ac:dyDescent="0.45">
      <c r="O2158" s="38"/>
      <c r="P2158" s="39" t="e">
        <f t="shared" si="34"/>
        <v>#DIV/0!</v>
      </c>
    </row>
    <row r="2159" spans="15:16" ht="18.5" x14ac:dyDescent="0.45">
      <c r="O2159" s="38"/>
      <c r="P2159" s="39" t="e">
        <f t="shared" si="34"/>
        <v>#DIV/0!</v>
      </c>
    </row>
    <row r="2160" spans="15:16" ht="18.5" x14ac:dyDescent="0.45">
      <c r="O2160" s="38"/>
      <c r="P2160" s="39" t="e">
        <f t="shared" si="34"/>
        <v>#DIV/0!</v>
      </c>
    </row>
    <row r="2161" spans="15:16" ht="18.5" x14ac:dyDescent="0.45">
      <c r="O2161" s="38"/>
      <c r="P2161" s="39" t="e">
        <f t="shared" si="34"/>
        <v>#DIV/0!</v>
      </c>
    </row>
    <row r="2162" spans="15:16" ht="18.5" x14ac:dyDescent="0.45">
      <c r="O2162" s="38"/>
      <c r="P2162" s="39" t="e">
        <f t="shared" si="34"/>
        <v>#DIV/0!</v>
      </c>
    </row>
    <row r="2163" spans="15:16" ht="18.5" x14ac:dyDescent="0.45">
      <c r="O2163" s="38"/>
      <c r="P2163" s="39" t="e">
        <f t="shared" si="34"/>
        <v>#DIV/0!</v>
      </c>
    </row>
    <row r="2164" spans="15:16" ht="18.5" x14ac:dyDescent="0.45">
      <c r="O2164" s="38"/>
      <c r="P2164" s="39" t="e">
        <f t="shared" si="34"/>
        <v>#DIV/0!</v>
      </c>
    </row>
    <row r="2165" spans="15:16" ht="18.5" x14ac:dyDescent="0.45">
      <c r="O2165" s="38"/>
      <c r="P2165" s="39" t="e">
        <f t="shared" si="34"/>
        <v>#DIV/0!</v>
      </c>
    </row>
    <row r="2166" spans="15:16" ht="18.5" x14ac:dyDescent="0.45">
      <c r="O2166" s="38"/>
      <c r="P2166" s="39" t="e">
        <f t="shared" si="34"/>
        <v>#DIV/0!</v>
      </c>
    </row>
    <row r="2167" spans="15:16" ht="18.5" x14ac:dyDescent="0.45">
      <c r="O2167" s="38"/>
      <c r="P2167" s="39" t="e">
        <f t="shared" si="34"/>
        <v>#DIV/0!</v>
      </c>
    </row>
    <row r="2168" spans="15:16" ht="18.5" x14ac:dyDescent="0.45">
      <c r="O2168" s="38"/>
      <c r="P2168" s="39" t="e">
        <f t="shared" si="34"/>
        <v>#DIV/0!</v>
      </c>
    </row>
    <row r="2169" spans="15:16" ht="18.5" x14ac:dyDescent="0.45">
      <c r="O2169" s="38"/>
      <c r="P2169" s="39" t="e">
        <f t="shared" si="34"/>
        <v>#DIV/0!</v>
      </c>
    </row>
    <row r="2170" spans="15:16" ht="18.5" x14ac:dyDescent="0.45">
      <c r="O2170" s="38"/>
      <c r="P2170" s="39" t="e">
        <f t="shared" si="34"/>
        <v>#DIV/0!</v>
      </c>
    </row>
    <row r="2171" spans="15:16" ht="18.5" x14ac:dyDescent="0.45">
      <c r="O2171" s="38"/>
      <c r="P2171" s="39" t="e">
        <f t="shared" si="34"/>
        <v>#DIV/0!</v>
      </c>
    </row>
    <row r="2172" spans="15:16" ht="18.5" x14ac:dyDescent="0.45">
      <c r="O2172" s="38"/>
      <c r="P2172" s="39" t="e">
        <f t="shared" si="34"/>
        <v>#DIV/0!</v>
      </c>
    </row>
    <row r="2173" spans="15:16" ht="18.5" x14ac:dyDescent="0.45">
      <c r="O2173" s="38"/>
      <c r="P2173" s="39" t="e">
        <f t="shared" si="34"/>
        <v>#DIV/0!</v>
      </c>
    </row>
    <row r="2174" spans="15:16" ht="18.5" x14ac:dyDescent="0.45">
      <c r="O2174" s="38"/>
      <c r="P2174" s="39" t="e">
        <f t="shared" si="34"/>
        <v>#DIV/0!</v>
      </c>
    </row>
    <row r="2175" spans="15:16" ht="18.5" x14ac:dyDescent="0.45">
      <c r="O2175" s="38"/>
      <c r="P2175" s="39" t="e">
        <f t="shared" si="34"/>
        <v>#DIV/0!</v>
      </c>
    </row>
    <row r="2176" spans="15:16" ht="18.5" x14ac:dyDescent="0.45">
      <c r="O2176" s="38"/>
      <c r="P2176" s="39" t="e">
        <f t="shared" si="34"/>
        <v>#DIV/0!</v>
      </c>
    </row>
    <row r="2177" spans="15:16" ht="18.5" x14ac:dyDescent="0.45">
      <c r="O2177" s="38"/>
      <c r="P2177" s="39" t="e">
        <f t="shared" si="34"/>
        <v>#DIV/0!</v>
      </c>
    </row>
    <row r="2178" spans="15:16" ht="18.5" x14ac:dyDescent="0.45">
      <c r="O2178" s="38"/>
      <c r="P2178" s="39" t="e">
        <f t="shared" si="34"/>
        <v>#DIV/0!</v>
      </c>
    </row>
    <row r="2179" spans="15:16" ht="18.5" x14ac:dyDescent="0.45">
      <c r="O2179" s="38"/>
      <c r="P2179" s="39" t="e">
        <f t="shared" si="34"/>
        <v>#DIV/0!</v>
      </c>
    </row>
    <row r="2180" spans="15:16" ht="18.5" x14ac:dyDescent="0.45">
      <c r="O2180" s="38"/>
      <c r="P2180" s="39" t="e">
        <f t="shared" si="34"/>
        <v>#DIV/0!</v>
      </c>
    </row>
    <row r="2181" spans="15:16" ht="18.5" x14ac:dyDescent="0.45">
      <c r="O2181" s="38"/>
      <c r="P2181" s="39" t="e">
        <f t="shared" si="34"/>
        <v>#DIV/0!</v>
      </c>
    </row>
    <row r="2182" spans="15:16" ht="18.5" x14ac:dyDescent="0.45">
      <c r="O2182" s="38"/>
      <c r="P2182" s="39" t="e">
        <f t="shared" si="34"/>
        <v>#DIV/0!</v>
      </c>
    </row>
    <row r="2183" spans="15:16" ht="18.5" x14ac:dyDescent="0.45">
      <c r="O2183" s="38"/>
      <c r="P2183" s="39" t="e">
        <f t="shared" si="34"/>
        <v>#DIV/0!</v>
      </c>
    </row>
    <row r="2184" spans="15:16" ht="18.5" x14ac:dyDescent="0.45">
      <c r="O2184" s="38"/>
      <c r="P2184" s="39" t="e">
        <f t="shared" si="34"/>
        <v>#DIV/0!</v>
      </c>
    </row>
    <row r="2185" spans="15:16" ht="18.5" x14ac:dyDescent="0.45">
      <c r="O2185" s="38"/>
      <c r="P2185" s="39" t="e">
        <f t="shared" si="34"/>
        <v>#DIV/0!</v>
      </c>
    </row>
    <row r="2186" spans="15:16" ht="18.5" x14ac:dyDescent="0.45">
      <c r="O2186" s="38"/>
      <c r="P2186" s="39" t="e">
        <f t="shared" si="34"/>
        <v>#DIV/0!</v>
      </c>
    </row>
    <row r="2187" spans="15:16" ht="18.5" x14ac:dyDescent="0.45">
      <c r="O2187" s="38"/>
      <c r="P2187" s="39" t="e">
        <f t="shared" si="34"/>
        <v>#DIV/0!</v>
      </c>
    </row>
    <row r="2188" spans="15:16" ht="18.5" x14ac:dyDescent="0.45">
      <c r="O2188" s="38"/>
      <c r="P2188" s="39" t="e">
        <f t="shared" si="34"/>
        <v>#DIV/0!</v>
      </c>
    </row>
    <row r="2189" spans="15:16" ht="18.5" x14ac:dyDescent="0.45">
      <c r="O2189" s="38"/>
      <c r="P2189" s="39" t="e">
        <f t="shared" si="34"/>
        <v>#DIV/0!</v>
      </c>
    </row>
    <row r="2190" spans="15:16" ht="18.5" x14ac:dyDescent="0.45">
      <c r="O2190" s="38"/>
      <c r="P2190" s="39" t="e">
        <f t="shared" si="34"/>
        <v>#DIV/0!</v>
      </c>
    </row>
    <row r="2191" spans="15:16" ht="18.5" x14ac:dyDescent="0.45">
      <c r="O2191" s="38"/>
      <c r="P2191" s="39" t="e">
        <f t="shared" si="34"/>
        <v>#DIV/0!</v>
      </c>
    </row>
    <row r="2192" spans="15:16" ht="18.5" x14ac:dyDescent="0.45">
      <c r="O2192" s="38"/>
      <c r="P2192" s="39" t="e">
        <f t="shared" si="34"/>
        <v>#DIV/0!</v>
      </c>
    </row>
    <row r="2193" spans="15:16" ht="18.5" x14ac:dyDescent="0.45">
      <c r="O2193" s="38"/>
      <c r="P2193" s="39" t="e">
        <f t="shared" si="34"/>
        <v>#DIV/0!</v>
      </c>
    </row>
    <row r="2194" spans="15:16" ht="18.5" x14ac:dyDescent="0.45">
      <c r="O2194" s="38"/>
      <c r="P2194" s="39" t="e">
        <f t="shared" si="34"/>
        <v>#DIV/0!</v>
      </c>
    </row>
    <row r="2195" spans="15:16" ht="18.5" x14ac:dyDescent="0.45">
      <c r="O2195" s="38"/>
      <c r="P2195" s="39" t="e">
        <f t="shared" si="34"/>
        <v>#DIV/0!</v>
      </c>
    </row>
    <row r="2196" spans="15:16" ht="18.5" x14ac:dyDescent="0.45">
      <c r="O2196" s="38"/>
      <c r="P2196" s="39" t="e">
        <f t="shared" si="34"/>
        <v>#DIV/0!</v>
      </c>
    </row>
    <row r="2197" spans="15:16" ht="18.5" x14ac:dyDescent="0.45">
      <c r="O2197" s="38"/>
      <c r="P2197" s="39" t="e">
        <f t="shared" si="34"/>
        <v>#DIV/0!</v>
      </c>
    </row>
    <row r="2198" spans="15:16" ht="18.5" x14ac:dyDescent="0.45">
      <c r="O2198" s="38"/>
      <c r="P2198" s="39" t="e">
        <f t="shared" si="34"/>
        <v>#DIV/0!</v>
      </c>
    </row>
    <row r="2199" spans="15:16" ht="18.5" x14ac:dyDescent="0.45">
      <c r="O2199" s="38"/>
      <c r="P2199" s="39" t="e">
        <f t="shared" si="34"/>
        <v>#DIV/0!</v>
      </c>
    </row>
    <row r="2200" spans="15:16" ht="18.5" x14ac:dyDescent="0.45">
      <c r="O2200" s="38"/>
      <c r="P2200" s="39" t="e">
        <f t="shared" si="34"/>
        <v>#DIV/0!</v>
      </c>
    </row>
    <row r="2201" spans="15:16" ht="18.5" x14ac:dyDescent="0.45">
      <c r="O2201" s="38"/>
      <c r="P2201" s="39" t="e">
        <f t="shared" si="34"/>
        <v>#DIV/0!</v>
      </c>
    </row>
    <row r="2202" spans="15:16" ht="18.5" x14ac:dyDescent="0.45">
      <c r="O2202" s="38"/>
      <c r="P2202" s="39" t="e">
        <f t="shared" si="34"/>
        <v>#DIV/0!</v>
      </c>
    </row>
    <row r="2203" spans="15:16" ht="18.5" x14ac:dyDescent="0.45">
      <c r="O2203" s="38"/>
      <c r="P2203" s="39" t="e">
        <f t="shared" si="34"/>
        <v>#DIV/0!</v>
      </c>
    </row>
    <row r="2204" spans="15:16" ht="18.5" x14ac:dyDescent="0.45">
      <c r="O2204" s="38"/>
      <c r="P2204" s="39" t="e">
        <f t="shared" si="34"/>
        <v>#DIV/0!</v>
      </c>
    </row>
    <row r="2205" spans="15:16" ht="18.5" x14ac:dyDescent="0.45">
      <c r="O2205" s="38"/>
      <c r="P2205" s="39" t="e">
        <f t="shared" si="34"/>
        <v>#DIV/0!</v>
      </c>
    </row>
    <row r="2206" spans="15:16" ht="18.5" x14ac:dyDescent="0.45">
      <c r="O2206" s="38"/>
      <c r="P2206" s="39" t="e">
        <f t="shared" si="34"/>
        <v>#DIV/0!</v>
      </c>
    </row>
    <row r="2207" spans="15:16" ht="18.5" x14ac:dyDescent="0.45">
      <c r="O2207" s="38"/>
      <c r="P2207" s="39" t="e">
        <f t="shared" si="34"/>
        <v>#DIV/0!</v>
      </c>
    </row>
    <row r="2208" spans="15:16" ht="18.5" x14ac:dyDescent="0.45">
      <c r="O2208" s="38"/>
      <c r="P2208" s="39" t="e">
        <f t="shared" si="34"/>
        <v>#DIV/0!</v>
      </c>
    </row>
    <row r="2209" spans="15:16" ht="18.5" x14ac:dyDescent="0.45">
      <c r="O2209" s="38"/>
      <c r="P2209" s="39" t="e">
        <f t="shared" si="34"/>
        <v>#DIV/0!</v>
      </c>
    </row>
    <row r="2210" spans="15:16" ht="18.5" x14ac:dyDescent="0.45">
      <c r="O2210" s="38"/>
      <c r="P2210" s="39" t="e">
        <f t="shared" si="34"/>
        <v>#DIV/0!</v>
      </c>
    </row>
    <row r="2211" spans="15:16" ht="18.5" x14ac:dyDescent="0.45">
      <c r="O2211" s="38"/>
      <c r="P2211" s="39" t="e">
        <f t="shared" si="34"/>
        <v>#DIV/0!</v>
      </c>
    </row>
    <row r="2212" spans="15:16" ht="18.5" x14ac:dyDescent="0.45">
      <c r="O2212" s="38"/>
      <c r="P2212" s="39" t="e">
        <f t="shared" si="34"/>
        <v>#DIV/0!</v>
      </c>
    </row>
    <row r="2213" spans="15:16" ht="18.5" x14ac:dyDescent="0.45">
      <c r="O2213" s="38"/>
      <c r="P2213" s="39" t="e">
        <f t="shared" ref="P2213:P2276" si="35">(J2213*100)/O2213</f>
        <v>#DIV/0!</v>
      </c>
    </row>
    <row r="2214" spans="15:16" ht="18.5" x14ac:dyDescent="0.45">
      <c r="O2214" s="38"/>
      <c r="P2214" s="39" t="e">
        <f t="shared" si="35"/>
        <v>#DIV/0!</v>
      </c>
    </row>
    <row r="2215" spans="15:16" ht="18.5" x14ac:dyDescent="0.45">
      <c r="O2215" s="38"/>
      <c r="P2215" s="39" t="e">
        <f t="shared" si="35"/>
        <v>#DIV/0!</v>
      </c>
    </row>
    <row r="2216" spans="15:16" ht="18.5" x14ac:dyDescent="0.45">
      <c r="O2216" s="38"/>
      <c r="P2216" s="39" t="e">
        <f t="shared" si="35"/>
        <v>#DIV/0!</v>
      </c>
    </row>
    <row r="2217" spans="15:16" ht="18.5" x14ac:dyDescent="0.45">
      <c r="O2217" s="38"/>
      <c r="P2217" s="39" t="e">
        <f t="shared" si="35"/>
        <v>#DIV/0!</v>
      </c>
    </row>
    <row r="2218" spans="15:16" ht="18.5" x14ac:dyDescent="0.45">
      <c r="O2218" s="38"/>
      <c r="P2218" s="39" t="e">
        <f t="shared" si="35"/>
        <v>#DIV/0!</v>
      </c>
    </row>
    <row r="2219" spans="15:16" ht="18.5" x14ac:dyDescent="0.45">
      <c r="O2219" s="38"/>
      <c r="P2219" s="39" t="e">
        <f t="shared" si="35"/>
        <v>#DIV/0!</v>
      </c>
    </row>
    <row r="2220" spans="15:16" ht="18.5" x14ac:dyDescent="0.45">
      <c r="O2220" s="38"/>
      <c r="P2220" s="39" t="e">
        <f t="shared" si="35"/>
        <v>#DIV/0!</v>
      </c>
    </row>
    <row r="2221" spans="15:16" ht="18.5" x14ac:dyDescent="0.45">
      <c r="O2221" s="38"/>
      <c r="P2221" s="39" t="e">
        <f t="shared" si="35"/>
        <v>#DIV/0!</v>
      </c>
    </row>
    <row r="2222" spans="15:16" ht="18.5" x14ac:dyDescent="0.45">
      <c r="O2222" s="38"/>
      <c r="P2222" s="39" t="e">
        <f t="shared" si="35"/>
        <v>#DIV/0!</v>
      </c>
    </row>
    <row r="2223" spans="15:16" ht="18.5" x14ac:dyDescent="0.45">
      <c r="O2223" s="38"/>
      <c r="P2223" s="39" t="e">
        <f t="shared" si="35"/>
        <v>#DIV/0!</v>
      </c>
    </row>
    <row r="2224" spans="15:16" ht="18.5" x14ac:dyDescent="0.45">
      <c r="O2224" s="38"/>
      <c r="P2224" s="39" t="e">
        <f t="shared" si="35"/>
        <v>#DIV/0!</v>
      </c>
    </row>
    <row r="2225" spans="15:16" ht="18.5" x14ac:dyDescent="0.45">
      <c r="O2225" s="38"/>
      <c r="P2225" s="39" t="e">
        <f t="shared" si="35"/>
        <v>#DIV/0!</v>
      </c>
    </row>
    <row r="2226" spans="15:16" ht="18.5" x14ac:dyDescent="0.45">
      <c r="O2226" s="38"/>
      <c r="P2226" s="39" t="e">
        <f t="shared" si="35"/>
        <v>#DIV/0!</v>
      </c>
    </row>
    <row r="2227" spans="15:16" ht="18.5" x14ac:dyDescent="0.45">
      <c r="O2227" s="38"/>
      <c r="P2227" s="39" t="e">
        <f t="shared" si="35"/>
        <v>#DIV/0!</v>
      </c>
    </row>
    <row r="2228" spans="15:16" ht="18.5" x14ac:dyDescent="0.45">
      <c r="O2228" s="38"/>
      <c r="P2228" s="39" t="e">
        <f t="shared" si="35"/>
        <v>#DIV/0!</v>
      </c>
    </row>
    <row r="2229" spans="15:16" ht="18.5" x14ac:dyDescent="0.45">
      <c r="O2229" s="38"/>
      <c r="P2229" s="39" t="e">
        <f t="shared" si="35"/>
        <v>#DIV/0!</v>
      </c>
    </row>
    <row r="2230" spans="15:16" ht="18.5" x14ac:dyDescent="0.45">
      <c r="O2230" s="38"/>
      <c r="P2230" s="39" t="e">
        <f t="shared" si="35"/>
        <v>#DIV/0!</v>
      </c>
    </row>
    <row r="2231" spans="15:16" ht="18.5" x14ac:dyDescent="0.45">
      <c r="O2231" s="38"/>
      <c r="P2231" s="39" t="e">
        <f t="shared" si="35"/>
        <v>#DIV/0!</v>
      </c>
    </row>
    <row r="2232" spans="15:16" ht="18.5" x14ac:dyDescent="0.45">
      <c r="O2232" s="38"/>
      <c r="P2232" s="39" t="e">
        <f t="shared" si="35"/>
        <v>#DIV/0!</v>
      </c>
    </row>
    <row r="2233" spans="15:16" ht="18.5" x14ac:dyDescent="0.45">
      <c r="O2233" s="38"/>
      <c r="P2233" s="39" t="e">
        <f t="shared" si="35"/>
        <v>#DIV/0!</v>
      </c>
    </row>
    <row r="2234" spans="15:16" ht="18.5" x14ac:dyDescent="0.45">
      <c r="O2234" s="38"/>
      <c r="P2234" s="39" t="e">
        <f t="shared" si="35"/>
        <v>#DIV/0!</v>
      </c>
    </row>
    <row r="2235" spans="15:16" ht="18.5" x14ac:dyDescent="0.45">
      <c r="O2235" s="38"/>
      <c r="P2235" s="39" t="e">
        <f t="shared" si="35"/>
        <v>#DIV/0!</v>
      </c>
    </row>
    <row r="2236" spans="15:16" ht="18.5" x14ac:dyDescent="0.45">
      <c r="O2236" s="38"/>
      <c r="P2236" s="39" t="e">
        <f t="shared" si="35"/>
        <v>#DIV/0!</v>
      </c>
    </row>
    <row r="2237" spans="15:16" ht="18.5" x14ac:dyDescent="0.45">
      <c r="O2237" s="38"/>
      <c r="P2237" s="39" t="e">
        <f t="shared" si="35"/>
        <v>#DIV/0!</v>
      </c>
    </row>
    <row r="2238" spans="15:16" ht="18.5" x14ac:dyDescent="0.45">
      <c r="O2238" s="38"/>
      <c r="P2238" s="39" t="e">
        <f t="shared" si="35"/>
        <v>#DIV/0!</v>
      </c>
    </row>
    <row r="2239" spans="15:16" ht="18.5" x14ac:dyDescent="0.45">
      <c r="O2239" s="38"/>
      <c r="P2239" s="39" t="e">
        <f t="shared" si="35"/>
        <v>#DIV/0!</v>
      </c>
    </row>
    <row r="2240" spans="15:16" ht="18.5" x14ac:dyDescent="0.45">
      <c r="O2240" s="38"/>
      <c r="P2240" s="39" t="e">
        <f t="shared" si="35"/>
        <v>#DIV/0!</v>
      </c>
    </row>
    <row r="2241" spans="15:16" ht="18.5" x14ac:dyDescent="0.45">
      <c r="O2241" s="38"/>
      <c r="P2241" s="39" t="e">
        <f t="shared" si="35"/>
        <v>#DIV/0!</v>
      </c>
    </row>
    <row r="2242" spans="15:16" ht="18.5" x14ac:dyDescent="0.45">
      <c r="O2242" s="38"/>
      <c r="P2242" s="39" t="e">
        <f t="shared" si="35"/>
        <v>#DIV/0!</v>
      </c>
    </row>
    <row r="2243" spans="15:16" ht="18.5" x14ac:dyDescent="0.45">
      <c r="O2243" s="38"/>
      <c r="P2243" s="39" t="e">
        <f t="shared" si="35"/>
        <v>#DIV/0!</v>
      </c>
    </row>
    <row r="2244" spans="15:16" ht="18.5" x14ac:dyDescent="0.45">
      <c r="O2244" s="38"/>
      <c r="P2244" s="39" t="e">
        <f t="shared" si="35"/>
        <v>#DIV/0!</v>
      </c>
    </row>
    <row r="2245" spans="15:16" ht="18.5" x14ac:dyDescent="0.45">
      <c r="O2245" s="38"/>
      <c r="P2245" s="39" t="e">
        <f t="shared" si="35"/>
        <v>#DIV/0!</v>
      </c>
    </row>
    <row r="2246" spans="15:16" ht="18.5" x14ac:dyDescent="0.45">
      <c r="O2246" s="38"/>
      <c r="P2246" s="39" t="e">
        <f t="shared" si="35"/>
        <v>#DIV/0!</v>
      </c>
    </row>
    <row r="2247" spans="15:16" ht="18.5" x14ac:dyDescent="0.45">
      <c r="O2247" s="38"/>
      <c r="P2247" s="39" t="e">
        <f t="shared" si="35"/>
        <v>#DIV/0!</v>
      </c>
    </row>
    <row r="2248" spans="15:16" ht="18.5" x14ac:dyDescent="0.45">
      <c r="O2248" s="38"/>
      <c r="P2248" s="39" t="e">
        <f t="shared" si="35"/>
        <v>#DIV/0!</v>
      </c>
    </row>
    <row r="2249" spans="15:16" ht="18.5" x14ac:dyDescent="0.45">
      <c r="O2249" s="38"/>
      <c r="P2249" s="39" t="e">
        <f t="shared" si="35"/>
        <v>#DIV/0!</v>
      </c>
    </row>
    <row r="2250" spans="15:16" ht="18.5" x14ac:dyDescent="0.45">
      <c r="O2250" s="38"/>
      <c r="P2250" s="39" t="e">
        <f t="shared" si="35"/>
        <v>#DIV/0!</v>
      </c>
    </row>
    <row r="2251" spans="15:16" ht="18.5" x14ac:dyDescent="0.45">
      <c r="O2251" s="38"/>
      <c r="P2251" s="39" t="e">
        <f t="shared" si="35"/>
        <v>#DIV/0!</v>
      </c>
    </row>
    <row r="2252" spans="15:16" ht="18.5" x14ac:dyDescent="0.45">
      <c r="O2252" s="38"/>
      <c r="P2252" s="39" t="e">
        <f t="shared" si="35"/>
        <v>#DIV/0!</v>
      </c>
    </row>
    <row r="2253" spans="15:16" ht="18.5" x14ac:dyDescent="0.45">
      <c r="O2253" s="38"/>
      <c r="P2253" s="39" t="e">
        <f t="shared" si="35"/>
        <v>#DIV/0!</v>
      </c>
    </row>
    <row r="2254" spans="15:16" ht="18.5" x14ac:dyDescent="0.45">
      <c r="O2254" s="38"/>
      <c r="P2254" s="39" t="e">
        <f t="shared" si="35"/>
        <v>#DIV/0!</v>
      </c>
    </row>
    <row r="2255" spans="15:16" ht="18.5" x14ac:dyDescent="0.45">
      <c r="O2255" s="38"/>
      <c r="P2255" s="39" t="e">
        <f t="shared" si="35"/>
        <v>#DIV/0!</v>
      </c>
    </row>
    <row r="2256" spans="15:16" ht="18.5" x14ac:dyDescent="0.45">
      <c r="O2256" s="38"/>
      <c r="P2256" s="39" t="e">
        <f t="shared" si="35"/>
        <v>#DIV/0!</v>
      </c>
    </row>
    <row r="2257" spans="15:16" ht="18.5" x14ac:dyDescent="0.45">
      <c r="O2257" s="38"/>
      <c r="P2257" s="39" t="e">
        <f t="shared" si="35"/>
        <v>#DIV/0!</v>
      </c>
    </row>
    <row r="2258" spans="15:16" ht="18.5" x14ac:dyDescent="0.45">
      <c r="O2258" s="38"/>
      <c r="P2258" s="39" t="e">
        <f t="shared" si="35"/>
        <v>#DIV/0!</v>
      </c>
    </row>
    <row r="2259" spans="15:16" ht="18.5" x14ac:dyDescent="0.45">
      <c r="O2259" s="38"/>
      <c r="P2259" s="39" t="e">
        <f t="shared" si="35"/>
        <v>#DIV/0!</v>
      </c>
    </row>
    <row r="2260" spans="15:16" ht="18.5" x14ac:dyDescent="0.45">
      <c r="O2260" s="38"/>
      <c r="P2260" s="39" t="e">
        <f t="shared" si="35"/>
        <v>#DIV/0!</v>
      </c>
    </row>
    <row r="2261" spans="15:16" ht="18.5" x14ac:dyDescent="0.45">
      <c r="O2261" s="38"/>
      <c r="P2261" s="39" t="e">
        <f t="shared" si="35"/>
        <v>#DIV/0!</v>
      </c>
    </row>
    <row r="2262" spans="15:16" ht="18.5" x14ac:dyDescent="0.45">
      <c r="O2262" s="38"/>
      <c r="P2262" s="39" t="e">
        <f t="shared" si="35"/>
        <v>#DIV/0!</v>
      </c>
    </row>
    <row r="2263" spans="15:16" ht="18.5" x14ac:dyDescent="0.45">
      <c r="O2263" s="38"/>
      <c r="P2263" s="39" t="e">
        <f t="shared" si="35"/>
        <v>#DIV/0!</v>
      </c>
    </row>
    <row r="2264" spans="15:16" ht="18.5" x14ac:dyDescent="0.45">
      <c r="O2264" s="38"/>
      <c r="P2264" s="39" t="e">
        <f t="shared" si="35"/>
        <v>#DIV/0!</v>
      </c>
    </row>
    <row r="2265" spans="15:16" ht="18.5" x14ac:dyDescent="0.45">
      <c r="O2265" s="38"/>
      <c r="P2265" s="39" t="e">
        <f t="shared" si="35"/>
        <v>#DIV/0!</v>
      </c>
    </row>
    <row r="2266" spans="15:16" ht="18.5" x14ac:dyDescent="0.45">
      <c r="O2266" s="38"/>
      <c r="P2266" s="39" t="e">
        <f t="shared" si="35"/>
        <v>#DIV/0!</v>
      </c>
    </row>
    <row r="2267" spans="15:16" ht="18.5" x14ac:dyDescent="0.45">
      <c r="O2267" s="38"/>
      <c r="P2267" s="39" t="e">
        <f t="shared" si="35"/>
        <v>#DIV/0!</v>
      </c>
    </row>
    <row r="2268" spans="15:16" ht="18.5" x14ac:dyDescent="0.45">
      <c r="O2268" s="38"/>
      <c r="P2268" s="39" t="e">
        <f t="shared" si="35"/>
        <v>#DIV/0!</v>
      </c>
    </row>
    <row r="2269" spans="15:16" ht="18.5" x14ac:dyDescent="0.45">
      <c r="O2269" s="38"/>
      <c r="P2269" s="39" t="e">
        <f t="shared" si="35"/>
        <v>#DIV/0!</v>
      </c>
    </row>
    <row r="2270" spans="15:16" ht="18.5" x14ac:dyDescent="0.45">
      <c r="O2270" s="38"/>
      <c r="P2270" s="39" t="e">
        <f t="shared" si="35"/>
        <v>#DIV/0!</v>
      </c>
    </row>
    <row r="2271" spans="15:16" ht="18.5" x14ac:dyDescent="0.45">
      <c r="O2271" s="38"/>
      <c r="P2271" s="39" t="e">
        <f t="shared" si="35"/>
        <v>#DIV/0!</v>
      </c>
    </row>
    <row r="2272" spans="15:16" ht="18.5" x14ac:dyDescent="0.45">
      <c r="O2272" s="38"/>
      <c r="P2272" s="39" t="e">
        <f t="shared" si="35"/>
        <v>#DIV/0!</v>
      </c>
    </row>
    <row r="2273" spans="15:16" ht="18.5" x14ac:dyDescent="0.45">
      <c r="O2273" s="38"/>
      <c r="P2273" s="39" t="e">
        <f t="shared" si="35"/>
        <v>#DIV/0!</v>
      </c>
    </row>
    <row r="2274" spans="15:16" ht="18.5" x14ac:dyDescent="0.45">
      <c r="O2274" s="38"/>
      <c r="P2274" s="39" t="e">
        <f t="shared" si="35"/>
        <v>#DIV/0!</v>
      </c>
    </row>
    <row r="2275" spans="15:16" ht="18.5" x14ac:dyDescent="0.45">
      <c r="O2275" s="38"/>
      <c r="P2275" s="39" t="e">
        <f t="shared" si="35"/>
        <v>#DIV/0!</v>
      </c>
    </row>
    <row r="2276" spans="15:16" ht="18.5" x14ac:dyDescent="0.45">
      <c r="O2276" s="38"/>
      <c r="P2276" s="39" t="e">
        <f t="shared" si="35"/>
        <v>#DIV/0!</v>
      </c>
    </row>
    <row r="2277" spans="15:16" ht="18.5" x14ac:dyDescent="0.45">
      <c r="O2277" s="38"/>
      <c r="P2277" s="39" t="e">
        <f t="shared" ref="P2277:P2340" si="36">(J2277*100)/O2277</f>
        <v>#DIV/0!</v>
      </c>
    </row>
    <row r="2278" spans="15:16" ht="18.5" x14ac:dyDescent="0.45">
      <c r="O2278" s="38"/>
      <c r="P2278" s="39" t="e">
        <f t="shared" si="36"/>
        <v>#DIV/0!</v>
      </c>
    </row>
    <row r="2279" spans="15:16" ht="18.5" x14ac:dyDescent="0.45">
      <c r="O2279" s="38"/>
      <c r="P2279" s="39" t="e">
        <f t="shared" si="36"/>
        <v>#DIV/0!</v>
      </c>
    </row>
    <row r="2280" spans="15:16" ht="18.5" x14ac:dyDescent="0.45">
      <c r="O2280" s="38"/>
      <c r="P2280" s="39" t="e">
        <f t="shared" si="36"/>
        <v>#DIV/0!</v>
      </c>
    </row>
    <row r="2281" spans="15:16" ht="18.5" x14ac:dyDescent="0.45">
      <c r="O2281" s="38"/>
      <c r="P2281" s="39" t="e">
        <f t="shared" si="36"/>
        <v>#DIV/0!</v>
      </c>
    </row>
    <row r="2282" spans="15:16" ht="18.5" x14ac:dyDescent="0.45">
      <c r="O2282" s="38"/>
      <c r="P2282" s="39" t="e">
        <f t="shared" si="36"/>
        <v>#DIV/0!</v>
      </c>
    </row>
    <row r="2283" spans="15:16" ht="18.5" x14ac:dyDescent="0.45">
      <c r="O2283" s="38"/>
      <c r="P2283" s="39" t="e">
        <f t="shared" si="36"/>
        <v>#DIV/0!</v>
      </c>
    </row>
    <row r="2284" spans="15:16" ht="18.5" x14ac:dyDescent="0.45">
      <c r="O2284" s="38"/>
      <c r="P2284" s="39" t="e">
        <f t="shared" si="36"/>
        <v>#DIV/0!</v>
      </c>
    </row>
    <row r="2285" spans="15:16" ht="18.5" x14ac:dyDescent="0.45">
      <c r="O2285" s="38"/>
      <c r="P2285" s="39" t="e">
        <f t="shared" si="36"/>
        <v>#DIV/0!</v>
      </c>
    </row>
    <row r="2286" spans="15:16" ht="18.5" x14ac:dyDescent="0.45">
      <c r="O2286" s="38"/>
      <c r="P2286" s="39" t="e">
        <f t="shared" si="36"/>
        <v>#DIV/0!</v>
      </c>
    </row>
    <row r="2287" spans="15:16" ht="18.5" x14ac:dyDescent="0.45">
      <c r="O2287" s="38"/>
      <c r="P2287" s="39" t="e">
        <f t="shared" si="36"/>
        <v>#DIV/0!</v>
      </c>
    </row>
    <row r="2288" spans="15:16" ht="18.5" x14ac:dyDescent="0.45">
      <c r="O2288" s="38"/>
      <c r="P2288" s="39" t="e">
        <f t="shared" si="36"/>
        <v>#DIV/0!</v>
      </c>
    </row>
    <row r="2289" spans="15:16" ht="18.5" x14ac:dyDescent="0.45">
      <c r="O2289" s="38"/>
      <c r="P2289" s="39" t="e">
        <f t="shared" si="36"/>
        <v>#DIV/0!</v>
      </c>
    </row>
    <row r="2290" spans="15:16" ht="18.5" x14ac:dyDescent="0.45">
      <c r="O2290" s="38"/>
      <c r="P2290" s="39" t="e">
        <f t="shared" si="36"/>
        <v>#DIV/0!</v>
      </c>
    </row>
    <row r="2291" spans="15:16" ht="18.5" x14ac:dyDescent="0.45">
      <c r="O2291" s="38"/>
      <c r="P2291" s="39" t="e">
        <f t="shared" si="36"/>
        <v>#DIV/0!</v>
      </c>
    </row>
    <row r="2292" spans="15:16" ht="18.5" x14ac:dyDescent="0.45">
      <c r="O2292" s="38"/>
      <c r="P2292" s="39" t="e">
        <f t="shared" si="36"/>
        <v>#DIV/0!</v>
      </c>
    </row>
    <row r="2293" spans="15:16" ht="18.5" x14ac:dyDescent="0.45">
      <c r="O2293" s="38"/>
      <c r="P2293" s="39" t="e">
        <f t="shared" si="36"/>
        <v>#DIV/0!</v>
      </c>
    </row>
    <row r="2294" spans="15:16" ht="18.5" x14ac:dyDescent="0.45">
      <c r="O2294" s="38"/>
      <c r="P2294" s="39" t="e">
        <f t="shared" si="36"/>
        <v>#DIV/0!</v>
      </c>
    </row>
    <row r="2295" spans="15:16" ht="18.5" x14ac:dyDescent="0.45">
      <c r="O2295" s="38"/>
      <c r="P2295" s="39" t="e">
        <f t="shared" si="36"/>
        <v>#DIV/0!</v>
      </c>
    </row>
    <row r="2296" spans="15:16" ht="18.5" x14ac:dyDescent="0.45">
      <c r="O2296" s="38"/>
      <c r="P2296" s="39" t="e">
        <f t="shared" si="36"/>
        <v>#DIV/0!</v>
      </c>
    </row>
    <row r="2297" spans="15:16" ht="18.5" x14ac:dyDescent="0.45">
      <c r="O2297" s="38"/>
      <c r="P2297" s="39" t="e">
        <f t="shared" si="36"/>
        <v>#DIV/0!</v>
      </c>
    </row>
    <row r="2298" spans="15:16" ht="18.5" x14ac:dyDescent="0.45">
      <c r="O2298" s="38"/>
      <c r="P2298" s="39" t="e">
        <f t="shared" si="36"/>
        <v>#DIV/0!</v>
      </c>
    </row>
    <row r="2299" spans="15:16" ht="18.5" x14ac:dyDescent="0.45">
      <c r="O2299" s="38"/>
      <c r="P2299" s="39" t="e">
        <f t="shared" si="36"/>
        <v>#DIV/0!</v>
      </c>
    </row>
    <row r="2300" spans="15:16" ht="18.5" x14ac:dyDescent="0.45">
      <c r="O2300" s="38"/>
      <c r="P2300" s="39" t="e">
        <f t="shared" si="36"/>
        <v>#DIV/0!</v>
      </c>
    </row>
    <row r="2301" spans="15:16" ht="18.5" x14ac:dyDescent="0.45">
      <c r="O2301" s="38"/>
      <c r="P2301" s="39" t="e">
        <f t="shared" si="36"/>
        <v>#DIV/0!</v>
      </c>
    </row>
    <row r="2302" spans="15:16" ht="18.5" x14ac:dyDescent="0.45">
      <c r="O2302" s="38"/>
      <c r="P2302" s="39" t="e">
        <f t="shared" si="36"/>
        <v>#DIV/0!</v>
      </c>
    </row>
    <row r="2303" spans="15:16" ht="18.5" x14ac:dyDescent="0.45">
      <c r="O2303" s="38"/>
      <c r="P2303" s="39" t="e">
        <f t="shared" si="36"/>
        <v>#DIV/0!</v>
      </c>
    </row>
    <row r="2304" spans="15:16" ht="18.5" x14ac:dyDescent="0.45">
      <c r="O2304" s="38"/>
      <c r="P2304" s="39" t="e">
        <f t="shared" si="36"/>
        <v>#DIV/0!</v>
      </c>
    </row>
    <row r="2305" spans="15:16" ht="18.5" x14ac:dyDescent="0.45">
      <c r="O2305" s="38"/>
      <c r="P2305" s="39" t="e">
        <f t="shared" si="36"/>
        <v>#DIV/0!</v>
      </c>
    </row>
    <row r="2306" spans="15:16" ht="18.5" x14ac:dyDescent="0.45">
      <c r="O2306" s="38"/>
      <c r="P2306" s="39" t="e">
        <f t="shared" si="36"/>
        <v>#DIV/0!</v>
      </c>
    </row>
    <row r="2307" spans="15:16" ht="18.5" x14ac:dyDescent="0.45">
      <c r="O2307" s="38"/>
      <c r="P2307" s="39" t="e">
        <f t="shared" si="36"/>
        <v>#DIV/0!</v>
      </c>
    </row>
    <row r="2308" spans="15:16" ht="18.5" x14ac:dyDescent="0.45">
      <c r="O2308" s="38"/>
      <c r="P2308" s="39" t="e">
        <f t="shared" si="36"/>
        <v>#DIV/0!</v>
      </c>
    </row>
    <row r="2309" spans="15:16" ht="18.5" x14ac:dyDescent="0.45">
      <c r="O2309" s="38"/>
      <c r="P2309" s="39" t="e">
        <f t="shared" si="36"/>
        <v>#DIV/0!</v>
      </c>
    </row>
    <row r="2310" spans="15:16" ht="18.5" x14ac:dyDescent="0.45">
      <c r="O2310" s="38"/>
      <c r="P2310" s="39" t="e">
        <f t="shared" si="36"/>
        <v>#DIV/0!</v>
      </c>
    </row>
    <row r="2311" spans="15:16" ht="18.5" x14ac:dyDescent="0.45">
      <c r="O2311" s="38"/>
      <c r="P2311" s="39" t="e">
        <f t="shared" si="36"/>
        <v>#DIV/0!</v>
      </c>
    </row>
    <row r="2312" spans="15:16" ht="18.5" x14ac:dyDescent="0.45">
      <c r="O2312" s="38"/>
      <c r="P2312" s="39" t="e">
        <f t="shared" si="36"/>
        <v>#DIV/0!</v>
      </c>
    </row>
    <row r="2313" spans="15:16" ht="18.5" x14ac:dyDescent="0.45">
      <c r="O2313" s="38"/>
      <c r="P2313" s="39" t="e">
        <f t="shared" si="36"/>
        <v>#DIV/0!</v>
      </c>
    </row>
    <row r="2314" spans="15:16" ht="18.5" x14ac:dyDescent="0.45">
      <c r="O2314" s="38"/>
      <c r="P2314" s="39" t="e">
        <f t="shared" si="36"/>
        <v>#DIV/0!</v>
      </c>
    </row>
    <row r="2315" spans="15:16" ht="18.5" x14ac:dyDescent="0.45">
      <c r="O2315" s="38"/>
      <c r="P2315" s="39" t="e">
        <f t="shared" si="36"/>
        <v>#DIV/0!</v>
      </c>
    </row>
    <row r="2316" spans="15:16" ht="18.5" x14ac:dyDescent="0.45">
      <c r="O2316" s="38"/>
      <c r="P2316" s="39" t="e">
        <f t="shared" si="36"/>
        <v>#DIV/0!</v>
      </c>
    </row>
    <row r="2317" spans="15:16" ht="18.5" x14ac:dyDescent="0.45">
      <c r="O2317" s="38"/>
      <c r="P2317" s="39" t="e">
        <f t="shared" si="36"/>
        <v>#DIV/0!</v>
      </c>
    </row>
    <row r="2318" spans="15:16" ht="18.5" x14ac:dyDescent="0.45">
      <c r="O2318" s="38"/>
      <c r="P2318" s="39" t="e">
        <f t="shared" si="36"/>
        <v>#DIV/0!</v>
      </c>
    </row>
    <row r="2319" spans="15:16" ht="18.5" x14ac:dyDescent="0.45">
      <c r="O2319" s="38"/>
      <c r="P2319" s="39" t="e">
        <f t="shared" si="36"/>
        <v>#DIV/0!</v>
      </c>
    </row>
    <row r="2320" spans="15:16" ht="18.5" x14ac:dyDescent="0.45">
      <c r="O2320" s="38"/>
      <c r="P2320" s="39" t="e">
        <f t="shared" si="36"/>
        <v>#DIV/0!</v>
      </c>
    </row>
    <row r="2321" spans="15:16" ht="18.5" x14ac:dyDescent="0.45">
      <c r="O2321" s="38"/>
      <c r="P2321" s="39" t="e">
        <f t="shared" si="36"/>
        <v>#DIV/0!</v>
      </c>
    </row>
    <row r="2322" spans="15:16" ht="18.5" x14ac:dyDescent="0.45">
      <c r="O2322" s="38"/>
      <c r="P2322" s="39" t="e">
        <f t="shared" si="36"/>
        <v>#DIV/0!</v>
      </c>
    </row>
    <row r="2323" spans="15:16" ht="18.5" x14ac:dyDescent="0.45">
      <c r="O2323" s="38"/>
      <c r="P2323" s="39" t="e">
        <f t="shared" si="36"/>
        <v>#DIV/0!</v>
      </c>
    </row>
    <row r="2324" spans="15:16" ht="18.5" x14ac:dyDescent="0.45">
      <c r="O2324" s="38"/>
      <c r="P2324" s="39" t="e">
        <f t="shared" si="36"/>
        <v>#DIV/0!</v>
      </c>
    </row>
    <row r="2325" spans="15:16" ht="18.5" x14ac:dyDescent="0.45">
      <c r="O2325" s="38"/>
      <c r="P2325" s="39" t="e">
        <f t="shared" si="36"/>
        <v>#DIV/0!</v>
      </c>
    </row>
    <row r="2326" spans="15:16" ht="18.5" x14ac:dyDescent="0.45">
      <c r="O2326" s="38"/>
      <c r="P2326" s="39" t="e">
        <f t="shared" si="36"/>
        <v>#DIV/0!</v>
      </c>
    </row>
    <row r="2327" spans="15:16" ht="18.5" x14ac:dyDescent="0.45">
      <c r="O2327" s="38"/>
      <c r="P2327" s="39" t="e">
        <f t="shared" si="36"/>
        <v>#DIV/0!</v>
      </c>
    </row>
    <row r="2328" spans="15:16" ht="18.5" x14ac:dyDescent="0.45">
      <c r="O2328" s="38"/>
      <c r="P2328" s="39" t="e">
        <f t="shared" si="36"/>
        <v>#DIV/0!</v>
      </c>
    </row>
    <row r="2329" spans="15:16" ht="18.5" x14ac:dyDescent="0.45">
      <c r="O2329" s="38"/>
      <c r="P2329" s="39" t="e">
        <f t="shared" si="36"/>
        <v>#DIV/0!</v>
      </c>
    </row>
    <row r="2330" spans="15:16" ht="18.5" x14ac:dyDescent="0.45">
      <c r="O2330" s="38"/>
      <c r="P2330" s="39" t="e">
        <f t="shared" si="36"/>
        <v>#DIV/0!</v>
      </c>
    </row>
    <row r="2331" spans="15:16" ht="18.5" x14ac:dyDescent="0.45">
      <c r="O2331" s="38"/>
      <c r="P2331" s="39" t="e">
        <f t="shared" si="36"/>
        <v>#DIV/0!</v>
      </c>
    </row>
    <row r="2332" spans="15:16" ht="18.5" x14ac:dyDescent="0.45">
      <c r="O2332" s="38"/>
      <c r="P2332" s="39" t="e">
        <f t="shared" si="36"/>
        <v>#DIV/0!</v>
      </c>
    </row>
    <row r="2333" spans="15:16" ht="18.5" x14ac:dyDescent="0.45">
      <c r="O2333" s="38"/>
      <c r="P2333" s="39" t="e">
        <f t="shared" si="36"/>
        <v>#DIV/0!</v>
      </c>
    </row>
    <row r="2334" spans="15:16" ht="18.5" x14ac:dyDescent="0.45">
      <c r="O2334" s="38"/>
      <c r="P2334" s="39" t="e">
        <f t="shared" si="36"/>
        <v>#DIV/0!</v>
      </c>
    </row>
    <row r="2335" spans="15:16" ht="18.5" x14ac:dyDescent="0.45">
      <c r="O2335" s="38"/>
      <c r="P2335" s="39" t="e">
        <f t="shared" si="36"/>
        <v>#DIV/0!</v>
      </c>
    </row>
    <row r="2336" spans="15:16" ht="18.5" x14ac:dyDescent="0.45">
      <c r="O2336" s="38"/>
      <c r="P2336" s="39" t="e">
        <f t="shared" si="36"/>
        <v>#DIV/0!</v>
      </c>
    </row>
    <row r="2337" spans="15:16" ht="18.5" x14ac:dyDescent="0.45">
      <c r="O2337" s="38"/>
      <c r="P2337" s="39" t="e">
        <f t="shared" si="36"/>
        <v>#DIV/0!</v>
      </c>
    </row>
    <row r="2338" spans="15:16" ht="18.5" x14ac:dyDescent="0.45">
      <c r="O2338" s="38"/>
      <c r="P2338" s="39" t="e">
        <f t="shared" si="36"/>
        <v>#DIV/0!</v>
      </c>
    </row>
    <row r="2339" spans="15:16" ht="18.5" x14ac:dyDescent="0.45">
      <c r="O2339" s="38"/>
      <c r="P2339" s="39" t="e">
        <f t="shared" si="36"/>
        <v>#DIV/0!</v>
      </c>
    </row>
    <row r="2340" spans="15:16" ht="18.5" x14ac:dyDescent="0.45">
      <c r="O2340" s="38"/>
      <c r="P2340" s="39" t="e">
        <f t="shared" si="36"/>
        <v>#DIV/0!</v>
      </c>
    </row>
    <row r="2341" spans="15:16" ht="18.5" x14ac:dyDescent="0.45">
      <c r="O2341" s="38"/>
      <c r="P2341" s="39" t="e">
        <f t="shared" ref="P2341:P2404" si="37">(J2341*100)/O2341</f>
        <v>#DIV/0!</v>
      </c>
    </row>
    <row r="2342" spans="15:16" ht="18.5" x14ac:dyDescent="0.45">
      <c r="O2342" s="38"/>
      <c r="P2342" s="39" t="e">
        <f t="shared" si="37"/>
        <v>#DIV/0!</v>
      </c>
    </row>
    <row r="2343" spans="15:16" ht="18.5" x14ac:dyDescent="0.45">
      <c r="O2343" s="38"/>
      <c r="P2343" s="39" t="e">
        <f t="shared" si="37"/>
        <v>#DIV/0!</v>
      </c>
    </row>
    <row r="2344" spans="15:16" ht="18.5" x14ac:dyDescent="0.45">
      <c r="O2344" s="38"/>
      <c r="P2344" s="39" t="e">
        <f t="shared" si="37"/>
        <v>#DIV/0!</v>
      </c>
    </row>
    <row r="2345" spans="15:16" ht="18.5" x14ac:dyDescent="0.45">
      <c r="O2345" s="38"/>
      <c r="P2345" s="39" t="e">
        <f t="shared" si="37"/>
        <v>#DIV/0!</v>
      </c>
    </row>
    <row r="2346" spans="15:16" ht="18.5" x14ac:dyDescent="0.45">
      <c r="O2346" s="38"/>
      <c r="P2346" s="39" t="e">
        <f t="shared" si="37"/>
        <v>#DIV/0!</v>
      </c>
    </row>
    <row r="2347" spans="15:16" ht="18.5" x14ac:dyDescent="0.45">
      <c r="O2347" s="38"/>
      <c r="P2347" s="39" t="e">
        <f t="shared" si="37"/>
        <v>#DIV/0!</v>
      </c>
    </row>
    <row r="2348" spans="15:16" ht="18.5" x14ac:dyDescent="0.45">
      <c r="O2348" s="38"/>
      <c r="P2348" s="39" t="e">
        <f t="shared" si="37"/>
        <v>#DIV/0!</v>
      </c>
    </row>
    <row r="2349" spans="15:16" ht="18.5" x14ac:dyDescent="0.45">
      <c r="O2349" s="38"/>
      <c r="P2349" s="39" t="e">
        <f t="shared" si="37"/>
        <v>#DIV/0!</v>
      </c>
    </row>
    <row r="2350" spans="15:16" ht="18.5" x14ac:dyDescent="0.45">
      <c r="O2350" s="38"/>
      <c r="P2350" s="39" t="e">
        <f t="shared" si="37"/>
        <v>#DIV/0!</v>
      </c>
    </row>
    <row r="2351" spans="15:16" ht="18.5" x14ac:dyDescent="0.45">
      <c r="O2351" s="38"/>
      <c r="P2351" s="39" t="e">
        <f t="shared" si="37"/>
        <v>#DIV/0!</v>
      </c>
    </row>
    <row r="2352" spans="15:16" ht="18.5" x14ac:dyDescent="0.45">
      <c r="O2352" s="38"/>
      <c r="P2352" s="39" t="e">
        <f t="shared" si="37"/>
        <v>#DIV/0!</v>
      </c>
    </row>
    <row r="2353" spans="15:16" ht="18.5" x14ac:dyDescent="0.45">
      <c r="O2353" s="38"/>
      <c r="P2353" s="39" t="e">
        <f t="shared" si="37"/>
        <v>#DIV/0!</v>
      </c>
    </row>
    <row r="2354" spans="15:16" ht="18.5" x14ac:dyDescent="0.45">
      <c r="O2354" s="38"/>
      <c r="P2354" s="39" t="e">
        <f t="shared" si="37"/>
        <v>#DIV/0!</v>
      </c>
    </row>
    <row r="2355" spans="15:16" ht="18.5" x14ac:dyDescent="0.45">
      <c r="O2355" s="38"/>
      <c r="P2355" s="39" t="e">
        <f t="shared" si="37"/>
        <v>#DIV/0!</v>
      </c>
    </row>
    <row r="2356" spans="15:16" ht="18.5" x14ac:dyDescent="0.45">
      <c r="O2356" s="38"/>
      <c r="P2356" s="39" t="e">
        <f t="shared" si="37"/>
        <v>#DIV/0!</v>
      </c>
    </row>
    <row r="2357" spans="15:16" ht="18.5" x14ac:dyDescent="0.45">
      <c r="O2357" s="38"/>
      <c r="P2357" s="39" t="e">
        <f t="shared" si="37"/>
        <v>#DIV/0!</v>
      </c>
    </row>
    <row r="2358" spans="15:16" ht="18.5" x14ac:dyDescent="0.45">
      <c r="O2358" s="38"/>
      <c r="P2358" s="39" t="e">
        <f t="shared" si="37"/>
        <v>#DIV/0!</v>
      </c>
    </row>
    <row r="2359" spans="15:16" ht="18.5" x14ac:dyDescent="0.45">
      <c r="O2359" s="38"/>
      <c r="P2359" s="39" t="e">
        <f t="shared" si="37"/>
        <v>#DIV/0!</v>
      </c>
    </row>
    <row r="2360" spans="15:16" ht="18.5" x14ac:dyDescent="0.45">
      <c r="O2360" s="38"/>
      <c r="P2360" s="39" t="e">
        <f t="shared" si="37"/>
        <v>#DIV/0!</v>
      </c>
    </row>
    <row r="2361" spans="15:16" ht="18.5" x14ac:dyDescent="0.45">
      <c r="O2361" s="38"/>
      <c r="P2361" s="39" t="e">
        <f t="shared" si="37"/>
        <v>#DIV/0!</v>
      </c>
    </row>
    <row r="2362" spans="15:16" ht="18.5" x14ac:dyDescent="0.45">
      <c r="O2362" s="38"/>
      <c r="P2362" s="39" t="e">
        <f t="shared" si="37"/>
        <v>#DIV/0!</v>
      </c>
    </row>
    <row r="2363" spans="15:16" ht="18.5" x14ac:dyDescent="0.45">
      <c r="O2363" s="38"/>
      <c r="P2363" s="39" t="e">
        <f t="shared" si="37"/>
        <v>#DIV/0!</v>
      </c>
    </row>
    <row r="2364" spans="15:16" ht="18.5" x14ac:dyDescent="0.45">
      <c r="O2364" s="38"/>
      <c r="P2364" s="39" t="e">
        <f t="shared" si="37"/>
        <v>#DIV/0!</v>
      </c>
    </row>
    <row r="2365" spans="15:16" ht="18.5" x14ac:dyDescent="0.45">
      <c r="O2365" s="38"/>
      <c r="P2365" s="39" t="e">
        <f t="shared" si="37"/>
        <v>#DIV/0!</v>
      </c>
    </row>
    <row r="2366" spans="15:16" ht="18.5" x14ac:dyDescent="0.45">
      <c r="O2366" s="38"/>
      <c r="P2366" s="39" t="e">
        <f t="shared" si="37"/>
        <v>#DIV/0!</v>
      </c>
    </row>
    <row r="2367" spans="15:16" ht="18.5" x14ac:dyDescent="0.45">
      <c r="O2367" s="38"/>
      <c r="P2367" s="39" t="e">
        <f t="shared" si="37"/>
        <v>#DIV/0!</v>
      </c>
    </row>
    <row r="2368" spans="15:16" ht="18.5" x14ac:dyDescent="0.45">
      <c r="O2368" s="38"/>
      <c r="P2368" s="39" t="e">
        <f t="shared" si="37"/>
        <v>#DIV/0!</v>
      </c>
    </row>
    <row r="2369" spans="15:16" ht="18.5" x14ac:dyDescent="0.45">
      <c r="O2369" s="38"/>
      <c r="P2369" s="39" t="e">
        <f t="shared" si="37"/>
        <v>#DIV/0!</v>
      </c>
    </row>
    <row r="2370" spans="15:16" ht="18.5" x14ac:dyDescent="0.45">
      <c r="O2370" s="38"/>
      <c r="P2370" s="39" t="e">
        <f t="shared" si="37"/>
        <v>#DIV/0!</v>
      </c>
    </row>
    <row r="2371" spans="15:16" ht="18.5" x14ac:dyDescent="0.45">
      <c r="O2371" s="38"/>
      <c r="P2371" s="39" t="e">
        <f t="shared" si="37"/>
        <v>#DIV/0!</v>
      </c>
    </row>
    <row r="2372" spans="15:16" ht="18.5" x14ac:dyDescent="0.45">
      <c r="O2372" s="38"/>
      <c r="P2372" s="39" t="e">
        <f t="shared" si="37"/>
        <v>#DIV/0!</v>
      </c>
    </row>
    <row r="2373" spans="15:16" ht="18.5" x14ac:dyDescent="0.45">
      <c r="O2373" s="38"/>
      <c r="P2373" s="39" t="e">
        <f t="shared" si="37"/>
        <v>#DIV/0!</v>
      </c>
    </row>
    <row r="2374" spans="15:16" ht="18.5" x14ac:dyDescent="0.45">
      <c r="O2374" s="38"/>
      <c r="P2374" s="39" t="e">
        <f t="shared" si="37"/>
        <v>#DIV/0!</v>
      </c>
    </row>
    <row r="2375" spans="15:16" ht="18.5" x14ac:dyDescent="0.45">
      <c r="O2375" s="38"/>
      <c r="P2375" s="39" t="e">
        <f t="shared" si="37"/>
        <v>#DIV/0!</v>
      </c>
    </row>
    <row r="2376" spans="15:16" ht="18.5" x14ac:dyDescent="0.45">
      <c r="O2376" s="38"/>
      <c r="P2376" s="39" t="e">
        <f t="shared" si="37"/>
        <v>#DIV/0!</v>
      </c>
    </row>
    <row r="2377" spans="15:16" ht="18.5" x14ac:dyDescent="0.45">
      <c r="O2377" s="38"/>
      <c r="P2377" s="39" t="e">
        <f t="shared" si="37"/>
        <v>#DIV/0!</v>
      </c>
    </row>
    <row r="2378" spans="15:16" ht="18.5" x14ac:dyDescent="0.45">
      <c r="O2378" s="38"/>
      <c r="P2378" s="39" t="e">
        <f t="shared" si="37"/>
        <v>#DIV/0!</v>
      </c>
    </row>
    <row r="2379" spans="15:16" ht="18.5" x14ac:dyDescent="0.45">
      <c r="O2379" s="38"/>
      <c r="P2379" s="39" t="e">
        <f t="shared" si="37"/>
        <v>#DIV/0!</v>
      </c>
    </row>
    <row r="2380" spans="15:16" ht="18.5" x14ac:dyDescent="0.45">
      <c r="O2380" s="38"/>
      <c r="P2380" s="39" t="e">
        <f t="shared" si="37"/>
        <v>#DIV/0!</v>
      </c>
    </row>
    <row r="2381" spans="15:16" ht="18.5" x14ac:dyDescent="0.45">
      <c r="O2381" s="38"/>
      <c r="P2381" s="39" t="e">
        <f t="shared" si="37"/>
        <v>#DIV/0!</v>
      </c>
    </row>
    <row r="2382" spans="15:16" ht="18.5" x14ac:dyDescent="0.45">
      <c r="O2382" s="38"/>
      <c r="P2382" s="39" t="e">
        <f t="shared" si="37"/>
        <v>#DIV/0!</v>
      </c>
    </row>
    <row r="2383" spans="15:16" ht="18.5" x14ac:dyDescent="0.45">
      <c r="O2383" s="38"/>
      <c r="P2383" s="39" t="e">
        <f t="shared" si="37"/>
        <v>#DIV/0!</v>
      </c>
    </row>
    <row r="2384" spans="15:16" ht="18.5" x14ac:dyDescent="0.45">
      <c r="O2384" s="38"/>
      <c r="P2384" s="39" t="e">
        <f t="shared" si="37"/>
        <v>#DIV/0!</v>
      </c>
    </row>
    <row r="2385" spans="15:16" ht="18.5" x14ac:dyDescent="0.45">
      <c r="O2385" s="38"/>
      <c r="P2385" s="39" t="e">
        <f t="shared" si="37"/>
        <v>#DIV/0!</v>
      </c>
    </row>
    <row r="2386" spans="15:16" ht="18.5" x14ac:dyDescent="0.45">
      <c r="O2386" s="38"/>
      <c r="P2386" s="39" t="e">
        <f t="shared" si="37"/>
        <v>#DIV/0!</v>
      </c>
    </row>
    <row r="2387" spans="15:16" ht="18.5" x14ac:dyDescent="0.45">
      <c r="O2387" s="38"/>
      <c r="P2387" s="39" t="e">
        <f t="shared" si="37"/>
        <v>#DIV/0!</v>
      </c>
    </row>
    <row r="2388" spans="15:16" ht="18.5" x14ac:dyDescent="0.45">
      <c r="O2388" s="38"/>
      <c r="P2388" s="39" t="e">
        <f t="shared" si="37"/>
        <v>#DIV/0!</v>
      </c>
    </row>
    <row r="2389" spans="15:16" ht="18.5" x14ac:dyDescent="0.45">
      <c r="O2389" s="38"/>
      <c r="P2389" s="39" t="e">
        <f t="shared" si="37"/>
        <v>#DIV/0!</v>
      </c>
    </row>
    <row r="2390" spans="15:16" ht="18.5" x14ac:dyDescent="0.45">
      <c r="O2390" s="38"/>
      <c r="P2390" s="39" t="e">
        <f t="shared" si="37"/>
        <v>#DIV/0!</v>
      </c>
    </row>
    <row r="2391" spans="15:16" ht="18.5" x14ac:dyDescent="0.45">
      <c r="O2391" s="38"/>
      <c r="P2391" s="39" t="e">
        <f t="shared" si="37"/>
        <v>#DIV/0!</v>
      </c>
    </row>
    <row r="2392" spans="15:16" ht="18.5" x14ac:dyDescent="0.45">
      <c r="O2392" s="38"/>
      <c r="P2392" s="39" t="e">
        <f t="shared" si="37"/>
        <v>#DIV/0!</v>
      </c>
    </row>
    <row r="2393" spans="15:16" ht="18.5" x14ac:dyDescent="0.45">
      <c r="O2393" s="38"/>
      <c r="P2393" s="39" t="e">
        <f t="shared" si="37"/>
        <v>#DIV/0!</v>
      </c>
    </row>
    <row r="2394" spans="15:16" ht="18.5" x14ac:dyDescent="0.45">
      <c r="O2394" s="38"/>
      <c r="P2394" s="39" t="e">
        <f t="shared" si="37"/>
        <v>#DIV/0!</v>
      </c>
    </row>
    <row r="2395" spans="15:16" ht="18.5" x14ac:dyDescent="0.45">
      <c r="O2395" s="38"/>
      <c r="P2395" s="39" t="e">
        <f t="shared" si="37"/>
        <v>#DIV/0!</v>
      </c>
    </row>
    <row r="2396" spans="15:16" ht="18.5" x14ac:dyDescent="0.45">
      <c r="O2396" s="38"/>
      <c r="P2396" s="39" t="e">
        <f t="shared" si="37"/>
        <v>#DIV/0!</v>
      </c>
    </row>
    <row r="2397" spans="15:16" ht="18.5" x14ac:dyDescent="0.45">
      <c r="O2397" s="38"/>
      <c r="P2397" s="39" t="e">
        <f t="shared" si="37"/>
        <v>#DIV/0!</v>
      </c>
    </row>
    <row r="2398" spans="15:16" ht="18.5" x14ac:dyDescent="0.45">
      <c r="O2398" s="38"/>
      <c r="P2398" s="39" t="e">
        <f t="shared" si="37"/>
        <v>#DIV/0!</v>
      </c>
    </row>
    <row r="2399" spans="15:16" ht="18.5" x14ac:dyDescent="0.45">
      <c r="O2399" s="38"/>
      <c r="P2399" s="39" t="e">
        <f t="shared" si="37"/>
        <v>#DIV/0!</v>
      </c>
    </row>
    <row r="2400" spans="15:16" ht="18.5" x14ac:dyDescent="0.45">
      <c r="O2400" s="38"/>
      <c r="P2400" s="39" t="e">
        <f t="shared" si="37"/>
        <v>#DIV/0!</v>
      </c>
    </row>
    <row r="2401" spans="15:16" ht="18.5" x14ac:dyDescent="0.45">
      <c r="O2401" s="38"/>
      <c r="P2401" s="39" t="e">
        <f t="shared" si="37"/>
        <v>#DIV/0!</v>
      </c>
    </row>
    <row r="2402" spans="15:16" ht="18.5" x14ac:dyDescent="0.45">
      <c r="O2402" s="38"/>
      <c r="P2402" s="39" t="e">
        <f t="shared" si="37"/>
        <v>#DIV/0!</v>
      </c>
    </row>
    <row r="2403" spans="15:16" ht="18.5" x14ac:dyDescent="0.45">
      <c r="O2403" s="38"/>
      <c r="P2403" s="39" t="e">
        <f t="shared" si="37"/>
        <v>#DIV/0!</v>
      </c>
    </row>
    <row r="2404" spans="15:16" ht="18.5" x14ac:dyDescent="0.45">
      <c r="O2404" s="38"/>
      <c r="P2404" s="39" t="e">
        <f t="shared" si="37"/>
        <v>#DIV/0!</v>
      </c>
    </row>
    <row r="2405" spans="15:16" ht="18.5" x14ac:dyDescent="0.45">
      <c r="O2405" s="38"/>
      <c r="P2405" s="39" t="e">
        <f t="shared" ref="P2405:P2468" si="38">(J2405*100)/O2405</f>
        <v>#DIV/0!</v>
      </c>
    </row>
    <row r="2406" spans="15:16" ht="18.5" x14ac:dyDescent="0.45">
      <c r="O2406" s="38"/>
      <c r="P2406" s="39" t="e">
        <f t="shared" si="38"/>
        <v>#DIV/0!</v>
      </c>
    </row>
    <row r="2407" spans="15:16" ht="18.5" x14ac:dyDescent="0.45">
      <c r="O2407" s="38"/>
      <c r="P2407" s="39" t="e">
        <f t="shared" si="38"/>
        <v>#DIV/0!</v>
      </c>
    </row>
    <row r="2408" spans="15:16" ht="18.5" x14ac:dyDescent="0.45">
      <c r="O2408" s="38"/>
      <c r="P2408" s="39" t="e">
        <f t="shared" si="38"/>
        <v>#DIV/0!</v>
      </c>
    </row>
    <row r="2409" spans="15:16" ht="18.5" x14ac:dyDescent="0.45">
      <c r="O2409" s="38"/>
      <c r="P2409" s="39" t="e">
        <f t="shared" si="38"/>
        <v>#DIV/0!</v>
      </c>
    </row>
    <row r="2410" spans="15:16" ht="18.5" x14ac:dyDescent="0.45">
      <c r="O2410" s="38"/>
      <c r="P2410" s="39" t="e">
        <f t="shared" si="38"/>
        <v>#DIV/0!</v>
      </c>
    </row>
    <row r="2411" spans="15:16" ht="18.5" x14ac:dyDescent="0.45">
      <c r="O2411" s="38"/>
      <c r="P2411" s="39" t="e">
        <f t="shared" si="38"/>
        <v>#DIV/0!</v>
      </c>
    </row>
    <row r="2412" spans="15:16" ht="18.5" x14ac:dyDescent="0.45">
      <c r="O2412" s="38"/>
      <c r="P2412" s="39" t="e">
        <f t="shared" si="38"/>
        <v>#DIV/0!</v>
      </c>
    </row>
    <row r="2413" spans="15:16" ht="18.5" x14ac:dyDescent="0.45">
      <c r="O2413" s="38"/>
      <c r="P2413" s="39" t="e">
        <f t="shared" si="38"/>
        <v>#DIV/0!</v>
      </c>
    </row>
    <row r="2414" spans="15:16" ht="18.5" x14ac:dyDescent="0.45">
      <c r="O2414" s="38"/>
      <c r="P2414" s="39" t="e">
        <f t="shared" si="38"/>
        <v>#DIV/0!</v>
      </c>
    </row>
    <row r="2415" spans="15:16" ht="18.5" x14ac:dyDescent="0.45">
      <c r="O2415" s="38"/>
      <c r="P2415" s="39" t="e">
        <f t="shared" si="38"/>
        <v>#DIV/0!</v>
      </c>
    </row>
    <row r="2416" spans="15:16" ht="18.5" x14ac:dyDescent="0.45">
      <c r="O2416" s="38"/>
      <c r="P2416" s="39" t="e">
        <f t="shared" si="38"/>
        <v>#DIV/0!</v>
      </c>
    </row>
    <row r="2417" spans="15:16" ht="18.5" x14ac:dyDescent="0.45">
      <c r="O2417" s="38"/>
      <c r="P2417" s="39" t="e">
        <f t="shared" si="38"/>
        <v>#DIV/0!</v>
      </c>
    </row>
    <row r="2418" spans="15:16" ht="18.5" x14ac:dyDescent="0.45">
      <c r="O2418" s="38"/>
      <c r="P2418" s="39" t="e">
        <f t="shared" si="38"/>
        <v>#DIV/0!</v>
      </c>
    </row>
    <row r="2419" spans="15:16" ht="18.5" x14ac:dyDescent="0.45">
      <c r="O2419" s="38"/>
      <c r="P2419" s="39" t="e">
        <f t="shared" si="38"/>
        <v>#DIV/0!</v>
      </c>
    </row>
    <row r="2420" spans="15:16" ht="18.5" x14ac:dyDescent="0.45">
      <c r="O2420" s="38"/>
      <c r="P2420" s="39" t="e">
        <f t="shared" si="38"/>
        <v>#DIV/0!</v>
      </c>
    </row>
    <row r="2421" spans="15:16" ht="18.5" x14ac:dyDescent="0.45">
      <c r="O2421" s="38"/>
      <c r="P2421" s="39" t="e">
        <f t="shared" si="38"/>
        <v>#DIV/0!</v>
      </c>
    </row>
    <row r="2422" spans="15:16" ht="18.5" x14ac:dyDescent="0.45">
      <c r="O2422" s="38"/>
      <c r="P2422" s="39" t="e">
        <f t="shared" si="38"/>
        <v>#DIV/0!</v>
      </c>
    </row>
    <row r="2423" spans="15:16" ht="18.5" x14ac:dyDescent="0.45">
      <c r="O2423" s="38"/>
      <c r="P2423" s="39" t="e">
        <f t="shared" si="38"/>
        <v>#DIV/0!</v>
      </c>
    </row>
    <row r="2424" spans="15:16" ht="18.5" x14ac:dyDescent="0.45">
      <c r="O2424" s="38"/>
      <c r="P2424" s="39" t="e">
        <f t="shared" si="38"/>
        <v>#DIV/0!</v>
      </c>
    </row>
    <row r="2425" spans="15:16" ht="18.5" x14ac:dyDescent="0.45">
      <c r="O2425" s="38"/>
      <c r="P2425" s="39" t="e">
        <f t="shared" si="38"/>
        <v>#DIV/0!</v>
      </c>
    </row>
    <row r="2426" spans="15:16" ht="18.5" x14ac:dyDescent="0.45">
      <c r="O2426" s="38"/>
      <c r="P2426" s="39" t="e">
        <f t="shared" si="38"/>
        <v>#DIV/0!</v>
      </c>
    </row>
    <row r="2427" spans="15:16" ht="18.5" x14ac:dyDescent="0.45">
      <c r="O2427" s="38"/>
      <c r="P2427" s="39" t="e">
        <f t="shared" si="38"/>
        <v>#DIV/0!</v>
      </c>
    </row>
    <row r="2428" spans="15:16" ht="18.5" x14ac:dyDescent="0.45">
      <c r="O2428" s="38"/>
      <c r="P2428" s="39" t="e">
        <f t="shared" si="38"/>
        <v>#DIV/0!</v>
      </c>
    </row>
    <row r="2429" spans="15:16" ht="18.5" x14ac:dyDescent="0.45">
      <c r="O2429" s="38"/>
      <c r="P2429" s="39" t="e">
        <f t="shared" si="38"/>
        <v>#DIV/0!</v>
      </c>
    </row>
    <row r="2430" spans="15:16" ht="18.5" x14ac:dyDescent="0.45">
      <c r="O2430" s="38"/>
      <c r="P2430" s="39" t="e">
        <f t="shared" si="38"/>
        <v>#DIV/0!</v>
      </c>
    </row>
    <row r="2431" spans="15:16" ht="18.5" x14ac:dyDescent="0.45">
      <c r="O2431" s="38"/>
      <c r="P2431" s="39" t="e">
        <f t="shared" si="38"/>
        <v>#DIV/0!</v>
      </c>
    </row>
    <row r="2432" spans="15:16" ht="18.5" x14ac:dyDescent="0.45">
      <c r="O2432" s="38"/>
      <c r="P2432" s="39" t="e">
        <f t="shared" si="38"/>
        <v>#DIV/0!</v>
      </c>
    </row>
    <row r="2433" spans="15:16" ht="18.5" x14ac:dyDescent="0.45">
      <c r="O2433" s="38"/>
      <c r="P2433" s="39" t="e">
        <f t="shared" si="38"/>
        <v>#DIV/0!</v>
      </c>
    </row>
    <row r="2434" spans="15:16" ht="18.5" x14ac:dyDescent="0.45">
      <c r="O2434" s="38"/>
      <c r="P2434" s="39" t="e">
        <f t="shared" si="38"/>
        <v>#DIV/0!</v>
      </c>
    </row>
    <row r="2435" spans="15:16" ht="18.5" x14ac:dyDescent="0.45">
      <c r="O2435" s="38"/>
      <c r="P2435" s="39" t="e">
        <f t="shared" si="38"/>
        <v>#DIV/0!</v>
      </c>
    </row>
    <row r="2436" spans="15:16" ht="18.5" x14ac:dyDescent="0.45">
      <c r="O2436" s="38"/>
      <c r="P2436" s="39" t="e">
        <f t="shared" si="38"/>
        <v>#DIV/0!</v>
      </c>
    </row>
    <row r="2437" spans="15:16" ht="18.5" x14ac:dyDescent="0.45">
      <c r="O2437" s="38"/>
      <c r="P2437" s="39" t="e">
        <f t="shared" si="38"/>
        <v>#DIV/0!</v>
      </c>
    </row>
    <row r="2438" spans="15:16" ht="18.5" x14ac:dyDescent="0.45">
      <c r="O2438" s="38"/>
      <c r="P2438" s="39" t="e">
        <f t="shared" si="38"/>
        <v>#DIV/0!</v>
      </c>
    </row>
    <row r="2439" spans="15:16" ht="18.5" x14ac:dyDescent="0.45">
      <c r="O2439" s="38"/>
      <c r="P2439" s="39" t="e">
        <f t="shared" si="38"/>
        <v>#DIV/0!</v>
      </c>
    </row>
    <row r="2440" spans="15:16" ht="18.5" x14ac:dyDescent="0.45">
      <c r="O2440" s="38"/>
      <c r="P2440" s="39" t="e">
        <f t="shared" si="38"/>
        <v>#DIV/0!</v>
      </c>
    </row>
    <row r="2441" spans="15:16" ht="18.5" x14ac:dyDescent="0.45">
      <c r="O2441" s="38"/>
      <c r="P2441" s="39" t="e">
        <f t="shared" si="38"/>
        <v>#DIV/0!</v>
      </c>
    </row>
    <row r="2442" spans="15:16" ht="18.5" x14ac:dyDescent="0.45">
      <c r="O2442" s="38"/>
      <c r="P2442" s="39" t="e">
        <f t="shared" si="38"/>
        <v>#DIV/0!</v>
      </c>
    </row>
    <row r="2443" spans="15:16" ht="18.5" x14ac:dyDescent="0.45">
      <c r="O2443" s="38"/>
      <c r="P2443" s="39" t="e">
        <f t="shared" si="38"/>
        <v>#DIV/0!</v>
      </c>
    </row>
    <row r="2444" spans="15:16" ht="18.5" x14ac:dyDescent="0.45">
      <c r="O2444" s="38"/>
      <c r="P2444" s="39" t="e">
        <f t="shared" si="38"/>
        <v>#DIV/0!</v>
      </c>
    </row>
    <row r="2445" spans="15:16" ht="18.5" x14ac:dyDescent="0.45">
      <c r="O2445" s="38"/>
      <c r="P2445" s="39" t="e">
        <f t="shared" si="38"/>
        <v>#DIV/0!</v>
      </c>
    </row>
    <row r="2446" spans="15:16" ht="18.5" x14ac:dyDescent="0.45">
      <c r="O2446" s="38"/>
      <c r="P2446" s="39" t="e">
        <f t="shared" si="38"/>
        <v>#DIV/0!</v>
      </c>
    </row>
    <row r="2447" spans="15:16" ht="18.5" x14ac:dyDescent="0.45">
      <c r="O2447" s="38"/>
      <c r="P2447" s="39" t="e">
        <f t="shared" si="38"/>
        <v>#DIV/0!</v>
      </c>
    </row>
    <row r="2448" spans="15:16" ht="18.5" x14ac:dyDescent="0.45">
      <c r="O2448" s="38"/>
      <c r="P2448" s="39" t="e">
        <f t="shared" si="38"/>
        <v>#DIV/0!</v>
      </c>
    </row>
    <row r="2449" spans="15:16" ht="18.5" x14ac:dyDescent="0.45">
      <c r="O2449" s="38"/>
      <c r="P2449" s="39" t="e">
        <f t="shared" si="38"/>
        <v>#DIV/0!</v>
      </c>
    </row>
    <row r="2450" spans="15:16" ht="18.5" x14ac:dyDescent="0.45">
      <c r="O2450" s="38"/>
      <c r="P2450" s="39" t="e">
        <f t="shared" si="38"/>
        <v>#DIV/0!</v>
      </c>
    </row>
    <row r="2451" spans="15:16" ht="18.5" x14ac:dyDescent="0.45">
      <c r="O2451" s="38"/>
      <c r="P2451" s="39" t="e">
        <f t="shared" si="38"/>
        <v>#DIV/0!</v>
      </c>
    </row>
    <row r="2452" spans="15:16" ht="18.5" x14ac:dyDescent="0.45">
      <c r="O2452" s="38"/>
      <c r="P2452" s="39" t="e">
        <f t="shared" si="38"/>
        <v>#DIV/0!</v>
      </c>
    </row>
    <row r="2453" spans="15:16" ht="18.5" x14ac:dyDescent="0.45">
      <c r="O2453" s="38"/>
      <c r="P2453" s="39" t="e">
        <f t="shared" si="38"/>
        <v>#DIV/0!</v>
      </c>
    </row>
    <row r="2454" spans="15:16" ht="18.5" x14ac:dyDescent="0.45">
      <c r="O2454" s="38"/>
      <c r="P2454" s="39" t="e">
        <f t="shared" si="38"/>
        <v>#DIV/0!</v>
      </c>
    </row>
    <row r="2455" spans="15:16" ht="18.5" x14ac:dyDescent="0.45">
      <c r="O2455" s="38"/>
      <c r="P2455" s="39" t="e">
        <f t="shared" si="38"/>
        <v>#DIV/0!</v>
      </c>
    </row>
    <row r="2456" spans="15:16" ht="18.5" x14ac:dyDescent="0.45">
      <c r="O2456" s="38"/>
      <c r="P2456" s="39" t="e">
        <f t="shared" si="38"/>
        <v>#DIV/0!</v>
      </c>
    </row>
    <row r="2457" spans="15:16" ht="18.5" x14ac:dyDescent="0.45">
      <c r="O2457" s="38"/>
      <c r="P2457" s="39" t="e">
        <f t="shared" si="38"/>
        <v>#DIV/0!</v>
      </c>
    </row>
    <row r="2458" spans="15:16" ht="18.5" x14ac:dyDescent="0.45">
      <c r="O2458" s="38"/>
      <c r="P2458" s="39" t="e">
        <f t="shared" si="38"/>
        <v>#DIV/0!</v>
      </c>
    </row>
    <row r="2459" spans="15:16" ht="18.5" x14ac:dyDescent="0.45">
      <c r="O2459" s="38"/>
      <c r="P2459" s="39" t="e">
        <f t="shared" si="38"/>
        <v>#DIV/0!</v>
      </c>
    </row>
    <row r="2460" spans="15:16" ht="18.5" x14ac:dyDescent="0.45">
      <c r="O2460" s="38"/>
      <c r="P2460" s="39" t="e">
        <f t="shared" si="38"/>
        <v>#DIV/0!</v>
      </c>
    </row>
    <row r="2461" spans="15:16" ht="18.5" x14ac:dyDescent="0.45">
      <c r="O2461" s="38"/>
      <c r="P2461" s="39" t="e">
        <f t="shared" si="38"/>
        <v>#DIV/0!</v>
      </c>
    </row>
    <row r="2462" spans="15:16" ht="18.5" x14ac:dyDescent="0.45">
      <c r="O2462" s="38"/>
      <c r="P2462" s="39" t="e">
        <f t="shared" si="38"/>
        <v>#DIV/0!</v>
      </c>
    </row>
    <row r="2463" spans="15:16" ht="18.5" x14ac:dyDescent="0.45">
      <c r="O2463" s="38"/>
      <c r="P2463" s="39" t="e">
        <f t="shared" si="38"/>
        <v>#DIV/0!</v>
      </c>
    </row>
    <row r="2464" spans="15:16" ht="18.5" x14ac:dyDescent="0.45">
      <c r="O2464" s="38"/>
      <c r="P2464" s="39" t="e">
        <f t="shared" si="38"/>
        <v>#DIV/0!</v>
      </c>
    </row>
    <row r="2465" spans="15:16" ht="18.5" x14ac:dyDescent="0.45">
      <c r="O2465" s="38"/>
      <c r="P2465" s="39" t="e">
        <f t="shared" si="38"/>
        <v>#DIV/0!</v>
      </c>
    </row>
    <row r="2466" spans="15:16" ht="18.5" x14ac:dyDescent="0.45">
      <c r="O2466" s="38"/>
      <c r="P2466" s="39" t="e">
        <f t="shared" si="38"/>
        <v>#DIV/0!</v>
      </c>
    </row>
    <row r="2467" spans="15:16" ht="18.5" x14ac:dyDescent="0.45">
      <c r="O2467" s="38"/>
      <c r="P2467" s="39" t="e">
        <f t="shared" si="38"/>
        <v>#DIV/0!</v>
      </c>
    </row>
    <row r="2468" spans="15:16" ht="18.5" x14ac:dyDescent="0.45">
      <c r="O2468" s="38"/>
      <c r="P2468" s="39" t="e">
        <f t="shared" si="38"/>
        <v>#DIV/0!</v>
      </c>
    </row>
    <row r="2469" spans="15:16" ht="18.5" x14ac:dyDescent="0.45">
      <c r="O2469" s="38"/>
      <c r="P2469" s="39" t="e">
        <f t="shared" ref="P2469:P2532" si="39">(J2469*100)/O2469</f>
        <v>#DIV/0!</v>
      </c>
    </row>
    <row r="2470" spans="15:16" ht="18.5" x14ac:dyDescent="0.45">
      <c r="O2470" s="38"/>
      <c r="P2470" s="39" t="e">
        <f t="shared" si="39"/>
        <v>#DIV/0!</v>
      </c>
    </row>
    <row r="2471" spans="15:16" ht="18.5" x14ac:dyDescent="0.45">
      <c r="O2471" s="38"/>
      <c r="P2471" s="39" t="e">
        <f t="shared" si="39"/>
        <v>#DIV/0!</v>
      </c>
    </row>
    <row r="2472" spans="15:16" ht="18.5" x14ac:dyDescent="0.45">
      <c r="O2472" s="38"/>
      <c r="P2472" s="39" t="e">
        <f t="shared" si="39"/>
        <v>#DIV/0!</v>
      </c>
    </row>
    <row r="2473" spans="15:16" ht="18.5" x14ac:dyDescent="0.45">
      <c r="O2473" s="38"/>
      <c r="P2473" s="39" t="e">
        <f t="shared" si="39"/>
        <v>#DIV/0!</v>
      </c>
    </row>
    <row r="2474" spans="15:16" ht="18.5" x14ac:dyDescent="0.45">
      <c r="O2474" s="38"/>
      <c r="P2474" s="39" t="e">
        <f t="shared" si="39"/>
        <v>#DIV/0!</v>
      </c>
    </row>
    <row r="2475" spans="15:16" ht="18.5" x14ac:dyDescent="0.45">
      <c r="O2475" s="38"/>
      <c r="P2475" s="39" t="e">
        <f t="shared" si="39"/>
        <v>#DIV/0!</v>
      </c>
    </row>
    <row r="2476" spans="15:16" ht="18.5" x14ac:dyDescent="0.45">
      <c r="O2476" s="38"/>
      <c r="P2476" s="39" t="e">
        <f t="shared" si="39"/>
        <v>#DIV/0!</v>
      </c>
    </row>
    <row r="2477" spans="15:16" ht="18.5" x14ac:dyDescent="0.45">
      <c r="O2477" s="38"/>
      <c r="P2477" s="39" t="e">
        <f t="shared" si="39"/>
        <v>#DIV/0!</v>
      </c>
    </row>
    <row r="2478" spans="15:16" ht="18.5" x14ac:dyDescent="0.45">
      <c r="O2478" s="38"/>
      <c r="P2478" s="39" t="e">
        <f t="shared" si="39"/>
        <v>#DIV/0!</v>
      </c>
    </row>
    <row r="2479" spans="15:16" ht="18.5" x14ac:dyDescent="0.45">
      <c r="O2479" s="38"/>
      <c r="P2479" s="39" t="e">
        <f t="shared" si="39"/>
        <v>#DIV/0!</v>
      </c>
    </row>
    <row r="2480" spans="15:16" ht="18.5" x14ac:dyDescent="0.45">
      <c r="O2480" s="38"/>
      <c r="P2480" s="39" t="e">
        <f t="shared" si="39"/>
        <v>#DIV/0!</v>
      </c>
    </row>
    <row r="2481" spans="15:16" ht="18.5" x14ac:dyDescent="0.45">
      <c r="O2481" s="38"/>
      <c r="P2481" s="39" t="e">
        <f t="shared" si="39"/>
        <v>#DIV/0!</v>
      </c>
    </row>
    <row r="2482" spans="15:16" ht="18.5" x14ac:dyDescent="0.45">
      <c r="O2482" s="38"/>
      <c r="P2482" s="39" t="e">
        <f t="shared" si="39"/>
        <v>#DIV/0!</v>
      </c>
    </row>
    <row r="2483" spans="15:16" ht="18.5" x14ac:dyDescent="0.45">
      <c r="O2483" s="38"/>
      <c r="P2483" s="39" t="e">
        <f t="shared" si="39"/>
        <v>#DIV/0!</v>
      </c>
    </row>
    <row r="2484" spans="15:16" ht="18.5" x14ac:dyDescent="0.45">
      <c r="O2484" s="38"/>
      <c r="P2484" s="39" t="e">
        <f t="shared" si="39"/>
        <v>#DIV/0!</v>
      </c>
    </row>
    <row r="2485" spans="15:16" ht="18.5" x14ac:dyDescent="0.45">
      <c r="O2485" s="38"/>
      <c r="P2485" s="39" t="e">
        <f t="shared" si="39"/>
        <v>#DIV/0!</v>
      </c>
    </row>
    <row r="2486" spans="15:16" ht="18.5" x14ac:dyDescent="0.45">
      <c r="O2486" s="38"/>
      <c r="P2486" s="39" t="e">
        <f t="shared" si="39"/>
        <v>#DIV/0!</v>
      </c>
    </row>
    <row r="2487" spans="15:16" ht="18.5" x14ac:dyDescent="0.45">
      <c r="O2487" s="38"/>
      <c r="P2487" s="39" t="e">
        <f t="shared" si="39"/>
        <v>#DIV/0!</v>
      </c>
    </row>
    <row r="2488" spans="15:16" ht="18.5" x14ac:dyDescent="0.45">
      <c r="O2488" s="38"/>
      <c r="P2488" s="39" t="e">
        <f t="shared" si="39"/>
        <v>#DIV/0!</v>
      </c>
    </row>
    <row r="2489" spans="15:16" ht="18.5" x14ac:dyDescent="0.45">
      <c r="O2489" s="38"/>
      <c r="P2489" s="39" t="e">
        <f t="shared" si="39"/>
        <v>#DIV/0!</v>
      </c>
    </row>
    <row r="2490" spans="15:16" ht="18.5" x14ac:dyDescent="0.45">
      <c r="O2490" s="38"/>
      <c r="P2490" s="39" t="e">
        <f t="shared" si="39"/>
        <v>#DIV/0!</v>
      </c>
    </row>
    <row r="2491" spans="15:16" ht="18.5" x14ac:dyDescent="0.45">
      <c r="O2491" s="38"/>
      <c r="P2491" s="39" t="e">
        <f t="shared" si="39"/>
        <v>#DIV/0!</v>
      </c>
    </row>
    <row r="2492" spans="15:16" ht="18.5" x14ac:dyDescent="0.45">
      <c r="O2492" s="38"/>
      <c r="P2492" s="39" t="e">
        <f t="shared" si="39"/>
        <v>#DIV/0!</v>
      </c>
    </row>
    <row r="2493" spans="15:16" ht="18.5" x14ac:dyDescent="0.45">
      <c r="O2493" s="38"/>
      <c r="P2493" s="39" t="e">
        <f t="shared" si="39"/>
        <v>#DIV/0!</v>
      </c>
    </row>
    <row r="2494" spans="15:16" ht="18.5" x14ac:dyDescent="0.45">
      <c r="O2494" s="38"/>
      <c r="P2494" s="39" t="e">
        <f t="shared" si="39"/>
        <v>#DIV/0!</v>
      </c>
    </row>
    <row r="2495" spans="15:16" ht="18.5" x14ac:dyDescent="0.45">
      <c r="O2495" s="38"/>
      <c r="P2495" s="39" t="e">
        <f t="shared" si="39"/>
        <v>#DIV/0!</v>
      </c>
    </row>
    <row r="2496" spans="15:16" ht="18.5" x14ac:dyDescent="0.45">
      <c r="O2496" s="38"/>
      <c r="P2496" s="39" t="e">
        <f t="shared" si="39"/>
        <v>#DIV/0!</v>
      </c>
    </row>
    <row r="2497" spans="15:16" ht="18.5" x14ac:dyDescent="0.45">
      <c r="O2497" s="38"/>
      <c r="P2497" s="39" t="e">
        <f t="shared" si="39"/>
        <v>#DIV/0!</v>
      </c>
    </row>
    <row r="2498" spans="15:16" ht="18.5" x14ac:dyDescent="0.45">
      <c r="O2498" s="38"/>
      <c r="P2498" s="39" t="e">
        <f t="shared" si="39"/>
        <v>#DIV/0!</v>
      </c>
    </row>
    <row r="2499" spans="15:16" ht="18.5" x14ac:dyDescent="0.45">
      <c r="O2499" s="38"/>
      <c r="P2499" s="39" t="e">
        <f t="shared" si="39"/>
        <v>#DIV/0!</v>
      </c>
    </row>
    <row r="2500" spans="15:16" ht="18.5" x14ac:dyDescent="0.45">
      <c r="O2500" s="38"/>
      <c r="P2500" s="39" t="e">
        <f t="shared" si="39"/>
        <v>#DIV/0!</v>
      </c>
    </row>
    <row r="2501" spans="15:16" ht="18.5" x14ac:dyDescent="0.45">
      <c r="O2501" s="38"/>
      <c r="P2501" s="39" t="e">
        <f t="shared" si="39"/>
        <v>#DIV/0!</v>
      </c>
    </row>
    <row r="2502" spans="15:16" ht="18.5" x14ac:dyDescent="0.45">
      <c r="O2502" s="38"/>
      <c r="P2502" s="39" t="e">
        <f t="shared" si="39"/>
        <v>#DIV/0!</v>
      </c>
    </row>
    <row r="2503" spans="15:16" ht="18.5" x14ac:dyDescent="0.45">
      <c r="O2503" s="38"/>
      <c r="P2503" s="39" t="e">
        <f t="shared" si="39"/>
        <v>#DIV/0!</v>
      </c>
    </row>
    <row r="2504" spans="15:16" ht="18.5" x14ac:dyDescent="0.45">
      <c r="O2504" s="38"/>
      <c r="P2504" s="39" t="e">
        <f t="shared" si="39"/>
        <v>#DIV/0!</v>
      </c>
    </row>
    <row r="2505" spans="15:16" ht="18.5" x14ac:dyDescent="0.45">
      <c r="O2505" s="38"/>
      <c r="P2505" s="39" t="e">
        <f t="shared" si="39"/>
        <v>#DIV/0!</v>
      </c>
    </row>
    <row r="2506" spans="15:16" ht="18.5" x14ac:dyDescent="0.45">
      <c r="O2506" s="38"/>
      <c r="P2506" s="39" t="e">
        <f t="shared" si="39"/>
        <v>#DIV/0!</v>
      </c>
    </row>
    <row r="2507" spans="15:16" ht="18.5" x14ac:dyDescent="0.45">
      <c r="O2507" s="38"/>
      <c r="P2507" s="39" t="e">
        <f t="shared" si="39"/>
        <v>#DIV/0!</v>
      </c>
    </row>
    <row r="2508" spans="15:16" ht="18.5" x14ac:dyDescent="0.45">
      <c r="O2508" s="38"/>
      <c r="P2508" s="39" t="e">
        <f t="shared" si="39"/>
        <v>#DIV/0!</v>
      </c>
    </row>
    <row r="2509" spans="15:16" ht="18.5" x14ac:dyDescent="0.45">
      <c r="O2509" s="38"/>
      <c r="P2509" s="39" t="e">
        <f t="shared" si="39"/>
        <v>#DIV/0!</v>
      </c>
    </row>
    <row r="2510" spans="15:16" ht="18.5" x14ac:dyDescent="0.45">
      <c r="O2510" s="38"/>
      <c r="P2510" s="39" t="e">
        <f t="shared" si="39"/>
        <v>#DIV/0!</v>
      </c>
    </row>
    <row r="2511" spans="15:16" ht="18.5" x14ac:dyDescent="0.45">
      <c r="O2511" s="38"/>
      <c r="P2511" s="39" t="e">
        <f t="shared" si="39"/>
        <v>#DIV/0!</v>
      </c>
    </row>
    <row r="2512" spans="15:16" ht="18.5" x14ac:dyDescent="0.45">
      <c r="O2512" s="38"/>
      <c r="P2512" s="39" t="e">
        <f t="shared" si="39"/>
        <v>#DIV/0!</v>
      </c>
    </row>
    <row r="2513" spans="15:16" ht="18.5" x14ac:dyDescent="0.45">
      <c r="O2513" s="38"/>
      <c r="P2513" s="39" t="e">
        <f t="shared" si="39"/>
        <v>#DIV/0!</v>
      </c>
    </row>
    <row r="2514" spans="15:16" ht="18.5" x14ac:dyDescent="0.45">
      <c r="O2514" s="38"/>
      <c r="P2514" s="39" t="e">
        <f t="shared" si="39"/>
        <v>#DIV/0!</v>
      </c>
    </row>
    <row r="2515" spans="15:16" ht="18.5" x14ac:dyDescent="0.45">
      <c r="O2515" s="38"/>
      <c r="P2515" s="39" t="e">
        <f t="shared" si="39"/>
        <v>#DIV/0!</v>
      </c>
    </row>
    <row r="2516" spans="15:16" ht="18.5" x14ac:dyDescent="0.45">
      <c r="O2516" s="38"/>
      <c r="P2516" s="39" t="e">
        <f t="shared" si="39"/>
        <v>#DIV/0!</v>
      </c>
    </row>
    <row r="2517" spans="15:16" ht="18.5" x14ac:dyDescent="0.45">
      <c r="O2517" s="38"/>
      <c r="P2517" s="39" t="e">
        <f t="shared" si="39"/>
        <v>#DIV/0!</v>
      </c>
    </row>
    <row r="2518" spans="15:16" ht="18.5" x14ac:dyDescent="0.45">
      <c r="O2518" s="38"/>
      <c r="P2518" s="39" t="e">
        <f t="shared" si="39"/>
        <v>#DIV/0!</v>
      </c>
    </row>
    <row r="2519" spans="15:16" ht="18.5" x14ac:dyDescent="0.45">
      <c r="O2519" s="38"/>
      <c r="P2519" s="39" t="e">
        <f t="shared" si="39"/>
        <v>#DIV/0!</v>
      </c>
    </row>
    <row r="2520" spans="15:16" ht="18.5" x14ac:dyDescent="0.45">
      <c r="O2520" s="38"/>
      <c r="P2520" s="39" t="e">
        <f t="shared" si="39"/>
        <v>#DIV/0!</v>
      </c>
    </row>
    <row r="2521" spans="15:16" ht="18.5" x14ac:dyDescent="0.45">
      <c r="O2521" s="38"/>
      <c r="P2521" s="39" t="e">
        <f t="shared" si="39"/>
        <v>#DIV/0!</v>
      </c>
    </row>
    <row r="2522" spans="15:16" ht="18.5" x14ac:dyDescent="0.45">
      <c r="O2522" s="38"/>
      <c r="P2522" s="39" t="e">
        <f t="shared" si="39"/>
        <v>#DIV/0!</v>
      </c>
    </row>
    <row r="2523" spans="15:16" ht="18.5" x14ac:dyDescent="0.45">
      <c r="O2523" s="38"/>
      <c r="P2523" s="39" t="e">
        <f t="shared" si="39"/>
        <v>#DIV/0!</v>
      </c>
    </row>
    <row r="2524" spans="15:16" ht="18.5" x14ac:dyDescent="0.45">
      <c r="O2524" s="38"/>
      <c r="P2524" s="39" t="e">
        <f t="shared" si="39"/>
        <v>#DIV/0!</v>
      </c>
    </row>
    <row r="2525" spans="15:16" ht="18.5" x14ac:dyDescent="0.45">
      <c r="O2525" s="38"/>
      <c r="P2525" s="39" t="e">
        <f t="shared" si="39"/>
        <v>#DIV/0!</v>
      </c>
    </row>
    <row r="2526" spans="15:16" ht="18.5" x14ac:dyDescent="0.45">
      <c r="O2526" s="38"/>
      <c r="P2526" s="39" t="e">
        <f t="shared" si="39"/>
        <v>#DIV/0!</v>
      </c>
    </row>
    <row r="2527" spans="15:16" ht="18.5" x14ac:dyDescent="0.45">
      <c r="O2527" s="38"/>
      <c r="P2527" s="39" t="e">
        <f t="shared" si="39"/>
        <v>#DIV/0!</v>
      </c>
    </row>
    <row r="2528" spans="15:16" ht="18.5" x14ac:dyDescent="0.45">
      <c r="O2528" s="38"/>
      <c r="P2528" s="39" t="e">
        <f t="shared" si="39"/>
        <v>#DIV/0!</v>
      </c>
    </row>
    <row r="2529" spans="15:16" ht="18.5" x14ac:dyDescent="0.45">
      <c r="O2529" s="38"/>
      <c r="P2529" s="39" t="e">
        <f t="shared" si="39"/>
        <v>#DIV/0!</v>
      </c>
    </row>
    <row r="2530" spans="15:16" ht="18.5" x14ac:dyDescent="0.45">
      <c r="O2530" s="38"/>
      <c r="P2530" s="39" t="e">
        <f t="shared" si="39"/>
        <v>#DIV/0!</v>
      </c>
    </row>
    <row r="2531" spans="15:16" ht="18.5" x14ac:dyDescent="0.45">
      <c r="O2531" s="38"/>
      <c r="P2531" s="39" t="e">
        <f t="shared" si="39"/>
        <v>#DIV/0!</v>
      </c>
    </row>
    <row r="2532" spans="15:16" ht="18.5" x14ac:dyDescent="0.45">
      <c r="O2532" s="38"/>
      <c r="P2532" s="39" t="e">
        <f t="shared" si="39"/>
        <v>#DIV/0!</v>
      </c>
    </row>
    <row r="2533" spans="15:16" ht="18.5" x14ac:dyDescent="0.45">
      <c r="O2533" s="38"/>
      <c r="P2533" s="39" t="e">
        <f t="shared" ref="P2533:P2596" si="40">(J2533*100)/O2533</f>
        <v>#DIV/0!</v>
      </c>
    </row>
    <row r="2534" spans="15:16" ht="18.5" x14ac:dyDescent="0.45">
      <c r="O2534" s="38"/>
      <c r="P2534" s="39" t="e">
        <f t="shared" si="40"/>
        <v>#DIV/0!</v>
      </c>
    </row>
    <row r="2535" spans="15:16" ht="18.5" x14ac:dyDescent="0.45">
      <c r="O2535" s="38"/>
      <c r="P2535" s="39" t="e">
        <f t="shared" si="40"/>
        <v>#DIV/0!</v>
      </c>
    </row>
    <row r="2536" spans="15:16" ht="18.5" x14ac:dyDescent="0.45">
      <c r="O2536" s="38"/>
      <c r="P2536" s="39" t="e">
        <f t="shared" si="40"/>
        <v>#DIV/0!</v>
      </c>
    </row>
    <row r="2537" spans="15:16" ht="18.5" x14ac:dyDescent="0.45">
      <c r="O2537" s="38"/>
      <c r="P2537" s="39" t="e">
        <f t="shared" si="40"/>
        <v>#DIV/0!</v>
      </c>
    </row>
    <row r="2538" spans="15:16" ht="18.5" x14ac:dyDescent="0.45">
      <c r="O2538" s="38"/>
      <c r="P2538" s="39" t="e">
        <f t="shared" si="40"/>
        <v>#DIV/0!</v>
      </c>
    </row>
    <row r="2539" spans="15:16" ht="18.5" x14ac:dyDescent="0.45">
      <c r="O2539" s="38"/>
      <c r="P2539" s="39" t="e">
        <f t="shared" si="40"/>
        <v>#DIV/0!</v>
      </c>
    </row>
    <row r="2540" spans="15:16" ht="18.5" x14ac:dyDescent="0.45">
      <c r="O2540" s="38"/>
      <c r="P2540" s="39" t="e">
        <f t="shared" si="40"/>
        <v>#DIV/0!</v>
      </c>
    </row>
    <row r="2541" spans="15:16" ht="18.5" x14ac:dyDescent="0.45">
      <c r="O2541" s="38"/>
      <c r="P2541" s="39" t="e">
        <f t="shared" si="40"/>
        <v>#DIV/0!</v>
      </c>
    </row>
    <row r="2542" spans="15:16" ht="18.5" x14ac:dyDescent="0.45">
      <c r="O2542" s="38"/>
      <c r="P2542" s="39" t="e">
        <f t="shared" si="40"/>
        <v>#DIV/0!</v>
      </c>
    </row>
    <row r="2543" spans="15:16" ht="18.5" x14ac:dyDescent="0.45">
      <c r="O2543" s="38"/>
      <c r="P2543" s="39" t="e">
        <f t="shared" si="40"/>
        <v>#DIV/0!</v>
      </c>
    </row>
    <row r="2544" spans="15:16" ht="18.5" x14ac:dyDescent="0.45">
      <c r="O2544" s="38"/>
      <c r="P2544" s="39" t="e">
        <f t="shared" si="40"/>
        <v>#DIV/0!</v>
      </c>
    </row>
    <row r="2545" spans="15:16" ht="18.5" x14ac:dyDescent="0.45">
      <c r="O2545" s="38"/>
      <c r="P2545" s="39" t="e">
        <f t="shared" si="40"/>
        <v>#DIV/0!</v>
      </c>
    </row>
    <row r="2546" spans="15:16" ht="18.5" x14ac:dyDescent="0.45">
      <c r="O2546" s="38"/>
      <c r="P2546" s="39" t="e">
        <f t="shared" si="40"/>
        <v>#DIV/0!</v>
      </c>
    </row>
    <row r="2547" spans="15:16" ht="18.5" x14ac:dyDescent="0.45">
      <c r="O2547" s="38"/>
      <c r="P2547" s="39" t="e">
        <f t="shared" si="40"/>
        <v>#DIV/0!</v>
      </c>
    </row>
    <row r="2548" spans="15:16" ht="18.5" x14ac:dyDescent="0.45">
      <c r="O2548" s="38"/>
      <c r="P2548" s="39" t="e">
        <f t="shared" si="40"/>
        <v>#DIV/0!</v>
      </c>
    </row>
    <row r="2549" spans="15:16" ht="18.5" x14ac:dyDescent="0.45">
      <c r="O2549" s="38"/>
      <c r="P2549" s="39" t="e">
        <f t="shared" si="40"/>
        <v>#DIV/0!</v>
      </c>
    </row>
    <row r="2550" spans="15:16" ht="18.5" x14ac:dyDescent="0.45">
      <c r="O2550" s="38"/>
      <c r="P2550" s="39" t="e">
        <f t="shared" si="40"/>
        <v>#DIV/0!</v>
      </c>
    </row>
    <row r="2551" spans="15:16" ht="18.5" x14ac:dyDescent="0.45">
      <c r="O2551" s="38"/>
      <c r="P2551" s="39" t="e">
        <f t="shared" si="40"/>
        <v>#DIV/0!</v>
      </c>
    </row>
    <row r="2552" spans="15:16" ht="18.5" x14ac:dyDescent="0.45">
      <c r="O2552" s="38"/>
      <c r="P2552" s="39" t="e">
        <f t="shared" si="40"/>
        <v>#DIV/0!</v>
      </c>
    </row>
    <row r="2553" spans="15:16" ht="18.5" x14ac:dyDescent="0.45">
      <c r="O2553" s="38"/>
      <c r="P2553" s="39" t="e">
        <f t="shared" si="40"/>
        <v>#DIV/0!</v>
      </c>
    </row>
    <row r="2554" spans="15:16" ht="18.5" x14ac:dyDescent="0.45">
      <c r="O2554" s="38"/>
      <c r="P2554" s="39" t="e">
        <f t="shared" si="40"/>
        <v>#DIV/0!</v>
      </c>
    </row>
    <row r="2555" spans="15:16" ht="18.5" x14ac:dyDescent="0.45">
      <c r="O2555" s="38"/>
      <c r="P2555" s="39" t="e">
        <f t="shared" si="40"/>
        <v>#DIV/0!</v>
      </c>
    </row>
    <row r="2556" spans="15:16" ht="18.5" x14ac:dyDescent="0.45">
      <c r="O2556" s="38"/>
      <c r="P2556" s="39" t="e">
        <f t="shared" si="40"/>
        <v>#DIV/0!</v>
      </c>
    </row>
    <row r="2557" spans="15:16" ht="18.5" x14ac:dyDescent="0.45">
      <c r="O2557" s="38"/>
      <c r="P2557" s="39" t="e">
        <f t="shared" si="40"/>
        <v>#DIV/0!</v>
      </c>
    </row>
    <row r="2558" spans="15:16" ht="18.5" x14ac:dyDescent="0.45">
      <c r="O2558" s="38"/>
      <c r="P2558" s="39" t="e">
        <f t="shared" si="40"/>
        <v>#DIV/0!</v>
      </c>
    </row>
    <row r="2559" spans="15:16" ht="18.5" x14ac:dyDescent="0.45">
      <c r="O2559" s="38"/>
      <c r="P2559" s="39" t="e">
        <f t="shared" si="40"/>
        <v>#DIV/0!</v>
      </c>
    </row>
    <row r="2560" spans="15:16" ht="18.5" x14ac:dyDescent="0.45">
      <c r="O2560" s="38"/>
      <c r="P2560" s="39" t="e">
        <f t="shared" si="40"/>
        <v>#DIV/0!</v>
      </c>
    </row>
    <row r="2561" spans="15:16" ht="18.5" x14ac:dyDescent="0.45">
      <c r="O2561" s="38"/>
      <c r="P2561" s="39" t="e">
        <f t="shared" si="40"/>
        <v>#DIV/0!</v>
      </c>
    </row>
    <row r="2562" spans="15:16" ht="18.5" x14ac:dyDescent="0.45">
      <c r="O2562" s="38"/>
      <c r="P2562" s="39" t="e">
        <f t="shared" si="40"/>
        <v>#DIV/0!</v>
      </c>
    </row>
    <row r="2563" spans="15:16" ht="18.5" x14ac:dyDescent="0.45">
      <c r="O2563" s="38"/>
      <c r="P2563" s="39" t="e">
        <f t="shared" si="40"/>
        <v>#DIV/0!</v>
      </c>
    </row>
    <row r="2564" spans="15:16" ht="18.5" x14ac:dyDescent="0.45">
      <c r="O2564" s="38"/>
      <c r="P2564" s="39" t="e">
        <f t="shared" si="40"/>
        <v>#DIV/0!</v>
      </c>
    </row>
    <row r="2565" spans="15:16" ht="18.5" x14ac:dyDescent="0.45">
      <c r="O2565" s="38"/>
      <c r="P2565" s="39" t="e">
        <f t="shared" si="40"/>
        <v>#DIV/0!</v>
      </c>
    </row>
    <row r="2566" spans="15:16" ht="18.5" x14ac:dyDescent="0.45">
      <c r="O2566" s="38"/>
      <c r="P2566" s="39" t="e">
        <f t="shared" si="40"/>
        <v>#DIV/0!</v>
      </c>
    </row>
    <row r="2567" spans="15:16" ht="18.5" x14ac:dyDescent="0.45">
      <c r="O2567" s="38"/>
      <c r="P2567" s="39" t="e">
        <f t="shared" si="40"/>
        <v>#DIV/0!</v>
      </c>
    </row>
    <row r="2568" spans="15:16" ht="18.5" x14ac:dyDescent="0.45">
      <c r="O2568" s="38"/>
      <c r="P2568" s="39" t="e">
        <f t="shared" si="40"/>
        <v>#DIV/0!</v>
      </c>
    </row>
    <row r="2569" spans="15:16" ht="18.5" x14ac:dyDescent="0.45">
      <c r="O2569" s="38"/>
      <c r="P2569" s="39" t="e">
        <f t="shared" si="40"/>
        <v>#DIV/0!</v>
      </c>
    </row>
    <row r="2570" spans="15:16" ht="18.5" x14ac:dyDescent="0.45">
      <c r="O2570" s="38"/>
      <c r="P2570" s="39" t="e">
        <f t="shared" si="40"/>
        <v>#DIV/0!</v>
      </c>
    </row>
    <row r="2571" spans="15:16" ht="18.5" x14ac:dyDescent="0.45">
      <c r="O2571" s="38"/>
      <c r="P2571" s="39" t="e">
        <f t="shared" si="40"/>
        <v>#DIV/0!</v>
      </c>
    </row>
    <row r="2572" spans="15:16" ht="18.5" x14ac:dyDescent="0.45">
      <c r="O2572" s="38"/>
      <c r="P2572" s="39" t="e">
        <f t="shared" si="40"/>
        <v>#DIV/0!</v>
      </c>
    </row>
    <row r="2573" spans="15:16" ht="18.5" x14ac:dyDescent="0.45">
      <c r="O2573" s="38"/>
      <c r="P2573" s="39" t="e">
        <f t="shared" si="40"/>
        <v>#DIV/0!</v>
      </c>
    </row>
    <row r="2574" spans="15:16" ht="18.5" x14ac:dyDescent="0.45">
      <c r="O2574" s="38"/>
      <c r="P2574" s="39" t="e">
        <f t="shared" si="40"/>
        <v>#DIV/0!</v>
      </c>
    </row>
    <row r="2575" spans="15:16" ht="18.5" x14ac:dyDescent="0.45">
      <c r="O2575" s="38"/>
      <c r="P2575" s="39" t="e">
        <f t="shared" si="40"/>
        <v>#DIV/0!</v>
      </c>
    </row>
    <row r="2576" spans="15:16" ht="18.5" x14ac:dyDescent="0.45">
      <c r="O2576" s="38"/>
      <c r="P2576" s="39" t="e">
        <f t="shared" si="40"/>
        <v>#DIV/0!</v>
      </c>
    </row>
    <row r="2577" spans="15:16" ht="18.5" x14ac:dyDescent="0.45">
      <c r="O2577" s="38"/>
      <c r="P2577" s="39" t="e">
        <f t="shared" si="40"/>
        <v>#DIV/0!</v>
      </c>
    </row>
    <row r="2578" spans="15:16" ht="18.5" x14ac:dyDescent="0.45">
      <c r="O2578" s="38"/>
      <c r="P2578" s="39" t="e">
        <f t="shared" si="40"/>
        <v>#DIV/0!</v>
      </c>
    </row>
    <row r="2579" spans="15:16" ht="18.5" x14ac:dyDescent="0.45">
      <c r="O2579" s="38"/>
      <c r="P2579" s="39" t="e">
        <f t="shared" si="40"/>
        <v>#DIV/0!</v>
      </c>
    </row>
    <row r="2580" spans="15:16" ht="18.5" x14ac:dyDescent="0.45">
      <c r="O2580" s="38"/>
      <c r="P2580" s="39" t="e">
        <f t="shared" si="40"/>
        <v>#DIV/0!</v>
      </c>
    </row>
    <row r="2581" spans="15:16" ht="18.5" x14ac:dyDescent="0.45">
      <c r="O2581" s="38"/>
      <c r="P2581" s="39" t="e">
        <f t="shared" si="40"/>
        <v>#DIV/0!</v>
      </c>
    </row>
    <row r="2582" spans="15:16" ht="18.5" x14ac:dyDescent="0.45">
      <c r="O2582" s="38"/>
      <c r="P2582" s="39" t="e">
        <f t="shared" si="40"/>
        <v>#DIV/0!</v>
      </c>
    </row>
    <row r="2583" spans="15:16" ht="18.5" x14ac:dyDescent="0.45">
      <c r="O2583" s="38"/>
      <c r="P2583" s="39" t="e">
        <f t="shared" si="40"/>
        <v>#DIV/0!</v>
      </c>
    </row>
    <row r="2584" spans="15:16" ht="18.5" x14ac:dyDescent="0.45">
      <c r="O2584" s="38"/>
      <c r="P2584" s="39" t="e">
        <f t="shared" si="40"/>
        <v>#DIV/0!</v>
      </c>
    </row>
    <row r="2585" spans="15:16" ht="18.5" x14ac:dyDescent="0.45">
      <c r="O2585" s="38"/>
      <c r="P2585" s="39" t="e">
        <f t="shared" si="40"/>
        <v>#DIV/0!</v>
      </c>
    </row>
    <row r="2586" spans="15:16" ht="18.5" x14ac:dyDescent="0.45">
      <c r="O2586" s="38"/>
      <c r="P2586" s="39" t="e">
        <f t="shared" si="40"/>
        <v>#DIV/0!</v>
      </c>
    </row>
    <row r="2587" spans="15:16" ht="18.5" x14ac:dyDescent="0.45">
      <c r="O2587" s="38"/>
      <c r="P2587" s="39" t="e">
        <f t="shared" si="40"/>
        <v>#DIV/0!</v>
      </c>
    </row>
    <row r="2588" spans="15:16" ht="18.5" x14ac:dyDescent="0.45">
      <c r="O2588" s="38"/>
      <c r="P2588" s="39" t="e">
        <f t="shared" si="40"/>
        <v>#DIV/0!</v>
      </c>
    </row>
    <row r="2589" spans="15:16" ht="18.5" x14ac:dyDescent="0.45">
      <c r="O2589" s="38"/>
      <c r="P2589" s="39" t="e">
        <f t="shared" si="40"/>
        <v>#DIV/0!</v>
      </c>
    </row>
    <row r="2590" spans="15:16" ht="18.5" x14ac:dyDescent="0.45">
      <c r="O2590" s="38"/>
      <c r="P2590" s="39" t="e">
        <f t="shared" si="40"/>
        <v>#DIV/0!</v>
      </c>
    </row>
    <row r="2591" spans="15:16" ht="18.5" x14ac:dyDescent="0.45">
      <c r="O2591" s="38"/>
      <c r="P2591" s="39" t="e">
        <f t="shared" si="40"/>
        <v>#DIV/0!</v>
      </c>
    </row>
    <row r="2592" spans="15:16" ht="18.5" x14ac:dyDescent="0.45">
      <c r="O2592" s="38"/>
      <c r="P2592" s="39" t="e">
        <f t="shared" si="40"/>
        <v>#DIV/0!</v>
      </c>
    </row>
    <row r="2593" spans="15:16" ht="18.5" x14ac:dyDescent="0.45">
      <c r="O2593" s="38"/>
      <c r="P2593" s="39" t="e">
        <f t="shared" si="40"/>
        <v>#DIV/0!</v>
      </c>
    </row>
    <row r="2594" spans="15:16" ht="18.5" x14ac:dyDescent="0.45">
      <c r="O2594" s="38"/>
      <c r="P2594" s="39" t="e">
        <f t="shared" si="40"/>
        <v>#DIV/0!</v>
      </c>
    </row>
    <row r="2595" spans="15:16" ht="18.5" x14ac:dyDescent="0.45">
      <c r="O2595" s="38"/>
      <c r="P2595" s="39" t="e">
        <f t="shared" si="40"/>
        <v>#DIV/0!</v>
      </c>
    </row>
    <row r="2596" spans="15:16" ht="18.5" x14ac:dyDescent="0.45">
      <c r="O2596" s="38"/>
      <c r="P2596" s="39" t="e">
        <f t="shared" si="40"/>
        <v>#DIV/0!</v>
      </c>
    </row>
    <row r="2597" spans="15:16" ht="18.5" x14ac:dyDescent="0.45">
      <c r="O2597" s="38"/>
      <c r="P2597" s="39" t="e">
        <f t="shared" ref="P2597:P2660" si="41">(J2597*100)/O2597</f>
        <v>#DIV/0!</v>
      </c>
    </row>
    <row r="2598" spans="15:16" ht="18.5" x14ac:dyDescent="0.45">
      <c r="O2598" s="38"/>
      <c r="P2598" s="39" t="e">
        <f t="shared" si="41"/>
        <v>#DIV/0!</v>
      </c>
    </row>
    <row r="2599" spans="15:16" ht="18.5" x14ac:dyDescent="0.45">
      <c r="O2599" s="38"/>
      <c r="P2599" s="39" t="e">
        <f t="shared" si="41"/>
        <v>#DIV/0!</v>
      </c>
    </row>
    <row r="2600" spans="15:16" ht="18.5" x14ac:dyDescent="0.45">
      <c r="O2600" s="38"/>
      <c r="P2600" s="39" t="e">
        <f t="shared" si="41"/>
        <v>#DIV/0!</v>
      </c>
    </row>
    <row r="2601" spans="15:16" ht="18.5" x14ac:dyDescent="0.45">
      <c r="O2601" s="38"/>
      <c r="P2601" s="39" t="e">
        <f t="shared" si="41"/>
        <v>#DIV/0!</v>
      </c>
    </row>
    <row r="2602" spans="15:16" ht="18.5" x14ac:dyDescent="0.45">
      <c r="O2602" s="38"/>
      <c r="P2602" s="39" t="e">
        <f t="shared" si="41"/>
        <v>#DIV/0!</v>
      </c>
    </row>
    <row r="2603" spans="15:16" ht="18.5" x14ac:dyDescent="0.45">
      <c r="O2603" s="38"/>
      <c r="P2603" s="39" t="e">
        <f t="shared" si="41"/>
        <v>#DIV/0!</v>
      </c>
    </row>
    <row r="2604" spans="15:16" ht="18.5" x14ac:dyDescent="0.45">
      <c r="O2604" s="38"/>
      <c r="P2604" s="39" t="e">
        <f t="shared" si="41"/>
        <v>#DIV/0!</v>
      </c>
    </row>
    <row r="2605" spans="15:16" ht="18.5" x14ac:dyDescent="0.45">
      <c r="O2605" s="38"/>
      <c r="P2605" s="39" t="e">
        <f t="shared" si="41"/>
        <v>#DIV/0!</v>
      </c>
    </row>
    <row r="2606" spans="15:16" ht="18.5" x14ac:dyDescent="0.45">
      <c r="O2606" s="38"/>
      <c r="P2606" s="39" t="e">
        <f t="shared" si="41"/>
        <v>#DIV/0!</v>
      </c>
    </row>
    <row r="2607" spans="15:16" ht="18.5" x14ac:dyDescent="0.45">
      <c r="O2607" s="38"/>
      <c r="P2607" s="39" t="e">
        <f t="shared" si="41"/>
        <v>#DIV/0!</v>
      </c>
    </row>
    <row r="2608" spans="15:16" ht="18.5" x14ac:dyDescent="0.45">
      <c r="O2608" s="38"/>
      <c r="P2608" s="39" t="e">
        <f t="shared" si="41"/>
        <v>#DIV/0!</v>
      </c>
    </row>
    <row r="2609" spans="15:16" ht="18.5" x14ac:dyDescent="0.45">
      <c r="O2609" s="38"/>
      <c r="P2609" s="39" t="e">
        <f t="shared" si="41"/>
        <v>#DIV/0!</v>
      </c>
    </row>
    <row r="2610" spans="15:16" ht="18.5" x14ac:dyDescent="0.45">
      <c r="O2610" s="38"/>
      <c r="P2610" s="39" t="e">
        <f t="shared" si="41"/>
        <v>#DIV/0!</v>
      </c>
    </row>
    <row r="2611" spans="15:16" ht="18.5" x14ac:dyDescent="0.45">
      <c r="O2611" s="38"/>
      <c r="P2611" s="39" t="e">
        <f t="shared" si="41"/>
        <v>#DIV/0!</v>
      </c>
    </row>
    <row r="2612" spans="15:16" ht="18.5" x14ac:dyDescent="0.45">
      <c r="O2612" s="38"/>
      <c r="P2612" s="39" t="e">
        <f t="shared" si="41"/>
        <v>#DIV/0!</v>
      </c>
    </row>
    <row r="2613" spans="15:16" ht="18.5" x14ac:dyDescent="0.45">
      <c r="O2613" s="38"/>
      <c r="P2613" s="39" t="e">
        <f t="shared" si="41"/>
        <v>#DIV/0!</v>
      </c>
    </row>
    <row r="2614" spans="15:16" ht="18.5" x14ac:dyDescent="0.45">
      <c r="O2614" s="38"/>
      <c r="P2614" s="39" t="e">
        <f t="shared" si="41"/>
        <v>#DIV/0!</v>
      </c>
    </row>
    <row r="2615" spans="15:16" ht="18.5" x14ac:dyDescent="0.45">
      <c r="O2615" s="38"/>
      <c r="P2615" s="39" t="e">
        <f t="shared" si="41"/>
        <v>#DIV/0!</v>
      </c>
    </row>
    <row r="2616" spans="15:16" ht="18.5" x14ac:dyDescent="0.45">
      <c r="O2616" s="38"/>
      <c r="P2616" s="39" t="e">
        <f t="shared" si="41"/>
        <v>#DIV/0!</v>
      </c>
    </row>
    <row r="2617" spans="15:16" ht="18.5" x14ac:dyDescent="0.45">
      <c r="O2617" s="38"/>
      <c r="P2617" s="39" t="e">
        <f t="shared" si="41"/>
        <v>#DIV/0!</v>
      </c>
    </row>
    <row r="2618" spans="15:16" ht="18.5" x14ac:dyDescent="0.45">
      <c r="O2618" s="38"/>
      <c r="P2618" s="39" t="e">
        <f t="shared" si="41"/>
        <v>#DIV/0!</v>
      </c>
    </row>
    <row r="2619" spans="15:16" ht="18.5" x14ac:dyDescent="0.45">
      <c r="O2619" s="38"/>
      <c r="P2619" s="39" t="e">
        <f t="shared" si="41"/>
        <v>#DIV/0!</v>
      </c>
    </row>
    <row r="2620" spans="15:16" ht="18.5" x14ac:dyDescent="0.45">
      <c r="O2620" s="38"/>
      <c r="P2620" s="39" t="e">
        <f t="shared" si="41"/>
        <v>#DIV/0!</v>
      </c>
    </row>
    <row r="2621" spans="15:16" ht="18.5" x14ac:dyDescent="0.45">
      <c r="O2621" s="38"/>
      <c r="P2621" s="39" t="e">
        <f t="shared" si="41"/>
        <v>#DIV/0!</v>
      </c>
    </row>
    <row r="2622" spans="15:16" ht="18.5" x14ac:dyDescent="0.45">
      <c r="O2622" s="38"/>
      <c r="P2622" s="39" t="e">
        <f t="shared" si="41"/>
        <v>#DIV/0!</v>
      </c>
    </row>
    <row r="2623" spans="15:16" ht="18.5" x14ac:dyDescent="0.45">
      <c r="O2623" s="38"/>
      <c r="P2623" s="39" t="e">
        <f t="shared" si="41"/>
        <v>#DIV/0!</v>
      </c>
    </row>
    <row r="2624" spans="15:16" ht="18.5" x14ac:dyDescent="0.45">
      <c r="O2624" s="38"/>
      <c r="P2624" s="39" t="e">
        <f t="shared" si="41"/>
        <v>#DIV/0!</v>
      </c>
    </row>
    <row r="2625" spans="15:16" ht="18.5" x14ac:dyDescent="0.45">
      <c r="O2625" s="38"/>
      <c r="P2625" s="39" t="e">
        <f t="shared" si="41"/>
        <v>#DIV/0!</v>
      </c>
    </row>
    <row r="2626" spans="15:16" ht="18.5" x14ac:dyDescent="0.45">
      <c r="O2626" s="38"/>
      <c r="P2626" s="39" t="e">
        <f t="shared" si="41"/>
        <v>#DIV/0!</v>
      </c>
    </row>
    <row r="2627" spans="15:16" ht="18.5" x14ac:dyDescent="0.45">
      <c r="O2627" s="38"/>
      <c r="P2627" s="39" t="e">
        <f t="shared" si="41"/>
        <v>#DIV/0!</v>
      </c>
    </row>
    <row r="2628" spans="15:16" ht="18.5" x14ac:dyDescent="0.45">
      <c r="O2628" s="38"/>
      <c r="P2628" s="39" t="e">
        <f t="shared" si="41"/>
        <v>#DIV/0!</v>
      </c>
    </row>
    <row r="2629" spans="15:16" ht="18.5" x14ac:dyDescent="0.45">
      <c r="O2629" s="38"/>
      <c r="P2629" s="39" t="e">
        <f t="shared" si="41"/>
        <v>#DIV/0!</v>
      </c>
    </row>
    <row r="2630" spans="15:16" ht="18.5" x14ac:dyDescent="0.45">
      <c r="O2630" s="38"/>
      <c r="P2630" s="39" t="e">
        <f t="shared" si="41"/>
        <v>#DIV/0!</v>
      </c>
    </row>
    <row r="2631" spans="15:16" ht="18.5" x14ac:dyDescent="0.45">
      <c r="O2631" s="38"/>
      <c r="P2631" s="39" t="e">
        <f t="shared" si="41"/>
        <v>#DIV/0!</v>
      </c>
    </row>
    <row r="2632" spans="15:16" ht="18.5" x14ac:dyDescent="0.45">
      <c r="O2632" s="38"/>
      <c r="P2632" s="39" t="e">
        <f t="shared" si="41"/>
        <v>#DIV/0!</v>
      </c>
    </row>
    <row r="2633" spans="15:16" ht="18.5" x14ac:dyDescent="0.45">
      <c r="O2633" s="38"/>
      <c r="P2633" s="39" t="e">
        <f t="shared" si="41"/>
        <v>#DIV/0!</v>
      </c>
    </row>
    <row r="2634" spans="15:16" ht="18.5" x14ac:dyDescent="0.45">
      <c r="O2634" s="38"/>
      <c r="P2634" s="39" t="e">
        <f t="shared" si="41"/>
        <v>#DIV/0!</v>
      </c>
    </row>
    <row r="2635" spans="15:16" ht="18.5" x14ac:dyDescent="0.45">
      <c r="O2635" s="38"/>
      <c r="P2635" s="39" t="e">
        <f t="shared" si="41"/>
        <v>#DIV/0!</v>
      </c>
    </row>
    <row r="2636" spans="15:16" ht="18.5" x14ac:dyDescent="0.45">
      <c r="O2636" s="38"/>
      <c r="P2636" s="39" t="e">
        <f t="shared" si="41"/>
        <v>#DIV/0!</v>
      </c>
    </row>
    <row r="2637" spans="15:16" ht="18.5" x14ac:dyDescent="0.45">
      <c r="O2637" s="38"/>
      <c r="P2637" s="39" t="e">
        <f t="shared" si="41"/>
        <v>#DIV/0!</v>
      </c>
    </row>
    <row r="2638" spans="15:16" ht="18.5" x14ac:dyDescent="0.45">
      <c r="O2638" s="38"/>
      <c r="P2638" s="39" t="e">
        <f t="shared" si="41"/>
        <v>#DIV/0!</v>
      </c>
    </row>
    <row r="2639" spans="15:16" ht="18.5" x14ac:dyDescent="0.45">
      <c r="O2639" s="38"/>
      <c r="P2639" s="39" t="e">
        <f t="shared" si="41"/>
        <v>#DIV/0!</v>
      </c>
    </row>
    <row r="2640" spans="15:16" ht="18.5" x14ac:dyDescent="0.45">
      <c r="O2640" s="38"/>
      <c r="P2640" s="39" t="e">
        <f t="shared" si="41"/>
        <v>#DIV/0!</v>
      </c>
    </row>
    <row r="2641" spans="15:16" ht="18.5" x14ac:dyDescent="0.45">
      <c r="O2641" s="38"/>
      <c r="P2641" s="39" t="e">
        <f t="shared" si="41"/>
        <v>#DIV/0!</v>
      </c>
    </row>
    <row r="2642" spans="15:16" ht="18.5" x14ac:dyDescent="0.45">
      <c r="O2642" s="38"/>
      <c r="P2642" s="39" t="e">
        <f t="shared" si="41"/>
        <v>#DIV/0!</v>
      </c>
    </row>
    <row r="2643" spans="15:16" ht="18.5" x14ac:dyDescent="0.45">
      <c r="O2643" s="38"/>
      <c r="P2643" s="39" t="e">
        <f t="shared" si="41"/>
        <v>#DIV/0!</v>
      </c>
    </row>
    <row r="2644" spans="15:16" ht="18.5" x14ac:dyDescent="0.45">
      <c r="O2644" s="38"/>
      <c r="P2644" s="39" t="e">
        <f t="shared" si="41"/>
        <v>#DIV/0!</v>
      </c>
    </row>
    <row r="2645" spans="15:16" ht="18.5" x14ac:dyDescent="0.45">
      <c r="O2645" s="38"/>
      <c r="P2645" s="39" t="e">
        <f t="shared" si="41"/>
        <v>#DIV/0!</v>
      </c>
    </row>
    <row r="2646" spans="15:16" ht="18.5" x14ac:dyDescent="0.45">
      <c r="O2646" s="38"/>
      <c r="P2646" s="39" t="e">
        <f t="shared" si="41"/>
        <v>#DIV/0!</v>
      </c>
    </row>
    <row r="2647" spans="15:16" ht="18.5" x14ac:dyDescent="0.45">
      <c r="O2647" s="38"/>
      <c r="P2647" s="39" t="e">
        <f t="shared" si="41"/>
        <v>#DIV/0!</v>
      </c>
    </row>
    <row r="2648" spans="15:16" ht="18.5" x14ac:dyDescent="0.45">
      <c r="O2648" s="38"/>
      <c r="P2648" s="39" t="e">
        <f t="shared" si="41"/>
        <v>#DIV/0!</v>
      </c>
    </row>
    <row r="2649" spans="15:16" ht="18.5" x14ac:dyDescent="0.45">
      <c r="O2649" s="38"/>
      <c r="P2649" s="39" t="e">
        <f t="shared" si="41"/>
        <v>#DIV/0!</v>
      </c>
    </row>
    <row r="2650" spans="15:16" ht="18.5" x14ac:dyDescent="0.45">
      <c r="O2650" s="38"/>
      <c r="P2650" s="39" t="e">
        <f t="shared" si="41"/>
        <v>#DIV/0!</v>
      </c>
    </row>
    <row r="2651" spans="15:16" ht="18.5" x14ac:dyDescent="0.45">
      <c r="O2651" s="38"/>
      <c r="P2651" s="39" t="e">
        <f t="shared" si="41"/>
        <v>#DIV/0!</v>
      </c>
    </row>
    <row r="2652" spans="15:16" ht="18.5" x14ac:dyDescent="0.45">
      <c r="O2652" s="38"/>
      <c r="P2652" s="39" t="e">
        <f t="shared" si="41"/>
        <v>#DIV/0!</v>
      </c>
    </row>
    <row r="2653" spans="15:16" ht="18.5" x14ac:dyDescent="0.45">
      <c r="O2653" s="38"/>
      <c r="P2653" s="39" t="e">
        <f t="shared" si="41"/>
        <v>#DIV/0!</v>
      </c>
    </row>
    <row r="2654" spans="15:16" ht="18.5" x14ac:dyDescent="0.45">
      <c r="O2654" s="38"/>
      <c r="P2654" s="39" t="e">
        <f t="shared" si="41"/>
        <v>#DIV/0!</v>
      </c>
    </row>
    <row r="2655" spans="15:16" ht="18.5" x14ac:dyDescent="0.45">
      <c r="O2655" s="38"/>
      <c r="P2655" s="39" t="e">
        <f t="shared" si="41"/>
        <v>#DIV/0!</v>
      </c>
    </row>
    <row r="2656" spans="15:16" ht="18.5" x14ac:dyDescent="0.45">
      <c r="O2656" s="38"/>
      <c r="P2656" s="39" t="e">
        <f t="shared" si="41"/>
        <v>#DIV/0!</v>
      </c>
    </row>
    <row r="2657" spans="15:16" ht="18.5" x14ac:dyDescent="0.45">
      <c r="O2657" s="38"/>
      <c r="P2657" s="39" t="e">
        <f t="shared" si="41"/>
        <v>#DIV/0!</v>
      </c>
    </row>
    <row r="2658" spans="15:16" ht="18.5" x14ac:dyDescent="0.45">
      <c r="O2658" s="38"/>
      <c r="P2658" s="39" t="e">
        <f t="shared" si="41"/>
        <v>#DIV/0!</v>
      </c>
    </row>
    <row r="2659" spans="15:16" ht="18.5" x14ac:dyDescent="0.45">
      <c r="O2659" s="38"/>
      <c r="P2659" s="39" t="e">
        <f t="shared" si="41"/>
        <v>#DIV/0!</v>
      </c>
    </row>
    <row r="2660" spans="15:16" ht="18.5" x14ac:dyDescent="0.45">
      <c r="O2660" s="38"/>
      <c r="P2660" s="39" t="e">
        <f t="shared" si="41"/>
        <v>#DIV/0!</v>
      </c>
    </row>
    <row r="2661" spans="15:16" ht="18.5" x14ac:dyDescent="0.45">
      <c r="O2661" s="38"/>
      <c r="P2661" s="39" t="e">
        <f t="shared" ref="P2661:P2724" si="42">(J2661*100)/O2661</f>
        <v>#DIV/0!</v>
      </c>
    </row>
    <row r="2662" spans="15:16" ht="18.5" x14ac:dyDescent="0.45">
      <c r="O2662" s="38"/>
      <c r="P2662" s="39" t="e">
        <f t="shared" si="42"/>
        <v>#DIV/0!</v>
      </c>
    </row>
    <row r="2663" spans="15:16" ht="18.5" x14ac:dyDescent="0.45">
      <c r="O2663" s="38"/>
      <c r="P2663" s="39" t="e">
        <f t="shared" si="42"/>
        <v>#DIV/0!</v>
      </c>
    </row>
    <row r="2664" spans="15:16" ht="18.5" x14ac:dyDescent="0.45">
      <c r="O2664" s="38"/>
      <c r="P2664" s="39" t="e">
        <f t="shared" si="42"/>
        <v>#DIV/0!</v>
      </c>
    </row>
    <row r="2665" spans="15:16" ht="18.5" x14ac:dyDescent="0.45">
      <c r="O2665" s="38"/>
      <c r="P2665" s="39" t="e">
        <f t="shared" si="42"/>
        <v>#DIV/0!</v>
      </c>
    </row>
    <row r="2666" spans="15:16" ht="18.5" x14ac:dyDescent="0.45">
      <c r="O2666" s="38"/>
      <c r="P2666" s="39" t="e">
        <f t="shared" si="42"/>
        <v>#DIV/0!</v>
      </c>
    </row>
    <row r="2667" spans="15:16" ht="18.5" x14ac:dyDescent="0.45">
      <c r="O2667" s="38"/>
      <c r="P2667" s="39" t="e">
        <f t="shared" si="42"/>
        <v>#DIV/0!</v>
      </c>
    </row>
    <row r="2668" spans="15:16" ht="18.5" x14ac:dyDescent="0.45">
      <c r="O2668" s="38"/>
      <c r="P2668" s="39" t="e">
        <f t="shared" si="42"/>
        <v>#DIV/0!</v>
      </c>
    </row>
    <row r="2669" spans="15:16" ht="18.5" x14ac:dyDescent="0.45">
      <c r="O2669" s="38"/>
      <c r="P2669" s="39" t="e">
        <f t="shared" si="42"/>
        <v>#DIV/0!</v>
      </c>
    </row>
    <row r="2670" spans="15:16" ht="18.5" x14ac:dyDescent="0.45">
      <c r="O2670" s="38"/>
      <c r="P2670" s="39" t="e">
        <f t="shared" si="42"/>
        <v>#DIV/0!</v>
      </c>
    </row>
    <row r="2671" spans="15:16" ht="18.5" x14ac:dyDescent="0.45">
      <c r="O2671" s="38"/>
      <c r="P2671" s="39" t="e">
        <f t="shared" si="42"/>
        <v>#DIV/0!</v>
      </c>
    </row>
    <row r="2672" spans="15:16" ht="18.5" x14ac:dyDescent="0.45">
      <c r="O2672" s="38"/>
      <c r="P2672" s="39" t="e">
        <f t="shared" si="42"/>
        <v>#DIV/0!</v>
      </c>
    </row>
    <row r="2673" spans="15:16" ht="18.5" x14ac:dyDescent="0.45">
      <c r="O2673" s="38"/>
      <c r="P2673" s="39" t="e">
        <f t="shared" si="42"/>
        <v>#DIV/0!</v>
      </c>
    </row>
    <row r="2674" spans="15:16" ht="18.5" x14ac:dyDescent="0.45">
      <c r="O2674" s="38"/>
      <c r="P2674" s="39" t="e">
        <f t="shared" si="42"/>
        <v>#DIV/0!</v>
      </c>
    </row>
    <row r="2675" spans="15:16" ht="18.5" x14ac:dyDescent="0.45">
      <c r="O2675" s="38"/>
      <c r="P2675" s="39" t="e">
        <f t="shared" si="42"/>
        <v>#DIV/0!</v>
      </c>
    </row>
    <row r="2676" spans="15:16" ht="18.5" x14ac:dyDescent="0.45">
      <c r="O2676" s="38"/>
      <c r="P2676" s="39" t="e">
        <f t="shared" si="42"/>
        <v>#DIV/0!</v>
      </c>
    </row>
    <row r="2677" spans="15:16" ht="18.5" x14ac:dyDescent="0.45">
      <c r="O2677" s="38"/>
      <c r="P2677" s="39" t="e">
        <f t="shared" si="42"/>
        <v>#DIV/0!</v>
      </c>
    </row>
    <row r="2678" spans="15:16" ht="18.5" x14ac:dyDescent="0.45">
      <c r="O2678" s="38"/>
      <c r="P2678" s="39" t="e">
        <f t="shared" si="42"/>
        <v>#DIV/0!</v>
      </c>
    </row>
    <row r="2679" spans="15:16" ht="18.5" x14ac:dyDescent="0.45">
      <c r="O2679" s="38"/>
      <c r="P2679" s="39" t="e">
        <f t="shared" si="42"/>
        <v>#DIV/0!</v>
      </c>
    </row>
    <row r="2680" spans="15:16" ht="18.5" x14ac:dyDescent="0.45">
      <c r="O2680" s="38"/>
      <c r="P2680" s="39" t="e">
        <f t="shared" si="42"/>
        <v>#DIV/0!</v>
      </c>
    </row>
    <row r="2681" spans="15:16" ht="18.5" x14ac:dyDescent="0.45">
      <c r="O2681" s="38"/>
      <c r="P2681" s="39" t="e">
        <f t="shared" si="42"/>
        <v>#DIV/0!</v>
      </c>
    </row>
    <row r="2682" spans="15:16" ht="18.5" x14ac:dyDescent="0.45">
      <c r="O2682" s="38"/>
      <c r="P2682" s="39" t="e">
        <f t="shared" si="42"/>
        <v>#DIV/0!</v>
      </c>
    </row>
    <row r="2683" spans="15:16" ht="18.5" x14ac:dyDescent="0.45">
      <c r="O2683" s="38"/>
      <c r="P2683" s="39" t="e">
        <f t="shared" si="42"/>
        <v>#DIV/0!</v>
      </c>
    </row>
    <row r="2684" spans="15:16" ht="18.5" x14ac:dyDescent="0.45">
      <c r="O2684" s="38"/>
      <c r="P2684" s="39" t="e">
        <f t="shared" si="42"/>
        <v>#DIV/0!</v>
      </c>
    </row>
    <row r="2685" spans="15:16" ht="18.5" x14ac:dyDescent="0.45">
      <c r="O2685" s="38"/>
      <c r="P2685" s="39" t="e">
        <f t="shared" si="42"/>
        <v>#DIV/0!</v>
      </c>
    </row>
    <row r="2686" spans="15:16" ht="18.5" x14ac:dyDescent="0.45">
      <c r="O2686" s="38"/>
      <c r="P2686" s="39" t="e">
        <f t="shared" si="42"/>
        <v>#DIV/0!</v>
      </c>
    </row>
    <row r="2687" spans="15:16" ht="18.5" x14ac:dyDescent="0.45">
      <c r="O2687" s="38"/>
      <c r="P2687" s="39" t="e">
        <f t="shared" si="42"/>
        <v>#DIV/0!</v>
      </c>
    </row>
    <row r="2688" spans="15:16" ht="18.5" x14ac:dyDescent="0.45">
      <c r="O2688" s="38"/>
      <c r="P2688" s="39" t="e">
        <f t="shared" si="42"/>
        <v>#DIV/0!</v>
      </c>
    </row>
    <row r="2689" spans="15:16" ht="18.5" x14ac:dyDescent="0.45">
      <c r="O2689" s="38"/>
      <c r="P2689" s="39" t="e">
        <f t="shared" si="42"/>
        <v>#DIV/0!</v>
      </c>
    </row>
    <row r="2690" spans="15:16" ht="18.5" x14ac:dyDescent="0.45">
      <c r="O2690" s="38"/>
      <c r="P2690" s="39" t="e">
        <f t="shared" si="42"/>
        <v>#DIV/0!</v>
      </c>
    </row>
    <row r="2691" spans="15:16" ht="18.5" x14ac:dyDescent="0.45">
      <c r="O2691" s="38"/>
      <c r="P2691" s="39" t="e">
        <f t="shared" si="42"/>
        <v>#DIV/0!</v>
      </c>
    </row>
    <row r="2692" spans="15:16" ht="18.5" x14ac:dyDescent="0.45">
      <c r="O2692" s="38"/>
      <c r="P2692" s="39" t="e">
        <f t="shared" si="42"/>
        <v>#DIV/0!</v>
      </c>
    </row>
    <row r="2693" spans="15:16" ht="18.5" x14ac:dyDescent="0.45">
      <c r="O2693" s="38"/>
      <c r="P2693" s="39" t="e">
        <f t="shared" si="42"/>
        <v>#DIV/0!</v>
      </c>
    </row>
    <row r="2694" spans="15:16" ht="18.5" x14ac:dyDescent="0.45">
      <c r="O2694" s="38"/>
      <c r="P2694" s="39" t="e">
        <f t="shared" si="42"/>
        <v>#DIV/0!</v>
      </c>
    </row>
    <row r="2695" spans="15:16" ht="18.5" x14ac:dyDescent="0.45">
      <c r="O2695" s="38"/>
      <c r="P2695" s="39" t="e">
        <f t="shared" si="42"/>
        <v>#DIV/0!</v>
      </c>
    </row>
    <row r="2696" spans="15:16" ht="18.5" x14ac:dyDescent="0.45">
      <c r="O2696" s="38"/>
      <c r="P2696" s="39" t="e">
        <f t="shared" si="42"/>
        <v>#DIV/0!</v>
      </c>
    </row>
    <row r="2697" spans="15:16" ht="18.5" x14ac:dyDescent="0.45">
      <c r="O2697" s="38"/>
      <c r="P2697" s="39" t="e">
        <f t="shared" si="42"/>
        <v>#DIV/0!</v>
      </c>
    </row>
    <row r="2698" spans="15:16" ht="18.5" x14ac:dyDescent="0.45">
      <c r="O2698" s="38"/>
      <c r="P2698" s="39" t="e">
        <f t="shared" si="42"/>
        <v>#DIV/0!</v>
      </c>
    </row>
    <row r="2699" spans="15:16" ht="18.5" x14ac:dyDescent="0.45">
      <c r="O2699" s="38"/>
      <c r="P2699" s="39" t="e">
        <f t="shared" si="42"/>
        <v>#DIV/0!</v>
      </c>
    </row>
    <row r="2700" spans="15:16" ht="18.5" x14ac:dyDescent="0.45">
      <c r="O2700" s="38"/>
      <c r="P2700" s="39" t="e">
        <f t="shared" si="42"/>
        <v>#DIV/0!</v>
      </c>
    </row>
    <row r="2701" spans="15:16" ht="18.5" x14ac:dyDescent="0.45">
      <c r="O2701" s="38"/>
      <c r="P2701" s="39" t="e">
        <f t="shared" si="42"/>
        <v>#DIV/0!</v>
      </c>
    </row>
    <row r="2702" spans="15:16" ht="18.5" x14ac:dyDescent="0.45">
      <c r="O2702" s="38"/>
      <c r="P2702" s="39" t="e">
        <f t="shared" si="42"/>
        <v>#DIV/0!</v>
      </c>
    </row>
    <row r="2703" spans="15:16" ht="18.5" x14ac:dyDescent="0.45">
      <c r="O2703" s="38"/>
      <c r="P2703" s="39" t="e">
        <f t="shared" si="42"/>
        <v>#DIV/0!</v>
      </c>
    </row>
    <row r="2704" spans="15:16" ht="18.5" x14ac:dyDescent="0.45">
      <c r="O2704" s="38"/>
      <c r="P2704" s="39" t="e">
        <f t="shared" si="42"/>
        <v>#DIV/0!</v>
      </c>
    </row>
    <row r="2705" spans="15:16" ht="18.5" x14ac:dyDescent="0.45">
      <c r="O2705" s="38"/>
      <c r="P2705" s="39" t="e">
        <f t="shared" si="42"/>
        <v>#DIV/0!</v>
      </c>
    </row>
    <row r="2706" spans="15:16" ht="18.5" x14ac:dyDescent="0.45">
      <c r="O2706" s="38"/>
      <c r="P2706" s="39" t="e">
        <f t="shared" si="42"/>
        <v>#DIV/0!</v>
      </c>
    </row>
    <row r="2707" spans="15:16" ht="18.5" x14ac:dyDescent="0.45">
      <c r="O2707" s="38"/>
      <c r="P2707" s="39" t="e">
        <f t="shared" si="42"/>
        <v>#DIV/0!</v>
      </c>
    </row>
    <row r="2708" spans="15:16" ht="18.5" x14ac:dyDescent="0.45">
      <c r="O2708" s="38"/>
      <c r="P2708" s="39" t="e">
        <f t="shared" si="42"/>
        <v>#DIV/0!</v>
      </c>
    </row>
    <row r="2709" spans="15:16" ht="18.5" x14ac:dyDescent="0.45">
      <c r="O2709" s="38"/>
      <c r="P2709" s="39" t="e">
        <f t="shared" si="42"/>
        <v>#DIV/0!</v>
      </c>
    </row>
    <row r="2710" spans="15:16" ht="18.5" x14ac:dyDescent="0.45">
      <c r="O2710" s="38"/>
      <c r="P2710" s="39" t="e">
        <f t="shared" si="42"/>
        <v>#DIV/0!</v>
      </c>
    </row>
    <row r="2711" spans="15:16" ht="18.5" x14ac:dyDescent="0.45">
      <c r="O2711" s="38"/>
      <c r="P2711" s="39" t="e">
        <f t="shared" si="42"/>
        <v>#DIV/0!</v>
      </c>
    </row>
    <row r="2712" spans="15:16" ht="18.5" x14ac:dyDescent="0.45">
      <c r="O2712" s="38"/>
      <c r="P2712" s="39" t="e">
        <f t="shared" si="42"/>
        <v>#DIV/0!</v>
      </c>
    </row>
    <row r="2713" spans="15:16" ht="18.5" x14ac:dyDescent="0.45">
      <c r="O2713" s="38"/>
      <c r="P2713" s="39" t="e">
        <f t="shared" si="42"/>
        <v>#DIV/0!</v>
      </c>
    </row>
    <row r="2714" spans="15:16" ht="18.5" x14ac:dyDescent="0.45">
      <c r="O2714" s="38"/>
      <c r="P2714" s="39" t="e">
        <f t="shared" si="42"/>
        <v>#DIV/0!</v>
      </c>
    </row>
    <row r="2715" spans="15:16" ht="18.5" x14ac:dyDescent="0.45">
      <c r="O2715" s="38"/>
      <c r="P2715" s="39" t="e">
        <f t="shared" si="42"/>
        <v>#DIV/0!</v>
      </c>
    </row>
    <row r="2716" spans="15:16" ht="18.5" x14ac:dyDescent="0.45">
      <c r="O2716" s="38"/>
      <c r="P2716" s="39" t="e">
        <f t="shared" si="42"/>
        <v>#DIV/0!</v>
      </c>
    </row>
    <row r="2717" spans="15:16" ht="18.5" x14ac:dyDescent="0.45">
      <c r="O2717" s="38"/>
      <c r="P2717" s="39" t="e">
        <f t="shared" si="42"/>
        <v>#DIV/0!</v>
      </c>
    </row>
    <row r="2718" spans="15:16" ht="18.5" x14ac:dyDescent="0.45">
      <c r="O2718" s="38"/>
      <c r="P2718" s="39" t="e">
        <f t="shared" si="42"/>
        <v>#DIV/0!</v>
      </c>
    </row>
    <row r="2719" spans="15:16" ht="18.5" x14ac:dyDescent="0.45">
      <c r="O2719" s="38"/>
      <c r="P2719" s="39" t="e">
        <f t="shared" si="42"/>
        <v>#DIV/0!</v>
      </c>
    </row>
    <row r="2720" spans="15:16" ht="18.5" x14ac:dyDescent="0.45">
      <c r="O2720" s="38"/>
      <c r="P2720" s="39" t="e">
        <f t="shared" si="42"/>
        <v>#DIV/0!</v>
      </c>
    </row>
    <row r="2721" spans="15:16" ht="18.5" x14ac:dyDescent="0.45">
      <c r="O2721" s="38"/>
      <c r="P2721" s="39" t="e">
        <f t="shared" si="42"/>
        <v>#DIV/0!</v>
      </c>
    </row>
    <row r="2722" spans="15:16" ht="18.5" x14ac:dyDescent="0.45">
      <c r="O2722" s="38"/>
      <c r="P2722" s="39" t="e">
        <f t="shared" si="42"/>
        <v>#DIV/0!</v>
      </c>
    </row>
    <row r="2723" spans="15:16" ht="18.5" x14ac:dyDescent="0.45">
      <c r="O2723" s="38"/>
      <c r="P2723" s="39" t="e">
        <f t="shared" si="42"/>
        <v>#DIV/0!</v>
      </c>
    </row>
    <row r="2724" spans="15:16" ht="18.5" x14ac:dyDescent="0.45">
      <c r="O2724" s="38"/>
      <c r="P2724" s="39" t="e">
        <f t="shared" si="42"/>
        <v>#DIV/0!</v>
      </c>
    </row>
    <row r="2725" spans="15:16" ht="18.5" x14ac:dyDescent="0.45">
      <c r="O2725" s="38"/>
      <c r="P2725" s="39" t="e">
        <f t="shared" ref="P2725:P2743" si="43">(J2725*100)/O2725</f>
        <v>#DIV/0!</v>
      </c>
    </row>
    <row r="2726" spans="15:16" ht="18.5" x14ac:dyDescent="0.45">
      <c r="O2726" s="38"/>
      <c r="P2726" s="39" t="e">
        <f t="shared" si="43"/>
        <v>#DIV/0!</v>
      </c>
    </row>
    <row r="2727" spans="15:16" ht="18.5" x14ac:dyDescent="0.45">
      <c r="O2727" s="38"/>
      <c r="P2727" s="39" t="e">
        <f t="shared" si="43"/>
        <v>#DIV/0!</v>
      </c>
    </row>
    <row r="2728" spans="15:16" ht="18.5" x14ac:dyDescent="0.45">
      <c r="O2728" s="38"/>
      <c r="P2728" s="39" t="e">
        <f t="shared" si="43"/>
        <v>#DIV/0!</v>
      </c>
    </row>
    <row r="2729" spans="15:16" ht="18.5" x14ac:dyDescent="0.45">
      <c r="O2729" s="38"/>
      <c r="P2729" s="39" t="e">
        <f t="shared" si="43"/>
        <v>#DIV/0!</v>
      </c>
    </row>
    <row r="2730" spans="15:16" ht="18.5" x14ac:dyDescent="0.45">
      <c r="O2730" s="38"/>
      <c r="P2730" s="39" t="e">
        <f t="shared" si="43"/>
        <v>#DIV/0!</v>
      </c>
    </row>
    <row r="2731" spans="15:16" ht="18.5" x14ac:dyDescent="0.45">
      <c r="O2731" s="38"/>
      <c r="P2731" s="39" t="e">
        <f t="shared" si="43"/>
        <v>#DIV/0!</v>
      </c>
    </row>
    <row r="2732" spans="15:16" ht="18.5" x14ac:dyDescent="0.45">
      <c r="O2732" s="38"/>
      <c r="P2732" s="39" t="e">
        <f t="shared" si="43"/>
        <v>#DIV/0!</v>
      </c>
    </row>
    <row r="2733" spans="15:16" ht="18.5" x14ac:dyDescent="0.45">
      <c r="O2733" s="38"/>
      <c r="P2733" s="39" t="e">
        <f t="shared" si="43"/>
        <v>#DIV/0!</v>
      </c>
    </row>
    <row r="2734" spans="15:16" ht="18.5" x14ac:dyDescent="0.45">
      <c r="O2734" s="38"/>
      <c r="P2734" s="39" t="e">
        <f t="shared" si="43"/>
        <v>#DIV/0!</v>
      </c>
    </row>
    <row r="2735" spans="15:16" ht="18.5" x14ac:dyDescent="0.45">
      <c r="O2735" s="38"/>
      <c r="P2735" s="39" t="e">
        <f t="shared" si="43"/>
        <v>#DIV/0!</v>
      </c>
    </row>
    <row r="2736" spans="15:16" ht="18.5" x14ac:dyDescent="0.45">
      <c r="O2736" s="38"/>
      <c r="P2736" s="39" t="e">
        <f t="shared" si="43"/>
        <v>#DIV/0!</v>
      </c>
    </row>
    <row r="2737" spans="15:16" ht="18.5" x14ac:dyDescent="0.45">
      <c r="O2737" s="38"/>
      <c r="P2737" s="39" t="e">
        <f t="shared" si="43"/>
        <v>#DIV/0!</v>
      </c>
    </row>
    <row r="2738" spans="15:16" ht="18.5" x14ac:dyDescent="0.45">
      <c r="O2738" s="38"/>
      <c r="P2738" s="39" t="e">
        <f t="shared" si="43"/>
        <v>#DIV/0!</v>
      </c>
    </row>
    <row r="2739" spans="15:16" ht="18.5" x14ac:dyDescent="0.45">
      <c r="O2739" s="38"/>
      <c r="P2739" s="39" t="e">
        <f t="shared" si="43"/>
        <v>#DIV/0!</v>
      </c>
    </row>
    <row r="2740" spans="15:16" ht="18.5" x14ac:dyDescent="0.45">
      <c r="O2740" s="38"/>
      <c r="P2740" s="39" t="e">
        <f t="shared" si="43"/>
        <v>#DIV/0!</v>
      </c>
    </row>
    <row r="2741" spans="15:16" ht="18.5" x14ac:dyDescent="0.45">
      <c r="O2741" s="38"/>
      <c r="P2741" s="39" t="e">
        <f t="shared" si="43"/>
        <v>#DIV/0!</v>
      </c>
    </row>
    <row r="2742" spans="15:16" ht="18.5" x14ac:dyDescent="0.45">
      <c r="O2742" s="38"/>
      <c r="P2742" s="39" t="e">
        <f t="shared" si="43"/>
        <v>#DIV/0!</v>
      </c>
    </row>
    <row r="2743" spans="15:16" ht="18.5" x14ac:dyDescent="0.45">
      <c r="O2743" s="38"/>
      <c r="P2743" s="39" t="e">
        <f t="shared" si="43"/>
        <v>#DIV/0!</v>
      </c>
    </row>
    <row r="2744" spans="15:16" x14ac:dyDescent="0.35">
      <c r="O2744" s="38"/>
      <c r="P2744" s="40"/>
    </row>
    <row r="2745" spans="15:16" x14ac:dyDescent="0.35">
      <c r="O2745" s="38"/>
      <c r="P2745" s="40"/>
    </row>
    <row r="2746" spans="15:16" x14ac:dyDescent="0.35">
      <c r="O2746" s="38"/>
      <c r="P2746" s="40"/>
    </row>
    <row r="2747" spans="15:16" x14ac:dyDescent="0.35">
      <c r="O2747" s="38"/>
      <c r="P2747" s="40"/>
    </row>
    <row r="2748" spans="15:16" x14ac:dyDescent="0.35">
      <c r="O2748" s="38"/>
      <c r="P2748" s="40"/>
    </row>
    <row r="2749" spans="15:16" x14ac:dyDescent="0.35">
      <c r="O2749" s="38"/>
      <c r="P2749" s="40"/>
    </row>
    <row r="2750" spans="15:16" x14ac:dyDescent="0.35">
      <c r="O2750" s="38"/>
      <c r="P2750" s="40"/>
    </row>
    <row r="2751" spans="15:16" x14ac:dyDescent="0.35">
      <c r="O2751" s="38"/>
      <c r="P2751" s="40"/>
    </row>
    <row r="2752" spans="15:16" x14ac:dyDescent="0.35">
      <c r="O2752" s="38"/>
      <c r="P2752" s="40"/>
    </row>
    <row r="2753" spans="15:15" x14ac:dyDescent="0.35">
      <c r="O2753" s="38"/>
    </row>
    <row r="2754" spans="15:15" x14ac:dyDescent="0.35">
      <c r="O2754" s="38"/>
    </row>
    <row r="2755" spans="15:15" x14ac:dyDescent="0.35">
      <c r="O2755" s="38"/>
    </row>
    <row r="2756" spans="15:15" x14ac:dyDescent="0.35">
      <c r="O2756" s="38"/>
    </row>
    <row r="2757" spans="15:15" x14ac:dyDescent="0.35">
      <c r="O2757" s="38"/>
    </row>
    <row r="2758" spans="15:15" x14ac:dyDescent="0.35">
      <c r="O2758" s="38"/>
    </row>
    <row r="2759" spans="15:15" x14ac:dyDescent="0.35">
      <c r="O2759" s="38"/>
    </row>
    <row r="2760" spans="15:15" x14ac:dyDescent="0.35">
      <c r="O2760" s="38"/>
    </row>
    <row r="2761" spans="15:15" x14ac:dyDescent="0.35">
      <c r="O2761" s="38"/>
    </row>
    <row r="2762" spans="15:15" x14ac:dyDescent="0.35">
      <c r="O2762" s="38"/>
    </row>
    <row r="2763" spans="15:15" x14ac:dyDescent="0.35">
      <c r="O2763" s="38"/>
    </row>
    <row r="2764" spans="15:15" x14ac:dyDescent="0.35">
      <c r="O2764" s="38"/>
    </row>
    <row r="2765" spans="15:15" x14ac:dyDescent="0.35">
      <c r="O2765" s="38"/>
    </row>
    <row r="2766" spans="15:15" x14ac:dyDescent="0.35">
      <c r="O2766" s="38"/>
    </row>
    <row r="2767" spans="15:15" x14ac:dyDescent="0.35">
      <c r="O2767" s="38"/>
    </row>
    <row r="2768" spans="15:15" x14ac:dyDescent="0.35">
      <c r="O2768" s="38"/>
    </row>
    <row r="2769" spans="15:15" x14ac:dyDescent="0.35">
      <c r="O2769" s="38"/>
    </row>
    <row r="2770" spans="15:15" x14ac:dyDescent="0.35">
      <c r="O2770" s="38"/>
    </row>
    <row r="2771" spans="15:15" x14ac:dyDescent="0.35">
      <c r="O2771" s="38"/>
    </row>
    <row r="2772" spans="15:15" x14ac:dyDescent="0.35">
      <c r="O2772" s="38"/>
    </row>
    <row r="2773" spans="15:15" x14ac:dyDescent="0.35">
      <c r="O2773" s="38"/>
    </row>
    <row r="2774" spans="15:15" x14ac:dyDescent="0.35">
      <c r="O2774" s="38"/>
    </row>
    <row r="2775" spans="15:15" x14ac:dyDescent="0.35">
      <c r="O2775" s="38"/>
    </row>
    <row r="2776" spans="15:15" x14ac:dyDescent="0.35">
      <c r="O2776" s="38"/>
    </row>
    <row r="2777" spans="15:15" x14ac:dyDescent="0.35">
      <c r="O2777" s="38"/>
    </row>
    <row r="2778" spans="15:15" x14ac:dyDescent="0.35">
      <c r="O2778" s="38"/>
    </row>
    <row r="2779" spans="15:15" x14ac:dyDescent="0.35">
      <c r="O2779" s="38"/>
    </row>
    <row r="2780" spans="15:15" x14ac:dyDescent="0.35">
      <c r="O2780" s="38"/>
    </row>
    <row r="2781" spans="15:15" x14ac:dyDescent="0.35">
      <c r="O2781" s="38"/>
    </row>
    <row r="2782" spans="15:15" x14ac:dyDescent="0.35">
      <c r="O2782" s="38"/>
    </row>
    <row r="2783" spans="15:15" x14ac:dyDescent="0.35">
      <c r="O2783" s="38"/>
    </row>
    <row r="2784" spans="15:15" x14ac:dyDescent="0.35">
      <c r="O2784" s="38"/>
    </row>
    <row r="2785" spans="15:15" x14ac:dyDescent="0.35">
      <c r="O2785" s="38"/>
    </row>
    <row r="2786" spans="15:15" x14ac:dyDescent="0.35">
      <c r="O2786" s="38"/>
    </row>
    <row r="2787" spans="15:15" x14ac:dyDescent="0.35">
      <c r="O2787" s="38"/>
    </row>
    <row r="2788" spans="15:15" x14ac:dyDescent="0.35">
      <c r="O2788" s="38"/>
    </row>
    <row r="2789" spans="15:15" x14ac:dyDescent="0.35">
      <c r="O2789" s="38"/>
    </row>
    <row r="2790" spans="15:15" x14ac:dyDescent="0.35">
      <c r="O2790" s="38"/>
    </row>
    <row r="2791" spans="15:15" x14ac:dyDescent="0.35">
      <c r="O2791" s="38"/>
    </row>
    <row r="2792" spans="15:15" x14ac:dyDescent="0.35">
      <c r="O2792" s="38"/>
    </row>
    <row r="2793" spans="15:15" x14ac:dyDescent="0.35">
      <c r="O2793" s="38"/>
    </row>
    <row r="2794" spans="15:15" x14ac:dyDescent="0.35">
      <c r="O2794" s="38"/>
    </row>
    <row r="2795" spans="15:15" x14ac:dyDescent="0.35">
      <c r="O2795" s="38"/>
    </row>
    <row r="2796" spans="15:15" x14ac:dyDescent="0.35">
      <c r="O2796" s="38"/>
    </row>
    <row r="2797" spans="15:15" x14ac:dyDescent="0.35">
      <c r="O2797" s="38"/>
    </row>
    <row r="2798" spans="15:15" x14ac:dyDescent="0.35">
      <c r="O2798" s="38"/>
    </row>
    <row r="2799" spans="15:15" x14ac:dyDescent="0.35">
      <c r="O2799" s="38"/>
    </row>
    <row r="2800" spans="15:15" x14ac:dyDescent="0.35">
      <c r="O2800" s="38"/>
    </row>
    <row r="2801" spans="15:15" x14ac:dyDescent="0.35">
      <c r="O2801" s="38"/>
    </row>
    <row r="2802" spans="15:15" x14ac:dyDescent="0.35">
      <c r="O2802" s="38"/>
    </row>
    <row r="2803" spans="15:15" x14ac:dyDescent="0.35">
      <c r="O2803" s="38"/>
    </row>
    <row r="2804" spans="15:15" x14ac:dyDescent="0.35">
      <c r="O2804" s="38"/>
    </row>
    <row r="2805" spans="15:15" x14ac:dyDescent="0.35">
      <c r="O2805" s="38"/>
    </row>
    <row r="2806" spans="15:15" x14ac:dyDescent="0.35">
      <c r="O2806" s="38"/>
    </row>
    <row r="2807" spans="15:15" x14ac:dyDescent="0.35">
      <c r="O2807" s="38"/>
    </row>
    <row r="2808" spans="15:15" x14ac:dyDescent="0.35">
      <c r="O2808" s="38"/>
    </row>
    <row r="2809" spans="15:15" x14ac:dyDescent="0.35">
      <c r="O2809" s="38"/>
    </row>
    <row r="2810" spans="15:15" x14ac:dyDescent="0.35">
      <c r="O2810" s="38"/>
    </row>
    <row r="2811" spans="15:15" x14ac:dyDescent="0.35">
      <c r="O2811" s="38"/>
    </row>
    <row r="2812" spans="15:15" x14ac:dyDescent="0.35">
      <c r="O2812" s="38"/>
    </row>
    <row r="2813" spans="15:15" x14ac:dyDescent="0.35">
      <c r="O2813" s="38"/>
    </row>
    <row r="2814" spans="15:15" x14ac:dyDescent="0.35">
      <c r="O2814" s="38"/>
    </row>
    <row r="2815" spans="15:15" x14ac:dyDescent="0.35">
      <c r="O2815" s="38"/>
    </row>
    <row r="2816" spans="15:15" x14ac:dyDescent="0.35">
      <c r="O2816" s="38"/>
    </row>
    <row r="2817" spans="15:15" x14ac:dyDescent="0.35">
      <c r="O2817" s="38"/>
    </row>
    <row r="2818" spans="15:15" x14ac:dyDescent="0.35">
      <c r="O2818" s="38"/>
    </row>
    <row r="2819" spans="15:15" x14ac:dyDescent="0.35">
      <c r="O2819" s="38"/>
    </row>
    <row r="2820" spans="15:15" x14ac:dyDescent="0.35">
      <c r="O2820" s="38"/>
    </row>
    <row r="2821" spans="15:15" x14ac:dyDescent="0.35">
      <c r="O2821" s="38"/>
    </row>
    <row r="2822" spans="15:15" x14ac:dyDescent="0.35">
      <c r="O2822" s="38"/>
    </row>
    <row r="2823" spans="15:15" x14ac:dyDescent="0.35">
      <c r="O2823" s="38"/>
    </row>
    <row r="2824" spans="15:15" x14ac:dyDescent="0.35">
      <c r="O2824" s="38"/>
    </row>
    <row r="2825" spans="15:15" x14ac:dyDescent="0.35">
      <c r="O2825" s="38"/>
    </row>
    <row r="2826" spans="15:15" x14ac:dyDescent="0.35">
      <c r="O2826" s="38"/>
    </row>
    <row r="2827" spans="15:15" x14ac:dyDescent="0.35">
      <c r="O2827" s="38"/>
    </row>
    <row r="2828" spans="15:15" x14ac:dyDescent="0.35">
      <c r="O2828" s="38"/>
    </row>
    <row r="2829" spans="15:15" x14ac:dyDescent="0.35">
      <c r="O2829" s="38"/>
    </row>
    <row r="2830" spans="15:15" x14ac:dyDescent="0.35">
      <c r="O2830" s="38"/>
    </row>
    <row r="2831" spans="15:15" x14ac:dyDescent="0.35">
      <c r="O2831" s="38"/>
    </row>
    <row r="2832" spans="15:15" x14ac:dyDescent="0.35">
      <c r="O2832" s="38"/>
    </row>
    <row r="2833" spans="15:15" x14ac:dyDescent="0.35">
      <c r="O2833" s="38"/>
    </row>
    <row r="2834" spans="15:15" x14ac:dyDescent="0.35">
      <c r="O2834" s="38"/>
    </row>
    <row r="2835" spans="15:15" x14ac:dyDescent="0.35">
      <c r="O2835" s="38"/>
    </row>
    <row r="2836" spans="15:15" x14ac:dyDescent="0.35">
      <c r="O2836" s="38"/>
    </row>
    <row r="2837" spans="15:15" x14ac:dyDescent="0.35">
      <c r="O2837" s="38"/>
    </row>
    <row r="2838" spans="15:15" x14ac:dyDescent="0.35">
      <c r="O2838" s="38"/>
    </row>
    <row r="2839" spans="15:15" x14ac:dyDescent="0.35">
      <c r="O2839" s="38"/>
    </row>
    <row r="2840" spans="15:15" x14ac:dyDescent="0.35">
      <c r="O2840" s="38"/>
    </row>
    <row r="2841" spans="15:15" x14ac:dyDescent="0.35">
      <c r="O2841" s="38"/>
    </row>
    <row r="2842" spans="15:15" x14ac:dyDescent="0.35">
      <c r="O2842" s="38"/>
    </row>
    <row r="2843" spans="15:15" x14ac:dyDescent="0.35">
      <c r="O2843" s="38"/>
    </row>
    <row r="2844" spans="15:15" x14ac:dyDescent="0.35">
      <c r="O2844" s="38"/>
    </row>
    <row r="2845" spans="15:15" x14ac:dyDescent="0.35">
      <c r="O2845" s="38"/>
    </row>
    <row r="2846" spans="15:15" x14ac:dyDescent="0.35">
      <c r="O2846" s="38"/>
    </row>
    <row r="2847" spans="15:15" x14ac:dyDescent="0.35">
      <c r="O2847" s="38"/>
    </row>
    <row r="2848" spans="15:15" x14ac:dyDescent="0.35">
      <c r="O2848" s="38"/>
    </row>
    <row r="2849" spans="15:15" x14ac:dyDescent="0.35">
      <c r="O2849" s="38"/>
    </row>
    <row r="2850" spans="15:15" x14ac:dyDescent="0.35">
      <c r="O2850" s="38"/>
    </row>
    <row r="2851" spans="15:15" x14ac:dyDescent="0.35">
      <c r="O2851" s="38"/>
    </row>
    <row r="2852" spans="15:15" x14ac:dyDescent="0.35">
      <c r="O2852" s="38"/>
    </row>
    <row r="2853" spans="15:15" x14ac:dyDescent="0.35">
      <c r="O2853" s="38"/>
    </row>
    <row r="2854" spans="15:15" x14ac:dyDescent="0.35">
      <c r="O2854" s="38"/>
    </row>
    <row r="2855" spans="15:15" x14ac:dyDescent="0.35">
      <c r="O2855" s="38"/>
    </row>
    <row r="2856" spans="15:15" x14ac:dyDescent="0.35">
      <c r="O2856" s="38"/>
    </row>
    <row r="2857" spans="15:15" x14ac:dyDescent="0.35">
      <c r="O2857" s="38"/>
    </row>
    <row r="2858" spans="15:15" x14ac:dyDescent="0.35">
      <c r="O2858" s="38"/>
    </row>
    <row r="2859" spans="15:15" x14ac:dyDescent="0.35">
      <c r="O2859" s="38"/>
    </row>
    <row r="2860" spans="15:15" x14ac:dyDescent="0.35">
      <c r="O2860" s="38"/>
    </row>
    <row r="2861" spans="15:15" x14ac:dyDescent="0.35">
      <c r="O2861" s="38"/>
    </row>
    <row r="2862" spans="15:15" x14ac:dyDescent="0.35">
      <c r="O2862" s="38"/>
    </row>
    <row r="2863" spans="15:15" x14ac:dyDescent="0.35">
      <c r="O2863" s="38"/>
    </row>
    <row r="2864" spans="15:15" x14ac:dyDescent="0.35">
      <c r="O2864" s="38"/>
    </row>
    <row r="2865" spans="15:15" x14ac:dyDescent="0.35">
      <c r="O2865" s="38"/>
    </row>
    <row r="2866" spans="15:15" x14ac:dyDescent="0.35">
      <c r="O2866" s="38"/>
    </row>
    <row r="2867" spans="15:15" x14ac:dyDescent="0.35">
      <c r="O2867" s="38"/>
    </row>
    <row r="2868" spans="15:15" x14ac:dyDescent="0.35">
      <c r="O2868" s="38"/>
    </row>
    <row r="2869" spans="15:15" x14ac:dyDescent="0.35">
      <c r="O2869" s="38"/>
    </row>
    <row r="2870" spans="15:15" x14ac:dyDescent="0.35">
      <c r="O2870" s="38"/>
    </row>
    <row r="2871" spans="15:15" x14ac:dyDescent="0.35">
      <c r="O2871" s="38"/>
    </row>
    <row r="2872" spans="15:15" x14ac:dyDescent="0.35">
      <c r="O2872" s="38"/>
    </row>
    <row r="2873" spans="15:15" x14ac:dyDescent="0.35">
      <c r="O2873" s="38"/>
    </row>
    <row r="2874" spans="15:15" x14ac:dyDescent="0.35">
      <c r="O2874" s="38"/>
    </row>
    <row r="2875" spans="15:15" x14ac:dyDescent="0.35">
      <c r="O2875" s="38"/>
    </row>
    <row r="2876" spans="15:15" x14ac:dyDescent="0.35">
      <c r="O2876" s="38"/>
    </row>
    <row r="2877" spans="15:15" x14ac:dyDescent="0.35">
      <c r="O2877" s="38"/>
    </row>
    <row r="2878" spans="15:15" x14ac:dyDescent="0.35">
      <c r="O2878" s="38"/>
    </row>
    <row r="2879" spans="15:15" x14ac:dyDescent="0.35">
      <c r="O2879" s="38"/>
    </row>
    <row r="2880" spans="15:15" x14ac:dyDescent="0.35">
      <c r="O2880" s="38"/>
    </row>
    <row r="2881" spans="15:15" x14ac:dyDescent="0.35">
      <c r="O2881" s="38"/>
    </row>
    <row r="2882" spans="15:15" x14ac:dyDescent="0.35">
      <c r="O2882" s="38"/>
    </row>
    <row r="2883" spans="15:15" x14ac:dyDescent="0.35">
      <c r="O2883" s="38"/>
    </row>
    <row r="2884" spans="15:15" x14ac:dyDescent="0.35">
      <c r="O2884" s="38"/>
    </row>
    <row r="2885" spans="15:15" x14ac:dyDescent="0.35">
      <c r="O2885" s="38"/>
    </row>
    <row r="2886" spans="15:15" x14ac:dyDescent="0.35">
      <c r="O2886" s="38"/>
    </row>
    <row r="2887" spans="15:15" x14ac:dyDescent="0.35">
      <c r="O2887" s="38"/>
    </row>
    <row r="2888" spans="15:15" x14ac:dyDescent="0.35">
      <c r="O2888" s="38"/>
    </row>
    <row r="2889" spans="15:15" x14ac:dyDescent="0.35">
      <c r="O2889" s="38"/>
    </row>
    <row r="2890" spans="15:15" x14ac:dyDescent="0.35">
      <c r="O2890" s="38"/>
    </row>
    <row r="2891" spans="15:15" x14ac:dyDescent="0.35">
      <c r="O2891" s="38"/>
    </row>
    <row r="2892" spans="15:15" x14ac:dyDescent="0.35">
      <c r="O2892" s="38"/>
    </row>
    <row r="2893" spans="15:15" x14ac:dyDescent="0.35">
      <c r="O2893" s="38"/>
    </row>
    <row r="2894" spans="15:15" x14ac:dyDescent="0.35">
      <c r="O2894" s="38"/>
    </row>
    <row r="2895" spans="15:15" x14ac:dyDescent="0.35">
      <c r="O2895" s="38"/>
    </row>
    <row r="2896" spans="15:15" x14ac:dyDescent="0.35">
      <c r="O2896" s="38"/>
    </row>
    <row r="2897" spans="15:15" x14ac:dyDescent="0.35">
      <c r="O2897" s="38"/>
    </row>
    <row r="2898" spans="15:15" x14ac:dyDescent="0.35">
      <c r="O2898" s="38"/>
    </row>
    <row r="2899" spans="15:15" x14ac:dyDescent="0.35">
      <c r="O2899" s="38"/>
    </row>
    <row r="2900" spans="15:15" x14ac:dyDescent="0.35">
      <c r="O2900" s="38"/>
    </row>
    <row r="2901" spans="15:15" x14ac:dyDescent="0.35">
      <c r="O2901" s="38"/>
    </row>
    <row r="2902" spans="15:15" x14ac:dyDescent="0.35">
      <c r="O2902" s="38"/>
    </row>
    <row r="2903" spans="15:15" x14ac:dyDescent="0.35">
      <c r="O2903" s="38"/>
    </row>
    <row r="2904" spans="15:15" x14ac:dyDescent="0.35">
      <c r="O2904" s="38"/>
    </row>
    <row r="2905" spans="15:15" x14ac:dyDescent="0.35">
      <c r="O2905" s="38"/>
    </row>
    <row r="2906" spans="15:15" x14ac:dyDescent="0.35">
      <c r="O2906" s="38"/>
    </row>
    <row r="2907" spans="15:15" x14ac:dyDescent="0.35">
      <c r="O2907" s="38"/>
    </row>
    <row r="2908" spans="15:15" x14ac:dyDescent="0.35">
      <c r="O2908" s="38"/>
    </row>
    <row r="2909" spans="15:15" x14ac:dyDescent="0.35">
      <c r="O2909" s="38"/>
    </row>
    <row r="2910" spans="15:15" x14ac:dyDescent="0.35">
      <c r="O2910" s="38"/>
    </row>
    <row r="2911" spans="15:15" x14ac:dyDescent="0.35">
      <c r="O2911" s="38"/>
    </row>
    <row r="2912" spans="15:15" x14ac:dyDescent="0.35">
      <c r="O2912" s="38"/>
    </row>
    <row r="2913" spans="15:15" x14ac:dyDescent="0.35">
      <c r="O2913" s="38"/>
    </row>
    <row r="2914" spans="15:15" x14ac:dyDescent="0.35">
      <c r="O2914" s="38"/>
    </row>
    <row r="2915" spans="15:15" x14ac:dyDescent="0.35">
      <c r="O2915" s="38"/>
    </row>
    <row r="2916" spans="15:15" x14ac:dyDescent="0.35">
      <c r="O2916" s="38"/>
    </row>
    <row r="2917" spans="15:15" x14ac:dyDescent="0.35">
      <c r="O2917" s="38"/>
    </row>
    <row r="2918" spans="15:15" x14ac:dyDescent="0.35">
      <c r="O2918" s="38"/>
    </row>
    <row r="2919" spans="15:15" x14ac:dyDescent="0.35">
      <c r="O2919" s="38"/>
    </row>
    <row r="2920" spans="15:15" x14ac:dyDescent="0.35">
      <c r="O2920" s="38"/>
    </row>
    <row r="2921" spans="15:15" x14ac:dyDescent="0.35">
      <c r="O2921" s="38"/>
    </row>
    <row r="2922" spans="15:15" x14ac:dyDescent="0.35">
      <c r="O2922" s="38"/>
    </row>
    <row r="2923" spans="15:15" x14ac:dyDescent="0.35">
      <c r="O2923" s="38"/>
    </row>
    <row r="2924" spans="15:15" x14ac:dyDescent="0.35">
      <c r="O2924" s="38"/>
    </row>
    <row r="2925" spans="15:15" x14ac:dyDescent="0.35">
      <c r="O2925" s="38"/>
    </row>
    <row r="2926" spans="15:15" x14ac:dyDescent="0.35">
      <c r="O2926" s="38"/>
    </row>
    <row r="2927" spans="15:15" x14ac:dyDescent="0.35">
      <c r="O2927" s="38"/>
    </row>
    <row r="2928" spans="15:15" x14ac:dyDescent="0.35">
      <c r="O2928" s="38"/>
    </row>
    <row r="2929" spans="15:15" x14ac:dyDescent="0.35">
      <c r="O2929" s="38"/>
    </row>
    <row r="2930" spans="15:15" x14ac:dyDescent="0.35">
      <c r="O2930" s="38"/>
    </row>
    <row r="2931" spans="15:15" x14ac:dyDescent="0.35">
      <c r="O2931" s="38"/>
    </row>
    <row r="2932" spans="15:15" x14ac:dyDescent="0.35">
      <c r="O2932" s="38"/>
    </row>
    <row r="2933" spans="15:15" x14ac:dyDescent="0.35">
      <c r="O2933" s="38"/>
    </row>
    <row r="2934" spans="15:15" x14ac:dyDescent="0.35">
      <c r="O2934" s="38"/>
    </row>
    <row r="2935" spans="15:15" x14ac:dyDescent="0.35">
      <c r="O2935" s="38"/>
    </row>
    <row r="2936" spans="15:15" x14ac:dyDescent="0.35">
      <c r="O2936" s="38"/>
    </row>
    <row r="2937" spans="15:15" x14ac:dyDescent="0.35">
      <c r="O2937" s="38"/>
    </row>
    <row r="2938" spans="15:15" x14ac:dyDescent="0.35">
      <c r="O2938" s="38"/>
    </row>
    <row r="2939" spans="15:15" x14ac:dyDescent="0.35">
      <c r="O2939" s="38"/>
    </row>
    <row r="2940" spans="15:15" x14ac:dyDescent="0.35">
      <c r="O2940" s="38"/>
    </row>
    <row r="2941" spans="15:15" x14ac:dyDescent="0.35">
      <c r="O2941" s="38"/>
    </row>
    <row r="2942" spans="15:15" x14ac:dyDescent="0.35">
      <c r="O2942" s="38"/>
    </row>
    <row r="2943" spans="15:15" x14ac:dyDescent="0.35">
      <c r="O2943" s="38"/>
    </row>
    <row r="2944" spans="15:15" x14ac:dyDescent="0.35">
      <c r="O2944" s="38"/>
    </row>
    <row r="2945" spans="15:15" x14ac:dyDescent="0.35">
      <c r="O2945" s="38"/>
    </row>
    <row r="2946" spans="15:15" x14ac:dyDescent="0.35">
      <c r="O2946" s="38"/>
    </row>
    <row r="2947" spans="15:15" x14ac:dyDescent="0.35">
      <c r="O2947" s="38"/>
    </row>
    <row r="2948" spans="15:15" x14ac:dyDescent="0.35">
      <c r="O2948" s="38"/>
    </row>
    <row r="2949" spans="15:15" x14ac:dyDescent="0.35">
      <c r="O2949" s="38"/>
    </row>
    <row r="2950" spans="15:15" x14ac:dyDescent="0.35">
      <c r="O2950" s="38"/>
    </row>
    <row r="2951" spans="15:15" x14ac:dyDescent="0.35">
      <c r="O2951" s="38"/>
    </row>
    <row r="2952" spans="15:15" x14ac:dyDescent="0.35">
      <c r="O2952" s="38"/>
    </row>
    <row r="2953" spans="15:15" x14ac:dyDescent="0.35">
      <c r="O2953" s="38"/>
    </row>
    <row r="2954" spans="15:15" x14ac:dyDescent="0.35">
      <c r="O2954" s="38"/>
    </row>
    <row r="2955" spans="15:15" x14ac:dyDescent="0.35">
      <c r="O2955" s="38"/>
    </row>
    <row r="2956" spans="15:15" x14ac:dyDescent="0.35">
      <c r="O2956" s="38"/>
    </row>
    <row r="2957" spans="15:15" x14ac:dyDescent="0.35">
      <c r="O2957" s="38"/>
    </row>
    <row r="2958" spans="15:15" x14ac:dyDescent="0.35">
      <c r="O2958" s="38"/>
    </row>
    <row r="2959" spans="15:15" x14ac:dyDescent="0.35">
      <c r="O2959" s="38"/>
    </row>
    <row r="2960" spans="15:15" x14ac:dyDescent="0.35">
      <c r="O2960" s="38"/>
    </row>
    <row r="2961" spans="15:15" x14ac:dyDescent="0.35">
      <c r="O2961" s="38"/>
    </row>
    <row r="2962" spans="15:15" x14ac:dyDescent="0.35">
      <c r="O2962" s="38"/>
    </row>
    <row r="2963" spans="15:15" x14ac:dyDescent="0.35">
      <c r="O2963" s="38"/>
    </row>
    <row r="2964" spans="15:15" x14ac:dyDescent="0.35">
      <c r="O2964" s="38"/>
    </row>
    <row r="2965" spans="15:15" x14ac:dyDescent="0.35">
      <c r="O2965" s="38"/>
    </row>
    <row r="2966" spans="15:15" x14ac:dyDescent="0.35">
      <c r="O2966" s="38"/>
    </row>
    <row r="2967" spans="15:15" x14ac:dyDescent="0.35">
      <c r="O2967" s="38"/>
    </row>
    <row r="2968" spans="15:15" x14ac:dyDescent="0.35">
      <c r="O2968" s="38"/>
    </row>
    <row r="2969" spans="15:15" x14ac:dyDescent="0.35">
      <c r="O2969" s="38"/>
    </row>
    <row r="2970" spans="15:15" x14ac:dyDescent="0.35">
      <c r="O2970" s="38"/>
    </row>
    <row r="2971" spans="15:15" x14ac:dyDescent="0.35">
      <c r="O2971" s="38"/>
    </row>
    <row r="2972" spans="15:15" x14ac:dyDescent="0.35">
      <c r="O2972" s="38"/>
    </row>
    <row r="2973" spans="15:15" x14ac:dyDescent="0.35">
      <c r="O2973" s="38"/>
    </row>
    <row r="2974" spans="15:15" x14ac:dyDescent="0.35">
      <c r="O2974" s="38"/>
    </row>
    <row r="2975" spans="15:15" x14ac:dyDescent="0.35">
      <c r="O2975" s="38"/>
    </row>
    <row r="2976" spans="15:15" x14ac:dyDescent="0.35">
      <c r="O2976" s="38"/>
    </row>
    <row r="2977" spans="15:15" x14ac:dyDescent="0.35">
      <c r="O2977" s="38"/>
    </row>
    <row r="2978" spans="15:15" x14ac:dyDescent="0.35">
      <c r="O2978" s="38"/>
    </row>
    <row r="2979" spans="15:15" x14ac:dyDescent="0.35">
      <c r="O2979" s="38"/>
    </row>
    <row r="2980" spans="15:15" x14ac:dyDescent="0.35">
      <c r="O2980" s="38"/>
    </row>
    <row r="2981" spans="15:15" x14ac:dyDescent="0.35">
      <c r="O2981" s="38"/>
    </row>
    <row r="2982" spans="15:15" x14ac:dyDescent="0.35">
      <c r="O2982" s="38"/>
    </row>
    <row r="2983" spans="15:15" x14ac:dyDescent="0.35">
      <c r="O2983" s="38"/>
    </row>
    <row r="2984" spans="15:15" x14ac:dyDescent="0.35">
      <c r="O2984" s="38"/>
    </row>
    <row r="2985" spans="15:15" x14ac:dyDescent="0.35">
      <c r="O2985" s="38"/>
    </row>
    <row r="2986" spans="15:15" x14ac:dyDescent="0.35">
      <c r="O2986" s="38"/>
    </row>
    <row r="2987" spans="15:15" x14ac:dyDescent="0.35">
      <c r="O2987" s="38"/>
    </row>
    <row r="2988" spans="15:15" x14ac:dyDescent="0.35">
      <c r="O2988" s="38"/>
    </row>
    <row r="2989" spans="15:15" x14ac:dyDescent="0.35">
      <c r="O2989" s="38"/>
    </row>
    <row r="2990" spans="15:15" x14ac:dyDescent="0.35">
      <c r="O2990" s="38"/>
    </row>
    <row r="2991" spans="15:15" x14ac:dyDescent="0.35">
      <c r="O2991" s="38"/>
    </row>
    <row r="2992" spans="15:15" x14ac:dyDescent="0.35">
      <c r="O2992" s="38"/>
    </row>
    <row r="2993" spans="15:15" x14ac:dyDescent="0.35">
      <c r="O2993" s="38"/>
    </row>
    <row r="2994" spans="15:15" x14ac:dyDescent="0.35">
      <c r="O2994" s="38"/>
    </row>
    <row r="2995" spans="15:15" x14ac:dyDescent="0.35">
      <c r="O2995" s="38"/>
    </row>
    <row r="2996" spans="15:15" x14ac:dyDescent="0.35">
      <c r="O2996" s="38"/>
    </row>
    <row r="2997" spans="15:15" x14ac:dyDescent="0.35">
      <c r="O2997" s="38"/>
    </row>
    <row r="2998" spans="15:15" x14ac:dyDescent="0.35">
      <c r="O2998" s="38"/>
    </row>
    <row r="2999" spans="15:15" x14ac:dyDescent="0.35">
      <c r="O2999" s="38"/>
    </row>
    <row r="3000" spans="15:15" x14ac:dyDescent="0.35">
      <c r="O3000" s="38"/>
    </row>
    <row r="3001" spans="15:15" x14ac:dyDescent="0.35">
      <c r="O3001" s="38"/>
    </row>
    <row r="3002" spans="15:15" x14ac:dyDescent="0.35">
      <c r="O3002" s="38"/>
    </row>
    <row r="3003" spans="15:15" x14ac:dyDescent="0.35">
      <c r="O3003" s="38"/>
    </row>
    <row r="3004" spans="15:15" x14ac:dyDescent="0.35">
      <c r="O3004" s="38"/>
    </row>
    <row r="3005" spans="15:15" x14ac:dyDescent="0.35">
      <c r="O3005" s="38"/>
    </row>
    <row r="3006" spans="15:15" x14ac:dyDescent="0.35">
      <c r="O3006" s="38"/>
    </row>
    <row r="3007" spans="15:15" x14ac:dyDescent="0.35">
      <c r="O3007" s="38"/>
    </row>
    <row r="3008" spans="15:15" x14ac:dyDescent="0.35">
      <c r="O3008" s="38"/>
    </row>
    <row r="3009" spans="15:15" x14ac:dyDescent="0.35">
      <c r="O3009" s="38"/>
    </row>
    <row r="3010" spans="15:15" x14ac:dyDescent="0.35">
      <c r="O3010" s="38"/>
    </row>
    <row r="3011" spans="15:15" x14ac:dyDescent="0.35">
      <c r="O3011" s="38"/>
    </row>
    <row r="3012" spans="15:15" x14ac:dyDescent="0.35">
      <c r="O3012" s="38"/>
    </row>
    <row r="3013" spans="15:15" x14ac:dyDescent="0.35">
      <c r="O3013" s="38"/>
    </row>
    <row r="3014" spans="15:15" x14ac:dyDescent="0.35">
      <c r="O3014" s="38"/>
    </row>
    <row r="3015" spans="15:15" x14ac:dyDescent="0.35">
      <c r="O3015" s="38"/>
    </row>
    <row r="3016" spans="15:15" x14ac:dyDescent="0.35">
      <c r="O3016" s="38"/>
    </row>
    <row r="3017" spans="15:15" x14ac:dyDescent="0.35">
      <c r="O3017" s="38"/>
    </row>
    <row r="3018" spans="15:15" x14ac:dyDescent="0.35">
      <c r="O3018" s="38"/>
    </row>
    <row r="3019" spans="15:15" x14ac:dyDescent="0.35">
      <c r="O3019" s="38"/>
    </row>
    <row r="3020" spans="15:15" x14ac:dyDescent="0.35">
      <c r="O3020" s="38"/>
    </row>
    <row r="3021" spans="15:15" x14ac:dyDescent="0.35">
      <c r="O3021" s="38"/>
    </row>
    <row r="3022" spans="15:15" x14ac:dyDescent="0.35">
      <c r="O3022" s="38"/>
    </row>
    <row r="3023" spans="15:15" x14ac:dyDescent="0.35">
      <c r="O3023" s="38"/>
    </row>
    <row r="3024" spans="15:15" x14ac:dyDescent="0.35">
      <c r="O3024" s="38"/>
    </row>
    <row r="3025" spans="15:15" x14ac:dyDescent="0.35">
      <c r="O3025" s="38"/>
    </row>
    <row r="3026" spans="15:15" x14ac:dyDescent="0.35">
      <c r="O3026" s="38"/>
    </row>
    <row r="3027" spans="15:15" x14ac:dyDescent="0.35">
      <c r="O3027" s="38"/>
    </row>
    <row r="3028" spans="15:15" x14ac:dyDescent="0.35">
      <c r="O3028" s="38"/>
    </row>
    <row r="3029" spans="15:15" x14ac:dyDescent="0.35">
      <c r="O3029" s="38"/>
    </row>
    <row r="3030" spans="15:15" x14ac:dyDescent="0.35">
      <c r="O3030" s="38"/>
    </row>
    <row r="3031" spans="15:15" x14ac:dyDescent="0.35">
      <c r="O3031" s="38"/>
    </row>
    <row r="3032" spans="15:15" x14ac:dyDescent="0.35">
      <c r="O3032" s="38"/>
    </row>
    <row r="3033" spans="15:15" x14ac:dyDescent="0.35">
      <c r="O3033" s="38"/>
    </row>
    <row r="3034" spans="15:15" x14ac:dyDescent="0.35">
      <c r="O3034" s="38"/>
    </row>
    <row r="3035" spans="15:15" x14ac:dyDescent="0.35">
      <c r="O3035" s="38"/>
    </row>
    <row r="3036" spans="15:15" x14ac:dyDescent="0.35">
      <c r="O3036" s="38"/>
    </row>
    <row r="3037" spans="15:15" x14ac:dyDescent="0.35">
      <c r="O3037" s="38"/>
    </row>
    <row r="3038" spans="15:15" x14ac:dyDescent="0.35">
      <c r="O3038" s="38"/>
    </row>
    <row r="3039" spans="15:15" x14ac:dyDescent="0.35">
      <c r="O3039" s="38"/>
    </row>
    <row r="3040" spans="15:15" x14ac:dyDescent="0.35">
      <c r="O3040" s="38"/>
    </row>
    <row r="3041" spans="15:15" x14ac:dyDescent="0.35">
      <c r="O3041" s="38"/>
    </row>
    <row r="3042" spans="15:15" x14ac:dyDescent="0.35">
      <c r="O3042" s="38"/>
    </row>
    <row r="3043" spans="15:15" x14ac:dyDescent="0.35">
      <c r="O3043" s="38"/>
    </row>
    <row r="3044" spans="15:15" x14ac:dyDescent="0.35">
      <c r="O3044" s="38"/>
    </row>
    <row r="3045" spans="15:15" x14ac:dyDescent="0.35">
      <c r="O3045" s="38"/>
    </row>
    <row r="3046" spans="15:15" x14ac:dyDescent="0.35">
      <c r="O3046" s="38"/>
    </row>
    <row r="3047" spans="15:15" x14ac:dyDescent="0.35">
      <c r="O3047" s="38"/>
    </row>
    <row r="3048" spans="15:15" x14ac:dyDescent="0.35">
      <c r="O3048" s="38"/>
    </row>
    <row r="3049" spans="15:15" x14ac:dyDescent="0.35">
      <c r="O3049" s="38"/>
    </row>
    <row r="3050" spans="15:15" x14ac:dyDescent="0.35">
      <c r="O3050" s="38"/>
    </row>
    <row r="3051" spans="15:15" x14ac:dyDescent="0.35">
      <c r="O3051" s="38"/>
    </row>
    <row r="3052" spans="15:15" x14ac:dyDescent="0.35">
      <c r="O3052" s="38"/>
    </row>
    <row r="3053" spans="15:15" x14ac:dyDescent="0.35">
      <c r="O3053" s="38"/>
    </row>
    <row r="3054" spans="15:15" x14ac:dyDescent="0.35">
      <c r="O3054" s="38"/>
    </row>
    <row r="3055" spans="15:15" x14ac:dyDescent="0.35">
      <c r="O3055" s="38"/>
    </row>
    <row r="3056" spans="15:15" x14ac:dyDescent="0.35">
      <c r="O3056" s="38"/>
    </row>
    <row r="3057" spans="15:15" x14ac:dyDescent="0.35">
      <c r="O3057" s="38"/>
    </row>
    <row r="3058" spans="15:15" x14ac:dyDescent="0.35">
      <c r="O3058" s="38"/>
    </row>
    <row r="3059" spans="15:15" x14ac:dyDescent="0.35">
      <c r="O3059" s="38"/>
    </row>
    <row r="3060" spans="15:15" x14ac:dyDescent="0.35">
      <c r="O3060" s="38"/>
    </row>
    <row r="3061" spans="15:15" x14ac:dyDescent="0.35">
      <c r="O3061" s="38"/>
    </row>
    <row r="3062" spans="15:15" x14ac:dyDescent="0.35">
      <c r="O3062" s="38"/>
    </row>
    <row r="3063" spans="15:15" x14ac:dyDescent="0.35">
      <c r="O3063" s="38"/>
    </row>
    <row r="3064" spans="15:15" x14ac:dyDescent="0.35">
      <c r="O3064" s="38"/>
    </row>
    <row r="3065" spans="15:15" x14ac:dyDescent="0.35">
      <c r="O3065" s="38"/>
    </row>
    <row r="3066" spans="15:15" x14ac:dyDescent="0.35">
      <c r="O3066" s="38"/>
    </row>
    <row r="3067" spans="15:15" x14ac:dyDescent="0.35">
      <c r="O3067" s="38"/>
    </row>
    <row r="3068" spans="15:15" x14ac:dyDescent="0.35">
      <c r="O3068" s="38"/>
    </row>
    <row r="3069" spans="15:15" x14ac:dyDescent="0.35">
      <c r="O3069" s="38"/>
    </row>
    <row r="3070" spans="15:15" x14ac:dyDescent="0.35">
      <c r="O3070" s="38"/>
    </row>
    <row r="3071" spans="15:15" x14ac:dyDescent="0.35">
      <c r="O3071" s="38"/>
    </row>
    <row r="3072" spans="15:15" x14ac:dyDescent="0.35">
      <c r="O3072" s="38"/>
    </row>
    <row r="3073" spans="15:15" x14ac:dyDescent="0.35">
      <c r="O3073" s="38"/>
    </row>
    <row r="3074" spans="15:15" x14ac:dyDescent="0.35">
      <c r="O3074" s="38"/>
    </row>
    <row r="3075" spans="15:15" x14ac:dyDescent="0.35">
      <c r="O3075" s="38"/>
    </row>
    <row r="3076" spans="15:15" x14ac:dyDescent="0.35">
      <c r="O3076" s="38"/>
    </row>
    <row r="3077" spans="15:15" x14ac:dyDescent="0.35">
      <c r="O3077" s="38"/>
    </row>
    <row r="3078" spans="15:15" x14ac:dyDescent="0.35">
      <c r="O3078" s="38"/>
    </row>
    <row r="3079" spans="15:15" x14ac:dyDescent="0.35">
      <c r="O3079" s="38"/>
    </row>
    <row r="3080" spans="15:15" x14ac:dyDescent="0.35">
      <c r="O3080" s="38"/>
    </row>
    <row r="3081" spans="15:15" x14ac:dyDescent="0.35">
      <c r="O3081" s="38"/>
    </row>
    <row r="3082" spans="15:15" x14ac:dyDescent="0.35">
      <c r="O3082" s="38"/>
    </row>
    <row r="3083" spans="15:15" x14ac:dyDescent="0.35">
      <c r="O3083" s="38"/>
    </row>
    <row r="3084" spans="15:15" x14ac:dyDescent="0.35">
      <c r="O3084" s="38"/>
    </row>
    <row r="3085" spans="15:15" x14ac:dyDescent="0.35">
      <c r="O3085" s="38"/>
    </row>
    <row r="3086" spans="15:15" x14ac:dyDescent="0.35">
      <c r="O3086" s="38"/>
    </row>
    <row r="3087" spans="15:15" x14ac:dyDescent="0.35">
      <c r="O3087" s="38"/>
    </row>
    <row r="3088" spans="15:15" x14ac:dyDescent="0.35">
      <c r="O3088" s="38"/>
    </row>
    <row r="3089" spans="15:15" x14ac:dyDescent="0.35">
      <c r="O3089" s="38"/>
    </row>
    <row r="3090" spans="15:15" x14ac:dyDescent="0.35">
      <c r="O3090" s="38"/>
    </row>
    <row r="3091" spans="15:15" x14ac:dyDescent="0.35">
      <c r="O3091" s="38"/>
    </row>
    <row r="3092" spans="15:15" x14ac:dyDescent="0.35">
      <c r="O3092" s="38"/>
    </row>
    <row r="3093" spans="15:15" x14ac:dyDescent="0.35">
      <c r="O3093" s="38"/>
    </row>
    <row r="3094" spans="15:15" x14ac:dyDescent="0.35">
      <c r="O3094" s="38"/>
    </row>
    <row r="3095" spans="15:15" x14ac:dyDescent="0.35">
      <c r="O3095" s="38"/>
    </row>
    <row r="3096" spans="15:15" x14ac:dyDescent="0.35">
      <c r="O3096" s="38"/>
    </row>
    <row r="3097" spans="15:15" x14ac:dyDescent="0.35">
      <c r="O3097" s="38"/>
    </row>
    <row r="3098" spans="15:15" x14ac:dyDescent="0.35">
      <c r="O3098" s="38"/>
    </row>
    <row r="3099" spans="15:15" x14ac:dyDescent="0.35">
      <c r="O3099" s="38"/>
    </row>
    <row r="3100" spans="15:15" x14ac:dyDescent="0.35">
      <c r="O3100" s="38"/>
    </row>
    <row r="3101" spans="15:15" x14ac:dyDescent="0.35">
      <c r="O3101" s="38"/>
    </row>
    <row r="3102" spans="15:15" x14ac:dyDescent="0.35">
      <c r="O3102" s="38"/>
    </row>
    <row r="3103" spans="15:15" x14ac:dyDescent="0.35">
      <c r="O3103" s="38"/>
    </row>
    <row r="3104" spans="15:15" x14ac:dyDescent="0.35">
      <c r="O3104" s="38"/>
    </row>
    <row r="3105" spans="15:15" x14ac:dyDescent="0.35">
      <c r="O3105" s="38"/>
    </row>
    <row r="3106" spans="15:15" x14ac:dyDescent="0.35">
      <c r="O3106" s="38"/>
    </row>
    <row r="3107" spans="15:15" x14ac:dyDescent="0.35">
      <c r="O3107" s="38"/>
    </row>
    <row r="3108" spans="15:15" x14ac:dyDescent="0.35">
      <c r="O3108" s="38"/>
    </row>
    <row r="3109" spans="15:15" x14ac:dyDescent="0.35">
      <c r="O3109" s="38"/>
    </row>
    <row r="3110" spans="15:15" x14ac:dyDescent="0.35">
      <c r="O3110" s="38"/>
    </row>
    <row r="3111" spans="15:15" x14ac:dyDescent="0.35">
      <c r="O3111" s="38"/>
    </row>
    <row r="3112" spans="15:15" x14ac:dyDescent="0.35">
      <c r="O3112" s="38"/>
    </row>
    <row r="3113" spans="15:15" x14ac:dyDescent="0.35">
      <c r="O3113" s="38"/>
    </row>
    <row r="3114" spans="15:15" x14ac:dyDescent="0.35">
      <c r="O3114" s="38"/>
    </row>
    <row r="3115" spans="15:15" x14ac:dyDescent="0.35">
      <c r="O3115" s="38"/>
    </row>
    <row r="3116" spans="15:15" x14ac:dyDescent="0.35">
      <c r="O3116" s="38"/>
    </row>
    <row r="3117" spans="15:15" x14ac:dyDescent="0.35">
      <c r="O3117" s="38"/>
    </row>
    <row r="3118" spans="15:15" x14ac:dyDescent="0.35">
      <c r="O3118" s="38"/>
    </row>
    <row r="3119" spans="15:15" x14ac:dyDescent="0.35">
      <c r="O3119" s="38"/>
    </row>
    <row r="3120" spans="15:15" x14ac:dyDescent="0.35">
      <c r="O3120" s="38"/>
    </row>
    <row r="3121" spans="15:15" x14ac:dyDescent="0.35">
      <c r="O3121" s="38"/>
    </row>
    <row r="3122" spans="15:15" x14ac:dyDescent="0.35">
      <c r="O3122" s="38"/>
    </row>
    <row r="3123" spans="15:15" x14ac:dyDescent="0.35">
      <c r="O3123" s="38"/>
    </row>
    <row r="3124" spans="15:15" x14ac:dyDescent="0.35">
      <c r="O3124" s="38"/>
    </row>
    <row r="3125" spans="15:15" x14ac:dyDescent="0.35">
      <c r="O3125" s="38"/>
    </row>
    <row r="3126" spans="15:15" x14ac:dyDescent="0.35">
      <c r="O3126" s="38"/>
    </row>
    <row r="3127" spans="15:15" x14ac:dyDescent="0.35">
      <c r="O3127" s="38"/>
    </row>
    <row r="3128" spans="15:15" x14ac:dyDescent="0.35">
      <c r="O3128" s="38"/>
    </row>
    <row r="3129" spans="15:15" x14ac:dyDescent="0.35">
      <c r="O3129" s="38"/>
    </row>
    <row r="3130" spans="15:15" x14ac:dyDescent="0.35">
      <c r="O3130" s="38"/>
    </row>
    <row r="3131" spans="15:15" x14ac:dyDescent="0.35">
      <c r="O3131" s="38"/>
    </row>
    <row r="3132" spans="15:15" x14ac:dyDescent="0.35">
      <c r="O3132" s="38"/>
    </row>
    <row r="3133" spans="15:15" x14ac:dyDescent="0.35">
      <c r="O3133" s="38"/>
    </row>
    <row r="3134" spans="15:15" x14ac:dyDescent="0.35">
      <c r="O3134" s="38"/>
    </row>
    <row r="3135" spans="15:15" x14ac:dyDescent="0.35">
      <c r="O3135" s="38"/>
    </row>
    <row r="3136" spans="15:15" x14ac:dyDescent="0.35">
      <c r="O3136" s="38"/>
    </row>
    <row r="3137" spans="15:15" x14ac:dyDescent="0.35">
      <c r="O3137" s="38"/>
    </row>
    <row r="3138" spans="15:15" x14ac:dyDescent="0.35">
      <c r="O3138" s="38"/>
    </row>
    <row r="3139" spans="15:15" x14ac:dyDescent="0.35">
      <c r="O3139" s="38"/>
    </row>
    <row r="3140" spans="15:15" x14ac:dyDescent="0.35">
      <c r="O3140" s="38"/>
    </row>
    <row r="3141" spans="15:15" x14ac:dyDescent="0.35">
      <c r="O3141" s="38"/>
    </row>
    <row r="3142" spans="15:15" x14ac:dyDescent="0.35">
      <c r="O3142" s="38"/>
    </row>
    <row r="3143" spans="15:15" x14ac:dyDescent="0.35">
      <c r="O3143" s="38"/>
    </row>
    <row r="3144" spans="15:15" x14ac:dyDescent="0.35">
      <c r="O3144" s="38"/>
    </row>
    <row r="3145" spans="15:15" x14ac:dyDescent="0.35">
      <c r="O3145" s="38"/>
    </row>
    <row r="3146" spans="15:15" x14ac:dyDescent="0.35">
      <c r="O3146" s="38"/>
    </row>
    <row r="3147" spans="15:15" x14ac:dyDescent="0.35">
      <c r="O3147" s="38"/>
    </row>
    <row r="3148" spans="15:15" x14ac:dyDescent="0.35">
      <c r="O3148" s="38"/>
    </row>
    <row r="3149" spans="15:15" x14ac:dyDescent="0.35">
      <c r="O3149" s="38"/>
    </row>
    <row r="3150" spans="15:15" x14ac:dyDescent="0.35">
      <c r="O3150" s="38"/>
    </row>
    <row r="3151" spans="15:15" x14ac:dyDescent="0.35">
      <c r="O3151" s="38"/>
    </row>
    <row r="3152" spans="15:15" x14ac:dyDescent="0.35">
      <c r="O3152" s="38"/>
    </row>
    <row r="3153" spans="15:15" x14ac:dyDescent="0.35">
      <c r="O3153" s="38"/>
    </row>
    <row r="3154" spans="15:15" x14ac:dyDescent="0.35">
      <c r="O3154" s="38"/>
    </row>
    <row r="3155" spans="15:15" x14ac:dyDescent="0.35">
      <c r="O3155" s="38"/>
    </row>
    <row r="3156" spans="15:15" x14ac:dyDescent="0.35">
      <c r="O3156" s="38"/>
    </row>
    <row r="3157" spans="15:15" x14ac:dyDescent="0.35">
      <c r="O3157" s="38"/>
    </row>
    <row r="3158" spans="15:15" x14ac:dyDescent="0.35">
      <c r="O3158" s="38"/>
    </row>
    <row r="3159" spans="15:15" x14ac:dyDescent="0.35">
      <c r="O3159" s="38"/>
    </row>
    <row r="3160" spans="15:15" x14ac:dyDescent="0.35">
      <c r="O3160" s="38"/>
    </row>
    <row r="3161" spans="15:15" x14ac:dyDescent="0.35">
      <c r="O3161" s="38"/>
    </row>
    <row r="3162" spans="15:15" x14ac:dyDescent="0.35">
      <c r="O3162" s="38"/>
    </row>
    <row r="3163" spans="15:15" x14ac:dyDescent="0.35">
      <c r="O3163" s="38"/>
    </row>
    <row r="3164" spans="15:15" x14ac:dyDescent="0.35">
      <c r="O3164" s="38"/>
    </row>
    <row r="3165" spans="15:15" x14ac:dyDescent="0.35">
      <c r="O3165" s="38"/>
    </row>
    <row r="3166" spans="15:15" x14ac:dyDescent="0.35">
      <c r="O3166" s="38"/>
    </row>
    <row r="3167" spans="15:15" x14ac:dyDescent="0.35">
      <c r="O3167" s="38"/>
    </row>
    <row r="3168" spans="15:15" x14ac:dyDescent="0.35">
      <c r="O3168" s="38"/>
    </row>
    <row r="3169" spans="15:15" x14ac:dyDescent="0.35">
      <c r="O3169" s="38"/>
    </row>
    <row r="3170" spans="15:15" x14ac:dyDescent="0.35">
      <c r="O3170" s="38"/>
    </row>
    <row r="3171" spans="15:15" x14ac:dyDescent="0.35">
      <c r="O3171" s="38"/>
    </row>
    <row r="3172" spans="15:15" x14ac:dyDescent="0.35">
      <c r="O3172" s="38"/>
    </row>
    <row r="3173" spans="15:15" x14ac:dyDescent="0.35">
      <c r="O3173" s="38"/>
    </row>
    <row r="3174" spans="15:15" x14ac:dyDescent="0.35">
      <c r="O3174" s="38"/>
    </row>
    <row r="3175" spans="15:15" x14ac:dyDescent="0.35">
      <c r="O3175" s="38"/>
    </row>
    <row r="3176" spans="15:15" x14ac:dyDescent="0.35">
      <c r="O3176" s="38"/>
    </row>
    <row r="3177" spans="15:15" x14ac:dyDescent="0.35">
      <c r="O3177" s="38"/>
    </row>
    <row r="3178" spans="15:15" x14ac:dyDescent="0.35">
      <c r="O3178" s="38"/>
    </row>
    <row r="3179" spans="15:15" x14ac:dyDescent="0.35">
      <c r="O3179" s="38"/>
    </row>
    <row r="3180" spans="15:15" x14ac:dyDescent="0.35">
      <c r="O3180" s="38"/>
    </row>
    <row r="3181" spans="15:15" x14ac:dyDescent="0.35">
      <c r="O3181" s="38"/>
    </row>
    <row r="3182" spans="15:15" x14ac:dyDescent="0.35">
      <c r="O3182" s="38"/>
    </row>
    <row r="3183" spans="15:15" x14ac:dyDescent="0.35">
      <c r="O3183" s="38"/>
    </row>
    <row r="3184" spans="15:15" x14ac:dyDescent="0.35">
      <c r="O3184" s="38"/>
    </row>
    <row r="3185" spans="15:15" x14ac:dyDescent="0.35">
      <c r="O3185" s="38"/>
    </row>
    <row r="3186" spans="15:15" x14ac:dyDescent="0.35">
      <c r="O3186" s="38"/>
    </row>
    <row r="3187" spans="15:15" x14ac:dyDescent="0.35">
      <c r="O3187" s="38"/>
    </row>
    <row r="3188" spans="15:15" x14ac:dyDescent="0.35">
      <c r="O3188" s="38"/>
    </row>
    <row r="3189" spans="15:15" x14ac:dyDescent="0.35">
      <c r="O3189" s="38"/>
    </row>
    <row r="3190" spans="15:15" x14ac:dyDescent="0.35">
      <c r="O3190" s="38"/>
    </row>
    <row r="3191" spans="15:15" x14ac:dyDescent="0.35">
      <c r="O3191" s="38"/>
    </row>
    <row r="3192" spans="15:15" x14ac:dyDescent="0.35">
      <c r="O3192" s="38"/>
    </row>
    <row r="3193" spans="15:15" x14ac:dyDescent="0.35">
      <c r="O3193" s="38"/>
    </row>
    <row r="3194" spans="15:15" x14ac:dyDescent="0.35">
      <c r="O3194" s="38"/>
    </row>
    <row r="3195" spans="15:15" x14ac:dyDescent="0.35">
      <c r="O3195" s="38"/>
    </row>
    <row r="3196" spans="15:15" x14ac:dyDescent="0.35">
      <c r="O3196" s="38"/>
    </row>
    <row r="3197" spans="15:15" x14ac:dyDescent="0.35">
      <c r="O3197" s="38"/>
    </row>
    <row r="3198" spans="15:15" x14ac:dyDescent="0.35">
      <c r="O3198" s="38"/>
    </row>
    <row r="3199" spans="15:15" x14ac:dyDescent="0.35">
      <c r="O3199" s="38"/>
    </row>
    <row r="3200" spans="15:15" x14ac:dyDescent="0.35">
      <c r="O3200" s="38"/>
    </row>
    <row r="3201" spans="15:15" x14ac:dyDescent="0.35">
      <c r="O3201" s="38"/>
    </row>
    <row r="3202" spans="15:15" x14ac:dyDescent="0.35">
      <c r="O3202" s="38"/>
    </row>
    <row r="3203" spans="15:15" x14ac:dyDescent="0.35">
      <c r="O3203" s="38"/>
    </row>
    <row r="3204" spans="15:15" x14ac:dyDescent="0.35">
      <c r="O3204" s="38"/>
    </row>
    <row r="3205" spans="15:15" x14ac:dyDescent="0.35">
      <c r="O3205" s="38"/>
    </row>
    <row r="3206" spans="15:15" x14ac:dyDescent="0.35">
      <c r="O3206" s="38"/>
    </row>
    <row r="3207" spans="15:15" x14ac:dyDescent="0.35">
      <c r="O3207" s="38"/>
    </row>
    <row r="3208" spans="15:15" x14ac:dyDescent="0.35">
      <c r="O3208" s="38"/>
    </row>
    <row r="3209" spans="15:15" x14ac:dyDescent="0.35">
      <c r="O3209" s="38"/>
    </row>
    <row r="3210" spans="15:15" x14ac:dyDescent="0.35">
      <c r="O3210" s="38"/>
    </row>
    <row r="3211" spans="15:15" x14ac:dyDescent="0.35">
      <c r="O3211" s="38"/>
    </row>
    <row r="3212" spans="15:15" x14ac:dyDescent="0.35">
      <c r="O3212" s="38"/>
    </row>
    <row r="3213" spans="15:15" x14ac:dyDescent="0.35">
      <c r="O3213" s="38"/>
    </row>
    <row r="3214" spans="15:15" x14ac:dyDescent="0.35">
      <c r="O3214" s="38"/>
    </row>
    <row r="3215" spans="15:15" x14ac:dyDescent="0.35">
      <c r="O3215" s="38"/>
    </row>
    <row r="3216" spans="15:15" x14ac:dyDescent="0.35">
      <c r="O3216" s="38"/>
    </row>
    <row r="3217" spans="15:15" x14ac:dyDescent="0.35">
      <c r="O3217" s="38"/>
    </row>
    <row r="3218" spans="15:15" x14ac:dyDescent="0.35">
      <c r="O3218" s="38"/>
    </row>
    <row r="3219" spans="15:15" x14ac:dyDescent="0.35">
      <c r="O3219" s="38"/>
    </row>
    <row r="3220" spans="15:15" x14ac:dyDescent="0.35">
      <c r="O3220" s="38"/>
    </row>
    <row r="3221" spans="15:15" x14ac:dyDescent="0.35">
      <c r="O3221" s="38"/>
    </row>
    <row r="3222" spans="15:15" x14ac:dyDescent="0.35">
      <c r="O3222" s="38"/>
    </row>
    <row r="3223" spans="15:15" x14ac:dyDescent="0.35">
      <c r="O3223" s="38"/>
    </row>
    <row r="3224" spans="15:15" x14ac:dyDescent="0.35">
      <c r="O3224" s="38"/>
    </row>
    <row r="3225" spans="15:15" x14ac:dyDescent="0.35">
      <c r="O3225" s="38"/>
    </row>
    <row r="3226" spans="15:15" x14ac:dyDescent="0.35">
      <c r="O3226" s="38"/>
    </row>
    <row r="3227" spans="15:15" x14ac:dyDescent="0.35">
      <c r="O3227" s="38"/>
    </row>
    <row r="3228" spans="15:15" x14ac:dyDescent="0.35">
      <c r="O3228" s="38"/>
    </row>
    <row r="3229" spans="15:15" x14ac:dyDescent="0.35">
      <c r="O3229" s="38"/>
    </row>
    <row r="3230" spans="15:15" x14ac:dyDescent="0.35">
      <c r="O3230" s="38"/>
    </row>
    <row r="3231" spans="15:15" x14ac:dyDescent="0.35">
      <c r="O3231" s="38"/>
    </row>
    <row r="3232" spans="15:15" x14ac:dyDescent="0.35">
      <c r="O3232" s="38"/>
    </row>
    <row r="3233" spans="15:15" x14ac:dyDescent="0.35">
      <c r="O3233" s="38"/>
    </row>
    <row r="3234" spans="15:15" x14ac:dyDescent="0.35">
      <c r="O3234" s="38"/>
    </row>
    <row r="3235" spans="15:15" x14ac:dyDescent="0.35">
      <c r="O3235" s="38"/>
    </row>
    <row r="3236" spans="15:15" x14ac:dyDescent="0.35">
      <c r="O3236" s="38"/>
    </row>
    <row r="3237" spans="15:15" x14ac:dyDescent="0.35">
      <c r="O3237" s="38"/>
    </row>
    <row r="3238" spans="15:15" x14ac:dyDescent="0.35">
      <c r="O3238" s="38"/>
    </row>
    <row r="3239" spans="15:15" x14ac:dyDescent="0.35">
      <c r="O3239" s="38"/>
    </row>
    <row r="3240" spans="15:15" x14ac:dyDescent="0.35">
      <c r="O3240" s="38"/>
    </row>
    <row r="3241" spans="15:15" x14ac:dyDescent="0.35">
      <c r="O3241" s="38"/>
    </row>
    <row r="3242" spans="15:15" x14ac:dyDescent="0.35">
      <c r="O3242" s="38"/>
    </row>
    <row r="3243" spans="15:15" x14ac:dyDescent="0.35">
      <c r="O3243" s="38"/>
    </row>
    <row r="3244" spans="15:15" x14ac:dyDescent="0.35">
      <c r="O3244" s="38"/>
    </row>
    <row r="3245" spans="15:15" x14ac:dyDescent="0.35">
      <c r="O3245" s="38"/>
    </row>
    <row r="3246" spans="15:15" x14ac:dyDescent="0.35">
      <c r="O3246" s="38"/>
    </row>
    <row r="3247" spans="15:15" x14ac:dyDescent="0.35">
      <c r="O3247" s="38"/>
    </row>
    <row r="3248" spans="15:15" x14ac:dyDescent="0.35">
      <c r="O3248" s="38"/>
    </row>
    <row r="3249" spans="15:15" x14ac:dyDescent="0.35">
      <c r="O3249" s="38"/>
    </row>
    <row r="3250" spans="15:15" x14ac:dyDescent="0.35">
      <c r="O3250" s="38"/>
    </row>
    <row r="3251" spans="15:15" x14ac:dyDescent="0.35">
      <c r="O3251" s="38"/>
    </row>
    <row r="3252" spans="15:15" x14ac:dyDescent="0.35">
      <c r="O3252" s="38"/>
    </row>
    <row r="3253" spans="15:15" x14ac:dyDescent="0.35">
      <c r="O3253" s="38"/>
    </row>
    <row r="3254" spans="15:15" x14ac:dyDescent="0.35">
      <c r="O3254" s="38"/>
    </row>
    <row r="3255" spans="15:15" x14ac:dyDescent="0.35">
      <c r="O3255" s="38"/>
    </row>
    <row r="3256" spans="15:15" x14ac:dyDescent="0.35">
      <c r="O3256" s="38"/>
    </row>
    <row r="3257" spans="15:15" x14ac:dyDescent="0.35">
      <c r="O3257" s="38"/>
    </row>
    <row r="3258" spans="15:15" x14ac:dyDescent="0.35">
      <c r="O3258" s="38"/>
    </row>
    <row r="3259" spans="15:15" x14ac:dyDescent="0.35">
      <c r="O3259" s="38"/>
    </row>
    <row r="3260" spans="15:15" x14ac:dyDescent="0.35">
      <c r="O3260" s="38"/>
    </row>
    <row r="3261" spans="15:15" x14ac:dyDescent="0.35">
      <c r="O3261" s="38"/>
    </row>
    <row r="3262" spans="15:15" x14ac:dyDescent="0.35">
      <c r="O3262" s="38"/>
    </row>
    <row r="3263" spans="15:15" x14ac:dyDescent="0.35">
      <c r="O3263" s="38"/>
    </row>
    <row r="3264" spans="15:15" x14ac:dyDescent="0.35">
      <c r="O3264" s="38"/>
    </row>
    <row r="3265" spans="15:15" x14ac:dyDescent="0.35">
      <c r="O3265" s="38"/>
    </row>
    <row r="3266" spans="15:15" x14ac:dyDescent="0.35">
      <c r="O3266" s="38"/>
    </row>
    <row r="3267" spans="15:15" x14ac:dyDescent="0.35">
      <c r="O3267" s="38"/>
    </row>
    <row r="3268" spans="15:15" x14ac:dyDescent="0.35">
      <c r="O3268" s="38"/>
    </row>
    <row r="3269" spans="15:15" x14ac:dyDescent="0.35">
      <c r="O3269" s="38"/>
    </row>
    <row r="3270" spans="15:15" x14ac:dyDescent="0.35">
      <c r="O3270" s="38"/>
    </row>
    <row r="3271" spans="15:15" x14ac:dyDescent="0.35">
      <c r="O3271" s="38"/>
    </row>
    <row r="3272" spans="15:15" x14ac:dyDescent="0.35">
      <c r="O3272" s="38"/>
    </row>
    <row r="3273" spans="15:15" x14ac:dyDescent="0.35">
      <c r="O3273" s="38"/>
    </row>
    <row r="3274" spans="15:15" x14ac:dyDescent="0.35">
      <c r="O3274" s="38"/>
    </row>
    <row r="3275" spans="15:15" x14ac:dyDescent="0.35">
      <c r="O3275" s="38"/>
    </row>
    <row r="3276" spans="15:15" x14ac:dyDescent="0.35">
      <c r="O3276" s="38"/>
    </row>
    <row r="3277" spans="15:15" x14ac:dyDescent="0.35">
      <c r="O3277" s="38"/>
    </row>
    <row r="3278" spans="15:15" x14ac:dyDescent="0.35">
      <c r="O3278" s="38"/>
    </row>
    <row r="3279" spans="15:15" x14ac:dyDescent="0.35">
      <c r="O3279" s="38"/>
    </row>
    <row r="3280" spans="15:15" x14ac:dyDescent="0.35">
      <c r="O3280" s="38"/>
    </row>
    <row r="3281" spans="15:15" x14ac:dyDescent="0.35">
      <c r="O3281" s="38"/>
    </row>
    <row r="3282" spans="15:15" x14ac:dyDescent="0.35">
      <c r="O3282" s="38"/>
    </row>
    <row r="3283" spans="15:15" x14ac:dyDescent="0.35">
      <c r="O3283" s="38"/>
    </row>
    <row r="3284" spans="15:15" x14ac:dyDescent="0.35">
      <c r="O3284" s="38"/>
    </row>
    <row r="3285" spans="15:15" x14ac:dyDescent="0.35">
      <c r="O3285" s="38"/>
    </row>
    <row r="3286" spans="15:15" x14ac:dyDescent="0.35">
      <c r="O3286" s="38"/>
    </row>
    <row r="3287" spans="15:15" x14ac:dyDescent="0.35">
      <c r="O3287" s="38"/>
    </row>
    <row r="3288" spans="15:15" x14ac:dyDescent="0.35">
      <c r="O3288" s="38"/>
    </row>
    <row r="3289" spans="15:15" x14ac:dyDescent="0.35">
      <c r="O3289" s="38"/>
    </row>
    <row r="3290" spans="15:15" x14ac:dyDescent="0.35">
      <c r="O3290" s="38"/>
    </row>
    <row r="3291" spans="15:15" x14ac:dyDescent="0.35">
      <c r="O3291" s="38"/>
    </row>
    <row r="3292" spans="15:15" x14ac:dyDescent="0.35">
      <c r="O3292" s="38"/>
    </row>
    <row r="3293" spans="15:15" x14ac:dyDescent="0.35">
      <c r="O3293" s="38"/>
    </row>
    <row r="3294" spans="15:15" x14ac:dyDescent="0.35">
      <c r="O3294" s="38"/>
    </row>
    <row r="3295" spans="15:15" x14ac:dyDescent="0.35">
      <c r="O3295" s="38"/>
    </row>
    <row r="3296" spans="15:15" x14ac:dyDescent="0.35">
      <c r="O3296" s="38"/>
    </row>
    <row r="3297" spans="15:15" x14ac:dyDescent="0.35">
      <c r="O3297" s="38"/>
    </row>
    <row r="3298" spans="15:15" x14ac:dyDescent="0.35">
      <c r="O3298" s="38"/>
    </row>
    <row r="3299" spans="15:15" x14ac:dyDescent="0.35">
      <c r="O3299" s="38"/>
    </row>
    <row r="3300" spans="15:15" x14ac:dyDescent="0.35">
      <c r="O3300" s="38"/>
    </row>
    <row r="3301" spans="15:15" x14ac:dyDescent="0.35">
      <c r="O3301" s="38"/>
    </row>
    <row r="3302" spans="15:15" x14ac:dyDescent="0.35">
      <c r="O3302" s="38"/>
    </row>
    <row r="3303" spans="15:15" x14ac:dyDescent="0.35">
      <c r="O3303" s="38"/>
    </row>
    <row r="3304" spans="15:15" x14ac:dyDescent="0.35">
      <c r="O3304" s="38"/>
    </row>
    <row r="3305" spans="15:15" x14ac:dyDescent="0.35">
      <c r="O3305" s="38"/>
    </row>
    <row r="3306" spans="15:15" x14ac:dyDescent="0.35">
      <c r="O3306" s="38"/>
    </row>
    <row r="3307" spans="15:15" x14ac:dyDescent="0.35">
      <c r="O3307" s="38"/>
    </row>
    <row r="3308" spans="15:15" x14ac:dyDescent="0.35">
      <c r="O3308" s="38"/>
    </row>
    <row r="3309" spans="15:15" x14ac:dyDescent="0.35">
      <c r="O3309" s="38"/>
    </row>
    <row r="3310" spans="15:15" x14ac:dyDescent="0.35">
      <c r="O3310" s="38"/>
    </row>
    <row r="3311" spans="15:15" x14ac:dyDescent="0.35">
      <c r="O3311" s="38"/>
    </row>
    <row r="3312" spans="15:15" x14ac:dyDescent="0.35">
      <c r="O3312" s="38"/>
    </row>
    <row r="3313" spans="15:15" x14ac:dyDescent="0.35">
      <c r="O3313" s="38"/>
    </row>
    <row r="3314" spans="15:15" x14ac:dyDescent="0.35">
      <c r="O3314" s="38"/>
    </row>
    <row r="3315" spans="15:15" x14ac:dyDescent="0.35">
      <c r="O3315" s="38"/>
    </row>
    <row r="3316" spans="15:15" x14ac:dyDescent="0.35">
      <c r="O3316" s="38"/>
    </row>
    <row r="3317" spans="15:15" x14ac:dyDescent="0.35">
      <c r="O3317" s="38"/>
    </row>
    <row r="3318" spans="15:15" x14ac:dyDescent="0.35">
      <c r="O3318" s="38"/>
    </row>
    <row r="3319" spans="15:15" x14ac:dyDescent="0.35">
      <c r="O3319" s="38"/>
    </row>
    <row r="3320" spans="15:15" x14ac:dyDescent="0.35">
      <c r="O3320" s="38"/>
    </row>
    <row r="3321" spans="15:15" x14ac:dyDescent="0.35">
      <c r="O3321" s="38"/>
    </row>
    <row r="3322" spans="15:15" x14ac:dyDescent="0.35">
      <c r="O3322" s="38"/>
    </row>
    <row r="3323" spans="15:15" x14ac:dyDescent="0.35">
      <c r="O3323" s="38"/>
    </row>
    <row r="3324" spans="15:15" x14ac:dyDescent="0.35">
      <c r="O3324" s="38"/>
    </row>
    <row r="3325" spans="15:15" x14ac:dyDescent="0.35">
      <c r="O3325" s="38"/>
    </row>
    <row r="3326" spans="15:15" x14ac:dyDescent="0.35">
      <c r="O3326" s="38"/>
    </row>
    <row r="3327" spans="15:15" x14ac:dyDescent="0.35">
      <c r="O3327" s="38"/>
    </row>
    <row r="3328" spans="15:15" x14ac:dyDescent="0.35">
      <c r="O3328" s="38"/>
    </row>
    <row r="3329" spans="15:15" x14ac:dyDescent="0.35">
      <c r="O3329" s="38"/>
    </row>
    <row r="3330" spans="15:15" x14ac:dyDescent="0.35">
      <c r="O3330" s="38"/>
    </row>
    <row r="3331" spans="15:15" x14ac:dyDescent="0.35">
      <c r="O3331" s="38"/>
    </row>
    <row r="3332" spans="15:15" x14ac:dyDescent="0.35">
      <c r="O3332" s="38"/>
    </row>
    <row r="3333" spans="15:15" x14ac:dyDescent="0.35">
      <c r="O3333" s="38"/>
    </row>
    <row r="3334" spans="15:15" x14ac:dyDescent="0.35">
      <c r="O3334" s="38"/>
    </row>
    <row r="3335" spans="15:15" x14ac:dyDescent="0.35">
      <c r="O3335" s="38"/>
    </row>
    <row r="3336" spans="15:15" x14ac:dyDescent="0.35">
      <c r="O3336" s="38"/>
    </row>
    <row r="3337" spans="15:15" x14ac:dyDescent="0.35">
      <c r="O3337" s="38"/>
    </row>
    <row r="3338" spans="15:15" x14ac:dyDescent="0.35">
      <c r="O3338" s="38"/>
    </row>
    <row r="3339" spans="15:15" x14ac:dyDescent="0.35">
      <c r="O3339" s="38"/>
    </row>
    <row r="3340" spans="15:15" x14ac:dyDescent="0.35">
      <c r="O3340" s="38"/>
    </row>
    <row r="3341" spans="15:15" x14ac:dyDescent="0.35">
      <c r="O3341" s="38"/>
    </row>
    <row r="3342" spans="15:15" x14ac:dyDescent="0.35">
      <c r="O3342" s="38"/>
    </row>
    <row r="3343" spans="15:15" x14ac:dyDescent="0.35">
      <c r="O3343" s="38"/>
    </row>
    <row r="3344" spans="15:15" x14ac:dyDescent="0.35">
      <c r="O3344" s="38"/>
    </row>
    <row r="3345" spans="15:15" x14ac:dyDescent="0.35">
      <c r="O3345" s="38"/>
    </row>
    <row r="3346" spans="15:15" x14ac:dyDescent="0.35">
      <c r="O3346" s="38"/>
    </row>
    <row r="3347" spans="15:15" x14ac:dyDescent="0.35">
      <c r="O3347" s="38"/>
    </row>
    <row r="3348" spans="15:15" x14ac:dyDescent="0.35">
      <c r="O3348" s="38"/>
    </row>
    <row r="3349" spans="15:15" x14ac:dyDescent="0.35">
      <c r="O3349" s="38"/>
    </row>
    <row r="3350" spans="15:15" x14ac:dyDescent="0.35">
      <c r="O3350" s="38"/>
    </row>
    <row r="3351" spans="15:15" x14ac:dyDescent="0.35">
      <c r="O3351" s="38"/>
    </row>
    <row r="3352" spans="15:15" x14ac:dyDescent="0.35">
      <c r="O3352" s="38"/>
    </row>
    <row r="3353" spans="15:15" x14ac:dyDescent="0.35">
      <c r="O3353" s="38"/>
    </row>
    <row r="3354" spans="15:15" x14ac:dyDescent="0.35">
      <c r="O3354" s="38"/>
    </row>
    <row r="3355" spans="15:15" x14ac:dyDescent="0.35">
      <c r="O3355" s="38"/>
    </row>
    <row r="3356" spans="15:15" x14ac:dyDescent="0.35">
      <c r="O3356" s="38"/>
    </row>
    <row r="3357" spans="15:15" x14ac:dyDescent="0.35">
      <c r="O3357" s="38"/>
    </row>
    <row r="3358" spans="15:15" x14ac:dyDescent="0.35">
      <c r="O3358" s="38"/>
    </row>
    <row r="3359" spans="15:15" x14ac:dyDescent="0.35">
      <c r="O3359" s="38"/>
    </row>
    <row r="3360" spans="15:15" x14ac:dyDescent="0.35">
      <c r="O3360" s="38"/>
    </row>
    <row r="3361" spans="15:15" x14ac:dyDescent="0.35">
      <c r="O3361" s="38"/>
    </row>
    <row r="3362" spans="15:15" x14ac:dyDescent="0.35">
      <c r="O3362" s="38"/>
    </row>
    <row r="3363" spans="15:15" x14ac:dyDescent="0.35">
      <c r="O3363" s="38"/>
    </row>
    <row r="3364" spans="15:15" x14ac:dyDescent="0.35">
      <c r="O3364" s="38"/>
    </row>
    <row r="3365" spans="15:15" x14ac:dyDescent="0.35">
      <c r="O3365" s="38"/>
    </row>
    <row r="3366" spans="15:15" x14ac:dyDescent="0.35">
      <c r="O3366" s="38"/>
    </row>
    <row r="3367" spans="15:15" x14ac:dyDescent="0.35">
      <c r="O3367" s="38"/>
    </row>
    <row r="3368" spans="15:15" x14ac:dyDescent="0.35">
      <c r="O3368" s="38"/>
    </row>
    <row r="3369" spans="15:15" x14ac:dyDescent="0.35">
      <c r="O3369" s="38"/>
    </row>
    <row r="3370" spans="15:15" x14ac:dyDescent="0.35">
      <c r="O3370" s="38"/>
    </row>
    <row r="3371" spans="15:15" x14ac:dyDescent="0.35">
      <c r="O3371" s="38"/>
    </row>
    <row r="3372" spans="15:15" x14ac:dyDescent="0.35">
      <c r="O3372" s="38"/>
    </row>
    <row r="3373" spans="15:15" x14ac:dyDescent="0.35">
      <c r="O3373" s="38"/>
    </row>
    <row r="3374" spans="15:15" x14ac:dyDescent="0.35">
      <c r="O3374" s="38"/>
    </row>
    <row r="3375" spans="15:15" x14ac:dyDescent="0.35">
      <c r="O3375" s="38"/>
    </row>
    <row r="3376" spans="15:15" x14ac:dyDescent="0.35">
      <c r="O3376" s="38"/>
    </row>
    <row r="3377" spans="15:15" x14ac:dyDescent="0.35">
      <c r="O3377" s="38"/>
    </row>
    <row r="3378" spans="15:15" x14ac:dyDescent="0.35">
      <c r="O3378" s="38"/>
    </row>
    <row r="3379" spans="15:15" x14ac:dyDescent="0.35">
      <c r="O3379" s="38"/>
    </row>
    <row r="3380" spans="15:15" x14ac:dyDescent="0.35">
      <c r="O3380" s="38"/>
    </row>
    <row r="3381" spans="15:15" x14ac:dyDescent="0.35">
      <c r="O3381" s="38"/>
    </row>
    <row r="3382" spans="15:15" x14ac:dyDescent="0.35">
      <c r="O3382" s="38"/>
    </row>
    <row r="3383" spans="15:15" x14ac:dyDescent="0.35">
      <c r="O3383" s="38"/>
    </row>
    <row r="3384" spans="15:15" x14ac:dyDescent="0.35">
      <c r="O3384" s="38"/>
    </row>
    <row r="3385" spans="15:15" x14ac:dyDescent="0.35">
      <c r="O3385" s="38"/>
    </row>
    <row r="3386" spans="15:15" x14ac:dyDescent="0.35">
      <c r="O3386" s="38"/>
    </row>
    <row r="3387" spans="15:15" x14ac:dyDescent="0.35">
      <c r="O3387" s="38"/>
    </row>
    <row r="3388" spans="15:15" x14ac:dyDescent="0.35">
      <c r="O3388" s="38"/>
    </row>
    <row r="3389" spans="15:15" x14ac:dyDescent="0.35">
      <c r="O3389" s="38"/>
    </row>
    <row r="3390" spans="15:15" x14ac:dyDescent="0.35">
      <c r="O3390" s="38"/>
    </row>
    <row r="3391" spans="15:15" x14ac:dyDescent="0.35">
      <c r="O3391" s="38"/>
    </row>
    <row r="3392" spans="15:15" x14ac:dyDescent="0.35">
      <c r="O3392" s="38"/>
    </row>
    <row r="3393" spans="15:15" x14ac:dyDescent="0.35">
      <c r="O3393" s="38"/>
    </row>
    <row r="3394" spans="15:15" x14ac:dyDescent="0.35">
      <c r="O3394" s="38"/>
    </row>
    <row r="3395" spans="15:15" x14ac:dyDescent="0.35">
      <c r="O3395" s="38"/>
    </row>
    <row r="3396" spans="15:15" x14ac:dyDescent="0.35">
      <c r="O3396" s="38"/>
    </row>
    <row r="3397" spans="15:15" x14ac:dyDescent="0.35">
      <c r="O3397" s="38"/>
    </row>
    <row r="3398" spans="15:15" x14ac:dyDescent="0.35">
      <c r="O3398" s="38"/>
    </row>
    <row r="3399" spans="15:15" x14ac:dyDescent="0.35">
      <c r="O3399" s="38"/>
    </row>
    <row r="3400" spans="15:15" x14ac:dyDescent="0.35">
      <c r="O3400" s="38"/>
    </row>
    <row r="3401" spans="15:15" x14ac:dyDescent="0.35">
      <c r="O3401" s="38"/>
    </row>
    <row r="3402" spans="15:15" x14ac:dyDescent="0.35">
      <c r="O3402" s="38"/>
    </row>
    <row r="3403" spans="15:15" x14ac:dyDescent="0.35">
      <c r="O3403" s="38"/>
    </row>
    <row r="3404" spans="15:15" x14ac:dyDescent="0.35">
      <c r="O3404" s="38"/>
    </row>
    <row r="3405" spans="15:15" x14ac:dyDescent="0.35">
      <c r="O3405" s="38"/>
    </row>
    <row r="3406" spans="15:15" x14ac:dyDescent="0.35">
      <c r="O3406" s="38"/>
    </row>
    <row r="3407" spans="15:15" x14ac:dyDescent="0.35">
      <c r="O3407" s="38"/>
    </row>
    <row r="3408" spans="15:15" x14ac:dyDescent="0.35">
      <c r="O3408" s="38"/>
    </row>
    <row r="3409" spans="15:15" x14ac:dyDescent="0.35">
      <c r="O3409" s="38"/>
    </row>
    <row r="3410" spans="15:15" x14ac:dyDescent="0.35">
      <c r="O3410" s="38"/>
    </row>
    <row r="3411" spans="15:15" x14ac:dyDescent="0.35">
      <c r="O3411" s="38"/>
    </row>
    <row r="3412" spans="15:15" x14ac:dyDescent="0.35">
      <c r="O3412" s="38"/>
    </row>
    <row r="3413" spans="15:15" x14ac:dyDescent="0.35">
      <c r="O3413" s="38"/>
    </row>
    <row r="3414" spans="15:15" x14ac:dyDescent="0.35">
      <c r="O3414" s="38"/>
    </row>
    <row r="3415" spans="15:15" x14ac:dyDescent="0.35">
      <c r="O3415" s="38"/>
    </row>
    <row r="3416" spans="15:15" x14ac:dyDescent="0.35">
      <c r="O3416" s="38"/>
    </row>
    <row r="3417" spans="15:15" x14ac:dyDescent="0.35">
      <c r="O3417" s="38"/>
    </row>
    <row r="3418" spans="15:15" x14ac:dyDescent="0.35">
      <c r="O3418" s="38"/>
    </row>
    <row r="3419" spans="15:15" x14ac:dyDescent="0.35">
      <c r="O3419" s="38"/>
    </row>
    <row r="3420" spans="15:15" x14ac:dyDescent="0.35">
      <c r="O3420" s="38"/>
    </row>
    <row r="3421" spans="15:15" x14ac:dyDescent="0.35">
      <c r="O3421" s="38"/>
    </row>
    <row r="3422" spans="15:15" x14ac:dyDescent="0.35">
      <c r="O3422" s="38"/>
    </row>
    <row r="3423" spans="15:15" x14ac:dyDescent="0.35">
      <c r="O3423" s="38"/>
    </row>
    <row r="3424" spans="15:15" x14ac:dyDescent="0.35">
      <c r="O3424" s="38"/>
    </row>
    <row r="3425" spans="15:15" x14ac:dyDescent="0.35">
      <c r="O3425" s="38"/>
    </row>
    <row r="3426" spans="15:15" x14ac:dyDescent="0.35">
      <c r="O3426" s="38"/>
    </row>
    <row r="3427" spans="15:15" x14ac:dyDescent="0.35">
      <c r="O3427" s="38"/>
    </row>
    <row r="3428" spans="15:15" x14ac:dyDescent="0.35">
      <c r="O3428" s="38"/>
    </row>
    <row r="3429" spans="15:15" x14ac:dyDescent="0.35">
      <c r="O3429" s="38"/>
    </row>
    <row r="3430" spans="15:15" x14ac:dyDescent="0.35">
      <c r="O3430" s="38"/>
    </row>
    <row r="3431" spans="15:15" x14ac:dyDescent="0.35">
      <c r="O3431" s="38"/>
    </row>
    <row r="3432" spans="15:15" x14ac:dyDescent="0.35">
      <c r="O3432" s="38"/>
    </row>
    <row r="3433" spans="15:15" x14ac:dyDescent="0.35">
      <c r="O3433" s="38"/>
    </row>
    <row r="3434" spans="15:15" x14ac:dyDescent="0.35">
      <c r="O3434" s="38"/>
    </row>
    <row r="3435" spans="15:15" x14ac:dyDescent="0.35">
      <c r="O3435" s="38"/>
    </row>
    <row r="3436" spans="15:15" x14ac:dyDescent="0.35">
      <c r="O3436" s="38"/>
    </row>
    <row r="3437" spans="15:15" x14ac:dyDescent="0.35">
      <c r="O3437" s="38"/>
    </row>
    <row r="3438" spans="15:15" x14ac:dyDescent="0.35">
      <c r="O3438" s="38"/>
    </row>
    <row r="3439" spans="15:15" x14ac:dyDescent="0.35">
      <c r="O3439" s="38"/>
    </row>
    <row r="3440" spans="15:15" x14ac:dyDescent="0.35">
      <c r="O3440" s="38"/>
    </row>
    <row r="3441" spans="15:15" x14ac:dyDescent="0.35">
      <c r="O3441" s="38"/>
    </row>
    <row r="3442" spans="15:15" x14ac:dyDescent="0.35">
      <c r="O3442" s="38"/>
    </row>
    <row r="3443" spans="15:15" x14ac:dyDescent="0.35">
      <c r="O3443" s="38"/>
    </row>
    <row r="3444" spans="15:15" x14ac:dyDescent="0.35">
      <c r="O3444" s="38"/>
    </row>
    <row r="3445" spans="15:15" x14ac:dyDescent="0.35">
      <c r="O3445" s="38"/>
    </row>
    <row r="3446" spans="15:15" x14ac:dyDescent="0.35">
      <c r="O3446" s="38"/>
    </row>
    <row r="3447" spans="15:15" x14ac:dyDescent="0.35">
      <c r="O3447" s="38"/>
    </row>
    <row r="3448" spans="15:15" x14ac:dyDescent="0.35">
      <c r="O3448" s="38"/>
    </row>
    <row r="3449" spans="15:15" x14ac:dyDescent="0.35">
      <c r="O3449" s="38"/>
    </row>
    <row r="3450" spans="15:15" x14ac:dyDescent="0.35">
      <c r="O3450" s="38"/>
    </row>
    <row r="3451" spans="15:15" x14ac:dyDescent="0.35">
      <c r="O3451" s="38"/>
    </row>
    <row r="3452" spans="15:15" x14ac:dyDescent="0.35">
      <c r="O3452" s="38"/>
    </row>
    <row r="3453" spans="15:15" x14ac:dyDescent="0.35">
      <c r="O3453" s="38"/>
    </row>
    <row r="3454" spans="15:15" x14ac:dyDescent="0.35">
      <c r="O3454" s="38"/>
    </row>
    <row r="3455" spans="15:15" x14ac:dyDescent="0.35">
      <c r="O3455" s="38"/>
    </row>
    <row r="3456" spans="15:15" x14ac:dyDescent="0.35">
      <c r="O3456" s="38"/>
    </row>
    <row r="3457" spans="15:15" x14ac:dyDescent="0.35">
      <c r="O3457" s="38"/>
    </row>
    <row r="3458" spans="15:15" x14ac:dyDescent="0.35">
      <c r="O3458" s="38"/>
    </row>
    <row r="3459" spans="15:15" x14ac:dyDescent="0.35">
      <c r="O3459" s="38"/>
    </row>
    <row r="3460" spans="15:15" x14ac:dyDescent="0.35">
      <c r="O3460" s="38"/>
    </row>
    <row r="3461" spans="15:15" x14ac:dyDescent="0.35">
      <c r="O3461" s="38"/>
    </row>
    <row r="3462" spans="15:15" x14ac:dyDescent="0.35">
      <c r="O3462" s="38"/>
    </row>
    <row r="3463" spans="15:15" x14ac:dyDescent="0.35">
      <c r="O3463" s="38"/>
    </row>
    <row r="3464" spans="15:15" x14ac:dyDescent="0.35">
      <c r="O3464" s="38"/>
    </row>
    <row r="3465" spans="15:15" x14ac:dyDescent="0.35">
      <c r="O3465" s="38"/>
    </row>
    <row r="3466" spans="15:15" x14ac:dyDescent="0.35">
      <c r="O3466" s="38"/>
    </row>
    <row r="3467" spans="15:15" x14ac:dyDescent="0.35">
      <c r="O3467" s="38"/>
    </row>
    <row r="3468" spans="15:15" x14ac:dyDescent="0.35">
      <c r="O3468" s="38"/>
    </row>
    <row r="3469" spans="15:15" x14ac:dyDescent="0.35">
      <c r="O3469" s="38"/>
    </row>
    <row r="3470" spans="15:15" x14ac:dyDescent="0.35">
      <c r="O3470" s="38"/>
    </row>
    <row r="3471" spans="15:15" x14ac:dyDescent="0.35">
      <c r="O3471" s="38"/>
    </row>
    <row r="3472" spans="15:15" x14ac:dyDescent="0.35">
      <c r="O3472" s="38"/>
    </row>
    <row r="3473" spans="15:15" x14ac:dyDescent="0.35">
      <c r="O3473" s="38"/>
    </row>
    <row r="3474" spans="15:15" x14ac:dyDescent="0.35">
      <c r="O3474" s="38"/>
    </row>
    <row r="3475" spans="15:15" x14ac:dyDescent="0.35">
      <c r="O3475" s="38"/>
    </row>
    <row r="3476" spans="15:15" x14ac:dyDescent="0.35">
      <c r="O3476" s="38"/>
    </row>
    <row r="3477" spans="15:15" x14ac:dyDescent="0.35">
      <c r="O3477" s="38"/>
    </row>
    <row r="3478" spans="15:15" x14ac:dyDescent="0.35">
      <c r="O3478" s="38"/>
    </row>
    <row r="3479" spans="15:15" x14ac:dyDescent="0.35">
      <c r="O3479" s="38"/>
    </row>
    <row r="3480" spans="15:15" x14ac:dyDescent="0.35">
      <c r="O3480" s="38"/>
    </row>
    <row r="3481" spans="15:15" x14ac:dyDescent="0.35">
      <c r="O3481" s="38"/>
    </row>
    <row r="3482" spans="15:15" x14ac:dyDescent="0.35">
      <c r="O3482" s="38"/>
    </row>
    <row r="3483" spans="15:15" x14ac:dyDescent="0.35">
      <c r="O3483" s="38"/>
    </row>
    <row r="3484" spans="15:15" x14ac:dyDescent="0.35">
      <c r="O3484" s="38"/>
    </row>
    <row r="3485" spans="15:15" x14ac:dyDescent="0.35">
      <c r="O3485" s="38"/>
    </row>
    <row r="3486" spans="15:15" x14ac:dyDescent="0.35">
      <c r="O3486" s="38"/>
    </row>
    <row r="3487" spans="15:15" x14ac:dyDescent="0.35">
      <c r="O3487" s="38"/>
    </row>
    <row r="3488" spans="15:15" x14ac:dyDescent="0.35">
      <c r="O3488" s="38"/>
    </row>
    <row r="3489" spans="15:15" x14ac:dyDescent="0.35">
      <c r="O3489" s="38"/>
    </row>
    <row r="3490" spans="15:15" x14ac:dyDescent="0.35">
      <c r="O3490" s="38"/>
    </row>
    <row r="3491" spans="15:15" x14ac:dyDescent="0.35">
      <c r="O3491" s="38"/>
    </row>
    <row r="3492" spans="15:15" x14ac:dyDescent="0.35">
      <c r="O3492" s="38"/>
    </row>
    <row r="3493" spans="15:15" x14ac:dyDescent="0.35">
      <c r="O3493" s="38"/>
    </row>
    <row r="3494" spans="15:15" x14ac:dyDescent="0.35">
      <c r="O3494" s="38"/>
    </row>
    <row r="3495" spans="15:15" x14ac:dyDescent="0.35">
      <c r="O3495" s="38"/>
    </row>
    <row r="3496" spans="15:15" x14ac:dyDescent="0.35">
      <c r="O3496" s="38"/>
    </row>
    <row r="3497" spans="15:15" x14ac:dyDescent="0.35">
      <c r="O3497" s="38"/>
    </row>
    <row r="3498" spans="15:15" x14ac:dyDescent="0.35">
      <c r="O3498" s="38"/>
    </row>
    <row r="3499" spans="15:15" x14ac:dyDescent="0.35">
      <c r="O3499" s="38"/>
    </row>
    <row r="3500" spans="15:15" x14ac:dyDescent="0.35">
      <c r="O3500" s="38"/>
    </row>
    <row r="3501" spans="15:15" x14ac:dyDescent="0.35">
      <c r="O3501" s="38"/>
    </row>
    <row r="3502" spans="15:15" x14ac:dyDescent="0.35">
      <c r="O3502" s="38"/>
    </row>
    <row r="3503" spans="15:15" x14ac:dyDescent="0.35">
      <c r="O3503" s="38"/>
    </row>
    <row r="3504" spans="15:15" x14ac:dyDescent="0.35">
      <c r="O3504" s="38"/>
    </row>
    <row r="3505" spans="15:15" x14ac:dyDescent="0.35">
      <c r="O3505" s="38"/>
    </row>
    <row r="3506" spans="15:15" x14ac:dyDescent="0.35">
      <c r="O3506" s="38"/>
    </row>
    <row r="3507" spans="15:15" x14ac:dyDescent="0.35">
      <c r="O3507" s="38"/>
    </row>
    <row r="3508" spans="15:15" x14ac:dyDescent="0.35">
      <c r="O3508" s="38"/>
    </row>
    <row r="3509" spans="15:15" x14ac:dyDescent="0.35">
      <c r="O3509" s="38"/>
    </row>
    <row r="3510" spans="15:15" x14ac:dyDescent="0.35">
      <c r="O3510" s="38"/>
    </row>
    <row r="3511" spans="15:15" x14ac:dyDescent="0.35">
      <c r="O3511" s="38"/>
    </row>
    <row r="3512" spans="15:15" x14ac:dyDescent="0.35">
      <c r="O3512" s="38"/>
    </row>
    <row r="3513" spans="15:15" x14ac:dyDescent="0.35">
      <c r="O3513" s="38"/>
    </row>
    <row r="3514" spans="15:15" x14ac:dyDescent="0.35">
      <c r="O3514" s="38"/>
    </row>
    <row r="3515" spans="15:15" x14ac:dyDescent="0.35">
      <c r="O3515" s="38"/>
    </row>
    <row r="3516" spans="15:15" x14ac:dyDescent="0.35">
      <c r="O3516" s="38"/>
    </row>
    <row r="3517" spans="15:15" x14ac:dyDescent="0.35">
      <c r="O3517" s="38"/>
    </row>
    <row r="3518" spans="15:15" x14ac:dyDescent="0.35">
      <c r="O3518" s="38"/>
    </row>
    <row r="3519" spans="15:15" x14ac:dyDescent="0.35">
      <c r="O3519" s="38"/>
    </row>
    <row r="3520" spans="15:15" x14ac:dyDescent="0.35">
      <c r="O3520" s="38"/>
    </row>
    <row r="3521" spans="15:15" x14ac:dyDescent="0.35">
      <c r="O3521" s="38"/>
    </row>
    <row r="3522" spans="15:15" x14ac:dyDescent="0.35">
      <c r="O3522" s="38"/>
    </row>
    <row r="3523" spans="15:15" x14ac:dyDescent="0.35">
      <c r="O3523" s="38"/>
    </row>
    <row r="3524" spans="15:15" x14ac:dyDescent="0.35">
      <c r="O3524" s="38"/>
    </row>
    <row r="3525" spans="15:15" x14ac:dyDescent="0.35">
      <c r="O3525" s="38"/>
    </row>
    <row r="3526" spans="15:15" x14ac:dyDescent="0.35">
      <c r="O3526" s="38"/>
    </row>
    <row r="3527" spans="15:15" x14ac:dyDescent="0.35">
      <c r="O3527" s="38"/>
    </row>
    <row r="3528" spans="15:15" x14ac:dyDescent="0.35">
      <c r="O3528" s="38"/>
    </row>
    <row r="3529" spans="15:15" x14ac:dyDescent="0.35">
      <c r="O3529" s="38"/>
    </row>
    <row r="3530" spans="15:15" x14ac:dyDescent="0.35">
      <c r="O3530" s="38"/>
    </row>
    <row r="3531" spans="15:15" x14ac:dyDescent="0.35">
      <c r="O3531" s="38"/>
    </row>
    <row r="3532" spans="15:15" x14ac:dyDescent="0.35">
      <c r="O3532" s="38"/>
    </row>
    <row r="3533" spans="15:15" x14ac:dyDescent="0.35">
      <c r="O3533" s="38"/>
    </row>
    <row r="3534" spans="15:15" x14ac:dyDescent="0.35">
      <c r="O3534" s="38"/>
    </row>
    <row r="3535" spans="15:15" x14ac:dyDescent="0.35">
      <c r="O3535" s="38"/>
    </row>
    <row r="3536" spans="15:15" x14ac:dyDescent="0.35">
      <c r="O3536" s="38"/>
    </row>
    <row r="3537" spans="15:15" x14ac:dyDescent="0.35">
      <c r="O3537" s="38"/>
    </row>
    <row r="3538" spans="15:15" x14ac:dyDescent="0.35">
      <c r="O3538" s="38"/>
    </row>
    <row r="3539" spans="15:15" x14ac:dyDescent="0.35">
      <c r="O3539" s="38"/>
    </row>
    <row r="3540" spans="15:15" x14ac:dyDescent="0.35">
      <c r="O3540" s="38"/>
    </row>
    <row r="3541" spans="15:15" x14ac:dyDescent="0.35">
      <c r="O3541" s="38"/>
    </row>
    <row r="3542" spans="15:15" x14ac:dyDescent="0.35">
      <c r="O3542" s="38"/>
    </row>
    <row r="3543" spans="15:15" x14ac:dyDescent="0.35">
      <c r="O3543" s="38"/>
    </row>
    <row r="3544" spans="15:15" x14ac:dyDescent="0.35">
      <c r="O3544" s="38"/>
    </row>
    <row r="3545" spans="15:15" x14ac:dyDescent="0.35">
      <c r="O3545" s="38"/>
    </row>
    <row r="3546" spans="15:15" x14ac:dyDescent="0.35">
      <c r="O3546" s="38"/>
    </row>
    <row r="3547" spans="15:15" x14ac:dyDescent="0.35">
      <c r="O3547" s="38"/>
    </row>
    <row r="3548" spans="15:15" x14ac:dyDescent="0.35">
      <c r="O3548" s="38"/>
    </row>
    <row r="3549" spans="15:15" x14ac:dyDescent="0.35">
      <c r="O3549" s="38"/>
    </row>
    <row r="3550" spans="15:15" x14ac:dyDescent="0.35">
      <c r="O3550" s="38"/>
    </row>
    <row r="3551" spans="15:15" x14ac:dyDescent="0.35">
      <c r="O3551" s="38"/>
    </row>
    <row r="3552" spans="15:15" x14ac:dyDescent="0.35">
      <c r="O3552" s="38"/>
    </row>
    <row r="3553" spans="15:15" x14ac:dyDescent="0.35">
      <c r="O3553" s="38"/>
    </row>
    <row r="3554" spans="15:15" x14ac:dyDescent="0.35">
      <c r="O3554" s="38"/>
    </row>
    <row r="3555" spans="15:15" x14ac:dyDescent="0.35">
      <c r="O3555" s="38"/>
    </row>
    <row r="3556" spans="15:15" x14ac:dyDescent="0.35">
      <c r="O3556" s="38"/>
    </row>
    <row r="3557" spans="15:15" x14ac:dyDescent="0.35">
      <c r="O3557" s="38"/>
    </row>
    <row r="3558" spans="15:15" x14ac:dyDescent="0.35">
      <c r="O3558" s="38"/>
    </row>
    <row r="3559" spans="15:15" x14ac:dyDescent="0.35">
      <c r="O3559" s="38"/>
    </row>
    <row r="3560" spans="15:15" x14ac:dyDescent="0.35">
      <c r="O3560" s="38"/>
    </row>
    <row r="3561" spans="15:15" x14ac:dyDescent="0.35">
      <c r="O3561" s="38"/>
    </row>
    <row r="3562" spans="15:15" x14ac:dyDescent="0.35">
      <c r="O3562" s="38"/>
    </row>
    <row r="3563" spans="15:15" x14ac:dyDescent="0.35">
      <c r="O3563" s="38"/>
    </row>
    <row r="3564" spans="15:15" x14ac:dyDescent="0.35">
      <c r="O3564" s="38"/>
    </row>
    <row r="3565" spans="15:15" x14ac:dyDescent="0.35">
      <c r="O3565" s="38"/>
    </row>
    <row r="3566" spans="15:15" x14ac:dyDescent="0.35">
      <c r="O3566" s="38"/>
    </row>
    <row r="3567" spans="15:15" x14ac:dyDescent="0.35">
      <c r="O3567" s="38"/>
    </row>
    <row r="3568" spans="15:15" x14ac:dyDescent="0.35">
      <c r="O3568" s="38"/>
    </row>
    <row r="3569" spans="15:15" x14ac:dyDescent="0.35">
      <c r="O3569" s="38"/>
    </row>
    <row r="3570" spans="15:15" x14ac:dyDescent="0.35">
      <c r="O3570" s="38"/>
    </row>
    <row r="3571" spans="15:15" x14ac:dyDescent="0.35">
      <c r="O3571" s="38"/>
    </row>
    <row r="3572" spans="15:15" x14ac:dyDescent="0.35">
      <c r="O3572" s="38"/>
    </row>
    <row r="3573" spans="15:15" x14ac:dyDescent="0.35">
      <c r="O3573" s="38"/>
    </row>
    <row r="3574" spans="15:15" x14ac:dyDescent="0.35">
      <c r="O3574" s="38"/>
    </row>
    <row r="3575" spans="15:15" x14ac:dyDescent="0.35">
      <c r="O3575" s="38"/>
    </row>
    <row r="3576" spans="15:15" x14ac:dyDescent="0.35">
      <c r="O3576" s="38"/>
    </row>
    <row r="3577" spans="15:15" x14ac:dyDescent="0.35">
      <c r="O3577" s="38"/>
    </row>
    <row r="3578" spans="15:15" x14ac:dyDescent="0.35">
      <c r="O3578" s="38"/>
    </row>
    <row r="3579" spans="15:15" x14ac:dyDescent="0.35">
      <c r="O3579" s="38"/>
    </row>
    <row r="3580" spans="15:15" x14ac:dyDescent="0.35">
      <c r="O3580" s="38"/>
    </row>
    <row r="3581" spans="15:15" x14ac:dyDescent="0.35">
      <c r="O3581" s="38"/>
    </row>
    <row r="3582" spans="15:15" x14ac:dyDescent="0.35">
      <c r="O3582" s="38"/>
    </row>
    <row r="3583" spans="15:15" x14ac:dyDescent="0.35">
      <c r="O3583" s="38"/>
    </row>
    <row r="3584" spans="15:15" x14ac:dyDescent="0.35">
      <c r="O3584" s="38"/>
    </row>
    <row r="3585" spans="15:15" x14ac:dyDescent="0.35">
      <c r="O3585" s="38"/>
    </row>
    <row r="3586" spans="15:15" x14ac:dyDescent="0.35">
      <c r="O3586" s="38"/>
    </row>
    <row r="3587" spans="15:15" x14ac:dyDescent="0.35">
      <c r="O3587" s="38"/>
    </row>
    <row r="3588" spans="15:15" x14ac:dyDescent="0.35">
      <c r="O3588" s="38"/>
    </row>
    <row r="3589" spans="15:15" x14ac:dyDescent="0.35">
      <c r="O3589" s="38"/>
    </row>
    <row r="3590" spans="15:15" x14ac:dyDescent="0.35">
      <c r="O3590" s="38"/>
    </row>
    <row r="3591" spans="15:15" x14ac:dyDescent="0.35">
      <c r="O3591" s="38"/>
    </row>
    <row r="3592" spans="15:15" x14ac:dyDescent="0.35">
      <c r="O3592" s="38"/>
    </row>
    <row r="3593" spans="15:15" x14ac:dyDescent="0.35">
      <c r="O3593" s="38"/>
    </row>
    <row r="3594" spans="15:15" x14ac:dyDescent="0.35">
      <c r="O3594" s="38"/>
    </row>
    <row r="3595" spans="15:15" x14ac:dyDescent="0.35">
      <c r="O3595" s="38"/>
    </row>
    <row r="3596" spans="15:15" x14ac:dyDescent="0.35">
      <c r="O3596" s="38"/>
    </row>
    <row r="3597" spans="15:15" x14ac:dyDescent="0.35">
      <c r="O3597" s="38"/>
    </row>
    <row r="3598" spans="15:15" x14ac:dyDescent="0.35">
      <c r="O3598" s="38"/>
    </row>
    <row r="3599" spans="15:15" x14ac:dyDescent="0.35">
      <c r="O3599" s="38"/>
    </row>
    <row r="3600" spans="15:15" x14ac:dyDescent="0.35">
      <c r="O3600" s="38"/>
    </row>
    <row r="3601" spans="15:15" x14ac:dyDescent="0.35">
      <c r="O3601" s="38"/>
    </row>
    <row r="3602" spans="15:15" x14ac:dyDescent="0.35">
      <c r="O3602" s="38"/>
    </row>
    <row r="3603" spans="15:15" x14ac:dyDescent="0.35">
      <c r="O3603" s="38"/>
    </row>
    <row r="3604" spans="15:15" x14ac:dyDescent="0.35">
      <c r="O3604" s="38"/>
    </row>
    <row r="3605" spans="15:15" x14ac:dyDescent="0.35">
      <c r="O3605" s="38"/>
    </row>
    <row r="3606" spans="15:15" x14ac:dyDescent="0.35">
      <c r="O3606" s="38"/>
    </row>
    <row r="3607" spans="15:15" x14ac:dyDescent="0.35">
      <c r="O3607" s="38"/>
    </row>
    <row r="3608" spans="15:15" x14ac:dyDescent="0.35">
      <c r="O3608" s="38"/>
    </row>
    <row r="3609" spans="15:15" x14ac:dyDescent="0.35">
      <c r="O3609" s="38"/>
    </row>
    <row r="3610" spans="15:15" x14ac:dyDescent="0.35">
      <c r="O3610" s="38"/>
    </row>
    <row r="3611" spans="15:15" x14ac:dyDescent="0.35">
      <c r="O3611" s="38"/>
    </row>
    <row r="3612" spans="15:15" x14ac:dyDescent="0.35">
      <c r="O3612" s="38"/>
    </row>
    <row r="3613" spans="15:15" x14ac:dyDescent="0.35">
      <c r="O3613" s="38"/>
    </row>
    <row r="3614" spans="15:15" x14ac:dyDescent="0.35">
      <c r="O3614" s="38"/>
    </row>
    <row r="3615" spans="15:15" x14ac:dyDescent="0.35">
      <c r="O3615" s="38"/>
    </row>
    <row r="3616" spans="15:15" x14ac:dyDescent="0.35">
      <c r="O3616" s="38"/>
    </row>
    <row r="3617" spans="15:15" x14ac:dyDescent="0.35">
      <c r="O3617" s="38"/>
    </row>
    <row r="3618" spans="15:15" x14ac:dyDescent="0.35">
      <c r="O3618" s="38"/>
    </row>
    <row r="3619" spans="15:15" x14ac:dyDescent="0.35">
      <c r="O3619" s="38"/>
    </row>
    <row r="3620" spans="15:15" x14ac:dyDescent="0.35">
      <c r="O3620" s="38"/>
    </row>
    <row r="3621" spans="15:15" x14ac:dyDescent="0.35">
      <c r="O3621" s="38"/>
    </row>
    <row r="3622" spans="15:15" x14ac:dyDescent="0.35">
      <c r="O3622" s="38"/>
    </row>
    <row r="3623" spans="15:15" x14ac:dyDescent="0.35">
      <c r="O3623" s="38"/>
    </row>
    <row r="3624" spans="15:15" x14ac:dyDescent="0.35">
      <c r="O3624" s="38"/>
    </row>
    <row r="3625" spans="15:15" x14ac:dyDescent="0.35">
      <c r="O3625" s="38"/>
    </row>
    <row r="3626" spans="15:15" x14ac:dyDescent="0.35">
      <c r="O3626" s="38"/>
    </row>
    <row r="3627" spans="15:15" x14ac:dyDescent="0.35">
      <c r="O3627" s="38"/>
    </row>
    <row r="3628" spans="15:15" x14ac:dyDescent="0.35">
      <c r="O3628" s="38"/>
    </row>
    <row r="3629" spans="15:15" x14ac:dyDescent="0.35">
      <c r="O3629" s="38"/>
    </row>
    <row r="3630" spans="15:15" x14ac:dyDescent="0.35">
      <c r="O3630" s="38"/>
    </row>
    <row r="3631" spans="15:15" x14ac:dyDescent="0.35">
      <c r="O3631" s="38"/>
    </row>
    <row r="3632" spans="15:15" x14ac:dyDescent="0.35">
      <c r="O3632" s="38"/>
    </row>
    <row r="3633" spans="15:15" x14ac:dyDescent="0.35">
      <c r="O3633" s="38"/>
    </row>
    <row r="3634" spans="15:15" x14ac:dyDescent="0.35">
      <c r="O3634" s="38"/>
    </row>
    <row r="3635" spans="15:15" x14ac:dyDescent="0.35">
      <c r="O3635" s="38"/>
    </row>
    <row r="3636" spans="15:15" x14ac:dyDescent="0.35">
      <c r="O3636" s="38"/>
    </row>
    <row r="3637" spans="15:15" x14ac:dyDescent="0.35">
      <c r="O3637" s="38"/>
    </row>
    <row r="3638" spans="15:15" x14ac:dyDescent="0.35">
      <c r="O3638" s="38"/>
    </row>
    <row r="3639" spans="15:15" x14ac:dyDescent="0.35">
      <c r="O3639" s="38"/>
    </row>
    <row r="3640" spans="15:15" x14ac:dyDescent="0.35">
      <c r="O3640" s="38"/>
    </row>
    <row r="3641" spans="15:15" x14ac:dyDescent="0.35">
      <c r="O3641" s="38"/>
    </row>
    <row r="3642" spans="15:15" x14ac:dyDescent="0.35">
      <c r="O3642" s="38"/>
    </row>
    <row r="3643" spans="15:15" x14ac:dyDescent="0.35">
      <c r="O3643" s="38"/>
    </row>
    <row r="3644" spans="15:15" x14ac:dyDescent="0.35">
      <c r="O3644" s="38"/>
    </row>
    <row r="3645" spans="15:15" x14ac:dyDescent="0.35">
      <c r="O3645" s="38"/>
    </row>
    <row r="3646" spans="15:15" x14ac:dyDescent="0.35">
      <c r="O3646" s="38"/>
    </row>
    <row r="3647" spans="15:15" x14ac:dyDescent="0.35">
      <c r="O3647" s="38"/>
    </row>
    <row r="3648" spans="15:15" x14ac:dyDescent="0.35">
      <c r="O3648" s="38"/>
    </row>
    <row r="3649" spans="15:15" x14ac:dyDescent="0.35">
      <c r="O3649" s="38"/>
    </row>
    <row r="3650" spans="15:15" x14ac:dyDescent="0.35">
      <c r="O3650" s="38"/>
    </row>
    <row r="3651" spans="15:15" x14ac:dyDescent="0.35">
      <c r="O3651" s="38"/>
    </row>
    <row r="3652" spans="15:15" x14ac:dyDescent="0.35">
      <c r="O3652" s="38"/>
    </row>
    <row r="3653" spans="15:15" x14ac:dyDescent="0.35">
      <c r="O3653" s="38"/>
    </row>
    <row r="3654" spans="15:15" x14ac:dyDescent="0.35">
      <c r="O3654" s="38"/>
    </row>
    <row r="3655" spans="15:15" x14ac:dyDescent="0.35">
      <c r="O3655" s="38"/>
    </row>
    <row r="3656" spans="15:15" x14ac:dyDescent="0.35">
      <c r="O3656" s="38"/>
    </row>
    <row r="3657" spans="15:15" x14ac:dyDescent="0.35">
      <c r="O3657" s="38"/>
    </row>
    <row r="3658" spans="15:15" x14ac:dyDescent="0.35">
      <c r="O3658" s="38"/>
    </row>
    <row r="3659" spans="15:15" x14ac:dyDescent="0.35">
      <c r="O3659" s="38"/>
    </row>
  </sheetData>
  <mergeCells count="1">
    <mergeCell ref="B2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7BB4-3088-4390-94B1-0F2E0AE73EC9}">
  <dimension ref="B2:Q179"/>
  <sheetViews>
    <sheetView zoomScale="60" zoomScaleNormal="60" workbookViewId="0">
      <selection activeCell="B4" sqref="B4:P4"/>
    </sheetView>
  </sheetViews>
  <sheetFormatPr baseColWidth="10" defaultColWidth="11.453125" defaultRowHeight="14.5" x14ac:dyDescent="0.35"/>
  <cols>
    <col min="1" max="1" width="5.26953125" style="19" customWidth="1"/>
    <col min="2" max="2" width="17.81640625" style="19" bestFit="1" customWidth="1"/>
    <col min="3" max="3" width="12.26953125" style="19" bestFit="1" customWidth="1"/>
    <col min="4" max="4" width="11.453125" style="19"/>
    <col min="5" max="5" width="39.453125" style="19" customWidth="1"/>
    <col min="6" max="6" width="10.1796875" style="19" bestFit="1" customWidth="1"/>
    <col min="7" max="7" width="22.7265625" style="19" bestFit="1" customWidth="1"/>
    <col min="8" max="8" width="21.81640625" style="19" bestFit="1" customWidth="1"/>
    <col min="9" max="9" width="11.7265625" style="19" bestFit="1" customWidth="1"/>
    <col min="10" max="10" width="16.81640625" style="19" bestFit="1" customWidth="1"/>
    <col min="11" max="11" width="18.453125" style="19" bestFit="1" customWidth="1"/>
    <col min="12" max="12" width="17.7265625" style="19" bestFit="1" customWidth="1"/>
    <col min="13" max="13" width="46.1796875" style="19" bestFit="1" customWidth="1"/>
    <col min="14" max="14" width="12.54296875" style="19" bestFit="1" customWidth="1"/>
    <col min="15" max="15" width="24.1796875" style="19" bestFit="1" customWidth="1"/>
    <col min="16" max="16" width="17.26953125" style="19" bestFit="1" customWidth="1"/>
    <col min="17" max="16384" width="11.453125" style="19"/>
  </cols>
  <sheetData>
    <row r="2" spans="2:17" ht="15" customHeight="1" x14ac:dyDescent="0.35">
      <c r="B2" s="138" t="s">
        <v>376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2:17" ht="15.75" customHeight="1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ht="18.5" x14ac:dyDescent="0.45">
      <c r="B5" s="98" t="s">
        <v>553</v>
      </c>
      <c r="C5" s="121"/>
      <c r="D5" s="121"/>
      <c r="E5" s="121"/>
      <c r="F5" s="121"/>
      <c r="G5" s="121"/>
      <c r="H5" s="121"/>
      <c r="I5" s="121"/>
      <c r="J5" s="121" t="s">
        <v>554</v>
      </c>
      <c r="K5" s="121"/>
      <c r="L5" s="121"/>
      <c r="M5" s="121"/>
      <c r="N5" s="121"/>
      <c r="O5" s="121" t="s">
        <v>555</v>
      </c>
      <c r="P5" s="97"/>
    </row>
    <row r="6" spans="2:17" ht="18.5" x14ac:dyDescent="0.45">
      <c r="B6" s="76">
        <f>COUNT(B7:B1000)</f>
        <v>31</v>
      </c>
      <c r="C6" s="101"/>
      <c r="D6" s="101"/>
      <c r="E6" s="101"/>
      <c r="F6" s="101"/>
      <c r="G6" s="101"/>
      <c r="H6" s="101"/>
      <c r="I6" s="101"/>
      <c r="J6" s="101">
        <f>SUM(J7:J1000)</f>
        <v>8170190</v>
      </c>
      <c r="K6" s="101"/>
      <c r="L6" s="101"/>
      <c r="M6" s="101"/>
      <c r="N6" s="101"/>
      <c r="O6" s="101">
        <f>SUM(O7:O1000)</f>
        <v>235401693.90999988</v>
      </c>
      <c r="P6" s="102">
        <f>J6/O6</f>
        <v>3.4707439289386223E-2</v>
      </c>
      <c r="Q6" s="19">
        <f>J6/B6</f>
        <v>263554.51612903224</v>
      </c>
    </row>
    <row r="7" spans="2:17" ht="18.5" x14ac:dyDescent="0.45">
      <c r="B7" s="8">
        <v>45505</v>
      </c>
      <c r="C7" s="1">
        <v>2916</v>
      </c>
      <c r="D7" s="1" t="s">
        <v>11</v>
      </c>
      <c r="E7" s="1" t="s">
        <v>58</v>
      </c>
      <c r="F7" s="1">
        <v>80</v>
      </c>
      <c r="G7" s="1" t="s">
        <v>13</v>
      </c>
      <c r="H7" s="1" t="s">
        <v>377</v>
      </c>
      <c r="I7" s="1">
        <v>17164</v>
      </c>
      <c r="J7" s="1">
        <v>162220</v>
      </c>
      <c r="K7" s="1"/>
      <c r="L7" s="1">
        <v>6173</v>
      </c>
      <c r="M7" s="1"/>
      <c r="N7" s="1" t="s">
        <v>37</v>
      </c>
      <c r="O7" s="41">
        <v>2894182.3999999999</v>
      </c>
      <c r="P7" s="5">
        <f>(J7 * 100) / O7</f>
        <v>5.6050371946149626</v>
      </c>
    </row>
    <row r="8" spans="2:17" ht="18.5" x14ac:dyDescent="0.45">
      <c r="B8" s="3"/>
      <c r="C8" s="1"/>
      <c r="D8" s="1"/>
      <c r="E8" s="1" t="s">
        <v>378</v>
      </c>
      <c r="F8" s="1">
        <v>2</v>
      </c>
      <c r="G8" s="1" t="s">
        <v>13</v>
      </c>
      <c r="H8" s="1" t="s">
        <v>379</v>
      </c>
      <c r="I8" s="1">
        <v>17171</v>
      </c>
      <c r="J8" s="1">
        <v>48250</v>
      </c>
      <c r="K8" s="1"/>
      <c r="L8" s="1">
        <v>6173</v>
      </c>
      <c r="M8" s="1"/>
      <c r="N8" s="1" t="s">
        <v>37</v>
      </c>
      <c r="O8" s="1">
        <v>111679.12</v>
      </c>
      <c r="P8" s="6">
        <f t="shared" ref="P8:P13" si="0">(J8 * 100) / O8</f>
        <v>43.204136995348819</v>
      </c>
    </row>
    <row r="9" spans="2:17" ht="18.5" x14ac:dyDescent="0.45">
      <c r="B9" s="3"/>
      <c r="C9" s="1"/>
      <c r="D9" s="1"/>
      <c r="E9" s="1" t="s">
        <v>378</v>
      </c>
      <c r="F9" s="1">
        <v>17</v>
      </c>
      <c r="G9" s="1" t="s">
        <v>13</v>
      </c>
      <c r="H9" s="1" t="s">
        <v>379</v>
      </c>
      <c r="I9" s="1">
        <v>17165</v>
      </c>
      <c r="J9" s="1">
        <v>0</v>
      </c>
      <c r="K9" s="1"/>
      <c r="L9" s="1">
        <v>6173</v>
      </c>
      <c r="M9" s="1"/>
      <c r="N9" s="1" t="s">
        <v>37</v>
      </c>
      <c r="O9" s="1">
        <v>964382.85</v>
      </c>
      <c r="P9" s="6">
        <f t="shared" si="0"/>
        <v>0</v>
      </c>
    </row>
    <row r="10" spans="2:17" ht="18.5" x14ac:dyDescent="0.45">
      <c r="B10" s="3"/>
      <c r="C10" s="1"/>
      <c r="D10" s="1"/>
      <c r="E10" s="1" t="s">
        <v>201</v>
      </c>
      <c r="F10" s="1">
        <v>25</v>
      </c>
      <c r="G10" s="1" t="s">
        <v>13</v>
      </c>
      <c r="H10" s="1" t="s">
        <v>22</v>
      </c>
      <c r="I10" s="1">
        <v>17170</v>
      </c>
      <c r="J10" s="1">
        <v>48250</v>
      </c>
      <c r="K10" s="1"/>
      <c r="L10" s="1">
        <v>6173</v>
      </c>
      <c r="M10" s="1"/>
      <c r="N10" s="1" t="s">
        <v>37</v>
      </c>
      <c r="O10" s="1">
        <v>933494.4</v>
      </c>
      <c r="P10" s="6">
        <f t="shared" si="0"/>
        <v>5.1687508784198384</v>
      </c>
    </row>
    <row r="11" spans="2:17" ht="18.5" x14ac:dyDescent="0.45">
      <c r="B11" s="3"/>
      <c r="C11" s="1"/>
      <c r="D11" s="1"/>
      <c r="E11" s="1" t="s">
        <v>111</v>
      </c>
      <c r="F11" s="1">
        <v>24</v>
      </c>
      <c r="G11" s="1" t="s">
        <v>13</v>
      </c>
      <c r="H11" s="1" t="s">
        <v>14</v>
      </c>
      <c r="I11" s="1">
        <v>17166</v>
      </c>
      <c r="J11" s="1">
        <v>48250</v>
      </c>
      <c r="K11" s="1"/>
      <c r="L11" s="1">
        <v>6173</v>
      </c>
      <c r="M11" s="1"/>
      <c r="N11" s="1" t="s">
        <v>37</v>
      </c>
      <c r="O11" s="1">
        <v>886788</v>
      </c>
      <c r="P11" s="6">
        <f t="shared" si="0"/>
        <v>5.4409847674979819</v>
      </c>
    </row>
    <row r="12" spans="2:17" ht="18.5" x14ac:dyDescent="0.45">
      <c r="B12" s="3"/>
      <c r="C12" s="1"/>
      <c r="D12" s="1"/>
      <c r="E12" s="1" t="s">
        <v>380</v>
      </c>
      <c r="F12" s="1">
        <v>24</v>
      </c>
      <c r="G12" s="1" t="s">
        <v>13</v>
      </c>
      <c r="H12" s="1" t="s">
        <v>14</v>
      </c>
      <c r="I12" s="1">
        <v>17167</v>
      </c>
      <c r="J12" s="1">
        <v>0</v>
      </c>
      <c r="K12" s="1"/>
      <c r="L12" s="1">
        <v>6173</v>
      </c>
      <c r="M12" s="1" t="s">
        <v>110</v>
      </c>
      <c r="N12" s="1" t="s">
        <v>37</v>
      </c>
      <c r="O12" s="1">
        <v>886788</v>
      </c>
      <c r="P12" s="6">
        <f t="shared" si="0"/>
        <v>0</v>
      </c>
    </row>
    <row r="13" spans="2:17" ht="18.5" x14ac:dyDescent="0.45">
      <c r="B13" s="4"/>
      <c r="C13" s="2"/>
      <c r="D13" s="2"/>
      <c r="E13" s="2" t="s">
        <v>36</v>
      </c>
      <c r="F13" s="2">
        <v>26</v>
      </c>
      <c r="G13" s="2" t="s">
        <v>24</v>
      </c>
      <c r="H13" s="2" t="s">
        <v>14</v>
      </c>
      <c r="I13" s="2">
        <v>17169</v>
      </c>
      <c r="J13" s="2">
        <v>48250</v>
      </c>
      <c r="K13" s="2"/>
      <c r="L13" s="2">
        <v>6173</v>
      </c>
      <c r="M13" s="2"/>
      <c r="N13" s="2" t="s">
        <v>37</v>
      </c>
      <c r="O13" s="2">
        <v>2143680</v>
      </c>
      <c r="P13" s="7">
        <f t="shared" si="0"/>
        <v>2.2508023585609793</v>
      </c>
    </row>
    <row r="14" spans="2:17" ht="18.5" x14ac:dyDescent="0.45">
      <c r="B14" s="12">
        <v>45506</v>
      </c>
      <c r="C14" s="10">
        <v>2917</v>
      </c>
      <c r="D14" s="10" t="s">
        <v>11</v>
      </c>
      <c r="E14" s="10" t="s">
        <v>226</v>
      </c>
      <c r="F14" s="10">
        <v>72</v>
      </c>
      <c r="G14" s="10" t="s">
        <v>24</v>
      </c>
      <c r="H14" s="10" t="s">
        <v>14</v>
      </c>
      <c r="I14" s="10">
        <v>17173</v>
      </c>
      <c r="J14" s="10">
        <v>162220</v>
      </c>
      <c r="K14" s="10"/>
      <c r="L14" s="10">
        <v>6173</v>
      </c>
      <c r="M14" s="10"/>
      <c r="N14" s="10"/>
      <c r="O14" s="10">
        <v>2268155</v>
      </c>
      <c r="P14" s="11">
        <f>(J14*100) / O14</f>
        <v>7.152068531471615</v>
      </c>
    </row>
    <row r="15" spans="2:17" ht="18.5" x14ac:dyDescent="0.45">
      <c r="B15" s="8">
        <v>45509</v>
      </c>
      <c r="C15" s="1">
        <v>2918</v>
      </c>
      <c r="D15" s="1" t="s">
        <v>11</v>
      </c>
      <c r="E15" s="1" t="s">
        <v>60</v>
      </c>
      <c r="F15" s="1">
        <v>17</v>
      </c>
      <c r="G15" s="1" t="s">
        <v>61</v>
      </c>
      <c r="H15" s="1" t="s">
        <v>14</v>
      </c>
      <c r="I15" s="1">
        <v>17177</v>
      </c>
      <c r="J15" s="1">
        <v>48250</v>
      </c>
      <c r="K15" s="1"/>
      <c r="L15" s="1">
        <v>6180</v>
      </c>
      <c r="M15" s="1"/>
      <c r="N15" s="1" t="s">
        <v>37</v>
      </c>
      <c r="O15" s="1">
        <v>731655.5</v>
      </c>
      <c r="P15" s="6">
        <f t="shared" ref="P15:P78" si="1">(J15*100) / O15</f>
        <v>6.5946336766415339</v>
      </c>
    </row>
    <row r="16" spans="2:17" ht="18.5" x14ac:dyDescent="0.45">
      <c r="B16" s="3"/>
      <c r="C16" s="1"/>
      <c r="D16" s="1"/>
      <c r="E16" s="1" t="s">
        <v>333</v>
      </c>
      <c r="F16" s="1">
        <v>8</v>
      </c>
      <c r="G16" s="1" t="s">
        <v>39</v>
      </c>
      <c r="H16" s="1" t="s">
        <v>14</v>
      </c>
      <c r="I16" s="1">
        <v>17179</v>
      </c>
      <c r="J16" s="1">
        <v>170256</v>
      </c>
      <c r="K16" s="1"/>
      <c r="L16" s="1">
        <v>6180</v>
      </c>
      <c r="M16" s="1"/>
      <c r="N16" s="1" t="s">
        <v>37</v>
      </c>
      <c r="O16" s="1">
        <v>0.4</v>
      </c>
      <c r="P16" s="6">
        <f t="shared" si="1"/>
        <v>42564000</v>
      </c>
    </row>
    <row r="17" spans="2:16" ht="18.5" x14ac:dyDescent="0.45">
      <c r="B17" s="3"/>
      <c r="C17" s="1"/>
      <c r="D17" s="1"/>
      <c r="E17" s="1" t="s">
        <v>333</v>
      </c>
      <c r="F17" s="1">
        <v>48</v>
      </c>
      <c r="G17" s="1" t="s">
        <v>39</v>
      </c>
      <c r="H17" s="1" t="s">
        <v>14</v>
      </c>
      <c r="I17" s="1">
        <v>17178</v>
      </c>
      <c r="J17" s="1">
        <v>0</v>
      </c>
      <c r="K17" s="1"/>
      <c r="L17" s="1">
        <v>6180</v>
      </c>
      <c r="M17" s="1"/>
      <c r="N17" s="1" t="s">
        <v>37</v>
      </c>
      <c r="O17" s="1">
        <v>1783891.2</v>
      </c>
      <c r="P17" s="6">
        <f t="shared" si="1"/>
        <v>0</v>
      </c>
    </row>
    <row r="18" spans="2:16" ht="18.5" x14ac:dyDescent="0.45">
      <c r="B18" s="3"/>
      <c r="C18" s="1"/>
      <c r="D18" s="1"/>
      <c r="E18" s="1" t="s">
        <v>217</v>
      </c>
      <c r="F18" s="1">
        <v>80</v>
      </c>
      <c r="G18" s="1" t="s">
        <v>218</v>
      </c>
      <c r="H18" s="1" t="s">
        <v>14</v>
      </c>
      <c r="I18" s="1">
        <v>17184</v>
      </c>
      <c r="J18" s="1">
        <v>48250</v>
      </c>
      <c r="K18" s="1"/>
      <c r="L18" s="1">
        <v>6180</v>
      </c>
      <c r="M18" s="1"/>
      <c r="N18" s="1" t="s">
        <v>37</v>
      </c>
      <c r="O18" s="1">
        <v>3791496.96</v>
      </c>
      <c r="P18" s="6">
        <f t="shared" si="1"/>
        <v>1.2725844306096978</v>
      </c>
    </row>
    <row r="19" spans="2:16" ht="18.5" x14ac:dyDescent="0.45">
      <c r="B19" s="3"/>
      <c r="C19" s="1"/>
      <c r="D19" s="1"/>
      <c r="E19" s="1" t="s">
        <v>217</v>
      </c>
      <c r="F19" s="1">
        <v>16</v>
      </c>
      <c r="G19" s="1" t="s">
        <v>218</v>
      </c>
      <c r="H19" s="1" t="s">
        <v>14</v>
      </c>
      <c r="I19" s="1">
        <v>17185</v>
      </c>
      <c r="J19" s="1">
        <v>0</v>
      </c>
      <c r="K19" s="1"/>
      <c r="L19" s="1">
        <v>6180</v>
      </c>
      <c r="M19" s="1"/>
      <c r="N19" s="1" t="s">
        <v>37</v>
      </c>
      <c r="O19" s="1">
        <v>1.1499999999999999</v>
      </c>
      <c r="P19" s="6">
        <f t="shared" si="1"/>
        <v>0</v>
      </c>
    </row>
    <row r="20" spans="2:16" ht="18.5" x14ac:dyDescent="0.45">
      <c r="B20" s="3"/>
      <c r="C20" s="1"/>
      <c r="D20" s="1"/>
      <c r="E20" s="1" t="s">
        <v>381</v>
      </c>
      <c r="F20" s="1">
        <v>9</v>
      </c>
      <c r="G20" s="1" t="s">
        <v>13</v>
      </c>
      <c r="H20" s="1" t="s">
        <v>107</v>
      </c>
      <c r="I20" s="1">
        <v>17148</v>
      </c>
      <c r="J20" s="1">
        <v>48250</v>
      </c>
      <c r="K20" s="1"/>
      <c r="L20" s="1">
        <v>6180</v>
      </c>
      <c r="M20" s="1"/>
      <c r="N20" s="1" t="s">
        <v>37</v>
      </c>
      <c r="O20" s="1">
        <v>776210.7</v>
      </c>
      <c r="P20" s="6">
        <f t="shared" si="1"/>
        <v>6.2160957070032667</v>
      </c>
    </row>
    <row r="21" spans="2:16" ht="18.5" x14ac:dyDescent="0.45">
      <c r="B21" s="3"/>
      <c r="C21" s="1"/>
      <c r="D21" s="1"/>
      <c r="E21" s="1" t="s">
        <v>291</v>
      </c>
      <c r="F21" s="1">
        <v>10</v>
      </c>
      <c r="G21" s="1" t="s">
        <v>382</v>
      </c>
      <c r="H21" s="1" t="s">
        <v>292</v>
      </c>
      <c r="I21" s="1">
        <v>17174</v>
      </c>
      <c r="J21" s="1">
        <v>48250</v>
      </c>
      <c r="K21" s="1"/>
      <c r="L21" s="1">
        <v>6180</v>
      </c>
      <c r="M21" s="1"/>
      <c r="N21" s="1" t="s">
        <v>37</v>
      </c>
      <c r="O21" s="1">
        <v>388536.5</v>
      </c>
      <c r="P21" s="6">
        <f t="shared" si="1"/>
        <v>12.418395697701502</v>
      </c>
    </row>
    <row r="22" spans="2:16" ht="18.5" x14ac:dyDescent="0.45">
      <c r="B22" s="3"/>
      <c r="C22" s="1"/>
      <c r="D22" s="1"/>
      <c r="E22" s="1" t="s">
        <v>383</v>
      </c>
      <c r="F22" s="1">
        <v>16</v>
      </c>
      <c r="G22" s="1" t="s">
        <v>13</v>
      </c>
      <c r="H22" s="1" t="s">
        <v>384</v>
      </c>
      <c r="I22" s="1">
        <v>17182</v>
      </c>
      <c r="J22" s="1">
        <v>48250</v>
      </c>
      <c r="K22" s="1"/>
      <c r="L22" s="1">
        <v>6180</v>
      </c>
      <c r="M22" s="1"/>
      <c r="N22" s="1" t="s">
        <v>37</v>
      </c>
      <c r="O22" s="1">
        <v>609452.6</v>
      </c>
      <c r="P22" s="6">
        <f t="shared" si="1"/>
        <v>7.9169405463197631</v>
      </c>
    </row>
    <row r="23" spans="2:16" ht="18.5" x14ac:dyDescent="0.45">
      <c r="B23" s="3"/>
      <c r="C23" s="1"/>
      <c r="D23" s="1"/>
      <c r="E23" s="1" t="s">
        <v>383</v>
      </c>
      <c r="F23" s="1">
        <v>3</v>
      </c>
      <c r="G23" s="1" t="s">
        <v>13</v>
      </c>
      <c r="H23" s="1" t="s">
        <v>384</v>
      </c>
      <c r="I23" s="1">
        <v>17183</v>
      </c>
      <c r="J23" s="1">
        <v>0</v>
      </c>
      <c r="K23" s="1"/>
      <c r="L23" s="1">
        <v>6180</v>
      </c>
      <c r="M23" s="1"/>
      <c r="N23" s="1" t="s">
        <v>37</v>
      </c>
      <c r="O23" s="1">
        <v>0.15</v>
      </c>
      <c r="P23" s="6">
        <f t="shared" si="1"/>
        <v>0</v>
      </c>
    </row>
    <row r="24" spans="2:16" ht="18.5" x14ac:dyDescent="0.45">
      <c r="B24" s="3"/>
      <c r="C24" s="1"/>
      <c r="D24" s="1"/>
      <c r="E24" s="1" t="s">
        <v>166</v>
      </c>
      <c r="F24" s="1">
        <v>16</v>
      </c>
      <c r="G24" s="1" t="s">
        <v>24</v>
      </c>
      <c r="H24" s="1" t="s">
        <v>14</v>
      </c>
      <c r="I24" s="1">
        <v>17180</v>
      </c>
      <c r="J24" s="1">
        <v>48250</v>
      </c>
      <c r="K24" s="1"/>
      <c r="L24" s="1">
        <v>6180</v>
      </c>
      <c r="M24" s="1"/>
      <c r="N24" s="1" t="s">
        <v>37</v>
      </c>
      <c r="O24" s="1">
        <v>734462.17</v>
      </c>
      <c r="P24" s="6">
        <f t="shared" si="1"/>
        <v>6.5694329770585727</v>
      </c>
    </row>
    <row r="25" spans="2:16" ht="18.5" x14ac:dyDescent="0.45">
      <c r="B25" s="4"/>
      <c r="C25" s="2"/>
      <c r="D25" s="2"/>
      <c r="E25" s="2" t="s">
        <v>166</v>
      </c>
      <c r="F25" s="2">
        <v>2</v>
      </c>
      <c r="G25" s="2" t="s">
        <v>24</v>
      </c>
      <c r="H25" s="2" t="s">
        <v>14</v>
      </c>
      <c r="I25" s="2">
        <v>17181</v>
      </c>
      <c r="J25" s="2">
        <v>0</v>
      </c>
      <c r="K25" s="2"/>
      <c r="L25" s="2">
        <v>6180</v>
      </c>
      <c r="M25" s="2"/>
      <c r="N25" s="2" t="s">
        <v>37</v>
      </c>
      <c r="O25" s="2">
        <v>0.14000000000000001</v>
      </c>
      <c r="P25" s="7">
        <f t="shared" si="1"/>
        <v>0</v>
      </c>
    </row>
    <row r="26" spans="2:16" ht="18.5" x14ac:dyDescent="0.45">
      <c r="B26" s="8">
        <v>45511</v>
      </c>
      <c r="C26" s="1">
        <v>2919</v>
      </c>
      <c r="D26" s="1" t="s">
        <v>11</v>
      </c>
      <c r="E26" s="1" t="s">
        <v>226</v>
      </c>
      <c r="F26" s="1">
        <v>20</v>
      </c>
      <c r="G26" s="1" t="s">
        <v>13</v>
      </c>
      <c r="H26" s="1" t="s">
        <v>14</v>
      </c>
      <c r="I26" s="1">
        <v>17195</v>
      </c>
      <c r="J26" s="1">
        <v>48250</v>
      </c>
      <c r="K26" s="1"/>
      <c r="L26" s="1">
        <v>6180</v>
      </c>
      <c r="M26" s="1"/>
      <c r="N26" s="1" t="s">
        <v>37</v>
      </c>
      <c r="O26" s="1">
        <v>717750</v>
      </c>
      <c r="P26" s="6">
        <f t="shared" si="1"/>
        <v>6.7223963775687912</v>
      </c>
    </row>
    <row r="27" spans="2:16" ht="18.5" x14ac:dyDescent="0.45">
      <c r="B27" s="3"/>
      <c r="C27" s="1"/>
      <c r="D27" s="1"/>
      <c r="E27" s="1" t="s">
        <v>192</v>
      </c>
      <c r="F27" s="1">
        <v>6</v>
      </c>
      <c r="G27" s="1" t="s">
        <v>13</v>
      </c>
      <c r="H27" s="1" t="s">
        <v>14</v>
      </c>
      <c r="I27" s="1">
        <v>17194</v>
      </c>
      <c r="J27" s="1">
        <v>48250</v>
      </c>
      <c r="K27" s="1"/>
      <c r="L27" s="1">
        <v>6180</v>
      </c>
      <c r="M27" s="1"/>
      <c r="N27" s="1"/>
      <c r="O27" s="1">
        <v>309314.15000000002</v>
      </c>
      <c r="P27" s="6">
        <f t="shared" si="1"/>
        <v>15.599027719876377</v>
      </c>
    </row>
    <row r="28" spans="2:16" ht="18.5" x14ac:dyDescent="0.45">
      <c r="B28" s="3"/>
      <c r="C28" s="1"/>
      <c r="D28" s="1"/>
      <c r="E28" s="1" t="s">
        <v>43</v>
      </c>
      <c r="F28" s="1">
        <v>7</v>
      </c>
      <c r="G28" s="1" t="s">
        <v>13</v>
      </c>
      <c r="H28" s="1" t="s">
        <v>14</v>
      </c>
      <c r="I28" s="1">
        <v>17190</v>
      </c>
      <c r="J28" s="1">
        <v>48250</v>
      </c>
      <c r="K28" s="1"/>
      <c r="L28" s="1">
        <v>6180</v>
      </c>
      <c r="M28" s="1"/>
      <c r="N28" s="1" t="s">
        <v>37</v>
      </c>
      <c r="O28" s="1">
        <v>0.35</v>
      </c>
      <c r="P28" s="6">
        <f t="shared" si="1"/>
        <v>13785714.285714287</v>
      </c>
    </row>
    <row r="29" spans="2:16" ht="18.5" x14ac:dyDescent="0.45">
      <c r="B29" s="3"/>
      <c r="C29" s="1"/>
      <c r="D29" s="1"/>
      <c r="E29" s="1" t="s">
        <v>43</v>
      </c>
      <c r="F29" s="1">
        <v>35</v>
      </c>
      <c r="G29" s="1" t="s">
        <v>13</v>
      </c>
      <c r="H29" s="1" t="s">
        <v>14</v>
      </c>
      <c r="I29" s="1">
        <v>17189</v>
      </c>
      <c r="J29" s="1">
        <v>0</v>
      </c>
      <c r="K29" s="1"/>
      <c r="L29" s="1">
        <v>6180</v>
      </c>
      <c r="M29" s="1"/>
      <c r="N29" s="1" t="s">
        <v>37</v>
      </c>
      <c r="O29" s="1">
        <v>1037101</v>
      </c>
      <c r="P29" s="6">
        <f t="shared" si="1"/>
        <v>0</v>
      </c>
    </row>
    <row r="30" spans="2:16" ht="18.5" x14ac:dyDescent="0.45">
      <c r="B30" s="3"/>
      <c r="C30" s="1"/>
      <c r="D30" s="1"/>
      <c r="E30" s="1" t="s">
        <v>42</v>
      </c>
      <c r="F30" s="1">
        <v>54</v>
      </c>
      <c r="G30" s="1" t="s">
        <v>13</v>
      </c>
      <c r="H30" s="1" t="s">
        <v>14</v>
      </c>
      <c r="I30" s="1">
        <v>17191</v>
      </c>
      <c r="J30" s="1">
        <v>48250</v>
      </c>
      <c r="K30" s="1"/>
      <c r="L30" s="1">
        <v>6180</v>
      </c>
      <c r="M30" s="1"/>
      <c r="N30" s="1" t="s">
        <v>37</v>
      </c>
      <c r="O30" s="1">
        <v>2765188.05</v>
      </c>
      <c r="P30" s="6">
        <f t="shared" si="1"/>
        <v>1.7449084520671208</v>
      </c>
    </row>
    <row r="31" spans="2:16" ht="18.5" x14ac:dyDescent="0.45">
      <c r="B31" s="3"/>
      <c r="C31" s="1"/>
      <c r="D31" s="1"/>
      <c r="E31" s="1" t="s">
        <v>283</v>
      </c>
      <c r="F31" s="1">
        <v>35</v>
      </c>
      <c r="G31" s="1" t="s">
        <v>13</v>
      </c>
      <c r="H31" s="1" t="s">
        <v>14</v>
      </c>
      <c r="I31" s="1">
        <v>17192</v>
      </c>
      <c r="J31" s="1">
        <v>48250</v>
      </c>
      <c r="K31" s="1"/>
      <c r="L31" s="1">
        <v>6180</v>
      </c>
      <c r="M31" s="1"/>
      <c r="N31" s="1" t="s">
        <v>37</v>
      </c>
      <c r="O31" s="1">
        <v>1277687.56</v>
      </c>
      <c r="P31" s="6">
        <f t="shared" si="1"/>
        <v>3.7763535867876805</v>
      </c>
    </row>
    <row r="32" spans="2:16" ht="18.5" x14ac:dyDescent="0.45">
      <c r="B32" s="3"/>
      <c r="C32" s="1"/>
      <c r="D32" s="1"/>
      <c r="E32" s="1" t="s">
        <v>283</v>
      </c>
      <c r="F32" s="1">
        <v>3</v>
      </c>
      <c r="G32" s="1" t="s">
        <v>13</v>
      </c>
      <c r="H32" s="1" t="s">
        <v>14</v>
      </c>
      <c r="I32" s="1">
        <v>17193</v>
      </c>
      <c r="J32" s="1">
        <v>0</v>
      </c>
      <c r="K32" s="1"/>
      <c r="L32" s="1">
        <v>6180</v>
      </c>
      <c r="M32" s="1"/>
      <c r="N32" s="1" t="s">
        <v>37</v>
      </c>
      <c r="O32" s="1">
        <v>0.15</v>
      </c>
      <c r="P32" s="6">
        <f t="shared" si="1"/>
        <v>0</v>
      </c>
    </row>
    <row r="33" spans="2:16" ht="18.5" x14ac:dyDescent="0.45">
      <c r="B33" s="3"/>
      <c r="C33" s="1"/>
      <c r="D33" s="1"/>
      <c r="E33" s="1" t="s">
        <v>385</v>
      </c>
      <c r="F33" s="1">
        <v>12</v>
      </c>
      <c r="G33" s="1" t="s">
        <v>211</v>
      </c>
      <c r="H33" s="1" t="s">
        <v>14</v>
      </c>
      <c r="I33" s="1">
        <v>17197</v>
      </c>
      <c r="J33" s="1">
        <v>170256</v>
      </c>
      <c r="K33" s="1"/>
      <c r="L33" s="1">
        <v>6180</v>
      </c>
      <c r="M33" s="1"/>
      <c r="N33" s="1" t="s">
        <v>37</v>
      </c>
      <c r="O33" s="1">
        <v>1058153.04</v>
      </c>
      <c r="P33" s="6">
        <f t="shared" si="1"/>
        <v>16.089922115613824</v>
      </c>
    </row>
    <row r="34" spans="2:16" ht="18.5" x14ac:dyDescent="0.45">
      <c r="B34" s="3"/>
      <c r="C34" s="1"/>
      <c r="D34" s="1"/>
      <c r="E34" s="1" t="s">
        <v>29</v>
      </c>
      <c r="F34" s="1">
        <v>56</v>
      </c>
      <c r="G34" s="1" t="s">
        <v>30</v>
      </c>
      <c r="H34" s="1" t="s">
        <v>14</v>
      </c>
      <c r="I34" s="1">
        <v>17198</v>
      </c>
      <c r="J34" s="1">
        <v>48250</v>
      </c>
      <c r="K34" s="1"/>
      <c r="L34" s="1">
        <v>6180</v>
      </c>
      <c r="M34" s="1"/>
      <c r="N34" s="1" t="s">
        <v>37</v>
      </c>
      <c r="O34" s="1">
        <v>2325036.56</v>
      </c>
      <c r="P34" s="6">
        <f t="shared" si="1"/>
        <v>2.0752361846731562</v>
      </c>
    </row>
    <row r="35" spans="2:16" ht="18.5" x14ac:dyDescent="0.45">
      <c r="B35" s="4"/>
      <c r="C35" s="2"/>
      <c r="D35" s="2"/>
      <c r="E35" s="2" t="s">
        <v>29</v>
      </c>
      <c r="F35" s="2">
        <v>14</v>
      </c>
      <c r="G35" s="2" t="s">
        <v>30</v>
      </c>
      <c r="H35" s="2" t="s">
        <v>14</v>
      </c>
      <c r="I35" s="2">
        <v>17199</v>
      </c>
      <c r="J35" s="2">
        <v>0</v>
      </c>
      <c r="K35" s="2"/>
      <c r="L35" s="2">
        <v>6180</v>
      </c>
      <c r="M35" s="2"/>
      <c r="N35" s="2" t="s">
        <v>37</v>
      </c>
      <c r="O35" s="2">
        <v>0.7</v>
      </c>
      <c r="P35" s="7">
        <f t="shared" si="1"/>
        <v>0</v>
      </c>
    </row>
    <row r="36" spans="2:16" ht="18.5" x14ac:dyDescent="0.45">
      <c r="B36" s="8">
        <v>45512</v>
      </c>
      <c r="C36" s="1">
        <v>2920</v>
      </c>
      <c r="D36" s="1" t="s">
        <v>11</v>
      </c>
      <c r="E36" s="1" t="s">
        <v>386</v>
      </c>
      <c r="F36" s="1">
        <v>52</v>
      </c>
      <c r="G36" s="1" t="s">
        <v>24</v>
      </c>
      <c r="H36" s="1" t="s">
        <v>14</v>
      </c>
      <c r="I36" s="1">
        <v>17206</v>
      </c>
      <c r="J36" s="1">
        <v>48250</v>
      </c>
      <c r="K36" s="1"/>
      <c r="L36" s="1">
        <v>6181</v>
      </c>
      <c r="M36" s="1"/>
      <c r="N36" s="1" t="s">
        <v>37</v>
      </c>
      <c r="O36" s="1">
        <v>1892304.06</v>
      </c>
      <c r="P36" s="6">
        <f t="shared" si="1"/>
        <v>2.5498016423428274</v>
      </c>
    </row>
    <row r="37" spans="2:16" ht="18.5" x14ac:dyDescent="0.45">
      <c r="B37" s="3"/>
      <c r="C37" s="1"/>
      <c r="D37" s="1"/>
      <c r="E37" s="1" t="s">
        <v>386</v>
      </c>
      <c r="F37" s="1">
        <v>10</v>
      </c>
      <c r="G37" s="1" t="s">
        <v>24</v>
      </c>
      <c r="H37" s="1" t="s">
        <v>14</v>
      </c>
      <c r="I37" s="1">
        <v>17207</v>
      </c>
      <c r="J37" s="1">
        <v>0</v>
      </c>
      <c r="K37" s="1"/>
      <c r="L37" s="1">
        <v>6181</v>
      </c>
      <c r="M37" s="1"/>
      <c r="N37" s="1" t="s">
        <v>37</v>
      </c>
      <c r="O37" s="1">
        <v>0.5</v>
      </c>
      <c r="P37" s="6">
        <f t="shared" si="1"/>
        <v>0</v>
      </c>
    </row>
    <row r="38" spans="2:16" ht="18.5" x14ac:dyDescent="0.45">
      <c r="B38" s="3"/>
      <c r="C38" s="1"/>
      <c r="D38" s="1"/>
      <c r="E38" s="1" t="s">
        <v>387</v>
      </c>
      <c r="F38" s="1">
        <v>9</v>
      </c>
      <c r="G38" s="1" t="s">
        <v>134</v>
      </c>
      <c r="H38" s="1" t="s">
        <v>14</v>
      </c>
      <c r="I38" s="1">
        <v>17205</v>
      </c>
      <c r="J38" s="1">
        <v>48250</v>
      </c>
      <c r="K38" s="1"/>
      <c r="L38" s="1">
        <v>6181</v>
      </c>
      <c r="M38" s="1"/>
      <c r="N38" s="1" t="s">
        <v>37</v>
      </c>
      <c r="O38" s="1">
        <v>0.45</v>
      </c>
      <c r="P38" s="6">
        <f t="shared" si="1"/>
        <v>10722222.222222222</v>
      </c>
    </row>
    <row r="39" spans="2:16" ht="18.5" x14ac:dyDescent="0.45">
      <c r="B39" s="3"/>
      <c r="C39" s="1"/>
      <c r="D39" s="1"/>
      <c r="E39" s="1" t="s">
        <v>387</v>
      </c>
      <c r="F39" s="1">
        <v>54</v>
      </c>
      <c r="G39" s="1" t="s">
        <v>134</v>
      </c>
      <c r="H39" s="1" t="s">
        <v>14</v>
      </c>
      <c r="I39" s="1">
        <v>17204</v>
      </c>
      <c r="J39" s="1">
        <v>0</v>
      </c>
      <c r="K39" s="1"/>
      <c r="L39" s="1">
        <v>6181</v>
      </c>
      <c r="M39" s="1"/>
      <c r="N39" s="1" t="s">
        <v>37</v>
      </c>
      <c r="O39" s="1">
        <v>2547363.0099999998</v>
      </c>
      <c r="P39" s="6">
        <f t="shared" si="1"/>
        <v>0</v>
      </c>
    </row>
    <row r="40" spans="2:16" ht="18.5" x14ac:dyDescent="0.45">
      <c r="B40" s="3"/>
      <c r="C40" s="1"/>
      <c r="D40" s="1"/>
      <c r="E40" s="1" t="s">
        <v>365</v>
      </c>
      <c r="F40" s="1">
        <v>50</v>
      </c>
      <c r="G40" s="1" t="s">
        <v>41</v>
      </c>
      <c r="H40" s="1" t="s">
        <v>14</v>
      </c>
      <c r="I40" s="1">
        <v>17200</v>
      </c>
      <c r="J40" s="1">
        <v>188800</v>
      </c>
      <c r="K40" s="1"/>
      <c r="L40" s="1">
        <v>6181</v>
      </c>
      <c r="M40" s="1"/>
      <c r="N40" s="1" t="s">
        <v>37</v>
      </c>
      <c r="O40" s="1">
        <v>4955371.26</v>
      </c>
      <c r="P40" s="6">
        <f t="shared" si="1"/>
        <v>3.8100071638224744</v>
      </c>
    </row>
    <row r="41" spans="2:16" ht="18.5" x14ac:dyDescent="0.45">
      <c r="B41" s="58"/>
      <c r="C41" s="59"/>
      <c r="D41" s="59"/>
      <c r="E41" s="59" t="s">
        <v>84</v>
      </c>
      <c r="F41" s="59">
        <v>33</v>
      </c>
      <c r="G41" s="59" t="s">
        <v>85</v>
      </c>
      <c r="H41" s="59" t="s">
        <v>14</v>
      </c>
      <c r="I41" s="59">
        <v>17201</v>
      </c>
      <c r="J41" s="59">
        <v>188800</v>
      </c>
      <c r="K41" s="59"/>
      <c r="L41" s="59">
        <v>6181</v>
      </c>
      <c r="M41" s="59" t="s">
        <v>398</v>
      </c>
      <c r="N41" s="59" t="s">
        <v>37</v>
      </c>
      <c r="O41" s="59">
        <v>1460612.65</v>
      </c>
      <c r="P41" s="60">
        <f t="shared" si="1"/>
        <v>12.926082763968942</v>
      </c>
    </row>
    <row r="42" spans="2:16" ht="18.5" x14ac:dyDescent="0.45">
      <c r="B42" s="58"/>
      <c r="C42" s="59"/>
      <c r="D42" s="59"/>
      <c r="E42" s="59" t="s">
        <v>84</v>
      </c>
      <c r="F42" s="59">
        <v>5</v>
      </c>
      <c r="G42" s="59" t="s">
        <v>85</v>
      </c>
      <c r="H42" s="59" t="s">
        <v>14</v>
      </c>
      <c r="I42" s="59">
        <v>17202</v>
      </c>
      <c r="J42" s="59">
        <v>0</v>
      </c>
      <c r="K42" s="59"/>
      <c r="L42" s="59">
        <v>6181</v>
      </c>
      <c r="M42" s="59"/>
      <c r="N42" s="59" t="s">
        <v>37</v>
      </c>
      <c r="O42" s="59">
        <v>0.21</v>
      </c>
      <c r="P42" s="60">
        <f t="shared" si="1"/>
        <v>0</v>
      </c>
    </row>
    <row r="43" spans="2:16" ht="18.5" x14ac:dyDescent="0.45">
      <c r="B43" s="4"/>
      <c r="C43" s="2"/>
      <c r="D43" s="2"/>
      <c r="E43" s="2" t="s">
        <v>226</v>
      </c>
      <c r="F43" s="2">
        <v>30</v>
      </c>
      <c r="G43" s="2" t="s">
        <v>388</v>
      </c>
      <c r="H43" s="2" t="s">
        <v>14</v>
      </c>
      <c r="I43" s="2">
        <v>17203</v>
      </c>
      <c r="J43" s="2">
        <v>48250</v>
      </c>
      <c r="K43" s="2"/>
      <c r="L43" s="2">
        <v>6181</v>
      </c>
      <c r="M43" s="2"/>
      <c r="N43" s="2" t="s">
        <v>37</v>
      </c>
      <c r="O43" s="2">
        <v>540000</v>
      </c>
      <c r="P43" s="7">
        <f t="shared" si="1"/>
        <v>8.9351851851851851</v>
      </c>
    </row>
    <row r="44" spans="2:16" ht="18.5" x14ac:dyDescent="0.45">
      <c r="B44" s="12">
        <v>45513</v>
      </c>
      <c r="C44" s="10">
        <v>2921</v>
      </c>
      <c r="D44" s="10" t="s">
        <v>33</v>
      </c>
      <c r="E44" s="10" t="s">
        <v>294</v>
      </c>
      <c r="F44" s="10">
        <v>240</v>
      </c>
      <c r="G44" s="10" t="s">
        <v>13</v>
      </c>
      <c r="H44" s="10" t="s">
        <v>78</v>
      </c>
      <c r="I44" s="10">
        <v>17209</v>
      </c>
      <c r="J44" s="10">
        <v>162220</v>
      </c>
      <c r="K44" s="10"/>
      <c r="L44" s="10">
        <v>6181</v>
      </c>
      <c r="M44" s="10"/>
      <c r="N44" s="10" t="s">
        <v>37</v>
      </c>
      <c r="O44" s="10">
        <v>4119780</v>
      </c>
      <c r="P44" s="11">
        <f t="shared" si="1"/>
        <v>3.9375889003781754</v>
      </c>
    </row>
    <row r="45" spans="2:16" ht="18.5" x14ac:dyDescent="0.45">
      <c r="B45" s="8">
        <v>45513</v>
      </c>
      <c r="C45" s="1">
        <v>2922</v>
      </c>
      <c r="D45" s="1" t="s">
        <v>11</v>
      </c>
      <c r="E45" s="1" t="s">
        <v>294</v>
      </c>
      <c r="F45" s="1">
        <v>80</v>
      </c>
      <c r="G45" s="1" t="s">
        <v>13</v>
      </c>
      <c r="H45" s="1" t="s">
        <v>78</v>
      </c>
      <c r="I45" s="1">
        <v>17210</v>
      </c>
      <c r="J45" s="1">
        <v>48250</v>
      </c>
      <c r="K45" s="1"/>
      <c r="L45" s="1">
        <v>6181</v>
      </c>
      <c r="M45" s="1"/>
      <c r="N45" s="1" t="s">
        <v>37</v>
      </c>
      <c r="O45" s="1">
        <v>1664320</v>
      </c>
      <c r="P45" s="6">
        <f t="shared" si="1"/>
        <v>2.8990819073255145</v>
      </c>
    </row>
    <row r="46" spans="2:16" ht="18.5" x14ac:dyDescent="0.45">
      <c r="B46" s="58"/>
      <c r="C46" s="59"/>
      <c r="D46" s="59"/>
      <c r="E46" s="59" t="s">
        <v>389</v>
      </c>
      <c r="F46" s="59">
        <v>25</v>
      </c>
      <c r="G46" s="59" t="s">
        <v>13</v>
      </c>
      <c r="H46" s="59" t="s">
        <v>22</v>
      </c>
      <c r="I46" s="59">
        <v>17196</v>
      </c>
      <c r="J46" s="59">
        <v>0</v>
      </c>
      <c r="K46" s="59"/>
      <c r="L46" s="59"/>
      <c r="M46" s="59"/>
      <c r="N46" s="59" t="s">
        <v>339</v>
      </c>
      <c r="O46" s="59">
        <v>933494.4</v>
      </c>
      <c r="P46" s="60">
        <f t="shared" si="1"/>
        <v>0</v>
      </c>
    </row>
    <row r="47" spans="2:16" ht="18.5" x14ac:dyDescent="0.45">
      <c r="B47" s="3"/>
      <c r="C47" s="1"/>
      <c r="D47" s="1"/>
      <c r="E47" s="1" t="s">
        <v>223</v>
      </c>
      <c r="F47" s="1">
        <v>20</v>
      </c>
      <c r="G47" s="1" t="s">
        <v>13</v>
      </c>
      <c r="H47" s="14" t="s">
        <v>129</v>
      </c>
      <c r="I47" s="1">
        <v>17162</v>
      </c>
      <c r="J47" s="1">
        <v>48250</v>
      </c>
      <c r="K47" s="1"/>
      <c r="L47" s="1">
        <v>6181</v>
      </c>
      <c r="M47" s="1"/>
      <c r="N47" s="1" t="s">
        <v>37</v>
      </c>
      <c r="O47" s="1">
        <v>860033.1</v>
      </c>
      <c r="P47" s="6">
        <f t="shared" si="1"/>
        <v>5.6102491869208295</v>
      </c>
    </row>
    <row r="48" spans="2:16" ht="18.5" x14ac:dyDescent="0.45">
      <c r="B48" s="3"/>
      <c r="C48" s="1"/>
      <c r="D48" s="1"/>
      <c r="E48" s="1" t="s">
        <v>128</v>
      </c>
      <c r="F48" s="1">
        <v>32</v>
      </c>
      <c r="G48" s="1" t="s">
        <v>13</v>
      </c>
      <c r="H48" s="14" t="s">
        <v>129</v>
      </c>
      <c r="I48" s="1">
        <v>17175</v>
      </c>
      <c r="J48" s="1">
        <v>0</v>
      </c>
      <c r="K48" s="1"/>
      <c r="L48" s="1">
        <v>6181</v>
      </c>
      <c r="M48" s="1"/>
      <c r="N48" s="1" t="s">
        <v>37</v>
      </c>
      <c r="O48" s="1">
        <v>2352566.3199999998</v>
      </c>
      <c r="P48" s="6">
        <f t="shared" si="1"/>
        <v>0</v>
      </c>
    </row>
    <row r="49" spans="2:16" ht="18.5" x14ac:dyDescent="0.45">
      <c r="B49" s="3"/>
      <c r="C49" s="1"/>
      <c r="D49" s="1"/>
      <c r="E49" s="1" t="s">
        <v>79</v>
      </c>
      <c r="F49" s="1">
        <v>6</v>
      </c>
      <c r="G49" s="1" t="s">
        <v>13</v>
      </c>
      <c r="H49" s="1" t="s">
        <v>80</v>
      </c>
      <c r="I49" s="1">
        <v>17211</v>
      </c>
      <c r="J49" s="1">
        <v>48250</v>
      </c>
      <c r="K49" s="1"/>
      <c r="L49" s="1">
        <v>6181</v>
      </c>
      <c r="M49" s="1"/>
      <c r="N49" s="1" t="s">
        <v>37</v>
      </c>
      <c r="O49" s="1">
        <v>192819.9</v>
      </c>
      <c r="P49" s="6">
        <f t="shared" si="1"/>
        <v>25.023350805596312</v>
      </c>
    </row>
    <row r="50" spans="2:16" ht="18.5" x14ac:dyDescent="0.45">
      <c r="B50" s="4"/>
      <c r="C50" s="2"/>
      <c r="D50" s="2"/>
      <c r="E50" s="2" t="s">
        <v>205</v>
      </c>
      <c r="F50" s="2">
        <v>66</v>
      </c>
      <c r="G50" s="2" t="s">
        <v>13</v>
      </c>
      <c r="H50" s="2" t="s">
        <v>206</v>
      </c>
      <c r="I50" s="2">
        <v>17213</v>
      </c>
      <c r="J50" s="2">
        <v>48250</v>
      </c>
      <c r="K50" s="2"/>
      <c r="L50" s="2">
        <v>6181</v>
      </c>
      <c r="M50" s="2"/>
      <c r="N50" s="2" t="s">
        <v>37</v>
      </c>
      <c r="O50" s="2">
        <v>6406106.3399999999</v>
      </c>
      <c r="P50" s="7">
        <f t="shared" si="1"/>
        <v>0.75318762192136823</v>
      </c>
    </row>
    <row r="51" spans="2:16" ht="18.5" x14ac:dyDescent="0.45">
      <c r="B51" s="8">
        <v>45516</v>
      </c>
      <c r="C51" s="1">
        <v>2923</v>
      </c>
      <c r="D51" s="1" t="s">
        <v>11</v>
      </c>
      <c r="E51" s="1" t="s">
        <v>16</v>
      </c>
      <c r="F51" s="1">
        <v>4</v>
      </c>
      <c r="G51" s="1" t="s">
        <v>13</v>
      </c>
      <c r="H51" s="1" t="s">
        <v>17</v>
      </c>
      <c r="I51" s="1">
        <v>17223</v>
      </c>
      <c r="J51" s="1">
        <v>162220</v>
      </c>
      <c r="K51" s="1"/>
      <c r="L51" s="1">
        <v>6185</v>
      </c>
      <c r="M51" s="1"/>
      <c r="N51" s="1" t="s">
        <v>37</v>
      </c>
      <c r="O51" s="1">
        <v>0.08</v>
      </c>
      <c r="P51" s="6">
        <f t="shared" si="1"/>
        <v>202775000</v>
      </c>
    </row>
    <row r="52" spans="2:16" ht="18.5" x14ac:dyDescent="0.45">
      <c r="B52" s="3"/>
      <c r="C52" s="1"/>
      <c r="D52" s="1"/>
      <c r="E52" s="1" t="s">
        <v>16</v>
      </c>
      <c r="F52" s="1">
        <v>39</v>
      </c>
      <c r="G52" s="1" t="s">
        <v>13</v>
      </c>
      <c r="H52" s="1" t="s">
        <v>17</v>
      </c>
      <c r="I52" s="1">
        <v>17222</v>
      </c>
      <c r="J52" s="1">
        <v>0</v>
      </c>
      <c r="K52" s="1"/>
      <c r="L52" s="1">
        <v>6185</v>
      </c>
      <c r="M52" s="1"/>
      <c r="N52" s="1" t="s">
        <v>37</v>
      </c>
      <c r="O52" s="1">
        <v>2055367.83</v>
      </c>
      <c r="P52" s="6">
        <f t="shared" si="1"/>
        <v>0</v>
      </c>
    </row>
    <row r="53" spans="2:16" ht="18.5" x14ac:dyDescent="0.45">
      <c r="B53" s="3"/>
      <c r="C53" s="1"/>
      <c r="D53" s="1"/>
      <c r="E53" s="1" t="s">
        <v>21</v>
      </c>
      <c r="F53" s="1">
        <v>25</v>
      </c>
      <c r="G53" s="1" t="s">
        <v>13</v>
      </c>
      <c r="H53" s="1" t="s">
        <v>22</v>
      </c>
      <c r="I53" s="1">
        <v>17217</v>
      </c>
      <c r="J53" s="1">
        <v>48250</v>
      </c>
      <c r="K53" s="1"/>
      <c r="L53" s="1">
        <v>6185</v>
      </c>
      <c r="M53" s="1"/>
      <c r="N53" s="1" t="s">
        <v>37</v>
      </c>
      <c r="O53" s="1">
        <v>933494.4</v>
      </c>
      <c r="P53" s="6">
        <f t="shared" si="1"/>
        <v>5.1687508784198384</v>
      </c>
    </row>
    <row r="54" spans="2:16" ht="18.5" x14ac:dyDescent="0.45">
      <c r="B54" s="3"/>
      <c r="C54" s="1"/>
      <c r="D54" s="1"/>
      <c r="E54" s="1" t="s">
        <v>21</v>
      </c>
      <c r="F54" s="1">
        <v>25</v>
      </c>
      <c r="G54" s="1" t="s">
        <v>13</v>
      </c>
      <c r="H54" s="1" t="s">
        <v>14</v>
      </c>
      <c r="I54" s="1">
        <v>17196</v>
      </c>
      <c r="J54" s="1">
        <v>0</v>
      </c>
      <c r="K54" s="1"/>
      <c r="L54" s="1">
        <v>6185</v>
      </c>
      <c r="M54" s="1"/>
      <c r="N54" s="1" t="s">
        <v>37</v>
      </c>
      <c r="O54" s="1">
        <v>933494.4</v>
      </c>
      <c r="P54" s="6">
        <f t="shared" si="1"/>
        <v>0</v>
      </c>
    </row>
    <row r="55" spans="2:16" ht="18.5" x14ac:dyDescent="0.45">
      <c r="B55" s="4"/>
      <c r="C55" s="2"/>
      <c r="D55" s="2"/>
      <c r="E55" s="2" t="s">
        <v>390</v>
      </c>
      <c r="F55" s="2">
        <v>130</v>
      </c>
      <c r="G55" s="2" t="s">
        <v>13</v>
      </c>
      <c r="H55" s="2" t="s">
        <v>391</v>
      </c>
      <c r="I55" s="2">
        <v>17219</v>
      </c>
      <c r="J55" s="2">
        <v>48250</v>
      </c>
      <c r="K55" s="2"/>
      <c r="L55" s="2">
        <v>6185</v>
      </c>
      <c r="M55" s="2"/>
      <c r="N55" s="2" t="s">
        <v>37</v>
      </c>
      <c r="O55" s="2">
        <v>3578848.5</v>
      </c>
      <c r="P55" s="7">
        <f t="shared" si="1"/>
        <v>1.3481990087034978</v>
      </c>
    </row>
    <row r="56" spans="2:16" ht="18.5" x14ac:dyDescent="0.45">
      <c r="B56" s="12">
        <v>45516</v>
      </c>
      <c r="C56" s="10">
        <v>2924</v>
      </c>
      <c r="D56" s="10" t="s">
        <v>33</v>
      </c>
      <c r="E56" s="10" t="s">
        <v>226</v>
      </c>
      <c r="F56" s="10">
        <v>74</v>
      </c>
      <c r="G56" s="10" t="s">
        <v>392</v>
      </c>
      <c r="H56" s="10" t="s">
        <v>14</v>
      </c>
      <c r="I56" s="10">
        <v>17216</v>
      </c>
      <c r="J56" s="10">
        <v>162220</v>
      </c>
      <c r="K56" s="10"/>
      <c r="L56" s="10">
        <v>6185</v>
      </c>
      <c r="M56" s="10"/>
      <c r="N56" s="10" t="s">
        <v>37</v>
      </c>
      <c r="O56" s="10">
        <v>2328973</v>
      </c>
      <c r="P56" s="11">
        <f t="shared" si="1"/>
        <v>6.9653018734008505</v>
      </c>
    </row>
    <row r="57" spans="2:16" ht="18.5" x14ac:dyDescent="0.45">
      <c r="B57" s="8">
        <v>45517</v>
      </c>
      <c r="C57" s="1">
        <v>2925</v>
      </c>
      <c r="D57" s="1" t="s">
        <v>11</v>
      </c>
      <c r="E57" s="1" t="s">
        <v>393</v>
      </c>
      <c r="F57" s="1">
        <v>10</v>
      </c>
      <c r="G57" s="1" t="s">
        <v>13</v>
      </c>
      <c r="H57" s="1" t="s">
        <v>369</v>
      </c>
      <c r="I57" s="1">
        <v>17218</v>
      </c>
      <c r="J57" s="1">
        <v>48250</v>
      </c>
      <c r="K57" s="1"/>
      <c r="L57" s="1">
        <v>6185</v>
      </c>
      <c r="M57" s="1"/>
      <c r="N57" s="1" t="s">
        <v>37</v>
      </c>
      <c r="O57" s="1">
        <v>1168560</v>
      </c>
      <c r="P57" s="6">
        <f t="shared" si="1"/>
        <v>4.1290134866844665</v>
      </c>
    </row>
    <row r="58" spans="2:16" ht="18.5" x14ac:dyDescent="0.45">
      <c r="B58" s="3"/>
      <c r="C58" s="1"/>
      <c r="D58" s="1"/>
      <c r="E58" s="1" t="s">
        <v>121</v>
      </c>
      <c r="F58" s="1">
        <v>10</v>
      </c>
      <c r="G58" s="1" t="s">
        <v>13</v>
      </c>
      <c r="H58" s="1" t="s">
        <v>394</v>
      </c>
      <c r="I58" s="1">
        <v>17220</v>
      </c>
      <c r="J58" s="1">
        <v>48250</v>
      </c>
      <c r="K58" s="1"/>
      <c r="L58" s="1">
        <v>6185</v>
      </c>
      <c r="M58" s="1"/>
      <c r="N58" s="1" t="s">
        <v>37</v>
      </c>
      <c r="O58" s="1">
        <v>807157.45</v>
      </c>
      <c r="P58" s="6">
        <f t="shared" si="1"/>
        <v>5.9777680302647278</v>
      </c>
    </row>
    <row r="59" spans="2:16" ht="18.5" x14ac:dyDescent="0.45">
      <c r="B59" s="3"/>
      <c r="C59" s="1"/>
      <c r="D59" s="1"/>
      <c r="E59" s="1" t="s">
        <v>46</v>
      </c>
      <c r="F59" s="1">
        <v>90</v>
      </c>
      <c r="G59" s="1" t="s">
        <v>13</v>
      </c>
      <c r="H59" s="1" t="s">
        <v>14</v>
      </c>
      <c r="I59" s="1">
        <v>17168</v>
      </c>
      <c r="J59" s="1">
        <v>48250</v>
      </c>
      <c r="K59" s="1"/>
      <c r="L59" s="1">
        <v>6185</v>
      </c>
      <c r="M59" s="1"/>
      <c r="N59" s="1" t="s">
        <v>37</v>
      </c>
      <c r="O59" s="1">
        <v>7124237.0999999996</v>
      </c>
      <c r="P59" s="6">
        <f t="shared" si="1"/>
        <v>0.67726549976838923</v>
      </c>
    </row>
    <row r="60" spans="2:16" ht="18.5" x14ac:dyDescent="0.45">
      <c r="B60" s="3"/>
      <c r="C60" s="1"/>
      <c r="D60" s="1"/>
      <c r="E60" s="1" t="s">
        <v>66</v>
      </c>
      <c r="F60" s="1">
        <v>90</v>
      </c>
      <c r="G60" s="1" t="s">
        <v>67</v>
      </c>
      <c r="H60" s="1" t="s">
        <v>163</v>
      </c>
      <c r="I60" s="1">
        <v>17225</v>
      </c>
      <c r="J60" s="1">
        <v>170256</v>
      </c>
      <c r="K60" s="1"/>
      <c r="L60" s="1">
        <v>6185</v>
      </c>
      <c r="M60" s="1"/>
      <c r="N60" s="1" t="s">
        <v>37</v>
      </c>
      <c r="O60" s="1">
        <v>3085983</v>
      </c>
      <c r="P60" s="6">
        <f t="shared" si="1"/>
        <v>5.5170751102647033</v>
      </c>
    </row>
    <row r="61" spans="2:16" ht="18.5" x14ac:dyDescent="0.45">
      <c r="B61" s="4"/>
      <c r="C61" s="2"/>
      <c r="D61" s="2"/>
      <c r="E61" s="2" t="s">
        <v>66</v>
      </c>
      <c r="F61" s="2">
        <v>27</v>
      </c>
      <c r="G61" s="2" t="s">
        <v>67</v>
      </c>
      <c r="H61" s="2" t="s">
        <v>163</v>
      </c>
      <c r="I61" s="2">
        <v>17226</v>
      </c>
      <c r="J61" s="2">
        <v>0</v>
      </c>
      <c r="K61" s="2"/>
      <c r="L61" s="2">
        <v>6185</v>
      </c>
      <c r="M61" s="2"/>
      <c r="N61" s="2" t="s">
        <v>37</v>
      </c>
      <c r="O61" s="2">
        <v>1.35</v>
      </c>
      <c r="P61" s="7">
        <f t="shared" si="1"/>
        <v>0</v>
      </c>
    </row>
    <row r="62" spans="2:16" ht="18.5" x14ac:dyDescent="0.45">
      <c r="B62" s="8">
        <v>45518</v>
      </c>
      <c r="C62" s="1">
        <v>2926</v>
      </c>
      <c r="D62" s="1" t="s">
        <v>11</v>
      </c>
      <c r="E62" s="1" t="s">
        <v>92</v>
      </c>
      <c r="F62" s="1">
        <v>8</v>
      </c>
      <c r="G62" s="1" t="s">
        <v>13</v>
      </c>
      <c r="H62" s="1" t="s">
        <v>14</v>
      </c>
      <c r="I62" s="1">
        <v>17239</v>
      </c>
      <c r="J62" s="1">
        <v>48250</v>
      </c>
      <c r="K62" s="1"/>
      <c r="L62" s="1">
        <v>6186</v>
      </c>
      <c r="M62" s="1" t="s">
        <v>93</v>
      </c>
      <c r="N62" s="1" t="s">
        <v>37</v>
      </c>
      <c r="O62" s="1">
        <v>697529.95</v>
      </c>
      <c r="P62" s="6">
        <f t="shared" si="1"/>
        <v>6.9172657030712452</v>
      </c>
    </row>
    <row r="63" spans="2:16" ht="18.5" x14ac:dyDescent="0.45">
      <c r="B63" s="3"/>
      <c r="C63" s="1"/>
      <c r="D63" s="1"/>
      <c r="E63" s="1" t="s">
        <v>395</v>
      </c>
      <c r="F63" s="1">
        <v>4</v>
      </c>
      <c r="G63" s="1" t="s">
        <v>13</v>
      </c>
      <c r="H63" s="1" t="s">
        <v>14</v>
      </c>
      <c r="I63" s="1">
        <v>17240</v>
      </c>
      <c r="J63" s="1">
        <v>0</v>
      </c>
      <c r="K63" s="1"/>
      <c r="L63" s="1">
        <v>6186</v>
      </c>
      <c r="M63" s="1" t="s">
        <v>93</v>
      </c>
      <c r="N63" s="1"/>
      <c r="O63" s="1">
        <v>308905.78999999998</v>
      </c>
      <c r="P63" s="6">
        <f t="shared" si="1"/>
        <v>0</v>
      </c>
    </row>
    <row r="64" spans="2:16" ht="18.5" x14ac:dyDescent="0.45">
      <c r="B64" s="3"/>
      <c r="C64" s="1"/>
      <c r="D64" s="1"/>
      <c r="E64" s="1" t="s">
        <v>54</v>
      </c>
      <c r="F64" s="1">
        <v>27</v>
      </c>
      <c r="G64" s="1" t="s">
        <v>13</v>
      </c>
      <c r="H64" s="1" t="s">
        <v>14</v>
      </c>
      <c r="I64" s="1">
        <v>17236</v>
      </c>
      <c r="J64" s="1">
        <v>48250</v>
      </c>
      <c r="K64" s="1"/>
      <c r="L64" s="1">
        <v>6186</v>
      </c>
      <c r="M64" s="1"/>
      <c r="N64" s="1" t="s">
        <v>37</v>
      </c>
      <c r="O64" s="1">
        <v>1003177.5</v>
      </c>
      <c r="P64" s="6">
        <f t="shared" si="1"/>
        <v>4.8097171238390013</v>
      </c>
    </row>
    <row r="65" spans="2:16" ht="18.5" x14ac:dyDescent="0.45">
      <c r="B65" s="3"/>
      <c r="C65" s="1"/>
      <c r="D65" s="1"/>
      <c r="E65" s="1" t="s">
        <v>94</v>
      </c>
      <c r="F65" s="1">
        <v>27</v>
      </c>
      <c r="G65" s="1" t="s">
        <v>13</v>
      </c>
      <c r="H65" s="1" t="s">
        <v>14</v>
      </c>
      <c r="I65" s="1">
        <v>17234</v>
      </c>
      <c r="J65" s="1">
        <v>48250</v>
      </c>
      <c r="K65" s="1"/>
      <c r="L65" s="1">
        <v>6186</v>
      </c>
      <c r="M65" s="1"/>
      <c r="N65" s="1" t="s">
        <v>37</v>
      </c>
      <c r="O65" s="1">
        <v>879196.99</v>
      </c>
      <c r="P65" s="6">
        <f t="shared" si="1"/>
        <v>5.4879623734835583</v>
      </c>
    </row>
    <row r="66" spans="2:16" ht="18.5" x14ac:dyDescent="0.45">
      <c r="B66" s="3"/>
      <c r="C66" s="1"/>
      <c r="D66" s="1"/>
      <c r="E66" s="1" t="s">
        <v>94</v>
      </c>
      <c r="F66" s="1">
        <v>2</v>
      </c>
      <c r="G66" s="1" t="s">
        <v>13</v>
      </c>
      <c r="H66" s="1" t="s">
        <v>14</v>
      </c>
      <c r="I66" s="1">
        <v>17235</v>
      </c>
      <c r="J66" s="1">
        <v>0</v>
      </c>
      <c r="K66" s="1"/>
      <c r="L66" s="1">
        <v>6186</v>
      </c>
      <c r="M66" s="1"/>
      <c r="N66" s="1" t="s">
        <v>37</v>
      </c>
      <c r="O66" s="1">
        <v>0.1</v>
      </c>
      <c r="P66" s="6">
        <f t="shared" si="1"/>
        <v>0</v>
      </c>
    </row>
    <row r="67" spans="2:16" ht="18.5" x14ac:dyDescent="0.45">
      <c r="B67" s="3"/>
      <c r="C67" s="1"/>
      <c r="D67" s="1"/>
      <c r="E67" s="1" t="s">
        <v>396</v>
      </c>
      <c r="F67" s="1">
        <v>40</v>
      </c>
      <c r="G67" s="1" t="s">
        <v>13</v>
      </c>
      <c r="H67" s="1" t="s">
        <v>397</v>
      </c>
      <c r="I67" s="1">
        <v>17237</v>
      </c>
      <c r="J67" s="1">
        <v>48250</v>
      </c>
      <c r="K67" s="1"/>
      <c r="L67" s="1">
        <v>6186</v>
      </c>
      <c r="M67" s="1"/>
      <c r="N67" s="1" t="s">
        <v>37</v>
      </c>
      <c r="O67" s="1">
        <v>1497909</v>
      </c>
      <c r="P67" s="6">
        <f t="shared" si="1"/>
        <v>3.2211569594681655</v>
      </c>
    </row>
    <row r="68" spans="2:16" ht="18.5" x14ac:dyDescent="0.45">
      <c r="B68" s="3"/>
      <c r="C68" s="1"/>
      <c r="D68" s="1"/>
      <c r="E68" s="1" t="s">
        <v>396</v>
      </c>
      <c r="F68" s="1">
        <v>10</v>
      </c>
      <c r="G68" s="1" t="s">
        <v>13</v>
      </c>
      <c r="H68" s="1" t="s">
        <v>397</v>
      </c>
      <c r="I68" s="1">
        <v>17238</v>
      </c>
      <c r="J68" s="1">
        <v>0</v>
      </c>
      <c r="K68" s="1"/>
      <c r="L68" s="1">
        <v>6186</v>
      </c>
      <c r="M68" s="1"/>
      <c r="N68" s="1" t="s">
        <v>37</v>
      </c>
      <c r="O68" s="1">
        <v>0.5</v>
      </c>
      <c r="P68" s="6">
        <f t="shared" si="1"/>
        <v>0</v>
      </c>
    </row>
    <row r="69" spans="2:16" ht="18.5" x14ac:dyDescent="0.45">
      <c r="B69" s="4"/>
      <c r="C69" s="2"/>
      <c r="D69" s="2"/>
      <c r="E69" s="2" t="s">
        <v>365</v>
      </c>
      <c r="F69" s="2">
        <v>92</v>
      </c>
      <c r="G69" s="2" t="s">
        <v>41</v>
      </c>
      <c r="H69" s="2" t="s">
        <v>14</v>
      </c>
      <c r="I69" s="2">
        <v>17233</v>
      </c>
      <c r="J69" s="2">
        <v>188800</v>
      </c>
      <c r="K69" s="2"/>
      <c r="L69" s="2">
        <v>6186</v>
      </c>
      <c r="M69" s="2"/>
      <c r="N69" s="2" t="s">
        <v>37</v>
      </c>
      <c r="O69" s="2">
        <v>10120039.439999999</v>
      </c>
      <c r="P69" s="7">
        <f t="shared" si="1"/>
        <v>1.8656053775221257</v>
      </c>
    </row>
    <row r="70" spans="2:16" ht="18.5" x14ac:dyDescent="0.45">
      <c r="B70" s="8">
        <v>45519</v>
      </c>
      <c r="C70" s="1">
        <v>2927</v>
      </c>
      <c r="D70" s="1" t="s">
        <v>11</v>
      </c>
      <c r="E70" s="1" t="s">
        <v>49</v>
      </c>
      <c r="F70" s="1">
        <v>95</v>
      </c>
      <c r="G70" s="1" t="s">
        <v>13</v>
      </c>
      <c r="H70" s="1" t="s">
        <v>14</v>
      </c>
      <c r="I70" s="1">
        <v>17249</v>
      </c>
      <c r="J70" s="1">
        <v>48250</v>
      </c>
      <c r="K70" s="1"/>
      <c r="L70" s="1">
        <v>6186</v>
      </c>
      <c r="M70" s="1"/>
      <c r="N70" s="1" t="s">
        <v>37</v>
      </c>
      <c r="O70" s="1">
        <v>7257002.5</v>
      </c>
      <c r="P70" s="6">
        <f t="shared" si="1"/>
        <v>0.66487506377460937</v>
      </c>
    </row>
    <row r="71" spans="2:16" ht="18.5" x14ac:dyDescent="0.45">
      <c r="B71" s="3"/>
      <c r="C71" s="1"/>
      <c r="D71" s="1"/>
      <c r="E71" s="1" t="s">
        <v>333</v>
      </c>
      <c r="F71" s="1">
        <v>32</v>
      </c>
      <c r="G71" s="1" t="s">
        <v>39</v>
      </c>
      <c r="H71" s="1" t="s">
        <v>14</v>
      </c>
      <c r="I71" s="1">
        <v>17247</v>
      </c>
      <c r="J71" s="1">
        <v>170256</v>
      </c>
      <c r="K71" s="1"/>
      <c r="L71" s="1">
        <v>6186</v>
      </c>
      <c r="M71" s="1"/>
      <c r="N71" s="1" t="s">
        <v>37</v>
      </c>
      <c r="O71" s="1">
        <v>2998710</v>
      </c>
      <c r="P71" s="6">
        <f t="shared" si="1"/>
        <v>5.6776413857958925</v>
      </c>
    </row>
    <row r="72" spans="2:16" ht="18.5" x14ac:dyDescent="0.45">
      <c r="B72" s="3"/>
      <c r="C72" s="1"/>
      <c r="D72" s="1"/>
      <c r="E72" s="1" t="s">
        <v>249</v>
      </c>
      <c r="F72" s="1">
        <v>17</v>
      </c>
      <c r="G72" s="1" t="s">
        <v>126</v>
      </c>
      <c r="H72" s="1" t="s">
        <v>14</v>
      </c>
      <c r="I72" s="1">
        <v>17244</v>
      </c>
      <c r="J72" s="1">
        <v>48250</v>
      </c>
      <c r="K72" s="1"/>
      <c r="L72" s="1">
        <v>6186</v>
      </c>
      <c r="M72" s="1"/>
      <c r="N72" s="1" t="s">
        <v>37</v>
      </c>
      <c r="O72" s="1">
        <v>869329.39</v>
      </c>
      <c r="P72" s="6">
        <f t="shared" si="1"/>
        <v>5.5502552375458052</v>
      </c>
    </row>
    <row r="73" spans="2:16" ht="18.5" x14ac:dyDescent="0.45">
      <c r="B73" s="3"/>
      <c r="C73" s="1"/>
      <c r="D73" s="1"/>
      <c r="E73" s="1" t="s">
        <v>29</v>
      </c>
      <c r="F73" s="1">
        <v>105</v>
      </c>
      <c r="G73" s="1" t="s">
        <v>30</v>
      </c>
      <c r="H73" s="1" t="s">
        <v>14</v>
      </c>
      <c r="I73" s="1">
        <v>17242</v>
      </c>
      <c r="J73" s="1">
        <v>48250</v>
      </c>
      <c r="K73" s="1"/>
      <c r="L73" s="1">
        <v>6186</v>
      </c>
      <c r="M73" s="1"/>
      <c r="N73" s="1" t="s">
        <v>37</v>
      </c>
      <c r="O73" s="1">
        <v>3866837.8</v>
      </c>
      <c r="P73" s="6">
        <f t="shared" si="1"/>
        <v>1.2477896021395054</v>
      </c>
    </row>
    <row r="74" spans="2:16" ht="18.5" x14ac:dyDescent="0.45">
      <c r="B74" s="4"/>
      <c r="C74" s="2"/>
      <c r="D74" s="2"/>
      <c r="E74" s="2" t="s">
        <v>29</v>
      </c>
      <c r="F74" s="2">
        <v>36</v>
      </c>
      <c r="G74" s="2" t="s">
        <v>30</v>
      </c>
      <c r="H74" s="2" t="s">
        <v>14</v>
      </c>
      <c r="I74" s="2">
        <v>17243</v>
      </c>
      <c r="J74" s="2">
        <v>0</v>
      </c>
      <c r="K74" s="2"/>
      <c r="L74" s="2">
        <v>6186</v>
      </c>
      <c r="M74" s="2"/>
      <c r="N74" s="2" t="s">
        <v>37</v>
      </c>
      <c r="O74" s="2">
        <v>1.78</v>
      </c>
      <c r="P74" s="7">
        <f t="shared" si="1"/>
        <v>0</v>
      </c>
    </row>
    <row r="75" spans="2:16" ht="18.5" x14ac:dyDescent="0.45">
      <c r="B75" s="8">
        <v>45519</v>
      </c>
      <c r="C75" s="1">
        <v>2928</v>
      </c>
      <c r="D75" s="1" t="s">
        <v>33</v>
      </c>
      <c r="E75" s="1" t="s">
        <v>71</v>
      </c>
      <c r="F75" s="1">
        <v>55</v>
      </c>
      <c r="G75" s="1" t="s">
        <v>181</v>
      </c>
      <c r="H75" s="1" t="s">
        <v>14</v>
      </c>
      <c r="I75" s="1">
        <v>17245</v>
      </c>
      <c r="J75" s="1">
        <v>307000</v>
      </c>
      <c r="K75" s="1"/>
      <c r="L75" s="1">
        <v>6187</v>
      </c>
      <c r="M75" s="1"/>
      <c r="N75" s="1" t="s">
        <v>37</v>
      </c>
      <c r="O75" s="1">
        <v>3049315.57</v>
      </c>
      <c r="P75" s="6">
        <f t="shared" si="1"/>
        <v>10.067833025231954</v>
      </c>
    </row>
    <row r="76" spans="2:16" ht="18.5" x14ac:dyDescent="0.45">
      <c r="B76" s="3"/>
      <c r="C76" s="1"/>
      <c r="D76" s="1"/>
      <c r="E76" s="1" t="s">
        <v>101</v>
      </c>
      <c r="F76" s="1">
        <v>20</v>
      </c>
      <c r="G76" s="1" t="s">
        <v>181</v>
      </c>
      <c r="H76" s="1" t="s">
        <v>14</v>
      </c>
      <c r="I76" s="1">
        <v>17246</v>
      </c>
      <c r="J76" s="1">
        <v>0</v>
      </c>
      <c r="K76" s="1"/>
      <c r="L76" s="1">
        <v>6187</v>
      </c>
      <c r="M76" s="1"/>
      <c r="N76" s="1" t="s">
        <v>37</v>
      </c>
      <c r="O76" s="1">
        <v>1282049.6000000001</v>
      </c>
      <c r="P76" s="6">
        <f t="shared" si="1"/>
        <v>0</v>
      </c>
    </row>
    <row r="77" spans="2:16" ht="18.5" x14ac:dyDescent="0.45">
      <c r="B77" s="4"/>
      <c r="C77" s="2"/>
      <c r="D77" s="2"/>
      <c r="E77" s="2" t="s">
        <v>50</v>
      </c>
      <c r="F77" s="2">
        <v>54</v>
      </c>
      <c r="G77" s="2" t="s">
        <v>181</v>
      </c>
      <c r="H77" s="2" t="s">
        <v>14</v>
      </c>
      <c r="I77" s="2">
        <v>17248</v>
      </c>
      <c r="J77" s="2">
        <v>0</v>
      </c>
      <c r="K77" s="2"/>
      <c r="L77" s="2">
        <v>6187</v>
      </c>
      <c r="M77" s="2"/>
      <c r="N77" s="2" t="s">
        <v>37</v>
      </c>
      <c r="O77" s="2">
        <v>5110393.68</v>
      </c>
      <c r="P77" s="7">
        <f t="shared" si="1"/>
        <v>0</v>
      </c>
    </row>
    <row r="78" spans="2:16" ht="18.5" x14ac:dyDescent="0.45">
      <c r="B78" s="8">
        <v>45520</v>
      </c>
      <c r="C78" s="1">
        <v>2929</v>
      </c>
      <c r="D78" s="1" t="s">
        <v>11</v>
      </c>
      <c r="E78" s="1" t="s">
        <v>26</v>
      </c>
      <c r="F78" s="1">
        <v>6</v>
      </c>
      <c r="G78" s="1" t="s">
        <v>13</v>
      </c>
      <c r="H78" s="1" t="s">
        <v>14</v>
      </c>
      <c r="I78" s="1">
        <v>17257</v>
      </c>
      <c r="J78" s="1">
        <v>0</v>
      </c>
      <c r="K78" s="1"/>
      <c r="L78" s="1">
        <v>6187</v>
      </c>
      <c r="M78" s="1"/>
      <c r="N78" s="1" t="s">
        <v>37</v>
      </c>
      <c r="O78" s="1">
        <v>0.3</v>
      </c>
      <c r="P78" s="6">
        <f t="shared" si="1"/>
        <v>0</v>
      </c>
    </row>
    <row r="79" spans="2:16" ht="18.5" x14ac:dyDescent="0.45">
      <c r="B79" s="3"/>
      <c r="C79" s="1"/>
      <c r="D79" s="1"/>
      <c r="E79" s="1" t="s">
        <v>26</v>
      </c>
      <c r="F79" s="1">
        <v>40</v>
      </c>
      <c r="G79" s="1" t="s">
        <v>13</v>
      </c>
      <c r="H79" s="1" t="s">
        <v>14</v>
      </c>
      <c r="I79" s="1">
        <v>17258</v>
      </c>
      <c r="J79" s="1">
        <v>162220</v>
      </c>
      <c r="K79" s="1"/>
      <c r="L79" s="1">
        <v>6187</v>
      </c>
      <c r="M79" s="1"/>
      <c r="N79" s="1" t="s">
        <v>37</v>
      </c>
      <c r="O79" s="1">
        <v>1402107.35</v>
      </c>
      <c r="P79" s="6">
        <f t="shared" ref="P79:P142" si="2">(J79*100) / O79</f>
        <v>11.569727524786172</v>
      </c>
    </row>
    <row r="80" spans="2:16" ht="18.5" x14ac:dyDescent="0.45">
      <c r="B80" s="3"/>
      <c r="C80" s="1"/>
      <c r="D80" s="1"/>
      <c r="E80" s="1" t="s">
        <v>294</v>
      </c>
      <c r="F80" s="1">
        <v>50</v>
      </c>
      <c r="G80" s="1" t="s">
        <v>13</v>
      </c>
      <c r="H80" s="1" t="s">
        <v>78</v>
      </c>
      <c r="I80" s="1">
        <v>17259</v>
      </c>
      <c r="J80" s="1">
        <v>48250</v>
      </c>
      <c r="K80" s="1"/>
      <c r="L80" s="1">
        <v>6187</v>
      </c>
      <c r="M80" s="1"/>
      <c r="N80" s="1" t="s">
        <v>37</v>
      </c>
      <c r="O80" s="1">
        <v>2072097.6</v>
      </c>
      <c r="P80" s="6">
        <f t="shared" si="2"/>
        <v>2.3285582686838691</v>
      </c>
    </row>
    <row r="81" spans="2:16" ht="18.5" x14ac:dyDescent="0.45">
      <c r="B81" s="3"/>
      <c r="C81" s="1"/>
      <c r="D81" s="1"/>
      <c r="E81" s="1" t="s">
        <v>381</v>
      </c>
      <c r="F81" s="1">
        <v>6</v>
      </c>
      <c r="G81" s="1" t="s">
        <v>13</v>
      </c>
      <c r="H81" s="1" t="s">
        <v>107</v>
      </c>
      <c r="I81" s="1">
        <v>17231</v>
      </c>
      <c r="J81" s="1">
        <v>48250</v>
      </c>
      <c r="K81" s="1"/>
      <c r="L81" s="1">
        <v>6187</v>
      </c>
      <c r="M81" s="1"/>
      <c r="N81" s="1" t="s">
        <v>37</v>
      </c>
      <c r="O81" s="1">
        <v>350273.21</v>
      </c>
      <c r="P81" s="6">
        <f t="shared" si="2"/>
        <v>13.774961550727786</v>
      </c>
    </row>
    <row r="82" spans="2:16" ht="18.5" x14ac:dyDescent="0.45">
      <c r="B82" s="3"/>
      <c r="C82" s="1"/>
      <c r="D82" s="1"/>
      <c r="E82" s="1" t="s">
        <v>34</v>
      </c>
      <c r="F82" s="1">
        <v>30</v>
      </c>
      <c r="G82" s="1" t="s">
        <v>13</v>
      </c>
      <c r="H82" s="1" t="s">
        <v>35</v>
      </c>
      <c r="I82" s="1">
        <v>17260</v>
      </c>
      <c r="J82" s="1">
        <v>48250</v>
      </c>
      <c r="K82" s="1"/>
      <c r="L82" s="1">
        <v>6187</v>
      </c>
      <c r="M82" s="1"/>
      <c r="N82" s="1" t="s">
        <v>37</v>
      </c>
      <c r="O82" s="1">
        <v>3097440</v>
      </c>
      <c r="P82" s="6">
        <f t="shared" si="2"/>
        <v>1.5577380029960226</v>
      </c>
    </row>
    <row r="83" spans="2:16" ht="18.5" x14ac:dyDescent="0.45">
      <c r="B83" s="3"/>
      <c r="C83" s="1"/>
      <c r="D83" s="1"/>
      <c r="E83" s="1" t="s">
        <v>123</v>
      </c>
      <c r="F83" s="1">
        <v>29</v>
      </c>
      <c r="G83" s="1" t="s">
        <v>13</v>
      </c>
      <c r="H83" s="1" t="s">
        <v>124</v>
      </c>
      <c r="I83" s="1">
        <v>17212</v>
      </c>
      <c r="J83" s="1">
        <v>48250</v>
      </c>
      <c r="K83" s="1"/>
      <c r="L83" s="1">
        <v>6187</v>
      </c>
      <c r="M83" s="1"/>
      <c r="N83" s="1" t="s">
        <v>37</v>
      </c>
      <c r="O83" s="1">
        <v>1589812.11</v>
      </c>
      <c r="P83" s="6">
        <f t="shared" si="2"/>
        <v>3.0349498344178545</v>
      </c>
    </row>
    <row r="84" spans="2:16" ht="18.5" x14ac:dyDescent="0.45">
      <c r="B84" s="3"/>
      <c r="C84" s="1"/>
      <c r="D84" s="1"/>
      <c r="E84" s="1" t="s">
        <v>183</v>
      </c>
      <c r="F84" s="1">
        <v>51</v>
      </c>
      <c r="G84" s="1" t="s">
        <v>13</v>
      </c>
      <c r="H84" s="1" t="s">
        <v>154</v>
      </c>
      <c r="I84" s="1">
        <v>17252</v>
      </c>
      <c r="J84" s="1">
        <v>48250</v>
      </c>
      <c r="K84" s="1"/>
      <c r="L84" s="1">
        <v>6187</v>
      </c>
      <c r="M84" s="1"/>
      <c r="N84" s="1" t="s">
        <v>37</v>
      </c>
      <c r="O84" s="1">
        <v>1844444.78</v>
      </c>
      <c r="P84" s="6">
        <f t="shared" si="2"/>
        <v>2.6159633795054575</v>
      </c>
    </row>
    <row r="85" spans="2:16" ht="18.5" x14ac:dyDescent="0.45">
      <c r="B85" s="4"/>
      <c r="C85" s="2"/>
      <c r="D85" s="2"/>
      <c r="E85" s="2" t="s">
        <v>183</v>
      </c>
      <c r="F85" s="2">
        <v>8</v>
      </c>
      <c r="G85" s="2" t="s">
        <v>13</v>
      </c>
      <c r="H85" s="2" t="s">
        <v>154</v>
      </c>
      <c r="I85" s="2">
        <v>17253</v>
      </c>
      <c r="J85" s="2">
        <v>0</v>
      </c>
      <c r="K85" s="2"/>
      <c r="L85" s="2">
        <v>6187</v>
      </c>
      <c r="M85" s="2"/>
      <c r="N85" s="2" t="s">
        <v>37</v>
      </c>
      <c r="O85" s="2">
        <v>0.4</v>
      </c>
      <c r="P85" s="7">
        <f t="shared" si="2"/>
        <v>0</v>
      </c>
    </row>
    <row r="86" spans="2:16" ht="18.5" x14ac:dyDescent="0.45">
      <c r="B86" s="12">
        <v>45523</v>
      </c>
      <c r="C86" s="10">
        <v>2930</v>
      </c>
      <c r="D86" s="10" t="s">
        <v>11</v>
      </c>
      <c r="E86" s="10" t="s">
        <v>226</v>
      </c>
      <c r="F86" s="10">
        <v>81</v>
      </c>
      <c r="G86" s="10" t="s">
        <v>24</v>
      </c>
      <c r="H86" s="10" t="s">
        <v>14</v>
      </c>
      <c r="I86" s="10">
        <v>17263</v>
      </c>
      <c r="J86" s="10">
        <v>162220</v>
      </c>
      <c r="K86" s="10"/>
      <c r="L86" s="10">
        <v>6198</v>
      </c>
      <c r="M86" s="10"/>
      <c r="N86" s="10" t="s">
        <v>37</v>
      </c>
      <c r="O86" s="10">
        <v>2674348</v>
      </c>
      <c r="P86" s="11">
        <f t="shared" si="2"/>
        <v>6.0657775278310826</v>
      </c>
    </row>
    <row r="87" spans="2:16" ht="18.5" x14ac:dyDescent="0.45">
      <c r="B87" s="12">
        <v>45520</v>
      </c>
      <c r="C87" s="10">
        <v>2929</v>
      </c>
      <c r="D87" s="10" t="s">
        <v>11</v>
      </c>
      <c r="E87" s="10" t="s">
        <v>399</v>
      </c>
      <c r="F87" s="10">
        <v>26</v>
      </c>
      <c r="G87" s="10" t="s">
        <v>13</v>
      </c>
      <c r="H87" s="10" t="s">
        <v>186</v>
      </c>
      <c r="I87" s="10">
        <v>17254</v>
      </c>
      <c r="J87" s="10">
        <v>48250</v>
      </c>
      <c r="K87" s="10"/>
      <c r="L87" s="10">
        <v>6198</v>
      </c>
      <c r="M87" s="10"/>
      <c r="N87" s="10" t="s">
        <v>37</v>
      </c>
      <c r="O87" s="10">
        <v>825123.26</v>
      </c>
      <c r="P87" s="11">
        <f t="shared" si="2"/>
        <v>5.8476111799344981</v>
      </c>
    </row>
    <row r="88" spans="2:16" ht="18.5" x14ac:dyDescent="0.45">
      <c r="B88" s="8">
        <v>45524</v>
      </c>
      <c r="C88" s="1">
        <v>2931</v>
      </c>
      <c r="D88" s="1" t="s">
        <v>11</v>
      </c>
      <c r="E88" s="1" t="s">
        <v>43</v>
      </c>
      <c r="F88" s="1">
        <v>35</v>
      </c>
      <c r="G88" s="1" t="s">
        <v>13</v>
      </c>
      <c r="H88" s="1" t="s">
        <v>14</v>
      </c>
      <c r="I88" s="1">
        <v>17269</v>
      </c>
      <c r="J88" s="1">
        <v>48250</v>
      </c>
      <c r="K88" s="1"/>
      <c r="L88" s="1">
        <v>6198</v>
      </c>
      <c r="M88" s="1"/>
      <c r="N88" s="1" t="s">
        <v>37</v>
      </c>
      <c r="O88" s="1">
        <v>1037101</v>
      </c>
      <c r="P88" s="6">
        <f t="shared" si="2"/>
        <v>4.652391618559812</v>
      </c>
    </row>
    <row r="89" spans="2:16" ht="18.5" x14ac:dyDescent="0.45">
      <c r="B89" s="3"/>
      <c r="C89" s="1"/>
      <c r="D89" s="1"/>
      <c r="E89" s="1" t="s">
        <v>43</v>
      </c>
      <c r="F89" s="1">
        <v>7</v>
      </c>
      <c r="G89" s="1" t="s">
        <v>13</v>
      </c>
      <c r="H89" s="1" t="s">
        <v>14</v>
      </c>
      <c r="I89" s="1">
        <v>17270</v>
      </c>
      <c r="J89" s="1">
        <v>0</v>
      </c>
      <c r="K89" s="1"/>
      <c r="L89" s="1">
        <v>6198</v>
      </c>
      <c r="M89" s="1"/>
      <c r="N89" s="1" t="s">
        <v>37</v>
      </c>
      <c r="O89" s="1">
        <v>0.35</v>
      </c>
      <c r="P89" s="6">
        <f t="shared" si="2"/>
        <v>0</v>
      </c>
    </row>
    <row r="90" spans="2:16" ht="18.5" x14ac:dyDescent="0.45">
      <c r="B90" s="3"/>
      <c r="C90" s="1"/>
      <c r="D90" s="1"/>
      <c r="E90" s="1" t="s">
        <v>278</v>
      </c>
      <c r="F90" s="1">
        <v>10</v>
      </c>
      <c r="G90" s="1" t="s">
        <v>13</v>
      </c>
      <c r="H90" s="1" t="s">
        <v>14</v>
      </c>
      <c r="I90" s="1">
        <v>17255</v>
      </c>
      <c r="J90" s="1">
        <v>48250</v>
      </c>
      <c r="K90" s="1"/>
      <c r="L90" s="1">
        <v>6198</v>
      </c>
      <c r="M90" s="1"/>
      <c r="N90" s="1" t="s">
        <v>37</v>
      </c>
      <c r="O90" s="1">
        <v>798084.36</v>
      </c>
      <c r="P90" s="6">
        <f t="shared" si="2"/>
        <v>6.0457267950971998</v>
      </c>
    </row>
    <row r="91" spans="2:16" ht="18.5" x14ac:dyDescent="0.45">
      <c r="B91" s="3"/>
      <c r="C91" s="1"/>
      <c r="D91" s="1"/>
      <c r="E91" s="1" t="s">
        <v>400</v>
      </c>
      <c r="F91" s="1">
        <v>42</v>
      </c>
      <c r="G91" s="1" t="s">
        <v>13</v>
      </c>
      <c r="H91" s="1" t="s">
        <v>401</v>
      </c>
      <c r="I91" s="1">
        <v>17265</v>
      </c>
      <c r="J91" s="1">
        <v>48250</v>
      </c>
      <c r="K91" s="1"/>
      <c r="L91" s="1">
        <v>6198</v>
      </c>
      <c r="M91" s="1"/>
      <c r="N91" s="1" t="s">
        <v>37</v>
      </c>
      <c r="O91" s="1">
        <v>1185574.3899999999</v>
      </c>
      <c r="P91" s="6">
        <f t="shared" si="2"/>
        <v>4.0697572760491232</v>
      </c>
    </row>
    <row r="92" spans="2:16" ht="18.5" x14ac:dyDescent="0.45">
      <c r="B92" s="3"/>
      <c r="C92" s="1"/>
      <c r="D92" s="1"/>
      <c r="E92" s="1" t="s">
        <v>81</v>
      </c>
      <c r="F92" s="1">
        <v>20</v>
      </c>
      <c r="G92" s="1" t="s">
        <v>82</v>
      </c>
      <c r="H92" s="1" t="s">
        <v>402</v>
      </c>
      <c r="I92" s="1">
        <v>17256</v>
      </c>
      <c r="J92" s="1">
        <v>48250</v>
      </c>
      <c r="K92" s="1"/>
      <c r="L92" s="1">
        <v>6198</v>
      </c>
      <c r="M92" s="1"/>
      <c r="N92" s="1" t="s">
        <v>37</v>
      </c>
      <c r="O92" s="1">
        <v>580701.86</v>
      </c>
      <c r="P92" s="6">
        <f t="shared" si="2"/>
        <v>8.3089108755394729</v>
      </c>
    </row>
    <row r="93" spans="2:16" ht="18.5" x14ac:dyDescent="0.45">
      <c r="B93" s="3"/>
      <c r="C93" s="1"/>
      <c r="D93" s="1"/>
      <c r="E93" s="1" t="s">
        <v>74</v>
      </c>
      <c r="F93" s="1">
        <v>77</v>
      </c>
      <c r="G93" s="1" t="s">
        <v>126</v>
      </c>
      <c r="H93" s="1" t="s">
        <v>14</v>
      </c>
      <c r="I93" s="1">
        <v>17266</v>
      </c>
      <c r="J93" s="1">
        <v>170256</v>
      </c>
      <c r="K93" s="1"/>
      <c r="L93" s="1">
        <v>6198</v>
      </c>
      <c r="M93" s="1"/>
      <c r="N93" s="1" t="s">
        <v>37</v>
      </c>
      <c r="O93" s="1">
        <v>3787635.48</v>
      </c>
      <c r="P93" s="6">
        <f t="shared" si="2"/>
        <v>4.4950471316210185</v>
      </c>
    </row>
    <row r="94" spans="2:16" ht="18.5" x14ac:dyDescent="0.45">
      <c r="B94" s="4"/>
      <c r="C94" s="2"/>
      <c r="D94" s="2"/>
      <c r="E94" s="2" t="s">
        <v>74</v>
      </c>
      <c r="F94" s="2">
        <v>9</v>
      </c>
      <c r="G94" s="2" t="s">
        <v>126</v>
      </c>
      <c r="H94" s="2" t="s">
        <v>14</v>
      </c>
      <c r="I94" s="2">
        <v>17267</v>
      </c>
      <c r="J94" s="2">
        <v>0</v>
      </c>
      <c r="K94" s="2"/>
      <c r="L94" s="2">
        <v>6198</v>
      </c>
      <c r="M94" s="2"/>
      <c r="N94" s="2" t="s">
        <v>37</v>
      </c>
      <c r="O94" s="2">
        <v>0.45</v>
      </c>
      <c r="P94" s="7">
        <f t="shared" si="2"/>
        <v>0</v>
      </c>
    </row>
    <row r="95" spans="2:16" ht="18.5" x14ac:dyDescent="0.45">
      <c r="B95" s="12">
        <v>45525</v>
      </c>
      <c r="C95" s="10">
        <v>2932</v>
      </c>
      <c r="D95" s="10" t="s">
        <v>11</v>
      </c>
      <c r="E95" s="10" t="s">
        <v>173</v>
      </c>
      <c r="F95" s="10">
        <v>370</v>
      </c>
      <c r="G95" s="10" t="s">
        <v>126</v>
      </c>
      <c r="H95" s="10" t="s">
        <v>14</v>
      </c>
      <c r="I95" s="10">
        <v>17278</v>
      </c>
      <c r="J95" s="10">
        <v>170256</v>
      </c>
      <c r="K95" s="10"/>
      <c r="L95" s="10">
        <v>6198</v>
      </c>
      <c r="M95" s="10"/>
      <c r="N95" s="10" t="s">
        <v>37</v>
      </c>
      <c r="O95" s="10">
        <v>9201515</v>
      </c>
      <c r="P95" s="11">
        <f t="shared" si="2"/>
        <v>1.8503039988523629</v>
      </c>
    </row>
    <row r="96" spans="2:16" ht="18.5" x14ac:dyDescent="0.45">
      <c r="B96" s="12">
        <v>45525</v>
      </c>
      <c r="C96" s="10">
        <v>2933</v>
      </c>
      <c r="D96" s="10" t="s">
        <v>33</v>
      </c>
      <c r="E96" s="10" t="s">
        <v>279</v>
      </c>
      <c r="F96" s="10">
        <v>188</v>
      </c>
      <c r="G96" s="10" t="s">
        <v>289</v>
      </c>
      <c r="H96" s="10" t="s">
        <v>14</v>
      </c>
      <c r="I96" s="10">
        <v>17279</v>
      </c>
      <c r="J96" s="10">
        <v>170256</v>
      </c>
      <c r="K96" s="10"/>
      <c r="L96" s="10">
        <v>6199</v>
      </c>
      <c r="M96" s="10"/>
      <c r="N96" s="10" t="s">
        <v>37</v>
      </c>
      <c r="O96" s="10">
        <v>12375344.68</v>
      </c>
      <c r="P96" s="11">
        <f t="shared" si="2"/>
        <v>1.3757677414444347</v>
      </c>
    </row>
    <row r="97" spans="2:16" ht="18.5" x14ac:dyDescent="0.45">
      <c r="B97" s="8">
        <v>45526</v>
      </c>
      <c r="C97" s="1">
        <v>2934</v>
      </c>
      <c r="D97" s="1" t="s">
        <v>11</v>
      </c>
      <c r="E97" s="1" t="s">
        <v>192</v>
      </c>
      <c r="F97" s="1">
        <v>4</v>
      </c>
      <c r="G97" s="1" t="s">
        <v>13</v>
      </c>
      <c r="H97" s="1" t="s">
        <v>14</v>
      </c>
      <c r="I97" s="1">
        <v>17290</v>
      </c>
      <c r="J97" s="1">
        <v>0</v>
      </c>
      <c r="K97" s="1"/>
      <c r="L97" s="1"/>
      <c r="M97" s="14" t="s">
        <v>403</v>
      </c>
      <c r="N97" s="1"/>
      <c r="O97" s="1">
        <v>225525.4</v>
      </c>
      <c r="P97" s="6">
        <f t="shared" si="2"/>
        <v>0</v>
      </c>
    </row>
    <row r="98" spans="2:16" ht="18.5" x14ac:dyDescent="0.45">
      <c r="B98" s="3"/>
      <c r="C98" s="1"/>
      <c r="D98" s="1"/>
      <c r="E98" s="1" t="s">
        <v>111</v>
      </c>
      <c r="F98" s="1">
        <v>56</v>
      </c>
      <c r="G98" s="1" t="s">
        <v>13</v>
      </c>
      <c r="H98" s="1" t="s">
        <v>14</v>
      </c>
      <c r="I98" s="1">
        <v>17282</v>
      </c>
      <c r="J98" s="1">
        <v>48250</v>
      </c>
      <c r="K98" s="1"/>
      <c r="L98" s="1">
        <v>6199</v>
      </c>
      <c r="M98" s="1" t="s">
        <v>110</v>
      </c>
      <c r="N98" s="1" t="s">
        <v>37</v>
      </c>
      <c r="O98" s="1">
        <v>1860001.45</v>
      </c>
      <c r="P98" s="6">
        <f t="shared" si="2"/>
        <v>2.594083999235592</v>
      </c>
    </row>
    <row r="99" spans="2:16" ht="18.5" x14ac:dyDescent="0.45">
      <c r="B99" s="3"/>
      <c r="C99" s="1"/>
      <c r="D99" s="1"/>
      <c r="E99" s="1" t="s">
        <v>111</v>
      </c>
      <c r="F99" s="1">
        <v>28</v>
      </c>
      <c r="G99" s="1" t="s">
        <v>13</v>
      </c>
      <c r="H99" s="1" t="s">
        <v>14</v>
      </c>
      <c r="I99" s="1">
        <v>17284</v>
      </c>
      <c r="J99" s="1">
        <v>0</v>
      </c>
      <c r="K99" s="1"/>
      <c r="L99" s="1">
        <v>6199</v>
      </c>
      <c r="M99" s="1" t="s">
        <v>110</v>
      </c>
      <c r="N99" s="1" t="s">
        <v>37</v>
      </c>
      <c r="O99" s="1">
        <v>1.4</v>
      </c>
      <c r="P99" s="6">
        <f t="shared" si="2"/>
        <v>0</v>
      </c>
    </row>
    <row r="100" spans="2:16" ht="18.5" x14ac:dyDescent="0.45">
      <c r="B100" s="3"/>
      <c r="C100" s="1"/>
      <c r="D100" s="1"/>
      <c r="E100" s="1" t="s">
        <v>220</v>
      </c>
      <c r="F100" s="1">
        <v>55</v>
      </c>
      <c r="G100" s="1" t="s">
        <v>13</v>
      </c>
      <c r="H100" s="1" t="s">
        <v>14</v>
      </c>
      <c r="I100" s="1">
        <v>17283</v>
      </c>
      <c r="J100" s="1">
        <v>0</v>
      </c>
      <c r="K100" s="1"/>
      <c r="L100" s="1">
        <v>6199</v>
      </c>
      <c r="M100" s="1" t="s">
        <v>110</v>
      </c>
      <c r="N100" s="1" t="s">
        <v>37</v>
      </c>
      <c r="O100" s="1">
        <v>1803620.1</v>
      </c>
      <c r="P100" s="6">
        <f t="shared" si="2"/>
        <v>0</v>
      </c>
    </row>
    <row r="101" spans="2:16" ht="18.5" x14ac:dyDescent="0.45">
      <c r="B101" s="3"/>
      <c r="C101" s="1"/>
      <c r="D101" s="1"/>
      <c r="E101" s="1" t="s">
        <v>300</v>
      </c>
      <c r="F101" s="1">
        <v>65</v>
      </c>
      <c r="G101" s="1" t="s">
        <v>13</v>
      </c>
      <c r="H101" s="1" t="s">
        <v>206</v>
      </c>
      <c r="I101" s="1">
        <v>17288</v>
      </c>
      <c r="J101" s="1">
        <v>48250</v>
      </c>
      <c r="K101" s="1"/>
      <c r="L101" s="1">
        <v>6199</v>
      </c>
      <c r="M101" s="1"/>
      <c r="N101" s="1" t="s">
        <v>37</v>
      </c>
      <c r="O101" s="1">
        <v>8787646.6899999995</v>
      </c>
      <c r="P101" s="6">
        <f t="shared" si="2"/>
        <v>0.54906622560174867</v>
      </c>
    </row>
    <row r="102" spans="2:16" ht="18.5" x14ac:dyDescent="0.45">
      <c r="B102" s="3"/>
      <c r="C102" s="1"/>
      <c r="D102" s="1"/>
      <c r="E102" s="1" t="s">
        <v>160</v>
      </c>
      <c r="F102" s="1">
        <v>31</v>
      </c>
      <c r="G102" s="1" t="s">
        <v>180</v>
      </c>
      <c r="H102" s="1" t="s">
        <v>14</v>
      </c>
      <c r="I102" s="1">
        <v>17285</v>
      </c>
      <c r="J102" s="1">
        <v>170256</v>
      </c>
      <c r="K102" s="1"/>
      <c r="L102" s="1">
        <v>6199</v>
      </c>
      <c r="M102" s="1"/>
      <c r="N102" s="1" t="s">
        <v>37</v>
      </c>
      <c r="O102" s="1">
        <v>1508155.5</v>
      </c>
      <c r="P102" s="6">
        <f t="shared" si="2"/>
        <v>11.289021589617251</v>
      </c>
    </row>
    <row r="103" spans="2:16" ht="18.5" x14ac:dyDescent="0.45">
      <c r="B103" s="4"/>
      <c r="C103" s="2"/>
      <c r="D103" s="2"/>
      <c r="E103" s="2" t="s">
        <v>160</v>
      </c>
      <c r="F103" s="2">
        <v>4</v>
      </c>
      <c r="G103" s="2" t="s">
        <v>180</v>
      </c>
      <c r="H103" s="2" t="s">
        <v>14</v>
      </c>
      <c r="I103" s="2">
        <v>17286</v>
      </c>
      <c r="J103" s="2">
        <v>0</v>
      </c>
      <c r="K103" s="2"/>
      <c r="L103" s="2">
        <v>6199</v>
      </c>
      <c r="M103" s="2"/>
      <c r="N103" s="2" t="s">
        <v>37</v>
      </c>
      <c r="O103" s="2">
        <v>0.2</v>
      </c>
      <c r="P103" s="7">
        <f t="shared" si="2"/>
        <v>0</v>
      </c>
    </row>
    <row r="104" spans="2:16" ht="18.5" x14ac:dyDescent="0.45">
      <c r="B104" s="8">
        <v>45527</v>
      </c>
      <c r="C104" s="1">
        <v>2935</v>
      </c>
      <c r="D104" s="1" t="s">
        <v>11</v>
      </c>
      <c r="E104" s="1" t="s">
        <v>18</v>
      </c>
      <c r="F104" s="1">
        <v>96</v>
      </c>
      <c r="G104" s="1" t="s">
        <v>13</v>
      </c>
      <c r="H104" s="1" t="s">
        <v>377</v>
      </c>
      <c r="I104" s="1">
        <v>17296</v>
      </c>
      <c r="J104" s="1">
        <v>48250</v>
      </c>
      <c r="K104" s="1"/>
      <c r="L104" s="1">
        <v>6199</v>
      </c>
      <c r="M104" s="1"/>
      <c r="N104" s="1" t="s">
        <v>37</v>
      </c>
      <c r="O104" s="1">
        <v>3370982.4</v>
      </c>
      <c r="P104" s="6">
        <f t="shared" si="2"/>
        <v>1.4313334890149532</v>
      </c>
    </row>
    <row r="105" spans="2:16" ht="18.5" x14ac:dyDescent="0.45">
      <c r="B105" s="3"/>
      <c r="C105" s="1"/>
      <c r="D105" s="1"/>
      <c r="E105" s="1" t="s">
        <v>18</v>
      </c>
      <c r="F105" s="1">
        <v>20</v>
      </c>
      <c r="G105" s="1" t="s">
        <v>13</v>
      </c>
      <c r="H105" s="1" t="s">
        <v>377</v>
      </c>
      <c r="I105" s="1">
        <v>17295</v>
      </c>
      <c r="J105" s="1">
        <v>0</v>
      </c>
      <c r="K105" s="1"/>
      <c r="L105" s="1">
        <v>6199</v>
      </c>
      <c r="M105" s="1"/>
      <c r="N105" s="1" t="s">
        <v>37</v>
      </c>
      <c r="O105" s="1"/>
      <c r="P105" s="6" t="e">
        <f t="shared" si="2"/>
        <v>#DIV/0!</v>
      </c>
    </row>
    <row r="106" spans="2:16" ht="18.5" x14ac:dyDescent="0.45">
      <c r="B106" s="3"/>
      <c r="C106" s="1"/>
      <c r="D106" s="1"/>
      <c r="E106" s="1" t="s">
        <v>254</v>
      </c>
      <c r="F106" s="1">
        <v>42</v>
      </c>
      <c r="G106" s="1" t="s">
        <v>13</v>
      </c>
      <c r="H106" s="1" t="s">
        <v>14</v>
      </c>
      <c r="I106" s="1">
        <v>17291</v>
      </c>
      <c r="J106" s="1">
        <v>48250</v>
      </c>
      <c r="K106" s="1"/>
      <c r="L106" s="1">
        <v>6199</v>
      </c>
      <c r="M106" s="1"/>
      <c r="N106" s="1" t="s">
        <v>37</v>
      </c>
      <c r="O106" s="1">
        <v>3834596.49</v>
      </c>
      <c r="P106" s="6">
        <f t="shared" si="2"/>
        <v>1.2582810245048754</v>
      </c>
    </row>
    <row r="107" spans="2:16" ht="18.5" x14ac:dyDescent="0.45">
      <c r="B107" s="4"/>
      <c r="C107" s="2"/>
      <c r="D107" s="2"/>
      <c r="E107" s="2" t="s">
        <v>57</v>
      </c>
      <c r="F107" s="2">
        <v>66</v>
      </c>
      <c r="G107" s="2" t="s">
        <v>41</v>
      </c>
      <c r="H107" s="2" t="s">
        <v>14</v>
      </c>
      <c r="I107" s="2">
        <v>17292</v>
      </c>
      <c r="J107" s="2">
        <v>188800</v>
      </c>
      <c r="K107" s="2"/>
      <c r="L107" s="2">
        <v>6199</v>
      </c>
      <c r="M107" s="2"/>
      <c r="N107" s="2" t="s">
        <v>37</v>
      </c>
      <c r="O107" s="2">
        <v>6538878.3600000003</v>
      </c>
      <c r="P107" s="7">
        <f t="shared" si="2"/>
        <v>2.88734534587672</v>
      </c>
    </row>
    <row r="108" spans="2:16" ht="18.5" x14ac:dyDescent="0.45">
      <c r="B108" s="8">
        <v>45530</v>
      </c>
      <c r="C108" s="1">
        <v>2936</v>
      </c>
      <c r="D108" s="1" t="s">
        <v>11</v>
      </c>
      <c r="E108" s="1" t="s">
        <v>90</v>
      </c>
      <c r="F108" s="1">
        <v>2</v>
      </c>
      <c r="G108" s="1" t="s">
        <v>392</v>
      </c>
      <c r="H108" s="1" t="s">
        <v>14</v>
      </c>
      <c r="I108" s="1">
        <v>17309</v>
      </c>
      <c r="J108" s="1">
        <v>48250</v>
      </c>
      <c r="K108" s="1"/>
      <c r="L108" s="1"/>
      <c r="M108" s="1" t="s">
        <v>404</v>
      </c>
      <c r="N108" s="1" t="s">
        <v>37</v>
      </c>
      <c r="O108" s="1">
        <v>116997.16</v>
      </c>
      <c r="P108" s="6">
        <f t="shared" si="2"/>
        <v>41.240317286334125</v>
      </c>
    </row>
    <row r="109" spans="2:16" ht="18.5" x14ac:dyDescent="0.45">
      <c r="B109" s="3"/>
      <c r="C109" s="1"/>
      <c r="D109" s="1"/>
      <c r="E109" s="1" t="s">
        <v>88</v>
      </c>
      <c r="F109" s="1">
        <v>20</v>
      </c>
      <c r="G109" s="1" t="s">
        <v>392</v>
      </c>
      <c r="H109" s="1" t="s">
        <v>14</v>
      </c>
      <c r="I109" s="1">
        <v>17307</v>
      </c>
      <c r="J109" s="1">
        <v>0</v>
      </c>
      <c r="K109" s="1"/>
      <c r="L109" s="1"/>
      <c r="M109" s="1" t="s">
        <v>404</v>
      </c>
      <c r="N109" s="1" t="s">
        <v>37</v>
      </c>
      <c r="O109" s="1">
        <v>642733</v>
      </c>
      <c r="P109" s="6">
        <f t="shared" si="2"/>
        <v>0</v>
      </c>
    </row>
    <row r="110" spans="2:16" ht="18.5" x14ac:dyDescent="0.45">
      <c r="B110" s="3"/>
      <c r="C110" s="1"/>
      <c r="D110" s="1"/>
      <c r="E110" s="1" t="s">
        <v>88</v>
      </c>
      <c r="F110" s="1">
        <v>4</v>
      </c>
      <c r="G110" s="1" t="s">
        <v>392</v>
      </c>
      <c r="H110" s="1" t="s">
        <v>14</v>
      </c>
      <c r="I110" s="1">
        <v>17308</v>
      </c>
      <c r="J110" s="1">
        <v>0</v>
      </c>
      <c r="K110" s="1"/>
      <c r="L110" s="1"/>
      <c r="M110" s="1" t="s">
        <v>404</v>
      </c>
      <c r="N110" s="1" t="s">
        <v>37</v>
      </c>
      <c r="O110" s="1">
        <v>0.2</v>
      </c>
      <c r="P110" s="6">
        <f t="shared" si="2"/>
        <v>0</v>
      </c>
    </row>
    <row r="111" spans="2:16" ht="18.5" x14ac:dyDescent="0.45">
      <c r="B111" s="3"/>
      <c r="C111" s="1"/>
      <c r="D111" s="1"/>
      <c r="E111" s="1" t="s">
        <v>42</v>
      </c>
      <c r="F111" s="1">
        <v>56</v>
      </c>
      <c r="G111" s="1" t="s">
        <v>13</v>
      </c>
      <c r="H111" s="1" t="s">
        <v>14</v>
      </c>
      <c r="I111" s="1">
        <v>17303</v>
      </c>
      <c r="J111" s="1">
        <v>48250</v>
      </c>
      <c r="K111" s="1"/>
      <c r="L111" s="1"/>
      <c r="M111" s="1"/>
      <c r="N111" s="1" t="s">
        <v>37</v>
      </c>
      <c r="O111" s="1">
        <v>2422671.42</v>
      </c>
      <c r="P111" s="6">
        <f t="shared" si="2"/>
        <v>1.9916031370032012</v>
      </c>
    </row>
    <row r="112" spans="2:16" ht="18.5" x14ac:dyDescent="0.45">
      <c r="B112" s="3"/>
      <c r="C112" s="1"/>
      <c r="D112" s="1"/>
      <c r="E112" s="1" t="s">
        <v>42</v>
      </c>
      <c r="F112" s="1">
        <v>7</v>
      </c>
      <c r="G112" s="1" t="s">
        <v>13</v>
      </c>
      <c r="H112" s="1" t="s">
        <v>14</v>
      </c>
      <c r="I112" s="1">
        <v>17304</v>
      </c>
      <c r="J112" s="1">
        <v>0</v>
      </c>
      <c r="K112" s="1"/>
      <c r="L112" s="1"/>
      <c r="M112" s="1"/>
      <c r="N112" s="1" t="s">
        <v>37</v>
      </c>
      <c r="O112" s="1">
        <v>0.35</v>
      </c>
      <c r="P112" s="6">
        <f t="shared" si="2"/>
        <v>0</v>
      </c>
    </row>
    <row r="113" spans="2:16" ht="18.5" x14ac:dyDescent="0.45">
      <c r="B113" s="3"/>
      <c r="C113" s="1"/>
      <c r="D113" s="1"/>
      <c r="E113" s="1" t="s">
        <v>283</v>
      </c>
      <c r="F113" s="1">
        <v>50</v>
      </c>
      <c r="G113" s="1" t="s">
        <v>13</v>
      </c>
      <c r="H113" s="1" t="s">
        <v>14</v>
      </c>
      <c r="I113" s="1">
        <v>17305</v>
      </c>
      <c r="J113" s="1">
        <v>48250</v>
      </c>
      <c r="K113" s="1"/>
      <c r="L113" s="1"/>
      <c r="M113" s="1"/>
      <c r="N113" s="1" t="s">
        <v>37</v>
      </c>
      <c r="O113" s="1">
        <v>1821950.68</v>
      </c>
      <c r="P113" s="6">
        <f t="shared" si="2"/>
        <v>2.6482604896857032</v>
      </c>
    </row>
    <row r="114" spans="2:16" ht="18.5" x14ac:dyDescent="0.45">
      <c r="B114" s="3"/>
      <c r="C114" s="1"/>
      <c r="D114" s="1"/>
      <c r="E114" s="1" t="s">
        <v>283</v>
      </c>
      <c r="F114" s="1">
        <v>8</v>
      </c>
      <c r="G114" s="1" t="s">
        <v>13</v>
      </c>
      <c r="H114" s="1" t="s">
        <v>14</v>
      </c>
      <c r="I114" s="1">
        <v>17306</v>
      </c>
      <c r="J114" s="1">
        <v>0</v>
      </c>
      <c r="K114" s="1"/>
      <c r="L114" s="1"/>
      <c r="M114" s="1"/>
      <c r="N114" s="1" t="s">
        <v>37</v>
      </c>
      <c r="O114" s="1">
        <v>0.42</v>
      </c>
      <c r="P114" s="6">
        <f t="shared" si="2"/>
        <v>0</v>
      </c>
    </row>
    <row r="115" spans="2:16" ht="18.5" x14ac:dyDescent="0.45">
      <c r="B115" s="3"/>
      <c r="C115" s="1"/>
      <c r="D115" s="1"/>
      <c r="E115" s="1" t="s">
        <v>364</v>
      </c>
      <c r="F115" s="1">
        <v>60</v>
      </c>
      <c r="G115" s="1" t="s">
        <v>116</v>
      </c>
      <c r="H115" s="1" t="s">
        <v>14</v>
      </c>
      <c r="I115" s="1">
        <v>17301</v>
      </c>
      <c r="J115" s="1">
        <v>188800</v>
      </c>
      <c r="K115" s="1"/>
      <c r="L115" s="1"/>
      <c r="M115" s="1"/>
      <c r="N115" s="1" t="s">
        <v>37</v>
      </c>
      <c r="O115" s="122">
        <v>2104508</v>
      </c>
      <c r="P115" s="123">
        <f t="shared" si="2"/>
        <v>8.9712179758879511</v>
      </c>
    </row>
    <row r="116" spans="2:16" ht="18.5" x14ac:dyDescent="0.45">
      <c r="B116" s="3"/>
      <c r="C116" s="1"/>
      <c r="D116" s="1"/>
      <c r="E116" s="1" t="s">
        <v>364</v>
      </c>
      <c r="F116" s="1">
        <v>12</v>
      </c>
      <c r="G116" s="1" t="s">
        <v>116</v>
      </c>
      <c r="H116" s="1" t="s">
        <v>14</v>
      </c>
      <c r="I116" s="1">
        <v>17302</v>
      </c>
      <c r="J116" s="1">
        <v>0</v>
      </c>
      <c r="K116" s="1"/>
      <c r="L116" s="1"/>
      <c r="M116" s="1"/>
      <c r="N116" s="1" t="s">
        <v>37</v>
      </c>
      <c r="O116" s="1">
        <v>0.6</v>
      </c>
      <c r="P116" s="6">
        <f t="shared" si="2"/>
        <v>0</v>
      </c>
    </row>
    <row r="117" spans="2:16" ht="18.5" x14ac:dyDescent="0.45">
      <c r="B117" s="4"/>
      <c r="C117" s="2"/>
      <c r="D117" s="2"/>
      <c r="E117" s="2" t="s">
        <v>36</v>
      </c>
      <c r="F117" s="2">
        <v>10</v>
      </c>
      <c r="G117" s="2" t="s">
        <v>405</v>
      </c>
      <c r="H117" s="2" t="s">
        <v>14</v>
      </c>
      <c r="I117" s="2">
        <v>17310</v>
      </c>
      <c r="J117" s="2">
        <v>48250</v>
      </c>
      <c r="K117" s="2"/>
      <c r="L117" s="2"/>
      <c r="M117" s="2"/>
      <c r="N117" s="2" t="s">
        <v>37</v>
      </c>
      <c r="O117" s="61">
        <v>1001000</v>
      </c>
      <c r="P117" s="52">
        <f t="shared" si="2"/>
        <v>4.8201798201798205</v>
      </c>
    </row>
    <row r="118" spans="2:16" ht="18.5" x14ac:dyDescent="0.45">
      <c r="B118" s="12">
        <v>45530</v>
      </c>
      <c r="C118" s="10">
        <v>2937</v>
      </c>
      <c r="D118" s="10" t="s">
        <v>33</v>
      </c>
      <c r="E118" s="10" t="s">
        <v>226</v>
      </c>
      <c r="F118" s="10">
        <v>96</v>
      </c>
      <c r="G118" s="10" t="s">
        <v>24</v>
      </c>
      <c r="H118" s="10" t="s">
        <v>14</v>
      </c>
      <c r="I118" s="10">
        <v>17299</v>
      </c>
      <c r="J118" s="10">
        <v>162220</v>
      </c>
      <c r="K118" s="10"/>
      <c r="L118" s="10"/>
      <c r="M118" s="10"/>
      <c r="N118" s="10" t="s">
        <v>37</v>
      </c>
      <c r="O118" s="62">
        <v>3279310</v>
      </c>
      <c r="P118" s="54">
        <f t="shared" si="2"/>
        <v>4.9467723393030854</v>
      </c>
    </row>
    <row r="119" spans="2:16" ht="18.5" x14ac:dyDescent="0.45">
      <c r="B119" s="8">
        <v>45531</v>
      </c>
      <c r="C119" s="1">
        <v>2938</v>
      </c>
      <c r="D119" s="1" t="s">
        <v>11</v>
      </c>
      <c r="E119" s="1" t="s">
        <v>176</v>
      </c>
      <c r="F119" s="1">
        <v>16</v>
      </c>
      <c r="G119" s="1" t="s">
        <v>24</v>
      </c>
      <c r="H119" s="1" t="s">
        <v>14</v>
      </c>
      <c r="I119" s="1">
        <v>17320</v>
      </c>
      <c r="J119" s="1">
        <v>162220</v>
      </c>
      <c r="K119" s="1"/>
      <c r="L119" s="1"/>
      <c r="M119" s="1"/>
      <c r="N119" s="1" t="s">
        <v>37</v>
      </c>
      <c r="O119" s="1">
        <v>862355.3</v>
      </c>
      <c r="P119" s="6">
        <f t="shared" si="2"/>
        <v>18.811271873669703</v>
      </c>
    </row>
    <row r="120" spans="2:16" ht="18.5" x14ac:dyDescent="0.45">
      <c r="B120" s="3"/>
      <c r="C120" s="1"/>
      <c r="D120" s="1"/>
      <c r="E120" s="1" t="s">
        <v>176</v>
      </c>
      <c r="F120" s="1">
        <v>2</v>
      </c>
      <c r="G120" s="1" t="s">
        <v>24</v>
      </c>
      <c r="H120" s="1" t="s">
        <v>14</v>
      </c>
      <c r="I120" s="1">
        <v>17321</v>
      </c>
      <c r="J120" s="1">
        <v>0</v>
      </c>
      <c r="K120" s="1"/>
      <c r="L120" s="1"/>
      <c r="M120" s="1"/>
      <c r="N120" s="1" t="s">
        <v>37</v>
      </c>
      <c r="O120" s="1">
        <v>0.06</v>
      </c>
      <c r="P120" s="6">
        <f t="shared" si="2"/>
        <v>0</v>
      </c>
    </row>
    <row r="121" spans="2:16" ht="18.5" x14ac:dyDescent="0.45">
      <c r="B121" s="3"/>
      <c r="C121" s="1"/>
      <c r="D121" s="1"/>
      <c r="E121" s="1" t="s">
        <v>406</v>
      </c>
      <c r="F121" s="1">
        <v>30</v>
      </c>
      <c r="G121" s="1" t="s">
        <v>13</v>
      </c>
      <c r="H121" s="1" t="s">
        <v>14</v>
      </c>
      <c r="I121" s="1">
        <v>17317</v>
      </c>
      <c r="J121" s="1">
        <v>48250</v>
      </c>
      <c r="K121" s="1"/>
      <c r="L121" s="1"/>
      <c r="M121" s="1"/>
      <c r="N121" s="1" t="s">
        <v>37</v>
      </c>
      <c r="O121" s="56">
        <v>1012074</v>
      </c>
      <c r="P121" s="50">
        <f t="shared" si="2"/>
        <v>4.7674379541416929</v>
      </c>
    </row>
    <row r="122" spans="2:16" ht="18.5" x14ac:dyDescent="0.45">
      <c r="B122" s="3"/>
      <c r="C122" s="1"/>
      <c r="D122" s="1"/>
      <c r="E122" s="1" t="s">
        <v>406</v>
      </c>
      <c r="F122" s="1">
        <v>3</v>
      </c>
      <c r="G122" s="1" t="s">
        <v>13</v>
      </c>
      <c r="H122" s="1" t="s">
        <v>14</v>
      </c>
      <c r="I122" s="1">
        <v>17318</v>
      </c>
      <c r="J122" s="1">
        <v>0</v>
      </c>
      <c r="K122" s="1"/>
      <c r="L122" s="1"/>
      <c r="M122" s="1"/>
      <c r="N122" s="1" t="s">
        <v>37</v>
      </c>
      <c r="O122" s="1">
        <v>0.15</v>
      </c>
      <c r="P122" s="6">
        <f t="shared" si="2"/>
        <v>0</v>
      </c>
    </row>
    <row r="123" spans="2:16" ht="18.5" x14ac:dyDescent="0.45">
      <c r="B123" s="3"/>
      <c r="C123" s="1"/>
      <c r="D123" s="1"/>
      <c r="E123" s="1" t="s">
        <v>202</v>
      </c>
      <c r="F123" s="1">
        <v>35</v>
      </c>
      <c r="G123" s="1" t="s">
        <v>13</v>
      </c>
      <c r="H123" s="1" t="s">
        <v>203</v>
      </c>
      <c r="I123" s="1">
        <v>17316</v>
      </c>
      <c r="J123" s="1">
        <v>48250</v>
      </c>
      <c r="K123" s="1"/>
      <c r="L123" s="1"/>
      <c r="M123" s="1"/>
      <c r="N123" s="1" t="s">
        <v>37</v>
      </c>
      <c r="O123" s="1">
        <v>1730976.32</v>
      </c>
      <c r="P123" s="6">
        <f t="shared" si="2"/>
        <v>2.7874442557365544</v>
      </c>
    </row>
    <row r="124" spans="2:16" ht="18.5" x14ac:dyDescent="0.45">
      <c r="B124" s="4"/>
      <c r="C124" s="2"/>
      <c r="D124" s="2"/>
      <c r="E124" s="2" t="s">
        <v>294</v>
      </c>
      <c r="F124" s="2">
        <v>220</v>
      </c>
      <c r="G124" s="2" t="s">
        <v>13</v>
      </c>
      <c r="H124" s="2" t="s">
        <v>178</v>
      </c>
      <c r="I124" s="2">
        <v>17314</v>
      </c>
      <c r="J124" s="2">
        <v>48250</v>
      </c>
      <c r="K124" s="2"/>
      <c r="L124" s="2"/>
      <c r="M124" s="2"/>
      <c r="N124" s="2" t="s">
        <v>37</v>
      </c>
      <c r="O124" s="2">
        <v>4676364.53</v>
      </c>
      <c r="P124" s="7">
        <f t="shared" si="2"/>
        <v>1.0317844062511525</v>
      </c>
    </row>
    <row r="125" spans="2:16" ht="18.5" x14ac:dyDescent="0.45">
      <c r="B125" s="12">
        <v>45531</v>
      </c>
      <c r="C125" s="10">
        <v>2939</v>
      </c>
      <c r="D125" s="10" t="s">
        <v>33</v>
      </c>
      <c r="E125" s="10" t="s">
        <v>173</v>
      </c>
      <c r="F125" s="10">
        <v>314</v>
      </c>
      <c r="G125" s="10" t="s">
        <v>126</v>
      </c>
      <c r="H125" s="10" t="s">
        <v>14</v>
      </c>
      <c r="I125" s="10">
        <v>17322</v>
      </c>
      <c r="J125" s="10">
        <v>170256</v>
      </c>
      <c r="K125" s="10"/>
      <c r="L125" s="10"/>
      <c r="M125" s="10"/>
      <c r="N125" s="10" t="s">
        <v>37</v>
      </c>
      <c r="O125" s="62">
        <v>7602763.2000000002</v>
      </c>
      <c r="P125" s="54">
        <f t="shared" si="2"/>
        <v>2.2393963289557668</v>
      </c>
    </row>
    <row r="126" spans="2:16" ht="18.5" x14ac:dyDescent="0.45">
      <c r="B126" s="8">
        <v>45532</v>
      </c>
      <c r="C126" s="1">
        <v>2940</v>
      </c>
      <c r="D126" s="1" t="s">
        <v>11</v>
      </c>
      <c r="E126" s="1" t="s">
        <v>407</v>
      </c>
      <c r="F126" s="1">
        <v>83</v>
      </c>
      <c r="G126" s="1" t="s">
        <v>13</v>
      </c>
      <c r="H126" s="1" t="s">
        <v>56</v>
      </c>
      <c r="I126" s="1">
        <v>17331</v>
      </c>
      <c r="J126" s="1">
        <v>48250</v>
      </c>
      <c r="K126" s="1"/>
      <c r="L126" s="1"/>
      <c r="M126" s="1"/>
      <c r="N126" s="1" t="s">
        <v>37</v>
      </c>
      <c r="O126" s="56">
        <v>3893603</v>
      </c>
      <c r="P126" s="50">
        <f t="shared" si="2"/>
        <v>1.2392121127911602</v>
      </c>
    </row>
    <row r="127" spans="2:16" ht="18.5" x14ac:dyDescent="0.45">
      <c r="B127" s="3"/>
      <c r="C127" s="1"/>
      <c r="D127" s="1"/>
      <c r="E127" s="1" t="s">
        <v>191</v>
      </c>
      <c r="F127" s="1">
        <v>25</v>
      </c>
      <c r="G127" s="1" t="s">
        <v>24</v>
      </c>
      <c r="H127" s="1" t="s">
        <v>14</v>
      </c>
      <c r="I127" s="1">
        <v>17330</v>
      </c>
      <c r="J127" s="1">
        <v>48250</v>
      </c>
      <c r="K127" s="1"/>
      <c r="L127" s="1"/>
      <c r="M127" s="1"/>
      <c r="N127" s="1" t="s">
        <v>37</v>
      </c>
      <c r="O127" s="56">
        <v>976789</v>
      </c>
      <c r="P127" s="50">
        <f t="shared" si="2"/>
        <v>4.9396543163364859</v>
      </c>
    </row>
    <row r="128" spans="2:16" ht="18.5" x14ac:dyDescent="0.45">
      <c r="B128" s="3"/>
      <c r="C128" s="1"/>
      <c r="D128" s="1"/>
      <c r="E128" s="1" t="s">
        <v>191</v>
      </c>
      <c r="F128" s="1">
        <v>2</v>
      </c>
      <c r="G128" s="1" t="s">
        <v>24</v>
      </c>
      <c r="H128" s="1" t="s">
        <v>14</v>
      </c>
      <c r="I128" s="1">
        <v>17329</v>
      </c>
      <c r="J128" s="1">
        <v>0</v>
      </c>
      <c r="K128" s="1"/>
      <c r="L128" s="1"/>
      <c r="M128" s="1"/>
      <c r="N128" s="1" t="s">
        <v>37</v>
      </c>
      <c r="O128" s="56">
        <v>0.1</v>
      </c>
      <c r="P128" s="50">
        <f t="shared" si="2"/>
        <v>0</v>
      </c>
    </row>
    <row r="129" spans="2:16" ht="18.5" x14ac:dyDescent="0.45">
      <c r="B129" s="3"/>
      <c r="C129" s="1"/>
      <c r="D129" s="1"/>
      <c r="E129" s="1" t="s">
        <v>408</v>
      </c>
      <c r="F129" s="1">
        <v>15</v>
      </c>
      <c r="G129" s="1" t="s">
        <v>211</v>
      </c>
      <c r="H129" s="1" t="s">
        <v>14</v>
      </c>
      <c r="I129" s="1">
        <v>17268</v>
      </c>
      <c r="J129" s="1">
        <v>48250</v>
      </c>
      <c r="K129" s="1"/>
      <c r="L129" s="1"/>
      <c r="M129" s="1"/>
      <c r="N129" s="1" t="s">
        <v>37</v>
      </c>
      <c r="O129" s="1">
        <v>1385702.85</v>
      </c>
      <c r="P129" s="6">
        <f t="shared" si="2"/>
        <v>3.4819874982576531</v>
      </c>
    </row>
    <row r="130" spans="2:16" ht="18.5" x14ac:dyDescent="0.45">
      <c r="B130" s="3"/>
      <c r="C130" s="1"/>
      <c r="D130" s="1"/>
      <c r="E130" s="1" t="s">
        <v>409</v>
      </c>
      <c r="F130" s="1">
        <v>26</v>
      </c>
      <c r="G130" s="1" t="s">
        <v>211</v>
      </c>
      <c r="H130" s="1" t="s">
        <v>14</v>
      </c>
      <c r="I130" s="1">
        <v>17311</v>
      </c>
      <c r="J130" s="1">
        <v>48250</v>
      </c>
      <c r="K130" s="1"/>
      <c r="L130" s="1"/>
      <c r="M130" s="1"/>
      <c r="N130" s="1" t="s">
        <v>37</v>
      </c>
      <c r="O130" s="1">
        <v>2496562.0699999998</v>
      </c>
      <c r="P130" s="6">
        <f t="shared" si="2"/>
        <v>1.932657736805238</v>
      </c>
    </row>
    <row r="131" spans="2:16" ht="18.5" x14ac:dyDescent="0.45">
      <c r="B131" s="3"/>
      <c r="C131" s="1"/>
      <c r="D131" s="1"/>
      <c r="E131" s="1" t="s">
        <v>410</v>
      </c>
      <c r="F131" s="1">
        <v>24</v>
      </c>
      <c r="G131" s="1" t="s">
        <v>411</v>
      </c>
      <c r="H131" s="1" t="s">
        <v>14</v>
      </c>
      <c r="I131" s="1">
        <v>17326</v>
      </c>
      <c r="J131" s="1">
        <v>183240</v>
      </c>
      <c r="K131" s="1"/>
      <c r="L131" s="1"/>
      <c r="M131" s="1"/>
      <c r="N131" s="1" t="s">
        <v>37</v>
      </c>
      <c r="O131" s="1">
        <v>1054532.96</v>
      </c>
      <c r="P131" s="6">
        <f t="shared" si="2"/>
        <v>17.3764127770838</v>
      </c>
    </row>
    <row r="132" spans="2:16" ht="18.5" x14ac:dyDescent="0.45">
      <c r="B132" s="3"/>
      <c r="C132" s="1"/>
      <c r="D132" s="1"/>
      <c r="E132" s="1" t="s">
        <v>410</v>
      </c>
      <c r="F132" s="1">
        <v>2</v>
      </c>
      <c r="G132" s="1" t="s">
        <v>411</v>
      </c>
      <c r="H132" s="1" t="s">
        <v>14</v>
      </c>
      <c r="I132" s="1">
        <v>17332</v>
      </c>
      <c r="J132" s="1">
        <v>0</v>
      </c>
      <c r="K132" s="1"/>
      <c r="L132" s="1"/>
      <c r="M132" s="1"/>
      <c r="N132" s="1" t="s">
        <v>37</v>
      </c>
      <c r="O132" s="56">
        <v>0.1</v>
      </c>
      <c r="P132" s="50">
        <f t="shared" si="2"/>
        <v>0</v>
      </c>
    </row>
    <row r="133" spans="2:16" ht="18.5" x14ac:dyDescent="0.45">
      <c r="B133" s="4"/>
      <c r="C133" s="2"/>
      <c r="D133" s="2"/>
      <c r="E133" s="2" t="s">
        <v>74</v>
      </c>
      <c r="F133" s="2">
        <v>19</v>
      </c>
      <c r="G133" s="2" t="s">
        <v>126</v>
      </c>
      <c r="H133" s="2" t="s">
        <v>14</v>
      </c>
      <c r="I133" s="2">
        <v>17327</v>
      </c>
      <c r="J133" s="2">
        <v>48250</v>
      </c>
      <c r="K133" s="2"/>
      <c r="L133" s="2"/>
      <c r="M133" s="2"/>
      <c r="N133" s="2" t="s">
        <v>37</v>
      </c>
      <c r="O133" s="2">
        <v>750561.67</v>
      </c>
      <c r="P133" s="7">
        <f t="shared" si="2"/>
        <v>6.4285190582673906</v>
      </c>
    </row>
    <row r="134" spans="2:16" ht="18.5" x14ac:dyDescent="0.45">
      <c r="B134" s="16"/>
      <c r="C134" s="10"/>
      <c r="D134" s="10"/>
      <c r="E134" s="10" t="s">
        <v>412</v>
      </c>
      <c r="F134" s="10"/>
      <c r="G134" s="10"/>
      <c r="H134" s="10"/>
      <c r="I134" s="10">
        <v>17256</v>
      </c>
      <c r="J134" s="10">
        <v>48250</v>
      </c>
      <c r="K134" s="10"/>
      <c r="L134" s="10"/>
      <c r="M134" s="10"/>
      <c r="N134" s="10" t="s">
        <v>37</v>
      </c>
      <c r="O134" s="10"/>
      <c r="P134" s="11" t="e">
        <f t="shared" si="2"/>
        <v>#DIV/0!</v>
      </c>
    </row>
    <row r="135" spans="2:16" ht="18.5" x14ac:dyDescent="0.45">
      <c r="B135" s="12">
        <v>45530</v>
      </c>
      <c r="C135" s="10"/>
      <c r="D135" s="10"/>
      <c r="E135" s="10" t="s">
        <v>173</v>
      </c>
      <c r="F135" s="10" t="s">
        <v>59</v>
      </c>
      <c r="G135" s="10"/>
      <c r="H135" s="10"/>
      <c r="I135" s="10">
        <v>530</v>
      </c>
      <c r="J135" s="10"/>
      <c r="K135" s="10"/>
      <c r="L135" s="10"/>
      <c r="M135" s="10"/>
      <c r="N135" s="10"/>
      <c r="O135" s="10"/>
      <c r="P135" s="11" t="e">
        <f t="shared" si="2"/>
        <v>#DIV/0!</v>
      </c>
    </row>
    <row r="136" spans="2:16" ht="18.5" x14ac:dyDescent="0.45">
      <c r="B136" s="8">
        <v>45533</v>
      </c>
      <c r="C136" s="1">
        <v>2941</v>
      </c>
      <c r="D136" s="1" t="s">
        <v>11</v>
      </c>
      <c r="E136" s="1" t="s">
        <v>340</v>
      </c>
      <c r="F136" s="1">
        <v>20</v>
      </c>
      <c r="G136" s="1" t="s">
        <v>302</v>
      </c>
      <c r="H136" s="1" t="s">
        <v>14</v>
      </c>
      <c r="I136" s="1" t="s">
        <v>413</v>
      </c>
      <c r="J136" s="1">
        <v>170256</v>
      </c>
      <c r="K136" s="1"/>
      <c r="L136" s="1"/>
      <c r="M136" s="1"/>
      <c r="N136" s="1" t="s">
        <v>37</v>
      </c>
      <c r="O136" s="1">
        <v>891550</v>
      </c>
      <c r="P136" s="6">
        <f t="shared" si="2"/>
        <v>19.096629465537546</v>
      </c>
    </row>
    <row r="137" spans="2:16" ht="18.5" x14ac:dyDescent="0.45">
      <c r="B137" s="3"/>
      <c r="C137" s="1"/>
      <c r="D137" s="1"/>
      <c r="E137" s="1" t="s">
        <v>95</v>
      </c>
      <c r="F137" s="1">
        <v>30</v>
      </c>
      <c r="G137" s="1" t="s">
        <v>414</v>
      </c>
      <c r="H137" s="1" t="s">
        <v>14</v>
      </c>
      <c r="I137" s="1">
        <v>17328</v>
      </c>
      <c r="J137" s="1">
        <v>48250</v>
      </c>
      <c r="K137" s="1"/>
      <c r="L137" s="1"/>
      <c r="M137" s="1"/>
      <c r="N137" s="1" t="s">
        <v>37</v>
      </c>
      <c r="O137" s="1">
        <v>1174373.57</v>
      </c>
      <c r="P137" s="6">
        <f t="shared" si="2"/>
        <v>4.1085733903224675</v>
      </c>
    </row>
    <row r="138" spans="2:16" ht="18.5" x14ac:dyDescent="0.45">
      <c r="B138" s="3"/>
      <c r="C138" s="1"/>
      <c r="D138" s="1"/>
      <c r="E138" s="1" t="s">
        <v>226</v>
      </c>
      <c r="F138" s="1">
        <v>83</v>
      </c>
      <c r="G138" s="1" t="s">
        <v>415</v>
      </c>
      <c r="H138" s="1" t="s">
        <v>14</v>
      </c>
      <c r="I138" s="1">
        <v>17334</v>
      </c>
      <c r="J138" s="1">
        <v>48250</v>
      </c>
      <c r="K138" s="1"/>
      <c r="L138" s="1"/>
      <c r="M138" s="1"/>
      <c r="N138" s="1" t="s">
        <v>37</v>
      </c>
      <c r="O138" s="1">
        <v>2851266</v>
      </c>
      <c r="P138" s="6">
        <f t="shared" si="2"/>
        <v>1.6922307494284994</v>
      </c>
    </row>
    <row r="139" spans="2:16" ht="18.5" x14ac:dyDescent="0.45">
      <c r="B139" s="3"/>
      <c r="C139" s="1"/>
      <c r="D139" s="1"/>
      <c r="E139" s="1" t="s">
        <v>219</v>
      </c>
      <c r="F139" s="1">
        <v>30</v>
      </c>
      <c r="G139" s="1" t="s">
        <v>416</v>
      </c>
      <c r="H139" s="1" t="s">
        <v>14</v>
      </c>
      <c r="I139" s="1">
        <v>17335</v>
      </c>
      <c r="J139" s="1">
        <v>48250</v>
      </c>
      <c r="K139" s="1"/>
      <c r="L139" s="1"/>
      <c r="M139" s="1"/>
      <c r="N139" s="1" t="s">
        <v>37</v>
      </c>
      <c r="O139" s="1">
        <v>905596</v>
      </c>
      <c r="P139" s="6">
        <f t="shared" si="2"/>
        <v>5.3279828974509602</v>
      </c>
    </row>
    <row r="140" spans="2:16" ht="18.5" x14ac:dyDescent="0.45">
      <c r="B140" s="3"/>
      <c r="C140" s="1"/>
      <c r="D140" s="1"/>
      <c r="E140" s="1" t="s">
        <v>294</v>
      </c>
      <c r="F140" s="1">
        <v>70</v>
      </c>
      <c r="G140" s="1" t="s">
        <v>414</v>
      </c>
      <c r="H140" s="1" t="s">
        <v>178</v>
      </c>
      <c r="I140" s="1">
        <v>17338</v>
      </c>
      <c r="J140" s="1">
        <v>48250</v>
      </c>
      <c r="K140" s="1"/>
      <c r="L140" s="1"/>
      <c r="M140" s="1"/>
      <c r="N140" s="1" t="s">
        <v>37</v>
      </c>
      <c r="O140" s="1">
        <v>1902238.13</v>
      </c>
      <c r="P140" s="6">
        <f t="shared" si="2"/>
        <v>2.5364857973906769</v>
      </c>
    </row>
    <row r="141" spans="2:16" ht="18.5" x14ac:dyDescent="0.45">
      <c r="B141" s="4"/>
      <c r="C141" s="2"/>
      <c r="D141" s="2"/>
      <c r="E141" s="2" t="s">
        <v>212</v>
      </c>
      <c r="F141" s="2">
        <v>20</v>
      </c>
      <c r="G141" s="2" t="s">
        <v>213</v>
      </c>
      <c r="H141" s="2" t="s">
        <v>14</v>
      </c>
      <c r="I141" s="2">
        <v>17340</v>
      </c>
      <c r="J141" s="2">
        <v>48250</v>
      </c>
      <c r="K141" s="2"/>
      <c r="L141" s="2"/>
      <c r="M141" s="2"/>
      <c r="N141" s="2" t="s">
        <v>37</v>
      </c>
      <c r="O141" s="2">
        <v>817822.8</v>
      </c>
      <c r="P141" s="7">
        <f t="shared" si="2"/>
        <v>5.8998110593150495</v>
      </c>
    </row>
    <row r="142" spans="2:16" ht="18.5" x14ac:dyDescent="0.45">
      <c r="B142" s="12">
        <v>45533</v>
      </c>
      <c r="C142" s="10">
        <v>2942</v>
      </c>
      <c r="D142" s="10" t="s">
        <v>33</v>
      </c>
      <c r="E142" s="10" t="s">
        <v>417</v>
      </c>
      <c r="F142" s="10">
        <v>180</v>
      </c>
      <c r="G142" s="10" t="s">
        <v>418</v>
      </c>
      <c r="H142" s="10" t="s">
        <v>14</v>
      </c>
      <c r="I142" s="10">
        <v>17339</v>
      </c>
      <c r="J142" s="10">
        <v>162220</v>
      </c>
      <c r="K142" s="10"/>
      <c r="L142" s="10"/>
      <c r="M142" s="10"/>
      <c r="N142" s="10"/>
      <c r="O142" s="10"/>
      <c r="P142" s="11" t="e">
        <f t="shared" si="2"/>
        <v>#DIV/0!</v>
      </c>
    </row>
    <row r="143" spans="2:16" ht="18.5" x14ac:dyDescent="0.45">
      <c r="B143" s="12">
        <v>45534</v>
      </c>
      <c r="C143" s="10">
        <v>2943</v>
      </c>
      <c r="D143" s="10" t="s">
        <v>11</v>
      </c>
      <c r="E143" s="10" t="s">
        <v>417</v>
      </c>
      <c r="F143" s="10">
        <v>180</v>
      </c>
      <c r="G143" s="10" t="s">
        <v>418</v>
      </c>
      <c r="H143" s="10" t="s">
        <v>14</v>
      </c>
      <c r="I143" s="10">
        <v>17344</v>
      </c>
      <c r="J143" s="10">
        <v>162220</v>
      </c>
      <c r="K143" s="10"/>
      <c r="L143" s="10"/>
      <c r="M143" s="10"/>
      <c r="N143" s="10"/>
      <c r="O143" s="10"/>
      <c r="P143" s="11" t="e">
        <f t="shared" ref="P143:P179" si="3">(J143*100) / O143</f>
        <v>#DIV/0!</v>
      </c>
    </row>
    <row r="144" spans="2:16" ht="18.5" x14ac:dyDescent="0.45">
      <c r="B144" s="12">
        <v>45534</v>
      </c>
      <c r="C144" s="10">
        <v>2944</v>
      </c>
      <c r="D144" s="10" t="s">
        <v>33</v>
      </c>
      <c r="E144" s="10" t="s">
        <v>417</v>
      </c>
      <c r="F144" s="10">
        <v>180</v>
      </c>
      <c r="G144" s="10" t="s">
        <v>418</v>
      </c>
      <c r="H144" s="10" t="s">
        <v>14</v>
      </c>
      <c r="I144" s="10">
        <v>17345</v>
      </c>
      <c r="J144" s="10">
        <v>16220</v>
      </c>
      <c r="K144" s="10"/>
      <c r="L144" s="10"/>
      <c r="M144" s="10"/>
      <c r="N144" s="10"/>
      <c r="O144" s="10"/>
      <c r="P144" s="11" t="e">
        <f t="shared" si="3"/>
        <v>#DIV/0!</v>
      </c>
    </row>
    <row r="145" spans="2:16" ht="18.5" x14ac:dyDescent="0.45"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6" t="e">
        <f t="shared" si="3"/>
        <v>#DIV/0!</v>
      </c>
    </row>
    <row r="146" spans="2:16" ht="18.5" x14ac:dyDescent="0.45"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6" t="e">
        <f t="shared" si="3"/>
        <v>#DIV/0!</v>
      </c>
    </row>
    <row r="147" spans="2:16" ht="18.5" x14ac:dyDescent="0.45"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6" t="e">
        <f t="shared" si="3"/>
        <v>#DIV/0!</v>
      </c>
    </row>
    <row r="148" spans="2:16" ht="18.5" x14ac:dyDescent="0.45"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6" t="e">
        <f t="shared" si="3"/>
        <v>#DIV/0!</v>
      </c>
    </row>
    <row r="149" spans="2:16" ht="18.5" x14ac:dyDescent="0.45"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6" t="e">
        <f t="shared" si="3"/>
        <v>#DIV/0!</v>
      </c>
    </row>
    <row r="150" spans="2:16" ht="18.5" x14ac:dyDescent="0.45"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6" t="e">
        <f t="shared" si="3"/>
        <v>#DIV/0!</v>
      </c>
    </row>
    <row r="151" spans="2:16" ht="18.5" x14ac:dyDescent="0.45"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6" t="e">
        <f t="shared" si="3"/>
        <v>#DIV/0!</v>
      </c>
    </row>
    <row r="152" spans="2:16" ht="18.5" x14ac:dyDescent="0.45"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6" t="e">
        <f t="shared" si="3"/>
        <v>#DIV/0!</v>
      </c>
    </row>
    <row r="153" spans="2:16" ht="18.5" x14ac:dyDescent="0.45">
      <c r="B153" s="63"/>
      <c r="P153" s="6" t="e">
        <f t="shared" si="3"/>
        <v>#DIV/0!</v>
      </c>
    </row>
    <row r="154" spans="2:16" ht="18.5" x14ac:dyDescent="0.45">
      <c r="B154" s="63"/>
      <c r="P154" s="6" t="e">
        <f t="shared" si="3"/>
        <v>#DIV/0!</v>
      </c>
    </row>
    <row r="155" spans="2:16" ht="18.5" x14ac:dyDescent="0.45">
      <c r="B155" s="63"/>
      <c r="P155" s="6" t="e">
        <f t="shared" si="3"/>
        <v>#DIV/0!</v>
      </c>
    </row>
    <row r="156" spans="2:16" ht="18.5" x14ac:dyDescent="0.45">
      <c r="B156" s="63"/>
      <c r="P156" s="6" t="e">
        <f t="shared" si="3"/>
        <v>#DIV/0!</v>
      </c>
    </row>
    <row r="157" spans="2:16" ht="18.5" x14ac:dyDescent="0.45">
      <c r="B157" s="63"/>
      <c r="P157" s="6" t="e">
        <f t="shared" si="3"/>
        <v>#DIV/0!</v>
      </c>
    </row>
    <row r="158" spans="2:16" ht="18.5" x14ac:dyDescent="0.45">
      <c r="B158" s="63"/>
      <c r="P158" s="6" t="e">
        <f t="shared" si="3"/>
        <v>#DIV/0!</v>
      </c>
    </row>
    <row r="159" spans="2:16" ht="18.5" x14ac:dyDescent="0.45">
      <c r="B159" s="63"/>
      <c r="P159" s="6" t="e">
        <f t="shared" si="3"/>
        <v>#DIV/0!</v>
      </c>
    </row>
    <row r="160" spans="2:16" ht="18.5" x14ac:dyDescent="0.45">
      <c r="B160" s="63"/>
      <c r="P160" s="6" t="e">
        <f t="shared" si="3"/>
        <v>#DIV/0!</v>
      </c>
    </row>
    <row r="161" spans="2:16" ht="18.5" x14ac:dyDescent="0.45">
      <c r="B161" s="63"/>
      <c r="P161" s="6" t="e">
        <f t="shared" si="3"/>
        <v>#DIV/0!</v>
      </c>
    </row>
    <row r="162" spans="2:16" ht="18.5" x14ac:dyDescent="0.45">
      <c r="B162" s="63"/>
      <c r="P162" s="6" t="e">
        <f t="shared" si="3"/>
        <v>#DIV/0!</v>
      </c>
    </row>
    <row r="163" spans="2:16" ht="18.5" x14ac:dyDescent="0.45">
      <c r="B163" s="63"/>
      <c r="P163" s="6" t="e">
        <f t="shared" si="3"/>
        <v>#DIV/0!</v>
      </c>
    </row>
    <row r="164" spans="2:16" ht="18.5" x14ac:dyDescent="0.45">
      <c r="B164" s="63"/>
      <c r="P164" s="6" t="e">
        <f t="shared" si="3"/>
        <v>#DIV/0!</v>
      </c>
    </row>
    <row r="165" spans="2:16" ht="18.5" x14ac:dyDescent="0.45">
      <c r="B165" s="63"/>
      <c r="P165" s="6" t="e">
        <f t="shared" si="3"/>
        <v>#DIV/0!</v>
      </c>
    </row>
    <row r="166" spans="2:16" ht="18.5" x14ac:dyDescent="0.45">
      <c r="B166" s="63"/>
      <c r="P166" s="6" t="e">
        <f t="shared" si="3"/>
        <v>#DIV/0!</v>
      </c>
    </row>
    <row r="167" spans="2:16" ht="18.5" x14ac:dyDescent="0.45">
      <c r="B167" s="63"/>
      <c r="P167" s="6" t="e">
        <f t="shared" si="3"/>
        <v>#DIV/0!</v>
      </c>
    </row>
    <row r="168" spans="2:16" ht="18.5" x14ac:dyDescent="0.45">
      <c r="B168" s="63"/>
      <c r="P168" s="6" t="e">
        <f t="shared" si="3"/>
        <v>#DIV/0!</v>
      </c>
    </row>
    <row r="169" spans="2:16" ht="18.5" x14ac:dyDescent="0.45">
      <c r="B169" s="63"/>
      <c r="P169" s="6" t="e">
        <f t="shared" si="3"/>
        <v>#DIV/0!</v>
      </c>
    </row>
    <row r="170" spans="2:16" ht="18.5" x14ac:dyDescent="0.45">
      <c r="B170" s="63"/>
      <c r="P170" s="6" t="e">
        <f t="shared" si="3"/>
        <v>#DIV/0!</v>
      </c>
    </row>
    <row r="171" spans="2:16" ht="18.5" x14ac:dyDescent="0.45">
      <c r="B171" s="63"/>
      <c r="P171" s="6" t="e">
        <f t="shared" si="3"/>
        <v>#DIV/0!</v>
      </c>
    </row>
    <row r="172" spans="2:16" ht="18.5" x14ac:dyDescent="0.45">
      <c r="B172" s="63"/>
      <c r="P172" s="6" t="e">
        <f t="shared" si="3"/>
        <v>#DIV/0!</v>
      </c>
    </row>
    <row r="173" spans="2:16" ht="18.5" x14ac:dyDescent="0.45">
      <c r="B173" s="63"/>
      <c r="P173" s="6" t="e">
        <f t="shared" si="3"/>
        <v>#DIV/0!</v>
      </c>
    </row>
    <row r="174" spans="2:16" ht="18.5" x14ac:dyDescent="0.45">
      <c r="B174" s="63"/>
      <c r="P174" s="6" t="e">
        <f t="shared" si="3"/>
        <v>#DIV/0!</v>
      </c>
    </row>
    <row r="175" spans="2:16" ht="18.5" x14ac:dyDescent="0.45">
      <c r="B175" s="63"/>
      <c r="P175" s="6" t="e">
        <f t="shared" si="3"/>
        <v>#DIV/0!</v>
      </c>
    </row>
    <row r="176" spans="2:16" ht="18.5" x14ac:dyDescent="0.45">
      <c r="B176" s="63"/>
      <c r="P176" s="6" t="e">
        <f t="shared" si="3"/>
        <v>#DIV/0!</v>
      </c>
    </row>
    <row r="177" spans="16:16" ht="18.5" x14ac:dyDescent="0.45">
      <c r="P177" s="6" t="e">
        <f t="shared" si="3"/>
        <v>#DIV/0!</v>
      </c>
    </row>
    <row r="178" spans="16:16" ht="18.5" x14ac:dyDescent="0.45">
      <c r="P178" s="6" t="e">
        <f t="shared" si="3"/>
        <v>#DIV/0!</v>
      </c>
    </row>
    <row r="179" spans="16:16" ht="18.5" x14ac:dyDescent="0.45">
      <c r="P179" s="6" t="e">
        <f t="shared" si="3"/>
        <v>#DIV/0!</v>
      </c>
    </row>
  </sheetData>
  <mergeCells count="1">
    <mergeCell ref="B2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9D74-EE22-4AF6-8346-D19AD3B0EFE8}">
  <dimension ref="B2:Q62"/>
  <sheetViews>
    <sheetView zoomScale="60" zoomScaleNormal="60" workbookViewId="0">
      <selection activeCell="B4" sqref="B4:P4"/>
    </sheetView>
  </sheetViews>
  <sheetFormatPr baseColWidth="10" defaultRowHeight="14.5" x14ac:dyDescent="0.35"/>
  <cols>
    <col min="1" max="1" width="4.54296875" customWidth="1"/>
    <col min="2" max="2" width="17.81640625" bestFit="1" customWidth="1"/>
    <col min="3" max="3" width="12.26953125" bestFit="1" customWidth="1"/>
    <col min="5" max="5" width="27" customWidth="1"/>
    <col min="6" max="6" width="10.1796875" bestFit="1" customWidth="1"/>
    <col min="7" max="7" width="16.1796875" bestFit="1" customWidth="1"/>
    <col min="8" max="8" width="13.26953125" bestFit="1" customWidth="1"/>
    <col min="9" max="9" width="11.7265625" bestFit="1" customWidth="1"/>
    <col min="10" max="10" width="16.81640625" bestFit="1" customWidth="1"/>
    <col min="11" max="11" width="18.453125" bestFit="1" customWidth="1"/>
    <col min="12" max="12" width="17.7265625" bestFit="1" customWidth="1"/>
    <col min="13" max="13" width="8" bestFit="1" customWidth="1"/>
    <col min="14" max="14" width="12.54296875" bestFit="1" customWidth="1"/>
    <col min="15" max="15" width="24.1796875" bestFit="1" customWidth="1"/>
    <col min="16" max="16" width="17.26953125" bestFit="1" customWidth="1"/>
  </cols>
  <sheetData>
    <row r="2" spans="2:17" ht="15" customHeight="1" x14ac:dyDescent="0.35">
      <c r="B2" s="138" t="s">
        <v>558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2:17" ht="15.75" customHeight="1" x14ac:dyDescent="0.35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</row>
    <row r="4" spans="2:17" ht="15.5" x14ac:dyDescent="0.35">
      <c r="B4" s="130" t="s">
        <v>0</v>
      </c>
      <c r="C4" s="130" t="s">
        <v>1</v>
      </c>
      <c r="D4" s="130" t="s">
        <v>2</v>
      </c>
      <c r="E4" s="130" t="s">
        <v>3</v>
      </c>
      <c r="F4" s="130" t="s">
        <v>4</v>
      </c>
      <c r="G4" s="130" t="s">
        <v>5</v>
      </c>
      <c r="H4" s="130" t="s">
        <v>6</v>
      </c>
      <c r="I4" s="130" t="s">
        <v>7</v>
      </c>
      <c r="J4" s="130" t="s">
        <v>562</v>
      </c>
      <c r="K4" s="130" t="s">
        <v>563</v>
      </c>
      <c r="L4" s="130" t="s">
        <v>8</v>
      </c>
      <c r="M4" s="130" t="s">
        <v>9</v>
      </c>
      <c r="N4" s="130" t="s">
        <v>10</v>
      </c>
      <c r="O4" s="130" t="s">
        <v>352</v>
      </c>
      <c r="P4" s="130" t="s">
        <v>353</v>
      </c>
    </row>
    <row r="5" spans="2:17" s="19" customFormat="1" ht="18.5" x14ac:dyDescent="0.45">
      <c r="B5" s="98" t="s">
        <v>553</v>
      </c>
      <c r="C5" s="121"/>
      <c r="D5" s="121"/>
      <c r="E5" s="121"/>
      <c r="F5" s="121"/>
      <c r="G5" s="121"/>
      <c r="H5" s="121"/>
      <c r="I5" s="121"/>
      <c r="J5" s="121" t="s">
        <v>554</v>
      </c>
      <c r="K5" s="121"/>
      <c r="L5" s="121"/>
      <c r="M5" s="121"/>
      <c r="N5" s="121"/>
      <c r="O5" s="121" t="s">
        <v>555</v>
      </c>
      <c r="P5" s="97"/>
    </row>
    <row r="6" spans="2:17" s="19" customFormat="1" ht="18.5" x14ac:dyDescent="0.45">
      <c r="B6" s="76">
        <f>COUNT(B7:B999)</f>
        <v>12</v>
      </c>
      <c r="C6" s="101"/>
      <c r="D6" s="101"/>
      <c r="E6" s="101"/>
      <c r="F6" s="101"/>
      <c r="G6" s="101"/>
      <c r="H6" s="101"/>
      <c r="I6" s="101"/>
      <c r="J6" s="101">
        <f>SUM(J7:J999)</f>
        <v>3217858</v>
      </c>
      <c r="K6" s="101"/>
      <c r="L6" s="101"/>
      <c r="M6" s="101"/>
      <c r="N6" s="101"/>
      <c r="O6" s="101">
        <f>SUM(O7:O999)</f>
        <v>83533274.570000008</v>
      </c>
      <c r="P6" s="102">
        <f>J6/O6</f>
        <v>3.852187067446361E-2</v>
      </c>
      <c r="Q6" s="19">
        <f>J6/B6</f>
        <v>268154.83333333331</v>
      </c>
    </row>
    <row r="7" spans="2:17" ht="18.5" x14ac:dyDescent="0.45">
      <c r="B7" s="8">
        <v>45558</v>
      </c>
      <c r="C7" s="1">
        <v>2962</v>
      </c>
      <c r="D7" s="1" t="s">
        <v>11</v>
      </c>
      <c r="E7" s="1" t="s">
        <v>419</v>
      </c>
      <c r="F7" s="1">
        <v>7</v>
      </c>
      <c r="G7" s="1" t="s">
        <v>420</v>
      </c>
      <c r="H7" s="1" t="s">
        <v>14</v>
      </c>
      <c r="I7" s="1">
        <v>17519</v>
      </c>
      <c r="J7" s="1">
        <v>0</v>
      </c>
      <c r="K7" s="1"/>
      <c r="L7" s="1">
        <v>6261</v>
      </c>
      <c r="M7" s="1"/>
      <c r="N7" s="1"/>
      <c r="O7" s="68">
        <v>0.3</v>
      </c>
      <c r="P7" s="6">
        <f xml:space="preserve"> (J7 * 100) / O7</f>
        <v>0</v>
      </c>
    </row>
    <row r="8" spans="2:17" ht="18.5" x14ac:dyDescent="0.45">
      <c r="B8" s="3"/>
      <c r="C8" s="1"/>
      <c r="D8" s="1"/>
      <c r="E8" s="1" t="s">
        <v>419</v>
      </c>
      <c r="F8" s="1">
        <v>30</v>
      </c>
      <c r="G8" s="1" t="s">
        <v>420</v>
      </c>
      <c r="H8" s="1" t="s">
        <v>14</v>
      </c>
      <c r="I8" s="1">
        <v>17518</v>
      </c>
      <c r="J8" s="1">
        <v>203700</v>
      </c>
      <c r="K8" s="1"/>
      <c r="L8" s="1">
        <v>6261</v>
      </c>
      <c r="M8" s="1"/>
      <c r="N8" s="1"/>
      <c r="O8" s="64">
        <v>1151056.3600000001</v>
      </c>
      <c r="P8" s="6">
        <f t="shared" ref="P8:P56" si="0" xml:space="preserve"> (J8 * 100) / O8</f>
        <v>17.696787670761836</v>
      </c>
    </row>
    <row r="9" spans="2:17" ht="18.5" x14ac:dyDescent="0.45">
      <c r="B9" s="3"/>
      <c r="C9" s="1"/>
      <c r="D9" s="1"/>
      <c r="E9" s="1" t="s">
        <v>148</v>
      </c>
      <c r="F9" s="1">
        <v>26</v>
      </c>
      <c r="G9" s="1" t="s">
        <v>149</v>
      </c>
      <c r="H9" s="1" t="s">
        <v>14</v>
      </c>
      <c r="I9" s="1">
        <v>17521</v>
      </c>
      <c r="J9" s="1">
        <v>48250</v>
      </c>
      <c r="K9" s="1"/>
      <c r="L9" s="1">
        <v>6261</v>
      </c>
      <c r="M9" s="1"/>
      <c r="N9" s="1"/>
      <c r="O9" s="64">
        <v>907825.42</v>
      </c>
      <c r="P9" s="6">
        <f t="shared" si="0"/>
        <v>5.3148985407348475</v>
      </c>
    </row>
    <row r="10" spans="2:17" ht="18.5" x14ac:dyDescent="0.45">
      <c r="B10" s="3"/>
      <c r="C10" s="1"/>
      <c r="D10" s="1"/>
      <c r="E10" s="1" t="s">
        <v>29</v>
      </c>
      <c r="F10" s="1">
        <v>100</v>
      </c>
      <c r="G10" s="1" t="s">
        <v>30</v>
      </c>
      <c r="H10" s="1" t="s">
        <v>14</v>
      </c>
      <c r="I10" s="1">
        <v>17522</v>
      </c>
      <c r="J10" s="1">
        <v>48250</v>
      </c>
      <c r="K10" s="1"/>
      <c r="L10" s="1">
        <v>6261</v>
      </c>
      <c r="M10" s="1"/>
      <c r="N10" s="1"/>
      <c r="O10" s="65">
        <v>3777160</v>
      </c>
      <c r="P10" s="6">
        <f t="shared" si="0"/>
        <v>1.2774147772400428</v>
      </c>
    </row>
    <row r="11" spans="2:17" ht="18.5" x14ac:dyDescent="0.45">
      <c r="B11" s="4"/>
      <c r="C11" s="2"/>
      <c r="D11" s="2"/>
      <c r="E11" s="2" t="s">
        <v>29</v>
      </c>
      <c r="F11" s="2">
        <v>35</v>
      </c>
      <c r="G11" s="2" t="s">
        <v>30</v>
      </c>
      <c r="H11" s="2" t="s">
        <v>14</v>
      </c>
      <c r="I11" s="2">
        <v>17523</v>
      </c>
      <c r="J11" s="2">
        <v>0</v>
      </c>
      <c r="K11" s="2"/>
      <c r="L11" s="2">
        <v>6261</v>
      </c>
      <c r="M11" s="2"/>
      <c r="N11" s="2"/>
      <c r="O11" s="66">
        <v>1.75</v>
      </c>
      <c r="P11" s="7">
        <f t="shared" si="0"/>
        <v>0</v>
      </c>
    </row>
    <row r="12" spans="2:17" ht="18.5" x14ac:dyDescent="0.45">
      <c r="B12" s="12">
        <v>45558</v>
      </c>
      <c r="C12" s="10">
        <v>2963</v>
      </c>
      <c r="D12" s="10" t="s">
        <v>33</v>
      </c>
      <c r="E12" s="10" t="s">
        <v>226</v>
      </c>
      <c r="F12" s="10">
        <v>129</v>
      </c>
      <c r="G12" s="10" t="s">
        <v>24</v>
      </c>
      <c r="H12" s="10" t="s">
        <v>14</v>
      </c>
      <c r="I12" s="10">
        <v>17517</v>
      </c>
      <c r="J12" s="10">
        <v>162220</v>
      </c>
      <c r="K12" s="10"/>
      <c r="L12" s="10">
        <v>6261</v>
      </c>
      <c r="M12" s="10"/>
      <c r="N12" s="10"/>
      <c r="O12" s="67">
        <v>4245231</v>
      </c>
      <c r="P12" s="11">
        <f t="shared" si="0"/>
        <v>3.8212290450154538</v>
      </c>
    </row>
    <row r="13" spans="2:17" ht="18.5" x14ac:dyDescent="0.45">
      <c r="B13" s="8">
        <v>45559</v>
      </c>
      <c r="C13" s="1">
        <v>2964</v>
      </c>
      <c r="D13" s="1" t="s">
        <v>162</v>
      </c>
      <c r="E13" s="1" t="s">
        <v>262</v>
      </c>
      <c r="F13" s="1">
        <v>105</v>
      </c>
      <c r="G13" s="1" t="s">
        <v>24</v>
      </c>
      <c r="H13" s="1" t="s">
        <v>14</v>
      </c>
      <c r="I13" s="1">
        <v>17534</v>
      </c>
      <c r="J13" s="1">
        <v>162220</v>
      </c>
      <c r="K13" s="1"/>
      <c r="L13" s="1">
        <v>6261</v>
      </c>
      <c r="M13" s="1"/>
      <c r="N13" s="1"/>
      <c r="O13" s="64">
        <v>4285438.5</v>
      </c>
      <c r="P13" s="6">
        <f t="shared" si="0"/>
        <v>3.7853769223382856</v>
      </c>
    </row>
    <row r="14" spans="2:17" ht="18.5" x14ac:dyDescent="0.45">
      <c r="B14" s="4"/>
      <c r="C14" s="2"/>
      <c r="D14" s="2"/>
      <c r="E14" s="2" t="s">
        <v>262</v>
      </c>
      <c r="F14" s="2">
        <v>135</v>
      </c>
      <c r="G14" s="2" t="s">
        <v>24</v>
      </c>
      <c r="H14" s="2" t="s">
        <v>14</v>
      </c>
      <c r="I14" s="2">
        <v>17533</v>
      </c>
      <c r="J14" s="2">
        <v>0</v>
      </c>
      <c r="K14" s="2"/>
      <c r="L14" s="2">
        <v>6261</v>
      </c>
      <c r="M14" s="2"/>
      <c r="N14" s="2"/>
      <c r="O14" s="66">
        <v>6.75</v>
      </c>
      <c r="P14" s="7">
        <f t="shared" si="0"/>
        <v>0</v>
      </c>
    </row>
    <row r="15" spans="2:17" ht="18.5" x14ac:dyDescent="0.45">
      <c r="B15" s="8">
        <v>45559</v>
      </c>
      <c r="C15" s="1">
        <v>2965</v>
      </c>
      <c r="D15" s="1" t="s">
        <v>11</v>
      </c>
      <c r="E15" s="1" t="s">
        <v>173</v>
      </c>
      <c r="F15" s="1">
        <v>125</v>
      </c>
      <c r="G15" s="1" t="s">
        <v>126</v>
      </c>
      <c r="H15" s="1" t="s">
        <v>14</v>
      </c>
      <c r="I15" s="1">
        <v>17532</v>
      </c>
      <c r="J15" s="1">
        <v>48250</v>
      </c>
      <c r="K15" s="1"/>
      <c r="L15" s="1">
        <v>6261</v>
      </c>
      <c r="M15" s="1"/>
      <c r="N15" s="1"/>
      <c r="O15" s="65">
        <v>3322800</v>
      </c>
      <c r="P15" s="6">
        <f t="shared" si="0"/>
        <v>1.4520885999759239</v>
      </c>
    </row>
    <row r="16" spans="2:17" ht="18.5" x14ac:dyDescent="0.45">
      <c r="B16" s="3"/>
      <c r="C16" s="1"/>
      <c r="D16" s="1"/>
      <c r="E16" s="1" t="s">
        <v>74</v>
      </c>
      <c r="F16" s="1">
        <v>4</v>
      </c>
      <c r="G16" s="1" t="s">
        <v>126</v>
      </c>
      <c r="H16" s="1" t="s">
        <v>14</v>
      </c>
      <c r="I16" s="1">
        <v>17529</v>
      </c>
      <c r="J16" s="1">
        <v>0</v>
      </c>
      <c r="K16" s="1"/>
      <c r="L16" s="1">
        <v>6261</v>
      </c>
      <c r="M16" s="1"/>
      <c r="N16" s="1"/>
      <c r="O16" s="64">
        <v>146051.88</v>
      </c>
      <c r="P16" s="6">
        <f t="shared" si="0"/>
        <v>0</v>
      </c>
    </row>
    <row r="17" spans="2:16" ht="18.5" x14ac:dyDescent="0.45">
      <c r="B17" s="3"/>
      <c r="C17" s="1"/>
      <c r="D17" s="1"/>
      <c r="E17" s="1" t="s">
        <v>74</v>
      </c>
      <c r="F17" s="1">
        <v>24</v>
      </c>
      <c r="G17" s="1" t="s">
        <v>126</v>
      </c>
      <c r="H17" s="1" t="s">
        <v>14</v>
      </c>
      <c r="I17" s="1">
        <v>17527</v>
      </c>
      <c r="J17" s="1">
        <v>0</v>
      </c>
      <c r="K17" s="1"/>
      <c r="L17" s="1">
        <v>6261</v>
      </c>
      <c r="M17" s="1"/>
      <c r="N17" s="1"/>
      <c r="O17" s="68">
        <v>1.2</v>
      </c>
      <c r="P17" s="6">
        <f t="shared" si="0"/>
        <v>0</v>
      </c>
    </row>
    <row r="18" spans="2:16" ht="18.5" x14ac:dyDescent="0.45">
      <c r="B18" s="3"/>
      <c r="C18" s="1"/>
      <c r="D18" s="1"/>
      <c r="E18" s="1" t="s">
        <v>74</v>
      </c>
      <c r="F18" s="1">
        <v>90</v>
      </c>
      <c r="G18" s="1" t="s">
        <v>126</v>
      </c>
      <c r="H18" s="1" t="s">
        <v>14</v>
      </c>
      <c r="I18" s="1">
        <v>17526</v>
      </c>
      <c r="J18" s="1">
        <v>170256</v>
      </c>
      <c r="K18" s="1"/>
      <c r="L18" s="1">
        <v>6261</v>
      </c>
      <c r="M18" s="1"/>
      <c r="N18" s="1"/>
      <c r="O18" s="64">
        <v>3076190.75</v>
      </c>
      <c r="P18" s="6">
        <f t="shared" si="0"/>
        <v>5.5346372782637099</v>
      </c>
    </row>
    <row r="19" spans="2:16" ht="18.5" x14ac:dyDescent="0.45">
      <c r="B19" s="4"/>
      <c r="C19" s="2"/>
      <c r="D19" s="2"/>
      <c r="E19" s="2" t="s">
        <v>36</v>
      </c>
      <c r="F19" s="2">
        <v>15</v>
      </c>
      <c r="G19" s="2" t="s">
        <v>24</v>
      </c>
      <c r="H19" s="2" t="s">
        <v>14</v>
      </c>
      <c r="I19" s="2">
        <v>17528</v>
      </c>
      <c r="J19" s="2">
        <v>48250</v>
      </c>
      <c r="K19" s="2"/>
      <c r="L19" s="2">
        <v>6261</v>
      </c>
      <c r="M19" s="2"/>
      <c r="N19" s="2"/>
      <c r="O19" s="66">
        <v>1501500</v>
      </c>
      <c r="P19" s="7">
        <f t="shared" si="0"/>
        <v>3.2134532134532137</v>
      </c>
    </row>
    <row r="20" spans="2:16" ht="18.5" x14ac:dyDescent="0.45">
      <c r="B20" s="12">
        <v>45560</v>
      </c>
      <c r="C20" s="10">
        <v>2966</v>
      </c>
      <c r="D20" s="10" t="s">
        <v>33</v>
      </c>
      <c r="E20" s="10" t="s">
        <v>262</v>
      </c>
      <c r="F20" s="10">
        <v>240</v>
      </c>
      <c r="G20" s="10" t="s">
        <v>24</v>
      </c>
      <c r="H20" s="10" t="s">
        <v>14</v>
      </c>
      <c r="I20" s="10">
        <v>17544</v>
      </c>
      <c r="J20" s="10">
        <v>162220</v>
      </c>
      <c r="K20" s="10"/>
      <c r="L20" s="10">
        <v>6261</v>
      </c>
      <c r="M20" s="10"/>
      <c r="N20" s="10" t="s">
        <v>37</v>
      </c>
      <c r="O20" s="67">
        <v>8768992.5</v>
      </c>
      <c r="P20" s="11">
        <f t="shared" si="0"/>
        <v>1.8499274574587674</v>
      </c>
    </row>
    <row r="21" spans="2:16" ht="18.5" x14ac:dyDescent="0.45">
      <c r="B21" s="8">
        <v>45560</v>
      </c>
      <c r="C21" s="1">
        <v>2967</v>
      </c>
      <c r="D21" s="1" t="s">
        <v>11</v>
      </c>
      <c r="E21" s="1" t="s">
        <v>42</v>
      </c>
      <c r="F21" s="1">
        <v>2</v>
      </c>
      <c r="G21" s="1" t="s">
        <v>312</v>
      </c>
      <c r="H21" s="1" t="s">
        <v>14</v>
      </c>
      <c r="I21" s="1">
        <v>17530</v>
      </c>
      <c r="J21" s="1">
        <v>0</v>
      </c>
      <c r="K21" s="1"/>
      <c r="L21" s="1">
        <v>6262</v>
      </c>
      <c r="M21" s="1"/>
      <c r="N21" s="1" t="s">
        <v>37</v>
      </c>
      <c r="O21" s="64">
        <v>67657.600000000006</v>
      </c>
      <c r="P21" s="6">
        <f t="shared" si="0"/>
        <v>0</v>
      </c>
    </row>
    <row r="22" spans="2:16" ht="18.5" x14ac:dyDescent="0.45">
      <c r="B22" s="3"/>
      <c r="C22" s="1"/>
      <c r="D22" s="1"/>
      <c r="E22" s="1" t="s">
        <v>42</v>
      </c>
      <c r="F22" s="1">
        <v>4</v>
      </c>
      <c r="G22" s="1" t="s">
        <v>312</v>
      </c>
      <c r="H22" s="1" t="s">
        <v>14</v>
      </c>
      <c r="I22" s="1">
        <v>17541</v>
      </c>
      <c r="J22" s="1">
        <v>0</v>
      </c>
      <c r="K22" s="1"/>
      <c r="L22" s="1">
        <v>6262</v>
      </c>
      <c r="M22" s="1"/>
      <c r="N22" s="1" t="s">
        <v>37</v>
      </c>
      <c r="O22" s="68">
        <v>0.2</v>
      </c>
      <c r="P22" s="6">
        <f t="shared" si="0"/>
        <v>0</v>
      </c>
    </row>
    <row r="23" spans="2:16" ht="18.5" x14ac:dyDescent="0.45">
      <c r="B23" s="3"/>
      <c r="C23" s="1"/>
      <c r="D23" s="1"/>
      <c r="E23" s="1" t="s">
        <v>42</v>
      </c>
      <c r="F23" s="1">
        <v>35</v>
      </c>
      <c r="G23" s="1" t="s">
        <v>312</v>
      </c>
      <c r="H23" s="1" t="s">
        <v>14</v>
      </c>
      <c r="I23" s="1">
        <v>17540</v>
      </c>
      <c r="J23" s="1">
        <v>162220</v>
      </c>
      <c r="K23" s="1"/>
      <c r="L23" s="1">
        <v>6262</v>
      </c>
      <c r="M23" s="1"/>
      <c r="N23" s="1" t="s">
        <v>37</v>
      </c>
      <c r="O23" s="64">
        <v>1221308.1000000001</v>
      </c>
      <c r="P23" s="6">
        <f t="shared" si="0"/>
        <v>13.282479662584731</v>
      </c>
    </row>
    <row r="24" spans="2:16" ht="18.5" x14ac:dyDescent="0.45">
      <c r="B24" s="3"/>
      <c r="C24" s="1"/>
      <c r="D24" s="1"/>
      <c r="E24" s="1" t="s">
        <v>354</v>
      </c>
      <c r="F24" s="1">
        <v>4</v>
      </c>
      <c r="G24" s="1" t="s">
        <v>312</v>
      </c>
      <c r="H24" s="1" t="s">
        <v>107</v>
      </c>
      <c r="I24" s="1">
        <v>17520</v>
      </c>
      <c r="J24" s="1">
        <v>48250</v>
      </c>
      <c r="K24" s="1"/>
      <c r="L24" s="1">
        <v>6262</v>
      </c>
      <c r="M24" s="1"/>
      <c r="N24" s="1" t="s">
        <v>37</v>
      </c>
      <c r="O24" s="64">
        <v>214660.25</v>
      </c>
      <c r="P24" s="6">
        <f t="shared" si="0"/>
        <v>22.47737995273927</v>
      </c>
    </row>
    <row r="25" spans="2:16" ht="18.5" x14ac:dyDescent="0.45">
      <c r="B25" s="3"/>
      <c r="C25" s="1"/>
      <c r="D25" s="1"/>
      <c r="E25" s="1" t="s">
        <v>354</v>
      </c>
      <c r="F25" s="1">
        <v>3</v>
      </c>
      <c r="G25" s="1" t="s">
        <v>312</v>
      </c>
      <c r="H25" s="1" t="s">
        <v>107</v>
      </c>
      <c r="I25" s="1">
        <v>17515</v>
      </c>
      <c r="J25" s="1">
        <v>0</v>
      </c>
      <c r="K25" s="1"/>
      <c r="L25" s="1">
        <v>6262</v>
      </c>
      <c r="M25" s="1"/>
      <c r="N25" s="1" t="s">
        <v>37</v>
      </c>
      <c r="O25" s="64">
        <v>131446.62</v>
      </c>
      <c r="P25" s="6">
        <f t="shared" si="0"/>
        <v>0</v>
      </c>
    </row>
    <row r="26" spans="2:16" ht="18.5" x14ac:dyDescent="0.45">
      <c r="B26" s="3"/>
      <c r="C26" s="1"/>
      <c r="D26" s="1"/>
      <c r="E26" s="1" t="s">
        <v>34</v>
      </c>
      <c r="F26" s="1">
        <v>30</v>
      </c>
      <c r="G26" s="1" t="s">
        <v>312</v>
      </c>
      <c r="H26" s="1" t="s">
        <v>35</v>
      </c>
      <c r="I26" s="1">
        <v>17542</v>
      </c>
      <c r="J26" s="1">
        <v>48250</v>
      </c>
      <c r="K26" s="1"/>
      <c r="L26" s="1">
        <v>6262</v>
      </c>
      <c r="M26" s="1"/>
      <c r="N26" s="1" t="s">
        <v>37</v>
      </c>
      <c r="O26" s="64">
        <v>1451730</v>
      </c>
      <c r="P26" s="6">
        <f t="shared" si="0"/>
        <v>3.3236207834790217</v>
      </c>
    </row>
    <row r="27" spans="2:16" ht="18.5" x14ac:dyDescent="0.45">
      <c r="B27" s="3"/>
      <c r="C27" s="1"/>
      <c r="D27" s="1"/>
      <c r="E27" s="1" t="s">
        <v>16</v>
      </c>
      <c r="F27" s="1">
        <v>88</v>
      </c>
      <c r="G27" s="1" t="s">
        <v>312</v>
      </c>
      <c r="H27" s="1" t="s">
        <v>97</v>
      </c>
      <c r="I27" s="1">
        <v>17538</v>
      </c>
      <c r="J27" s="1">
        <v>48250</v>
      </c>
      <c r="K27" s="1"/>
      <c r="L27" s="1">
        <v>6262</v>
      </c>
      <c r="M27" s="1"/>
      <c r="N27" s="1" t="s">
        <v>37</v>
      </c>
      <c r="O27" s="64">
        <v>3686152.57</v>
      </c>
      <c r="P27" s="6">
        <f t="shared" si="0"/>
        <v>1.3089528738632759</v>
      </c>
    </row>
    <row r="28" spans="2:16" ht="18.5" x14ac:dyDescent="0.45">
      <c r="B28" s="3"/>
      <c r="C28" s="1"/>
      <c r="D28" s="1"/>
      <c r="E28" s="1" t="s">
        <v>16</v>
      </c>
      <c r="F28" s="1">
        <v>6</v>
      </c>
      <c r="G28" s="1" t="s">
        <v>312</v>
      </c>
      <c r="H28" s="1" t="s">
        <v>97</v>
      </c>
      <c r="I28" s="1">
        <v>17539</v>
      </c>
      <c r="J28" s="1">
        <v>0</v>
      </c>
      <c r="K28" s="1"/>
      <c r="L28" s="1">
        <v>6262</v>
      </c>
      <c r="M28" s="1"/>
      <c r="N28" s="1" t="s">
        <v>37</v>
      </c>
      <c r="O28" s="68">
        <v>0.3</v>
      </c>
      <c r="P28" s="6">
        <f t="shared" si="0"/>
        <v>0</v>
      </c>
    </row>
    <row r="29" spans="2:16" ht="18.5" x14ac:dyDescent="0.45">
      <c r="B29" s="4"/>
      <c r="C29" s="2"/>
      <c r="D29" s="2"/>
      <c r="E29" s="2" t="s">
        <v>421</v>
      </c>
      <c r="F29" s="2">
        <v>12</v>
      </c>
      <c r="G29" s="2" t="s">
        <v>24</v>
      </c>
      <c r="H29" s="2" t="s">
        <v>14</v>
      </c>
      <c r="I29" s="2">
        <v>17546</v>
      </c>
      <c r="J29" s="2">
        <v>48250</v>
      </c>
      <c r="K29" s="2"/>
      <c r="L29" s="2">
        <v>6262</v>
      </c>
      <c r="M29" s="2"/>
      <c r="N29" s="2" t="s">
        <v>37</v>
      </c>
      <c r="O29" s="69">
        <v>0.6</v>
      </c>
      <c r="P29" s="7">
        <f t="shared" si="0"/>
        <v>8041666.666666667</v>
      </c>
    </row>
    <row r="30" spans="2:16" ht="18.5" x14ac:dyDescent="0.45">
      <c r="B30" s="8">
        <v>45561</v>
      </c>
      <c r="C30" s="1">
        <v>2968</v>
      </c>
      <c r="D30" s="1" t="s">
        <v>33</v>
      </c>
      <c r="E30" s="1" t="s">
        <v>226</v>
      </c>
      <c r="F30" s="1">
        <v>65</v>
      </c>
      <c r="G30" s="1" t="s">
        <v>24</v>
      </c>
      <c r="H30" s="1" t="s">
        <v>14</v>
      </c>
      <c r="I30" s="1">
        <v>17553</v>
      </c>
      <c r="J30" s="1">
        <v>48250</v>
      </c>
      <c r="K30" s="1"/>
      <c r="L30" s="1">
        <v>6262</v>
      </c>
      <c r="M30" s="1"/>
      <c r="N30" s="1" t="s">
        <v>37</v>
      </c>
      <c r="O30" s="68">
        <v>1951625</v>
      </c>
      <c r="P30" s="5">
        <f t="shared" si="0"/>
        <v>2.4722987254211235</v>
      </c>
    </row>
    <row r="31" spans="2:16" ht="18.5" x14ac:dyDescent="0.45">
      <c r="B31" s="3"/>
      <c r="C31" s="1"/>
      <c r="D31" s="1"/>
      <c r="E31" s="1" t="s">
        <v>262</v>
      </c>
      <c r="F31" s="1">
        <v>105</v>
      </c>
      <c r="G31" s="1" t="s">
        <v>24</v>
      </c>
      <c r="H31" s="1" t="s">
        <v>14</v>
      </c>
      <c r="I31" s="1">
        <v>17554</v>
      </c>
      <c r="J31" s="1">
        <v>48250</v>
      </c>
      <c r="K31" s="1"/>
      <c r="L31" s="1">
        <v>6262</v>
      </c>
      <c r="M31" s="1"/>
      <c r="N31" s="1" t="s">
        <v>37</v>
      </c>
      <c r="O31" s="68">
        <v>3542259</v>
      </c>
      <c r="P31" s="6">
        <f t="shared" si="0"/>
        <v>1.3621251297547694</v>
      </c>
    </row>
    <row r="32" spans="2:16" ht="18.5" x14ac:dyDescent="0.45">
      <c r="B32" s="3"/>
      <c r="C32" s="1"/>
      <c r="D32" s="1"/>
      <c r="E32" s="1" t="s">
        <v>422</v>
      </c>
      <c r="F32" s="1">
        <v>50</v>
      </c>
      <c r="G32" s="1" t="s">
        <v>134</v>
      </c>
      <c r="H32" s="1" t="s">
        <v>14</v>
      </c>
      <c r="I32" s="1">
        <v>17547</v>
      </c>
      <c r="J32" s="1">
        <v>170256</v>
      </c>
      <c r="K32" s="1"/>
      <c r="L32" s="1">
        <v>6262</v>
      </c>
      <c r="M32" s="1"/>
      <c r="N32" s="1" t="s">
        <v>37</v>
      </c>
      <c r="O32" s="68">
        <v>1858220</v>
      </c>
      <c r="P32" s="6">
        <f t="shared" si="0"/>
        <v>9.1623166255879287</v>
      </c>
    </row>
    <row r="33" spans="2:16" ht="18.5" x14ac:dyDescent="0.45">
      <c r="B33" s="4"/>
      <c r="C33" s="2"/>
      <c r="D33" s="2"/>
      <c r="E33" s="2" t="s">
        <v>422</v>
      </c>
      <c r="F33" s="2">
        <v>10</v>
      </c>
      <c r="G33" s="2" t="s">
        <v>134</v>
      </c>
      <c r="H33" s="2" t="s">
        <v>14</v>
      </c>
      <c r="I33" s="2">
        <v>17548</v>
      </c>
      <c r="J33" s="2">
        <v>0</v>
      </c>
      <c r="K33" s="2"/>
      <c r="L33" s="2">
        <v>6262</v>
      </c>
      <c r="M33" s="2"/>
      <c r="N33" s="2" t="s">
        <v>37</v>
      </c>
      <c r="O33" s="69">
        <v>0.5</v>
      </c>
      <c r="P33" s="7">
        <f t="shared" si="0"/>
        <v>0</v>
      </c>
    </row>
    <row r="34" spans="2:16" ht="18.5" x14ac:dyDescent="0.45">
      <c r="B34" s="8">
        <v>45561</v>
      </c>
      <c r="C34" s="1">
        <v>2969</v>
      </c>
      <c r="D34" s="1" t="s">
        <v>11</v>
      </c>
      <c r="E34" s="1" t="s">
        <v>73</v>
      </c>
      <c r="F34" s="1">
        <v>270</v>
      </c>
      <c r="G34" s="1" t="s">
        <v>181</v>
      </c>
      <c r="H34" s="1" t="s">
        <v>14</v>
      </c>
      <c r="I34" s="1">
        <v>17556</v>
      </c>
      <c r="J34" s="1">
        <v>307000</v>
      </c>
      <c r="K34" s="1"/>
      <c r="L34" s="1">
        <v>6262</v>
      </c>
      <c r="M34" s="1"/>
      <c r="N34" s="1" t="s">
        <v>37</v>
      </c>
      <c r="O34" s="64">
        <v>10578412.800000001</v>
      </c>
      <c r="P34" s="6">
        <f t="shared" si="0"/>
        <v>2.9021366986170172</v>
      </c>
    </row>
    <row r="35" spans="2:16" ht="18.5" x14ac:dyDescent="0.45">
      <c r="B35" s="3"/>
      <c r="C35" s="1"/>
      <c r="D35" s="1"/>
      <c r="E35" s="1" t="s">
        <v>50</v>
      </c>
      <c r="F35" s="1">
        <v>70</v>
      </c>
      <c r="G35" s="1" t="s">
        <v>181</v>
      </c>
      <c r="H35" s="1" t="s">
        <v>14</v>
      </c>
      <c r="I35" s="1">
        <v>17555</v>
      </c>
      <c r="J35" s="1">
        <v>0</v>
      </c>
      <c r="K35" s="1"/>
      <c r="L35" s="1">
        <v>6262</v>
      </c>
      <c r="M35" s="1"/>
      <c r="N35" s="1" t="s">
        <v>37</v>
      </c>
      <c r="O35" s="64">
        <v>2748529.71</v>
      </c>
      <c r="P35" s="6">
        <f t="shared" si="0"/>
        <v>0</v>
      </c>
    </row>
    <row r="36" spans="2:16" ht="18.5" x14ac:dyDescent="0.45">
      <c r="B36" s="4"/>
      <c r="C36" s="2"/>
      <c r="D36" s="2"/>
      <c r="E36" s="2" t="s">
        <v>50</v>
      </c>
      <c r="F36" s="2">
        <v>40</v>
      </c>
      <c r="G36" s="2" t="s">
        <v>181</v>
      </c>
      <c r="H36" s="2" t="s">
        <v>14</v>
      </c>
      <c r="I36" s="2">
        <v>17561</v>
      </c>
      <c r="J36" s="2">
        <v>0</v>
      </c>
      <c r="K36" s="2"/>
      <c r="L36" s="2">
        <v>6262</v>
      </c>
      <c r="M36" s="2"/>
      <c r="N36" s="2" t="s">
        <v>37</v>
      </c>
      <c r="O36" s="2"/>
      <c r="P36" s="7" t="e">
        <f t="shared" si="0"/>
        <v>#DIV/0!</v>
      </c>
    </row>
    <row r="37" spans="2:16" ht="18.5" x14ac:dyDescent="0.45">
      <c r="B37" s="12">
        <v>45562</v>
      </c>
      <c r="C37" s="10">
        <v>2970</v>
      </c>
      <c r="D37" s="10" t="s">
        <v>162</v>
      </c>
      <c r="E37" s="10" t="s">
        <v>359</v>
      </c>
      <c r="F37" s="10">
        <v>220</v>
      </c>
      <c r="G37" s="10" t="s">
        <v>312</v>
      </c>
      <c r="H37" s="10" t="s">
        <v>178</v>
      </c>
      <c r="I37" s="10">
        <v>17571</v>
      </c>
      <c r="J37" s="10">
        <v>162220</v>
      </c>
      <c r="K37" s="10"/>
      <c r="L37" s="10">
        <v>6263</v>
      </c>
      <c r="M37" s="10"/>
      <c r="N37" s="10" t="s">
        <v>37</v>
      </c>
      <c r="O37" s="67">
        <v>5908943.1399999997</v>
      </c>
      <c r="P37" s="11">
        <f t="shared" si="0"/>
        <v>2.745330191144808</v>
      </c>
    </row>
    <row r="38" spans="2:16" ht="18.5" x14ac:dyDescent="0.45">
      <c r="B38" s="8">
        <v>45562</v>
      </c>
      <c r="C38" s="1">
        <v>2971</v>
      </c>
      <c r="D38" s="1" t="s">
        <v>11</v>
      </c>
      <c r="E38" s="1" t="s">
        <v>176</v>
      </c>
      <c r="F38" s="1">
        <v>16</v>
      </c>
      <c r="G38" s="1" t="s">
        <v>24</v>
      </c>
      <c r="H38" s="1" t="s">
        <v>14</v>
      </c>
      <c r="I38" s="1">
        <v>17564</v>
      </c>
      <c r="J38" s="1">
        <v>48250</v>
      </c>
      <c r="K38" s="1"/>
      <c r="L38" s="1">
        <v>6263</v>
      </c>
      <c r="M38" s="1"/>
      <c r="N38" s="1" t="s">
        <v>37</v>
      </c>
      <c r="O38" s="64">
        <v>615244.38</v>
      </c>
      <c r="P38" s="5">
        <f t="shared" si="0"/>
        <v>7.8424121484864271</v>
      </c>
    </row>
    <row r="39" spans="2:16" ht="18.5" x14ac:dyDescent="0.45">
      <c r="B39" s="3"/>
      <c r="C39" s="1"/>
      <c r="D39" s="1"/>
      <c r="E39" s="1" t="s">
        <v>338</v>
      </c>
      <c r="F39" s="1">
        <v>6</v>
      </c>
      <c r="G39" s="1" t="s">
        <v>312</v>
      </c>
      <c r="H39" s="1" t="s">
        <v>14</v>
      </c>
      <c r="I39" s="1">
        <v>17543</v>
      </c>
      <c r="J39" s="1">
        <v>48250</v>
      </c>
      <c r="K39" s="1"/>
      <c r="L39" s="1">
        <v>6263</v>
      </c>
      <c r="M39" s="1"/>
      <c r="N39" s="1" t="s">
        <v>37</v>
      </c>
      <c r="O39" s="64">
        <v>366203.16</v>
      </c>
      <c r="P39" s="6">
        <f t="shared" si="0"/>
        <v>13.175746490008443</v>
      </c>
    </row>
    <row r="40" spans="2:16" ht="18.5" x14ac:dyDescent="0.45">
      <c r="B40" s="3"/>
      <c r="C40" s="1"/>
      <c r="D40" s="1"/>
      <c r="E40" s="1" t="s">
        <v>423</v>
      </c>
      <c r="F40" s="1">
        <v>10</v>
      </c>
      <c r="G40" s="1" t="s">
        <v>312</v>
      </c>
      <c r="H40" s="1" t="s">
        <v>424</v>
      </c>
      <c r="I40" s="1">
        <v>17293</v>
      </c>
      <c r="J40" s="1">
        <v>48250</v>
      </c>
      <c r="K40" s="1"/>
      <c r="L40" s="1">
        <v>6263</v>
      </c>
      <c r="M40" s="1"/>
      <c r="N40" s="1" t="s">
        <v>37</v>
      </c>
      <c r="O40" s="64">
        <v>2102663.6800000002</v>
      </c>
      <c r="P40" s="6">
        <f t="shared" si="0"/>
        <v>2.2947083957811074</v>
      </c>
    </row>
    <row r="41" spans="2:16" ht="18.5" x14ac:dyDescent="0.45">
      <c r="B41" s="3"/>
      <c r="C41" s="1"/>
      <c r="D41" s="1"/>
      <c r="E41" s="1" t="s">
        <v>359</v>
      </c>
      <c r="F41" s="1">
        <v>70</v>
      </c>
      <c r="G41" s="1" t="s">
        <v>312</v>
      </c>
      <c r="H41" s="1" t="s">
        <v>178</v>
      </c>
      <c r="I41" s="1">
        <v>17572</v>
      </c>
      <c r="J41" s="1">
        <v>48250</v>
      </c>
      <c r="K41" s="1"/>
      <c r="L41" s="1">
        <v>6263</v>
      </c>
      <c r="M41" s="1"/>
      <c r="N41" s="1" t="s">
        <v>37</v>
      </c>
      <c r="O41" s="64">
        <v>1406124.68</v>
      </c>
      <c r="P41" s="6">
        <f t="shared" si="0"/>
        <v>3.4314169067852505</v>
      </c>
    </row>
    <row r="42" spans="2:16" ht="18.5" x14ac:dyDescent="0.45">
      <c r="B42" s="3"/>
      <c r="C42" s="1"/>
      <c r="D42" s="1"/>
      <c r="E42" s="1" t="s">
        <v>425</v>
      </c>
      <c r="F42" s="1">
        <v>25</v>
      </c>
      <c r="G42" s="1" t="s">
        <v>312</v>
      </c>
      <c r="H42" s="1" t="s">
        <v>426</v>
      </c>
      <c r="I42" s="1">
        <v>17562</v>
      </c>
      <c r="J42" s="1">
        <v>48250</v>
      </c>
      <c r="K42" s="1"/>
      <c r="L42" s="1">
        <v>6263</v>
      </c>
      <c r="M42" s="1"/>
      <c r="N42" s="1" t="s">
        <v>37</v>
      </c>
      <c r="O42" s="64">
        <v>951032</v>
      </c>
      <c r="P42" s="6">
        <f t="shared" si="0"/>
        <v>5.073436014771322</v>
      </c>
    </row>
    <row r="43" spans="2:16" ht="18.5" x14ac:dyDescent="0.45">
      <c r="B43" s="3"/>
      <c r="C43" s="1"/>
      <c r="D43" s="1"/>
      <c r="E43" s="1" t="s">
        <v>425</v>
      </c>
      <c r="F43" s="1">
        <v>5</v>
      </c>
      <c r="G43" s="1" t="s">
        <v>312</v>
      </c>
      <c r="H43" s="1" t="s">
        <v>426</v>
      </c>
      <c r="I43" s="1">
        <v>17563</v>
      </c>
      <c r="J43" s="1">
        <v>0</v>
      </c>
      <c r="K43" s="1"/>
      <c r="L43" s="1">
        <v>6263</v>
      </c>
      <c r="M43" s="1"/>
      <c r="N43" s="1" t="s">
        <v>37</v>
      </c>
      <c r="O43" s="64">
        <v>0.25</v>
      </c>
      <c r="P43" s="6">
        <f t="shared" si="0"/>
        <v>0</v>
      </c>
    </row>
    <row r="44" spans="2:16" ht="18.5" x14ac:dyDescent="0.45">
      <c r="B44" s="3"/>
      <c r="C44" s="1"/>
      <c r="D44" s="1"/>
      <c r="E44" s="1" t="s">
        <v>427</v>
      </c>
      <c r="F44" s="1">
        <v>16</v>
      </c>
      <c r="G44" s="1" t="s">
        <v>312</v>
      </c>
      <c r="H44" s="1" t="s">
        <v>428</v>
      </c>
      <c r="I44" s="1">
        <v>17559</v>
      </c>
      <c r="J44" s="1">
        <v>48250</v>
      </c>
      <c r="K44" s="1"/>
      <c r="L44" s="1">
        <v>6263</v>
      </c>
      <c r="M44" s="1"/>
      <c r="N44" s="1" t="s">
        <v>37</v>
      </c>
      <c r="O44" s="64">
        <v>624204.5</v>
      </c>
      <c r="P44" s="6">
        <f t="shared" si="0"/>
        <v>7.7298385384917925</v>
      </c>
    </row>
    <row r="45" spans="2:16" ht="18.5" x14ac:dyDescent="0.45">
      <c r="B45" s="3"/>
      <c r="C45" s="1"/>
      <c r="D45" s="1"/>
      <c r="E45" s="1" t="s">
        <v>427</v>
      </c>
      <c r="F45" s="1">
        <v>4</v>
      </c>
      <c r="G45" s="1" t="s">
        <v>312</v>
      </c>
      <c r="H45" s="1" t="s">
        <v>428</v>
      </c>
      <c r="I45" s="1">
        <v>17560</v>
      </c>
      <c r="J45" s="1">
        <v>0</v>
      </c>
      <c r="K45" s="1"/>
      <c r="L45" s="1">
        <v>6263</v>
      </c>
      <c r="M45" s="1"/>
      <c r="N45" s="1" t="s">
        <v>37</v>
      </c>
      <c r="O45" s="68">
        <v>0.2</v>
      </c>
      <c r="P45" s="6">
        <f t="shared" si="0"/>
        <v>0</v>
      </c>
    </row>
    <row r="46" spans="2:16" ht="18.5" x14ac:dyDescent="0.45">
      <c r="B46" s="3"/>
      <c r="C46" s="1"/>
      <c r="D46" s="1"/>
      <c r="E46" s="1" t="s">
        <v>429</v>
      </c>
      <c r="F46" s="1">
        <v>20</v>
      </c>
      <c r="G46" s="1" t="s">
        <v>149</v>
      </c>
      <c r="H46" s="1" t="s">
        <v>14</v>
      </c>
      <c r="I46" s="1">
        <v>17551</v>
      </c>
      <c r="J46" s="1">
        <v>183240</v>
      </c>
      <c r="K46" s="1"/>
      <c r="L46" s="1">
        <v>6263</v>
      </c>
      <c r="M46" s="1"/>
      <c r="N46" s="1" t="s">
        <v>37</v>
      </c>
      <c r="O46" s="64">
        <v>661510</v>
      </c>
      <c r="P46" s="6">
        <f t="shared" si="0"/>
        <v>27.700261522879472</v>
      </c>
    </row>
    <row r="47" spans="2:16" ht="18.5" x14ac:dyDescent="0.45">
      <c r="B47" s="4"/>
      <c r="C47" s="2"/>
      <c r="D47" s="2"/>
      <c r="E47" s="2" t="s">
        <v>429</v>
      </c>
      <c r="F47" s="2">
        <v>6</v>
      </c>
      <c r="G47" s="2" t="s">
        <v>149</v>
      </c>
      <c r="H47" s="2" t="s">
        <v>14</v>
      </c>
      <c r="I47" s="2">
        <v>17552</v>
      </c>
      <c r="J47" s="2">
        <v>0</v>
      </c>
      <c r="K47" s="2"/>
      <c r="L47" s="2">
        <v>6263</v>
      </c>
      <c r="M47" s="2"/>
      <c r="N47" s="2" t="s">
        <v>37</v>
      </c>
      <c r="O47" s="69">
        <v>0.3</v>
      </c>
      <c r="P47" s="7">
        <f t="shared" si="0"/>
        <v>0</v>
      </c>
    </row>
    <row r="48" spans="2:16" ht="18.5" x14ac:dyDescent="0.45">
      <c r="B48" s="12">
        <v>45565</v>
      </c>
      <c r="C48" s="10">
        <v>2972</v>
      </c>
      <c r="D48" s="10" t="s">
        <v>33</v>
      </c>
      <c r="E48" s="10" t="s">
        <v>430</v>
      </c>
      <c r="F48" s="10">
        <v>249</v>
      </c>
      <c r="G48" s="10" t="s">
        <v>30</v>
      </c>
      <c r="H48" s="10" t="s">
        <v>14</v>
      </c>
      <c r="I48" s="10" t="s">
        <v>437</v>
      </c>
      <c r="J48" s="10">
        <v>188800</v>
      </c>
      <c r="K48" s="10"/>
      <c r="L48" s="10">
        <v>6276</v>
      </c>
      <c r="M48" s="10"/>
      <c r="N48" s="10" t="s">
        <v>37</v>
      </c>
      <c r="O48" s="67">
        <v>5023622.8</v>
      </c>
      <c r="P48" s="11">
        <f t="shared" si="0"/>
        <v>3.7582439509590571</v>
      </c>
    </row>
    <row r="49" spans="2:16" ht="18.5" x14ac:dyDescent="0.45">
      <c r="B49" s="12">
        <v>45565</v>
      </c>
      <c r="C49" s="1">
        <v>2973</v>
      </c>
      <c r="D49" s="1" t="s">
        <v>11</v>
      </c>
      <c r="E49" s="1" t="s">
        <v>234</v>
      </c>
      <c r="F49" s="1">
        <v>16</v>
      </c>
      <c r="G49" s="1" t="s">
        <v>312</v>
      </c>
      <c r="H49" s="1" t="s">
        <v>235</v>
      </c>
      <c r="I49" s="1">
        <v>17558</v>
      </c>
      <c r="J49" s="1">
        <v>48250</v>
      </c>
      <c r="K49" s="1"/>
      <c r="L49" s="1">
        <v>6276</v>
      </c>
      <c r="M49" s="1"/>
      <c r="N49" s="1" t="s">
        <v>37</v>
      </c>
      <c r="O49" s="64">
        <v>795361.33</v>
      </c>
      <c r="P49" s="6">
        <f t="shared" si="0"/>
        <v>6.0664251806157088</v>
      </c>
    </row>
    <row r="50" spans="2:16" ht="18.5" x14ac:dyDescent="0.45">
      <c r="B50" s="3"/>
      <c r="C50" s="1"/>
      <c r="D50" s="1"/>
      <c r="E50" s="1" t="s">
        <v>106</v>
      </c>
      <c r="F50" s="1">
        <v>18</v>
      </c>
      <c r="G50" s="1" t="s">
        <v>312</v>
      </c>
      <c r="H50" s="1" t="s">
        <v>431</v>
      </c>
      <c r="I50" s="1">
        <v>17566</v>
      </c>
      <c r="J50" s="1">
        <v>48250</v>
      </c>
      <c r="K50" s="1"/>
      <c r="L50" s="1">
        <v>6276</v>
      </c>
      <c r="M50" s="1"/>
      <c r="N50" s="1" t="s">
        <v>37</v>
      </c>
      <c r="O50" s="64">
        <v>682910.52</v>
      </c>
      <c r="P50" s="6">
        <f t="shared" si="0"/>
        <v>7.0653473020154962</v>
      </c>
    </row>
    <row r="51" spans="2:16" ht="18.5" x14ac:dyDescent="0.45">
      <c r="B51" s="21"/>
      <c r="C51" s="18"/>
      <c r="D51" s="18"/>
      <c r="E51" s="1" t="s">
        <v>191</v>
      </c>
      <c r="F51" s="1">
        <v>20</v>
      </c>
      <c r="G51" s="1" t="s">
        <v>24</v>
      </c>
      <c r="H51" s="1" t="s">
        <v>14</v>
      </c>
      <c r="I51" s="1">
        <v>17580</v>
      </c>
      <c r="J51" s="1">
        <v>48250</v>
      </c>
      <c r="K51" s="1"/>
      <c r="L51" s="18">
        <v>6276</v>
      </c>
      <c r="M51" s="18"/>
      <c r="N51" s="1" t="s">
        <v>37</v>
      </c>
      <c r="O51" s="18">
        <v>781824.7</v>
      </c>
      <c r="P51" s="6">
        <f t="shared" si="0"/>
        <v>6.1714601751517959</v>
      </c>
    </row>
    <row r="52" spans="2:16" ht="18.5" x14ac:dyDescent="0.45">
      <c r="B52" s="21"/>
      <c r="C52" s="18"/>
      <c r="D52" s="18"/>
      <c r="E52" s="1" t="s">
        <v>29</v>
      </c>
      <c r="F52" s="1">
        <v>70</v>
      </c>
      <c r="G52" s="1" t="s">
        <v>30</v>
      </c>
      <c r="H52" s="1" t="s">
        <v>14</v>
      </c>
      <c r="I52" s="1">
        <v>17578</v>
      </c>
      <c r="J52" s="1">
        <v>170256</v>
      </c>
      <c r="K52" s="1"/>
      <c r="L52" s="18">
        <v>6276</v>
      </c>
      <c r="M52" s="18"/>
      <c r="N52" s="1" t="s">
        <v>37</v>
      </c>
      <c r="O52" s="18">
        <v>2644012</v>
      </c>
      <c r="P52" s="6">
        <f t="shared" si="0"/>
        <v>6.4393051166182298</v>
      </c>
    </row>
    <row r="53" spans="2:16" ht="18.5" x14ac:dyDescent="0.45">
      <c r="B53" s="21"/>
      <c r="C53" s="18"/>
      <c r="D53" s="18"/>
      <c r="E53" s="1" t="s">
        <v>29</v>
      </c>
      <c r="F53" s="1">
        <v>24</v>
      </c>
      <c r="G53" s="1" t="s">
        <v>30</v>
      </c>
      <c r="H53" s="1" t="s">
        <v>14</v>
      </c>
      <c r="I53" s="1">
        <v>17579</v>
      </c>
      <c r="J53" s="1">
        <v>0</v>
      </c>
      <c r="K53" s="1"/>
      <c r="L53" s="18">
        <v>6276</v>
      </c>
      <c r="M53" s="18"/>
      <c r="N53" s="1" t="s">
        <v>37</v>
      </c>
      <c r="O53" s="18">
        <v>1.2</v>
      </c>
      <c r="P53" s="6">
        <f t="shared" si="0"/>
        <v>0</v>
      </c>
    </row>
    <row r="54" spans="2:16" ht="18.5" x14ac:dyDescent="0.45">
      <c r="B54" s="21"/>
      <c r="C54" s="18"/>
      <c r="D54" s="18"/>
      <c r="E54" s="1" t="s">
        <v>387</v>
      </c>
      <c r="F54" s="1">
        <v>31</v>
      </c>
      <c r="G54" s="1" t="s">
        <v>432</v>
      </c>
      <c r="H54" s="1" t="s">
        <v>14</v>
      </c>
      <c r="I54" s="1">
        <v>17576</v>
      </c>
      <c r="J54" s="1">
        <v>48250</v>
      </c>
      <c r="K54" s="1"/>
      <c r="L54" s="18">
        <v>6276</v>
      </c>
      <c r="M54" s="18"/>
      <c r="N54" s="1" t="s">
        <v>37</v>
      </c>
      <c r="O54" s="18">
        <v>1280119.31</v>
      </c>
      <c r="P54" s="6">
        <f t="shared" si="0"/>
        <v>3.769179921205938</v>
      </c>
    </row>
    <row r="55" spans="2:16" ht="18.5" x14ac:dyDescent="0.45">
      <c r="B55" s="21"/>
      <c r="C55" s="18"/>
      <c r="D55" s="18"/>
      <c r="E55" s="1" t="s">
        <v>387</v>
      </c>
      <c r="F55" s="1">
        <v>6</v>
      </c>
      <c r="G55" s="1" t="s">
        <v>134</v>
      </c>
      <c r="H55" s="1" t="s">
        <v>14</v>
      </c>
      <c r="I55" s="1">
        <v>17577</v>
      </c>
      <c r="J55" s="1">
        <v>0</v>
      </c>
      <c r="K55" s="1"/>
      <c r="L55" s="18">
        <v>6276</v>
      </c>
      <c r="M55" s="18"/>
      <c r="N55" s="1" t="s">
        <v>37</v>
      </c>
      <c r="O55" s="18">
        <v>0.3</v>
      </c>
      <c r="P55" s="6">
        <f t="shared" si="0"/>
        <v>0</v>
      </c>
    </row>
    <row r="56" spans="2:16" ht="18.5" x14ac:dyDescent="0.45">
      <c r="B56" s="34"/>
      <c r="C56" s="35"/>
      <c r="D56" s="35"/>
      <c r="E56" s="2" t="s">
        <v>60</v>
      </c>
      <c r="F56" s="2">
        <v>31</v>
      </c>
      <c r="G56" s="2" t="s">
        <v>61</v>
      </c>
      <c r="H56" s="2" t="s">
        <v>14</v>
      </c>
      <c r="I56" s="2">
        <v>17574</v>
      </c>
      <c r="J56" s="2">
        <v>48250</v>
      </c>
      <c r="K56" s="2"/>
      <c r="L56" s="35">
        <v>6276</v>
      </c>
      <c r="M56" s="35"/>
      <c r="N56" s="2" t="s">
        <v>37</v>
      </c>
      <c r="O56" s="35">
        <v>1055236.46</v>
      </c>
      <c r="P56" s="7">
        <f t="shared" si="0"/>
        <v>4.5724348834573059</v>
      </c>
    </row>
    <row r="57" spans="2:16" ht="18.5" x14ac:dyDescent="0.45">
      <c r="B57" s="21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 t="e">
        <f>#REF!/#REF!</f>
        <v>#REF!</v>
      </c>
    </row>
    <row r="58" spans="2:16" ht="18.5" x14ac:dyDescent="0.45">
      <c r="B58" s="21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2:16" ht="18.5" x14ac:dyDescent="0.45">
      <c r="B59" s="21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2:16" ht="18.5" x14ac:dyDescent="0.45">
      <c r="B60" s="21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2:16" ht="18.5" x14ac:dyDescent="0.4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2:16" ht="18.5" x14ac:dyDescent="0.4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</sheetData>
  <mergeCells count="1">
    <mergeCell ref="B2:P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8cfa998-f805-49cf-849a-5c8306f18c04}" enabled="0" method="" siteId="{38cfa998-f805-49cf-849a-5c8306f18c0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</vt:lpstr>
      <vt:lpstr>FEBRERO</vt:lpstr>
      <vt:lpstr>MARZO</vt:lpstr>
      <vt:lpstr>ABRIL</vt:lpstr>
      <vt:lpstr>MAYO </vt:lpstr>
      <vt:lpstr>JUNIO</vt:lpstr>
      <vt:lpstr>JULIO</vt:lpstr>
      <vt:lpstr>AGOSTO</vt:lpstr>
      <vt:lpstr>SEPTIEMBRE</vt:lpstr>
      <vt:lpstr>OCTUBRE</vt:lpstr>
      <vt:lpstr>NOVIEMBRE </vt:lpstr>
      <vt:lpstr>DICIEMBRE</vt:lpstr>
      <vt:lpstr>ENERO 2025</vt:lpstr>
      <vt:lpstr>FEBRERO 2025</vt:lpstr>
      <vt:lpstr>MARZO 2025</vt:lpstr>
      <vt:lpstr>ABRIL 2025</vt:lpstr>
      <vt:lpstr>MAYO 2025</vt:lpstr>
      <vt:lpstr>JUNIO 2025</vt:lpstr>
      <vt:lpstr>JULIO 2025</vt:lpstr>
      <vt:lpstr>AGOSTO 2025</vt:lpstr>
      <vt:lpstr>SETIEMRE  2025</vt:lpstr>
      <vt:lpstr>OCTUBRE 2025</vt:lpstr>
      <vt:lpstr>NOVIEMBRE 2025</vt:lpstr>
      <vt:lpstr>DICIEMBRE 2025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Susana Ishida</cp:lastModifiedBy>
  <cp:lastPrinted>2024-06-12T09:20:18Z</cp:lastPrinted>
  <dcterms:created xsi:type="dcterms:W3CDTF">2024-01-03T09:19:17Z</dcterms:created>
  <dcterms:modified xsi:type="dcterms:W3CDTF">2025-02-03T15:04:41Z</dcterms:modified>
</cp:coreProperties>
</file>