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01.10" sheetId="1" state="visible" r:id="rId1"/>
    <sheet name="02.10" sheetId="2" state="visible" r:id="rId2"/>
    <sheet name="03.10" sheetId="3" state="visible" r:id="rId3"/>
    <sheet name="04.10" sheetId="4" state="visible" r:id="rId4"/>
    <sheet name="08.10" sheetId="5" state="visible" r:id="rId5"/>
    <sheet name="10.10" sheetId="6" state="visible" r:id="rId6"/>
    <sheet name="15.10" sheetId="7" state="visible" r:id="rId7"/>
    <sheet name="16.10" sheetId="8" state="visible" r:id="rId8"/>
    <sheet name="17.10" sheetId="9" state="visible" r:id="rId9"/>
    <sheet name="Planilha10" sheetId="10" state="visible" r:id="rId10"/>
    <sheet name="Planilha11" sheetId="11" state="visible" r:id="rId11"/>
    <sheet name="Planilha12" sheetId="12" state="visible" r:id="rId12"/>
    <sheet name="Planilha13" sheetId="13" state="visible" r:id="rId13"/>
    <sheet name="Contas Fechamento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&quot;R$ &quot;#,##0.00"/>
    <numFmt numFmtId="165" formatCode="_-&quot;R$ &quot;* #,##0.00_-;&quot;-R$ &quot;* #,##0.00_-;_-&quot;R$ &quot;* \-??_-;_-@_-"/>
    <numFmt numFmtId="166" formatCode="yyyy-mm-dd"/>
    <numFmt numFmtId="167" formatCode="&quot;R$&quot;#,##0.00"/>
  </numFmts>
  <fonts count="1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0"/>
    </font>
    <font>
      <name val="Source Sans Pro"/>
      <charset val="1"/>
      <family val="2"/>
      <color rgb="FF333333"/>
      <sz val="11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5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color theme="9" tint="-0.5"/>
      <sz val="10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family val="0"/>
      <b val="1"/>
      <sz val="11"/>
    </font>
    <font>
      <name val="Cambria"/>
      <charset val="1"/>
      <family val="0"/>
      <sz val="11"/>
    </font>
    <font>
      <name val="Arial"/>
      <charset val="1"/>
      <family val="0"/>
      <b val="1"/>
      <color rgb="FFFFFFFF"/>
      <sz val="14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165" fontId="0" fillId="0" borderId="0" applyAlignment="1">
      <alignment horizontal="general" vertical="bottom"/>
    </xf>
  </cellStyleXfs>
  <cellXfs count="12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165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5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165" fontId="4" fillId="0" borderId="1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165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4" pivotButton="0" quotePrefix="0" xfId="0"/>
    <xf numFmtId="0" fontId="4" fillId="0" borderId="1" applyAlignment="1" pivotButton="0" quotePrefix="0" xfId="0">
      <alignment horizontal="general" vertical="center"/>
    </xf>
    <xf numFmtId="164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bottom"/>
    </xf>
    <xf numFmtId="164" fontId="4" fillId="0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bottom"/>
    </xf>
    <xf numFmtId="164" fontId="6" fillId="0" borderId="2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bottom"/>
    </xf>
    <xf numFmtId="164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right" vertical="bottom"/>
    </xf>
    <xf numFmtId="164" fontId="6" fillId="0" borderId="1" applyAlignment="1" pivotButton="0" quotePrefix="0" xfId="0">
      <alignment horizontal="general" vertical="bottom"/>
    </xf>
    <xf numFmtId="164" fontId="8" fillId="0" borderId="1" applyAlignment="1" pivotButton="0" quotePrefix="0" xfId="0">
      <alignment horizontal="general" vertical="bottom"/>
    </xf>
    <xf numFmtId="164" fontId="7" fillId="2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center" vertical="center"/>
    </xf>
    <xf numFmtId="0" fontId="9" fillId="2" borderId="1" applyAlignment="1" pivotButton="0" quotePrefix="0" xfId="0">
      <alignment horizontal="left" vertical="bottom"/>
    </xf>
    <xf numFmtId="164" fontId="9" fillId="2" borderId="1" applyAlignment="1" pivotButton="0" quotePrefix="0" xfId="0">
      <alignment horizontal="general" vertical="bottom"/>
    </xf>
    <xf numFmtId="0" fontId="6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left" vertical="center" wrapText="1"/>
    </xf>
    <xf numFmtId="164" fontId="9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center"/>
    </xf>
    <xf numFmtId="0" fontId="4" fillId="0" borderId="1" applyAlignment="1" pivotButton="0" quotePrefix="0" xfId="0">
      <alignment horizontal="general" vertical="bottom"/>
    </xf>
    <xf numFmtId="0" fontId="4" fillId="0" borderId="4" applyAlignment="1" pivotButton="0" quotePrefix="0" xfId="0">
      <alignment horizontal="left" vertical="bottom"/>
    </xf>
    <xf numFmtId="0" fontId="4" fillId="0" borderId="0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bottom"/>
    </xf>
    <xf numFmtId="0" fontId="4" fillId="0" borderId="5" applyAlignment="1" pivotButton="0" quotePrefix="0" xfId="0">
      <alignment horizontal="general" vertical="bottom"/>
    </xf>
    <xf numFmtId="0" fontId="6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0" fillId="0" borderId="4" applyAlignment="1" pivotButton="0" quotePrefix="0" xfId="0">
      <alignment horizontal="general" vertical="bottom"/>
    </xf>
    <xf numFmtId="164" fontId="7" fillId="0" borderId="1" applyAlignment="1" pivotButton="0" quotePrefix="0" xfId="0">
      <alignment horizontal="general" vertical="center"/>
    </xf>
    <xf numFmtId="0" fontId="6" fillId="0" borderId="1" applyAlignment="1" pivotButton="0" quotePrefix="0" xfId="0">
      <alignment horizontal="general" vertical="center"/>
    </xf>
    <xf numFmtId="164" fontId="10" fillId="0" borderId="1" applyAlignment="1" pivotButton="0" quotePrefix="0" xfId="0">
      <alignment horizontal="general" vertical="center"/>
    </xf>
    <xf numFmtId="0" fontId="9" fillId="2" borderId="1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center"/>
    </xf>
    <xf numFmtId="0" fontId="12" fillId="0" borderId="1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/>
    </xf>
    <xf numFmtId="0" fontId="13" fillId="0" borderId="1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general" vertical="bottom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167" fontId="0" fillId="0" borderId="0" applyAlignment="1" pivotButton="0" quotePrefix="0" xfId="0">
      <alignment vertical="center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Moeda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16" activeCellId="0" sqref="G16"/>
    </sheetView>
  </sheetViews>
  <sheetFormatPr baseColWidth="8" defaultColWidth="8.59765625" defaultRowHeight="15" zeroHeight="0" outlineLevelRow="0"/>
  <cols>
    <col width="6.57" customWidth="1" style="63" min="1" max="1"/>
    <col width="36.14" customWidth="1" style="63" min="2" max="2"/>
    <col width="13.14" customWidth="1" style="63" min="3" max="3"/>
    <col width="11.43" customWidth="1" style="63" min="5" max="5"/>
    <col width="12.57" customWidth="1" style="63" min="6" max="6"/>
    <col width="45" customWidth="1" style="63" min="8" max="8"/>
    <col width="14.43" customWidth="1" style="63" min="9" max="9"/>
    <col width="11.86" customWidth="1" style="63" min="10" max="10"/>
    <col width="13.43" customWidth="1" style="63" min="11" max="11"/>
  </cols>
  <sheetData>
    <row r="1" ht="15" customHeight="1" s="64">
      <c r="A1" s="65" t="inlineStr">
        <is>
          <t>(CAMPSSA) Atendimento Médico Terça- feira 01/10/2024</t>
        </is>
      </c>
      <c r="B1" s="66" t="n"/>
      <c r="C1" s="66" t="n"/>
      <c r="D1" s="66" t="n"/>
      <c r="E1" s="67" t="n"/>
      <c r="G1" s="65" t="inlineStr">
        <is>
          <t>(CAMPSSA) Atendimento Psicológico Terça-feira 01/10/2024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68" t="inlineStr">
        <is>
          <t>ATANAEL PINTO SANTANA</t>
        </is>
      </c>
      <c r="C3" s="65" t="n">
        <v>513777451</v>
      </c>
      <c r="D3" s="65" t="n"/>
      <c r="E3" s="69" t="n">
        <v>148.65</v>
      </c>
      <c r="F3" s="63" t="inlineStr">
        <is>
          <t>P</t>
        </is>
      </c>
      <c r="G3" s="68" t="n">
        <v>1</v>
      </c>
      <c r="H3" s="70" t="inlineStr">
        <is>
          <t>ATANAEL PINTO SANTANA</t>
        </is>
      </c>
      <c r="I3" s="65" t="n">
        <v>513777451</v>
      </c>
      <c r="J3" s="71" t="n"/>
      <c r="K3" s="71" t="n">
        <v>192.61</v>
      </c>
      <c r="L3" s="63" t="inlineStr">
        <is>
          <t>P</t>
        </is>
      </c>
    </row>
    <row r="4" ht="15" customHeight="1" s="64">
      <c r="A4" s="68" t="n">
        <v>2</v>
      </c>
      <c r="B4" s="68" t="inlineStr">
        <is>
          <t>TAMILE SANTANA RIOS</t>
        </is>
      </c>
      <c r="C4" s="65" t="n">
        <v>513700004</v>
      </c>
      <c r="D4" s="65" t="n"/>
      <c r="E4" s="69" t="n">
        <v>148.65</v>
      </c>
      <c r="F4" s="63" t="inlineStr">
        <is>
          <t>C</t>
        </is>
      </c>
      <c r="G4" s="68" t="n">
        <v>2</v>
      </c>
      <c r="H4" s="70" t="inlineStr">
        <is>
          <t>TAMILE SANTANA RIOS</t>
        </is>
      </c>
      <c r="I4" s="65" t="n">
        <v>513700004</v>
      </c>
      <c r="J4" s="71" t="n"/>
      <c r="K4" s="71" t="n">
        <v>192.61</v>
      </c>
      <c r="L4" s="63" t="inlineStr">
        <is>
          <t>C</t>
        </is>
      </c>
    </row>
    <row r="5" ht="15" customHeight="1" s="64">
      <c r="A5" s="68" t="n">
        <v>3</v>
      </c>
      <c r="B5" s="72" t="inlineStr">
        <is>
          <t>MARIA ANGELA REIS COSTA</t>
        </is>
      </c>
      <c r="C5" s="65" t="n">
        <v>513776719</v>
      </c>
      <c r="D5" s="65" t="n"/>
      <c r="E5" s="69" t="n">
        <v>148.65</v>
      </c>
      <c r="F5" s="63" t="inlineStr">
        <is>
          <t>D</t>
        </is>
      </c>
      <c r="G5" s="68" t="n">
        <v>3</v>
      </c>
      <c r="H5" s="70" t="inlineStr">
        <is>
          <t>CAMILA SILVA FRANCA</t>
        </is>
      </c>
      <c r="I5" s="65" t="n">
        <v>513758449</v>
      </c>
      <c r="J5" s="71" t="n"/>
      <c r="K5" s="71" t="n">
        <v>192.61</v>
      </c>
      <c r="L5" s="63" t="inlineStr">
        <is>
          <t>E:300/P:41,26</t>
        </is>
      </c>
    </row>
    <row r="6" ht="15" customHeight="1" s="64">
      <c r="A6" s="68" t="n">
        <v>4</v>
      </c>
      <c r="B6" s="68" t="inlineStr">
        <is>
          <t>CAMILA SILVA FRANCA</t>
        </is>
      </c>
      <c r="C6" s="65" t="n">
        <v>513758449</v>
      </c>
      <c r="D6" s="65" t="n"/>
      <c r="E6" s="69" t="n">
        <v>148.65</v>
      </c>
      <c r="F6" s="63" t="inlineStr">
        <is>
          <t>E:300/P:41,26</t>
        </is>
      </c>
      <c r="G6" s="68" t="n">
        <v>4</v>
      </c>
      <c r="H6" s="70" t="inlineStr">
        <is>
          <t>GERSON ARAUJO SANTOS</t>
        </is>
      </c>
      <c r="I6" s="65" t="n">
        <v>513749220</v>
      </c>
      <c r="J6" s="71" t="n"/>
      <c r="K6" s="71" t="n">
        <v>192.61</v>
      </c>
      <c r="L6" s="63" t="inlineStr">
        <is>
          <t>C</t>
        </is>
      </c>
    </row>
    <row r="7" ht="15" customHeight="1" s="64">
      <c r="A7" s="68" t="n">
        <v>5</v>
      </c>
      <c r="B7" s="68" t="inlineStr">
        <is>
          <t>GERSON ARAUJO SANTOS</t>
        </is>
      </c>
      <c r="C7" s="65" t="n">
        <v>513749220</v>
      </c>
      <c r="D7" s="65" t="n"/>
      <c r="E7" s="69" t="n">
        <v>148.65</v>
      </c>
      <c r="F7" s="63" t="inlineStr">
        <is>
          <t>C</t>
        </is>
      </c>
      <c r="G7" s="68" t="n">
        <v>5</v>
      </c>
      <c r="H7" s="70" t="inlineStr">
        <is>
          <t>GILMAR JOSE SANTOS DA SILVA</t>
        </is>
      </c>
      <c r="I7" s="65" t="n">
        <v>513754823</v>
      </c>
      <c r="J7" s="71" t="n"/>
      <c r="K7" s="71" t="n">
        <v>192.61</v>
      </c>
      <c r="L7" s="63" t="inlineStr">
        <is>
          <t>D</t>
        </is>
      </c>
    </row>
    <row r="8" ht="15" customHeight="1" s="64">
      <c r="A8" s="68" t="n">
        <v>6</v>
      </c>
      <c r="B8" s="68" t="inlineStr">
        <is>
          <t>FLAVIA ANDREA DE CASTRO ROCHA</t>
        </is>
      </c>
      <c r="C8" s="65" t="n">
        <v>513756797</v>
      </c>
      <c r="D8" s="65" t="n"/>
      <c r="E8" s="69" t="n">
        <v>148.65</v>
      </c>
      <c r="F8" s="63" t="inlineStr">
        <is>
          <t>C</t>
        </is>
      </c>
      <c r="G8" s="68" t="n">
        <v>6</v>
      </c>
      <c r="H8" s="68" t="inlineStr">
        <is>
          <t>LEANDRO NERY SANTOS BRITO</t>
        </is>
      </c>
      <c r="I8" s="65" t="n">
        <v>513781493</v>
      </c>
      <c r="J8" s="71" t="n"/>
      <c r="K8" s="71" t="n">
        <v>192.61</v>
      </c>
      <c r="L8" s="63" t="inlineStr">
        <is>
          <t>C</t>
        </is>
      </c>
    </row>
    <row r="9" ht="15" customHeight="1" s="64">
      <c r="A9" s="68" t="n">
        <v>7</v>
      </c>
      <c r="B9" s="68" t="inlineStr">
        <is>
          <t>MAILY BORGES NUNEZ</t>
        </is>
      </c>
      <c r="C9" s="65" t="n">
        <v>513761848</v>
      </c>
      <c r="D9" s="65" t="n"/>
      <c r="E9" s="69" t="n">
        <v>148.65</v>
      </c>
      <c r="F9" s="63" t="inlineStr">
        <is>
          <t>C</t>
        </is>
      </c>
      <c r="G9" s="68" t="n">
        <v>7</v>
      </c>
      <c r="H9" s="68" t="inlineStr">
        <is>
          <t>MARIA CLARA MORAIS DE CARVALHO</t>
        </is>
      </c>
      <c r="I9" s="65" t="n">
        <v>513701260</v>
      </c>
      <c r="J9" s="71" t="n"/>
      <c r="K9" s="71" t="n">
        <v>192.61</v>
      </c>
      <c r="L9" s="63" t="inlineStr">
        <is>
          <t>C</t>
        </is>
      </c>
    </row>
    <row r="10" ht="15" customHeight="1" s="64">
      <c r="A10" s="68" t="n">
        <v>8</v>
      </c>
      <c r="B10" s="68" t="inlineStr">
        <is>
          <t>MARIA LINDIVANIA CRUZ DIAS PASSOS</t>
        </is>
      </c>
      <c r="C10" s="65" t="n">
        <v>513778649</v>
      </c>
      <c r="D10" s="71" t="n"/>
      <c r="E10" s="73" t="n">
        <v>148.65</v>
      </c>
      <c r="F10" s="63" t="inlineStr">
        <is>
          <t>D</t>
        </is>
      </c>
      <c r="G10" s="68" t="n">
        <v>8</v>
      </c>
      <c r="H10" s="68" t="inlineStr">
        <is>
          <t>MARIA ZILMA UCHOA DE AZEVEDO</t>
        </is>
      </c>
      <c r="I10" s="65" t="n">
        <v>513772028</v>
      </c>
      <c r="J10" s="71" t="n"/>
      <c r="K10" s="71" t="n">
        <v>192.61</v>
      </c>
      <c r="L10" s="63" t="inlineStr">
        <is>
          <t>C</t>
        </is>
      </c>
    </row>
    <row r="11" ht="15" customHeight="1" s="64">
      <c r="A11" s="68" t="n">
        <v>9</v>
      </c>
      <c r="B11" s="72" t="inlineStr">
        <is>
          <t>DIEGO CAVALCANTI GONCALVES</t>
        </is>
      </c>
      <c r="C11" s="65" t="n">
        <v>513720426</v>
      </c>
      <c r="D11" s="71" t="n"/>
      <c r="E11" s="73" t="n">
        <v>148.65</v>
      </c>
      <c r="F11" s="63" t="inlineStr">
        <is>
          <t>C</t>
        </is>
      </c>
      <c r="I11" s="74" t="n"/>
      <c r="J11" s="75" t="inlineStr">
        <is>
          <t>Total</t>
        </is>
      </c>
      <c r="K11" s="76">
        <f>K3+K4+K5+K6+K7+K8+K9+K10</f>
        <v/>
      </c>
    </row>
    <row r="12" ht="15" customHeight="1" s="64">
      <c r="A12" s="68" t="n">
        <v>10</v>
      </c>
      <c r="B12" s="68" t="inlineStr">
        <is>
          <t>GILMAR JOSE SANTOS DA SILVA</t>
        </is>
      </c>
      <c r="C12" s="65" t="n">
        <v>513754823</v>
      </c>
      <c r="D12" s="65" t="n"/>
      <c r="E12" s="73" t="n">
        <v>148.65</v>
      </c>
      <c r="F12" s="63" t="inlineStr">
        <is>
          <t>D</t>
        </is>
      </c>
      <c r="G12" s="77" t="n"/>
      <c r="H12" s="74" t="n"/>
      <c r="I12" s="74" t="n"/>
      <c r="J12" s="78" t="n"/>
      <c r="K12" s="14" t="n"/>
    </row>
    <row r="13" ht="15" customHeight="1" s="64">
      <c r="A13" s="68" t="n">
        <v>11</v>
      </c>
      <c r="B13" s="68" t="inlineStr">
        <is>
          <t>LEANDRO NERY SANTOS BRITO</t>
        </is>
      </c>
      <c r="C13" s="65" t="n">
        <v>513781493</v>
      </c>
      <c r="D13" s="71" t="n"/>
      <c r="E13" s="73" t="n">
        <v>148.65</v>
      </c>
      <c r="F13" s="63" t="inlineStr">
        <is>
          <t>C</t>
        </is>
      </c>
      <c r="H13" s="79" t="n"/>
    </row>
    <row r="14" ht="15" customHeight="1" s="64">
      <c r="A14" s="68" t="n">
        <v>12</v>
      </c>
      <c r="B14" s="68" t="inlineStr">
        <is>
          <t>JOAO CUSTODIO GONCALVES</t>
        </is>
      </c>
      <c r="C14" s="65" t="n">
        <v>513766860</v>
      </c>
      <c r="D14" s="71" t="n"/>
      <c r="E14" s="73" t="n">
        <v>148.65</v>
      </c>
      <c r="F14" s="63" t="inlineStr">
        <is>
          <t>E</t>
        </is>
      </c>
      <c r="I14" s="80" t="inlineStr">
        <is>
          <t>ATEND.MÉDICO</t>
        </is>
      </c>
      <c r="J14" s="67" t="n"/>
      <c r="K14" s="81" t="n">
        <v>2527.05</v>
      </c>
    </row>
    <row r="15" ht="15" customHeight="1" s="64">
      <c r="A15" s="68" t="n">
        <v>13</v>
      </c>
      <c r="B15" s="68" t="inlineStr">
        <is>
          <t>MARIA CLARA MORAIS DE CARVALHO</t>
        </is>
      </c>
      <c r="C15" s="65" t="n">
        <v>513701260</v>
      </c>
      <c r="D15" s="71" t="n"/>
      <c r="E15" s="73" t="n">
        <v>148.65</v>
      </c>
      <c r="F15" s="63" t="inlineStr">
        <is>
          <t>C</t>
        </is>
      </c>
      <c r="I15" s="80" t="inlineStr">
        <is>
          <t>ATEND.PSICOLÓGICO</t>
        </is>
      </c>
      <c r="J15" s="67" t="n"/>
      <c r="K15" s="18" t="n">
        <v>1540.88</v>
      </c>
    </row>
    <row r="16" ht="15" customHeight="1" s="64">
      <c r="A16" s="68" t="n">
        <v>14</v>
      </c>
      <c r="B16" s="68" t="inlineStr">
        <is>
          <t>DANIEL BARBOSA DA SILVA</t>
        </is>
      </c>
      <c r="C16" s="65" t="inlineStr">
        <is>
          <t xml:space="preserve">513778201	</t>
        </is>
      </c>
      <c r="D16" s="71" t="n"/>
      <c r="E16" s="73" t="n">
        <v>148.65</v>
      </c>
      <c r="F16" s="63" t="inlineStr">
        <is>
          <t>C</t>
        </is>
      </c>
      <c r="I16" s="82" t="inlineStr">
        <is>
          <t>TOTAL</t>
        </is>
      </c>
      <c r="J16" s="67" t="n"/>
      <c r="K16" s="83" t="n">
        <v>2378.4</v>
      </c>
    </row>
    <row r="17" ht="15" customHeight="1" s="64">
      <c r="A17" s="68" t="n">
        <v>15</v>
      </c>
      <c r="B17" s="68" t="inlineStr">
        <is>
          <t xml:space="preserve">	MARIA ZILMA UCHOA DE AZEVEDO</t>
        </is>
      </c>
      <c r="C17" s="65" t="n">
        <v>513772028</v>
      </c>
      <c r="D17" s="71" t="n"/>
      <c r="E17" s="73" t="n">
        <v>148.65</v>
      </c>
      <c r="F17" s="63" t="inlineStr">
        <is>
          <t>C</t>
        </is>
      </c>
      <c r="I17" s="80" t="inlineStr">
        <is>
          <t>PAGAM.PSICOLOGA</t>
        </is>
      </c>
      <c r="J17" s="67" t="n"/>
      <c r="K17" s="21" t="n">
        <v>508</v>
      </c>
    </row>
    <row r="18" ht="15" customHeight="1" s="64">
      <c r="A18" s="68" t="n">
        <v>16</v>
      </c>
      <c r="B18" s="68" t="inlineStr">
        <is>
          <t xml:space="preserve">	CARLOS ALBERTO KRUSCHEWSKY NETO</t>
        </is>
      </c>
      <c r="C18" s="65" t="n">
        <v>513753257</v>
      </c>
      <c r="D18" s="71" t="n"/>
      <c r="E18" s="73" t="n">
        <v>148.65</v>
      </c>
      <c r="F18" s="63" t="inlineStr">
        <is>
          <t>P</t>
        </is>
      </c>
      <c r="I18" s="80" t="inlineStr">
        <is>
          <t>PAGAM. MÉDICA</t>
        </is>
      </c>
      <c r="J18" s="67" t="n"/>
      <c r="K18" s="84" t="n">
        <v>833</v>
      </c>
    </row>
    <row r="19" ht="15" customHeight="1" s="64">
      <c r="A19" s="68" t="n">
        <v>17</v>
      </c>
      <c r="B19" s="68" t="inlineStr">
        <is>
          <t xml:space="preserve">	FLAVIO LEONARDO PATRONI TORO</t>
        </is>
      </c>
      <c r="C19" s="65" t="n">
        <v>513697796</v>
      </c>
      <c r="D19" s="71" t="n"/>
      <c r="E19" s="73" t="n">
        <v>148.65</v>
      </c>
      <c r="F19" s="63" t="inlineStr">
        <is>
          <t>C</t>
        </is>
      </c>
      <c r="I19" s="80" t="inlineStr">
        <is>
          <t>SOMA</t>
        </is>
      </c>
      <c r="J19" s="67" t="n"/>
      <c r="K19" s="85">
        <f>K16-K18-K17</f>
        <v/>
      </c>
    </row>
    <row r="20" ht="15" customHeight="1" s="64">
      <c r="A20" s="77" t="n"/>
      <c r="B20" s="78" t="n"/>
      <c r="D20" s="86" t="inlineStr">
        <is>
          <t>Soma</t>
        </is>
      </c>
      <c r="E20" s="73">
        <f>E3+E4+E5+E6+E7+E8+E9+E10+E11+E12+E13+E14+E15+E16+E17+E18+E19</f>
        <v/>
      </c>
      <c r="I20" s="87" t="inlineStr">
        <is>
          <t>CARTÃO</t>
        </is>
      </c>
      <c r="J20" s="67" t="n"/>
      <c r="K20" s="88">
        <f>E4+E5+E7+E8+E9+E10+E11+E12+E13+E15+E16+E17+E19+K4+K6+K7+K8+K9+K10</f>
        <v/>
      </c>
    </row>
    <row r="21" ht="15" customHeight="1" s="64">
      <c r="A21" s="77" t="n"/>
      <c r="D21" s="89" t="inlineStr">
        <is>
          <t>Medico</t>
        </is>
      </c>
      <c r="E21" s="90">
        <f>49*17</f>
        <v/>
      </c>
      <c r="G21" s="29" t="n"/>
      <c r="I21" s="87" t="inlineStr">
        <is>
          <t>DINHEIRO</t>
        </is>
      </c>
      <c r="J21" s="67" t="n"/>
      <c r="K21" s="88">
        <f>300+E14</f>
        <v/>
      </c>
    </row>
    <row r="22" ht="15" customHeight="1" s="64">
      <c r="A22" s="77" t="n"/>
      <c r="D22" s="89" t="inlineStr">
        <is>
          <t>TOTAL</t>
        </is>
      </c>
      <c r="E22" s="90" t="n">
        <v>1444.1</v>
      </c>
      <c r="I22" s="91" t="inlineStr">
        <is>
          <t>PIX</t>
        </is>
      </c>
      <c r="J22" s="67" t="n"/>
      <c r="K22" s="92">
        <f>E3+41.26+E18+K3</f>
        <v/>
      </c>
    </row>
    <row r="23" ht="15" customHeight="1" s="64">
      <c r="K23" s="78" t="n"/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2:J22"/>
    <mergeCell ref="I14:J14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F1" colorId="64" zoomScale="100" zoomScaleNormal="100" zoomScalePageLayoutView="100" workbookViewId="0">
      <selection pane="topLeft" activeCell="K16" activeCellId="0" sqref="K16"/>
    </sheetView>
  </sheetViews>
  <sheetFormatPr baseColWidth="8" defaultColWidth="10.16015625" defaultRowHeight="12.75" zeroHeight="0" outlineLevelRow="0"/>
  <cols>
    <col width="48.04" customWidth="1" style="63" min="2" max="2"/>
    <col width="12.13" customWidth="1" style="63" min="3" max="3"/>
    <col width="41.17" customWidth="1" style="63" min="8" max="8"/>
    <col width="10.54" customWidth="1" style="63" min="9" max="9"/>
    <col width="13.11" customWidth="1" style="63" min="11" max="11"/>
  </cols>
  <sheetData>
    <row r="1" ht="13.5" customHeight="1" s="64">
      <c r="A1" s="65" t="inlineStr">
        <is>
          <t>(CAMPSSA) Atendimento Médico Terça- feira 08/10/2024</t>
        </is>
      </c>
      <c r="B1" s="66" t="n"/>
      <c r="C1" s="66" t="n"/>
      <c r="D1" s="66" t="n"/>
      <c r="E1" s="67" t="n"/>
      <c r="F1" s="63" t="n"/>
      <c r="G1" s="65" t="inlineStr">
        <is>
          <t>(CAMPSSA) Atendimento Psicológico Terça-feira 08/10/2024</t>
        </is>
      </c>
      <c r="H1" s="66" t="n"/>
      <c r="I1" s="66" t="n"/>
      <c r="J1" s="66" t="n"/>
      <c r="K1" s="67" t="n"/>
    </row>
    <row r="2" ht="13.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F2" s="63" t="n"/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3.5" customHeight="1" s="64">
      <c r="A3" s="68" t="n">
        <v>1</v>
      </c>
      <c r="B3" s="111" t="inlineStr">
        <is>
          <t>VITOR SANTANA DE SOUZA ASSIS</t>
        </is>
      </c>
      <c r="C3" s="65" t="inlineStr">
        <is>
          <t>014098535</t>
        </is>
      </c>
      <c r="D3" s="65" t="n"/>
      <c r="E3" s="65" t="n">
        <v>148.65</v>
      </c>
      <c r="F3" s="78" t="inlineStr">
        <is>
          <t>C</t>
        </is>
      </c>
      <c r="G3" s="68" t="n"/>
      <c r="H3" s="112" t="inlineStr">
        <is>
          <t>VITOR SANTANA DE SOUZA ASSIS</t>
        </is>
      </c>
      <c r="I3" s="65" t="inlineStr">
        <is>
          <t>014098535</t>
        </is>
      </c>
      <c r="J3" s="65" t="n"/>
      <c r="K3" s="65" t="n">
        <v>192.65</v>
      </c>
      <c r="L3" s="78" t="inlineStr">
        <is>
          <t>C</t>
        </is>
      </c>
    </row>
    <row r="4" ht="13.5" customHeight="1" s="64">
      <c r="A4" s="68" t="n">
        <v>2</v>
      </c>
      <c r="B4" s="112" t="inlineStr">
        <is>
          <t>FERNANDA MARIA DE CARVALHO MAIA FERREIRA</t>
        </is>
      </c>
      <c r="C4" s="65" t="n">
        <v>513815305</v>
      </c>
      <c r="D4" s="65" t="n"/>
      <c r="E4" s="65" t="n">
        <v>148.65</v>
      </c>
      <c r="F4" s="78" t="inlineStr">
        <is>
          <t>C</t>
        </is>
      </c>
      <c r="G4" s="68" t="n"/>
      <c r="H4" s="113" t="inlineStr">
        <is>
          <t>JOAO VITOR DANTAS SANTOS DA CONCEICAO</t>
        </is>
      </c>
      <c r="I4" s="65" t="n">
        <v>513853600</v>
      </c>
      <c r="J4" s="65" t="n"/>
      <c r="K4" s="65" t="n">
        <v>192.65</v>
      </c>
      <c r="L4" s="78" t="inlineStr">
        <is>
          <t>C</t>
        </is>
      </c>
    </row>
    <row r="5" ht="13.5" customHeight="1" s="64">
      <c r="A5" s="68" t="n">
        <v>3</v>
      </c>
      <c r="B5" s="113" t="inlineStr">
        <is>
          <t>ANA CLARA SANTOS LACERDA</t>
        </is>
      </c>
      <c r="C5" s="65" t="n">
        <v>513846571</v>
      </c>
      <c r="D5" s="65" t="n"/>
      <c r="E5" s="65" t="n">
        <v>148.65</v>
      </c>
      <c r="F5" s="78" t="inlineStr">
        <is>
          <t>D</t>
        </is>
      </c>
      <c r="G5" s="68" t="n"/>
      <c r="H5" s="113" t="inlineStr">
        <is>
          <t>ERIC DANIEL BARBOSA DA CONCEICAO</t>
        </is>
      </c>
      <c r="I5" s="65" t="n">
        <v>513835933</v>
      </c>
      <c r="J5" s="65" t="n"/>
      <c r="K5" s="65" t="n">
        <v>192.65</v>
      </c>
      <c r="L5" s="78" t="inlineStr">
        <is>
          <t>P</t>
        </is>
      </c>
    </row>
    <row r="6" ht="13.5" customHeight="1" s="64">
      <c r="A6" s="68" t="n">
        <v>4</v>
      </c>
      <c r="B6" s="114" t="inlineStr">
        <is>
          <t>PAULO ROBERTO RIBEIRO LIMA</t>
        </is>
      </c>
      <c r="C6" s="65" t="n">
        <v>513834018</v>
      </c>
      <c r="D6" s="65" t="n"/>
      <c r="E6" s="65" t="n">
        <v>148.65</v>
      </c>
      <c r="F6" s="78" t="inlineStr">
        <is>
          <t>C</t>
        </is>
      </c>
      <c r="G6" s="68" t="n"/>
      <c r="H6" s="113" t="inlineStr">
        <is>
          <t>SAULO TACIO DA SILVA BATISTA</t>
        </is>
      </c>
      <c r="I6" s="65" t="n">
        <v>513701607</v>
      </c>
      <c r="J6" s="65" t="n"/>
      <c r="K6" s="65" t="n">
        <v>192.65</v>
      </c>
      <c r="L6" s="78" t="inlineStr">
        <is>
          <t>C</t>
        </is>
      </c>
    </row>
    <row r="7" ht="13.5" customHeight="1" s="64">
      <c r="A7" s="68" t="n">
        <v>5</v>
      </c>
      <c r="B7" s="113" t="inlineStr">
        <is>
          <t>JOAO VITOR DANTAS SANTOS DA CONCEICAO</t>
        </is>
      </c>
      <c r="C7" s="65" t="n">
        <v>513853600</v>
      </c>
      <c r="D7" s="65" t="n"/>
      <c r="E7" s="65" t="n">
        <v>148.65</v>
      </c>
      <c r="F7" s="78" t="inlineStr">
        <is>
          <t>C</t>
        </is>
      </c>
      <c r="G7" s="68" t="n"/>
      <c r="H7" s="113" t="inlineStr">
        <is>
          <t>BIANCA JOICE MENESES DA SILVA</t>
        </is>
      </c>
      <c r="I7" s="65" t="n">
        <v>513836381</v>
      </c>
      <c r="J7" s="65" t="n"/>
      <c r="K7" s="65" t="n">
        <v>192.65</v>
      </c>
      <c r="L7" s="78" t="inlineStr">
        <is>
          <t>C</t>
        </is>
      </c>
    </row>
    <row r="8" ht="13.5" customHeight="1" s="64">
      <c r="A8" s="68" t="n">
        <v>6</v>
      </c>
      <c r="B8" s="114" t="inlineStr">
        <is>
          <t>ERIC DANIEL BARBOSA DA CONCEICAO</t>
        </is>
      </c>
      <c r="C8" s="65" t="n">
        <v>513835933</v>
      </c>
      <c r="D8" s="65" t="n"/>
      <c r="E8" s="65" t="n">
        <v>148.65</v>
      </c>
      <c r="F8" s="78" t="inlineStr">
        <is>
          <t>P</t>
        </is>
      </c>
      <c r="G8" s="68" t="n"/>
      <c r="H8" s="113" t="inlineStr">
        <is>
          <t>BRENDA SEIXAS BAROUH AZEVEDO</t>
        </is>
      </c>
      <c r="I8" s="65" t="n">
        <v>513479195</v>
      </c>
      <c r="J8" s="65" t="n"/>
      <c r="K8" s="65" t="n">
        <v>192.65</v>
      </c>
      <c r="L8" s="78" t="inlineStr">
        <is>
          <t>D</t>
        </is>
      </c>
    </row>
    <row r="9" ht="13.5" customHeight="1" s="64">
      <c r="A9" s="68" t="n">
        <v>7</v>
      </c>
      <c r="B9" s="113" t="inlineStr">
        <is>
          <t>SAULO TACIO DA SILVA BATISTA</t>
        </is>
      </c>
      <c r="C9" s="65" t="n">
        <v>513701607</v>
      </c>
      <c r="D9" s="65" t="n"/>
      <c r="E9" s="65" t="n">
        <v>148.65</v>
      </c>
      <c r="F9" s="78" t="inlineStr">
        <is>
          <t>C</t>
        </is>
      </c>
      <c r="G9" s="68" t="n"/>
      <c r="H9" s="113" t="inlineStr">
        <is>
          <t>MARIA VERENA MARTINS ALVES LYRA</t>
        </is>
      </c>
      <c r="I9" s="65" t="n">
        <v>513854244</v>
      </c>
      <c r="J9" s="65" t="n"/>
      <c r="K9" s="65" t="n">
        <v>192.65</v>
      </c>
      <c r="L9" s="78" t="inlineStr">
        <is>
          <t>D</t>
        </is>
      </c>
    </row>
    <row r="10" ht="13.5" customHeight="1" s="64">
      <c r="A10" s="68" t="n">
        <v>8</v>
      </c>
      <c r="B10" s="113" t="inlineStr">
        <is>
          <t>BIANCA JOICE MENESES DA SILVA</t>
        </is>
      </c>
      <c r="C10" s="65" t="n">
        <v>513836381</v>
      </c>
      <c r="D10" s="65" t="n"/>
      <c r="E10" s="65" t="n">
        <v>148.65</v>
      </c>
      <c r="F10" s="78" t="inlineStr">
        <is>
          <t>C</t>
        </is>
      </c>
      <c r="G10" s="68" t="n"/>
      <c r="H10" s="70" t="inlineStr">
        <is>
          <t>LUCAS</t>
        </is>
      </c>
      <c r="I10" s="65" t="inlineStr">
        <is>
          <t>888888</t>
        </is>
      </c>
      <c r="J10" s="65" t="n"/>
      <c r="K10" s="65" t="n">
        <v>192.65</v>
      </c>
      <c r="L10" s="78" t="inlineStr">
        <is>
          <t xml:space="preserve">D:  - , C:  - </t>
        </is>
      </c>
    </row>
    <row r="11" ht="13.5" customHeight="1" s="64">
      <c r="A11" s="68" t="n">
        <v>9</v>
      </c>
      <c r="B11" s="113" t="inlineStr">
        <is>
          <t>ROMILDO CORDEIRO AMADOR PINTO</t>
        </is>
      </c>
      <c r="C11" s="65" t="n">
        <v>513800187</v>
      </c>
      <c r="D11" s="65" t="n"/>
      <c r="E11" s="65" t="n">
        <v>148.65</v>
      </c>
      <c r="F11" s="78" t="inlineStr">
        <is>
          <t>C</t>
        </is>
      </c>
      <c r="G11" s="68" t="n"/>
      <c r="H11" s="70" t="inlineStr">
        <is>
          <t>DDD</t>
        </is>
      </c>
      <c r="I11" s="65" t="inlineStr">
        <is>
          <t>4444</t>
        </is>
      </c>
      <c r="J11" s="65" t="n"/>
      <c r="K11" s="65" t="n">
        <v>192.65</v>
      </c>
      <c r="L11" s="78" t="inlineStr">
        <is>
          <t xml:space="preserve">D:  - , C:  - </t>
        </is>
      </c>
    </row>
    <row r="12" ht="13.5" customHeight="1" s="64">
      <c r="A12" s="68" t="n">
        <v>10</v>
      </c>
      <c r="B12" s="113" t="inlineStr">
        <is>
          <t>VICTOR FENTANES GUIMARAES SANTOS</t>
        </is>
      </c>
      <c r="C12" s="65" t="n">
        <v>513797504</v>
      </c>
      <c r="D12" s="65" t="n"/>
      <c r="E12" s="65" t="n">
        <v>148.65</v>
      </c>
      <c r="F12" s="78" t="inlineStr">
        <is>
          <t>C</t>
        </is>
      </c>
      <c r="G12" s="68" t="n"/>
      <c r="H12" s="70" t="n"/>
      <c r="I12" s="65" t="n"/>
      <c r="J12" s="65" t="n"/>
      <c r="K12" s="65" t="n">
        <v>192.65</v>
      </c>
      <c r="L12" s="78" t="n"/>
    </row>
    <row r="13" ht="13.5" customHeight="1" s="64">
      <c r="A13" s="68" t="n">
        <v>11</v>
      </c>
      <c r="B13" s="113" t="inlineStr">
        <is>
          <t>ANTONIA MANOELA NUNES BATISTA</t>
        </is>
      </c>
      <c r="C13" s="65" t="n">
        <v>513820364</v>
      </c>
      <c r="D13" s="65" t="n"/>
      <c r="E13" s="65" t="n">
        <v>148.65</v>
      </c>
      <c r="F13" s="78" t="inlineStr">
        <is>
          <t>C</t>
        </is>
      </c>
      <c r="G13" s="78" t="n"/>
      <c r="H13" s="78" t="n"/>
      <c r="I13" s="74" t="n"/>
      <c r="J13" s="75" t="inlineStr">
        <is>
          <t>Total</t>
        </is>
      </c>
      <c r="K13" s="76">
        <f>K3+K4+K5+K6+K7+K8+K9+K10+K11+K12</f>
        <v/>
      </c>
    </row>
    <row r="14" ht="13.5" customHeight="1" s="64">
      <c r="A14" s="68" t="n">
        <v>12</v>
      </c>
      <c r="B14" s="113" t="inlineStr">
        <is>
          <t>CLEITON ALVES DA SILVA</t>
        </is>
      </c>
      <c r="C14" s="65" t="n">
        <v>513834713</v>
      </c>
      <c r="D14" s="65" t="n"/>
      <c r="E14" s="65" t="n">
        <v>148.65</v>
      </c>
      <c r="F14" s="78" t="inlineStr">
        <is>
          <t>P</t>
        </is>
      </c>
      <c r="G14" s="77" t="n"/>
      <c r="H14" s="74" t="n"/>
      <c r="I14" s="74" t="n"/>
      <c r="J14" s="78" t="n"/>
      <c r="K14" s="14" t="n"/>
    </row>
    <row r="15" ht="13.5" customHeight="1" s="64">
      <c r="A15" s="68" t="n">
        <v>13</v>
      </c>
      <c r="B15" s="113" t="inlineStr">
        <is>
          <t>MARIA VERENA MARTINS ALVES LYRA</t>
        </is>
      </c>
      <c r="C15" s="65" t="n">
        <v>513854244</v>
      </c>
      <c r="D15" s="65" t="n"/>
      <c r="E15" s="65" t="n">
        <v>148.65</v>
      </c>
      <c r="F15" s="78" t="inlineStr">
        <is>
          <t>D</t>
        </is>
      </c>
      <c r="H15" s="79" t="n"/>
    </row>
    <row r="16" ht="13.5" customHeight="1" s="64">
      <c r="A16" s="68" t="n">
        <v>14</v>
      </c>
      <c r="B16" s="70" t="n"/>
      <c r="C16" s="65" t="n"/>
      <c r="D16" s="65" t="n"/>
      <c r="E16" s="65" t="n">
        <v>148.65</v>
      </c>
      <c r="F16" s="78" t="n"/>
      <c r="I16" s="80" t="n"/>
      <c r="J16" s="67" t="n"/>
      <c r="K16" s="81" t="n"/>
    </row>
    <row r="17" ht="13.5" customHeight="1" s="64">
      <c r="A17" s="68" t="n">
        <v>15</v>
      </c>
      <c r="B17" s="70" t="n"/>
      <c r="C17" s="65" t="n"/>
      <c r="D17" s="65" t="n"/>
      <c r="E17" s="65" t="n">
        <v>148.65</v>
      </c>
      <c r="F17" s="78" t="n"/>
      <c r="I17" s="80" t="n"/>
      <c r="J17" s="67" t="n"/>
      <c r="K17" s="81" t="n"/>
    </row>
    <row r="18" ht="13.5" customHeight="1" s="64">
      <c r="A18" s="68" t="n">
        <v>16</v>
      </c>
      <c r="B18" s="70" t="n"/>
      <c r="C18" s="65" t="n"/>
      <c r="D18" s="65" t="n"/>
      <c r="E18" s="65" t="n">
        <v>148.65</v>
      </c>
      <c r="F18" s="78" t="n"/>
      <c r="I18" s="82" t="n"/>
      <c r="J18" s="67" t="n"/>
      <c r="K18" s="83" t="n"/>
    </row>
    <row r="19" ht="13.5" customHeight="1" s="64">
      <c r="A19" s="68" t="n">
        <v>17</v>
      </c>
      <c r="B19" s="70" t="n"/>
      <c r="C19" s="65" t="n"/>
      <c r="D19" s="65" t="n"/>
      <c r="E19" s="65" t="n">
        <v>148.65</v>
      </c>
      <c r="F19" s="78" t="n"/>
      <c r="I19" s="80" t="n"/>
      <c r="J19" s="67" t="n"/>
      <c r="K19" s="21" t="n"/>
    </row>
    <row r="20" ht="13.5" customHeight="1" s="64">
      <c r="A20" s="68" t="n">
        <v>18</v>
      </c>
      <c r="B20" s="70" t="n"/>
      <c r="C20" s="65" t="n"/>
      <c r="D20" s="65" t="n"/>
      <c r="E20" s="65" t="n">
        <v>148.65</v>
      </c>
      <c r="F20" s="78" t="n"/>
      <c r="I20" s="80" t="n"/>
      <c r="J20" s="67" t="n"/>
      <c r="K20" s="84" t="n"/>
    </row>
    <row r="21" ht="13.5" customHeight="1" s="64">
      <c r="A21" s="68" t="n">
        <v>19</v>
      </c>
      <c r="B21" s="70" t="n"/>
      <c r="C21" s="65" t="n"/>
      <c r="D21" s="65" t="n"/>
      <c r="E21" s="65" t="n">
        <v>148.65</v>
      </c>
      <c r="F21" s="78" t="n"/>
      <c r="I21" s="80" t="n"/>
      <c r="J21" s="67" t="n"/>
      <c r="K21" s="85" t="n"/>
    </row>
    <row r="22" ht="13.5" customHeight="1" s="64">
      <c r="A22" s="68" t="n">
        <v>20</v>
      </c>
      <c r="B22" s="70" t="n"/>
      <c r="C22" s="65" t="n"/>
      <c r="D22" s="65" t="n"/>
      <c r="E22" s="65" t="n">
        <v>148.65</v>
      </c>
      <c r="F22" s="78" t="n"/>
      <c r="I22" s="87" t="n"/>
      <c r="J22" s="67" t="n"/>
      <c r="K22" s="88" t="n"/>
    </row>
    <row r="23" ht="13.5" customHeight="1" s="64">
      <c r="A23" s="68" t="n">
        <v>21</v>
      </c>
      <c r="B23" s="70" t="n"/>
      <c r="C23" s="115" t="n"/>
      <c r="D23" s="65" t="n"/>
      <c r="E23" s="65" t="n">
        <v>148.65</v>
      </c>
      <c r="F23" s="78" t="n"/>
      <c r="G23" s="29" t="n"/>
      <c r="I23" s="87" t="n"/>
      <c r="J23" s="67" t="n"/>
      <c r="K23" s="88" t="n"/>
    </row>
    <row r="24" ht="14.25" customHeight="1" s="64">
      <c r="A24" s="77" t="n"/>
      <c r="B24" s="78" t="n"/>
      <c r="D24" s="86" t="n"/>
      <c r="E24" s="73" t="n"/>
      <c r="F24" s="63" t="n"/>
      <c r="I24" s="91" t="n"/>
      <c r="J24" s="67" t="n"/>
      <c r="K24" s="92" t="n"/>
    </row>
    <row r="25" ht="13.5" customHeight="1" s="64">
      <c r="A25" s="77" t="n"/>
      <c r="D25" s="89" t="n"/>
      <c r="E25" s="90" t="n"/>
      <c r="F25" s="63" t="n"/>
    </row>
    <row r="26" ht="13.5" customHeight="1" s="64">
      <c r="A26" s="77" t="n"/>
      <c r="D26" s="89" t="n"/>
      <c r="E26" s="90" t="n"/>
      <c r="F26" s="63" t="n"/>
    </row>
    <row r="27" ht="13.5" customHeight="1" s="64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K15"/>
  <sheetViews>
    <sheetView showFormulas="0" showGridLines="1" showRowColHeaders="1" showZeros="1" rightToLeft="0" tabSelected="0" showOutlineSymbols="1" defaultGridColor="1" view="normal" topLeftCell="L1" colorId="64" zoomScale="100" zoomScaleNormal="100" zoomScalePageLayoutView="100" workbookViewId="0">
      <selection pane="topLeft" activeCell="G14" activeCellId="0" sqref="G14"/>
    </sheetView>
  </sheetViews>
  <sheetFormatPr baseColWidth="8" defaultColWidth="10.16015625" defaultRowHeight="12.75" zeroHeight="0" outlineLevelRow="0"/>
  <cols>
    <col width="55" customWidth="1" style="63" min="2" max="2"/>
    <col width="9.92" customWidth="1" style="63" min="4" max="4"/>
    <col width="55" customWidth="1" style="63" min="8" max="8"/>
  </cols>
  <sheetData>
    <row r="1" ht="13.5" customHeight="1" s="64">
      <c r="A1" s="116" t="n"/>
      <c r="B1" s="66" t="n"/>
      <c r="C1" s="66" t="n"/>
      <c r="D1" s="66" t="n"/>
      <c r="E1" s="67" t="n"/>
      <c r="G1" s="116" t="n"/>
      <c r="H1" s="66" t="n"/>
      <c r="I1" s="66" t="n"/>
      <c r="J1" s="66" t="n"/>
      <c r="K1" s="67" t="n"/>
    </row>
    <row r="2" ht="13.5" customHeight="1" s="64">
      <c r="A2" s="116" t="n"/>
      <c r="B2" s="116" t="n"/>
      <c r="C2" s="116" t="n"/>
      <c r="D2" s="116" t="n"/>
      <c r="E2" s="116" t="n"/>
      <c r="G2" s="116" t="n"/>
      <c r="H2" s="116" t="n"/>
      <c r="I2" s="116" t="n"/>
      <c r="J2" s="116" t="n"/>
      <c r="K2" s="116" t="n"/>
    </row>
    <row r="3" ht="13.5" customHeight="1" s="64">
      <c r="A3" s="103" t="n"/>
      <c r="B3" s="103" t="inlineStr">
        <is>
          <t>joao</t>
        </is>
      </c>
      <c r="C3" s="63" t="n"/>
      <c r="E3" s="103" t="n"/>
      <c r="F3" s="63" t="n"/>
      <c r="G3" s="103" t="n"/>
      <c r="H3" s="103" t="inlineStr">
        <is>
          <t>joao</t>
        </is>
      </c>
      <c r="K3" s="103" t="n"/>
    </row>
    <row r="4" ht="13.5" customHeight="1" s="64">
      <c r="A4" s="103" t="n"/>
      <c r="B4" s="117" t="inlineStr">
        <is>
          <t>pedro</t>
        </is>
      </c>
      <c r="C4" s="118" t="n"/>
      <c r="D4" s="118" t="n"/>
      <c r="E4" s="117" t="n"/>
      <c r="F4" s="63" t="n"/>
      <c r="G4" s="103" t="n"/>
      <c r="H4" s="117" t="inlineStr">
        <is>
          <t>pedro</t>
        </is>
      </c>
      <c r="K4" s="103" t="n"/>
    </row>
    <row r="5" ht="13.5" customHeight="1" s="64">
      <c r="A5" s="103" t="n"/>
      <c r="B5" s="103" t="inlineStr">
        <is>
          <t>evandro</t>
        </is>
      </c>
      <c r="C5" s="63" t="n"/>
      <c r="E5" s="103" t="n"/>
      <c r="F5" s="63" t="n"/>
      <c r="G5" s="103" t="n"/>
      <c r="H5" s="103" t="inlineStr">
        <is>
          <t>evandro</t>
        </is>
      </c>
      <c r="K5" s="103" t="n"/>
    </row>
    <row r="6" ht="13.5" customHeight="1" s="64">
      <c r="A6" s="103" t="n"/>
      <c r="B6" s="103" t="inlineStr">
        <is>
          <t>leonar</t>
        </is>
      </c>
      <c r="C6" s="63" t="n"/>
      <c r="E6" s="103" t="n"/>
      <c r="F6" s="63" t="n"/>
      <c r="G6" s="103" t="n"/>
      <c r="H6" s="103" t="inlineStr">
        <is>
          <t>leonar</t>
        </is>
      </c>
      <c r="K6" s="103" t="n"/>
    </row>
    <row r="7" ht="13.5" customHeight="1" s="64">
      <c r="A7" s="103" t="n"/>
      <c r="B7" s="103" t="inlineStr">
        <is>
          <t>gustavo</t>
        </is>
      </c>
      <c r="C7" s="63" t="n"/>
      <c r="E7" s="103" t="n"/>
      <c r="F7" s="63" t="n"/>
      <c r="G7" s="63" t="n"/>
    </row>
    <row r="8" ht="13.5" customHeight="1" s="64">
      <c r="A8" s="103" t="n"/>
      <c r="B8" s="103" t="inlineStr">
        <is>
          <t>brother</t>
        </is>
      </c>
      <c r="C8" s="63" t="n"/>
      <c r="E8" s="103" t="n"/>
      <c r="F8" s="63" t="n"/>
      <c r="G8" s="63" t="n"/>
    </row>
    <row r="9" ht="13.5" customHeight="1" s="64"/>
    <row r="10" ht="13.5" customHeight="1" s="64"/>
    <row r="11" ht="13.5" customHeight="1" s="64">
      <c r="I11" s="103" t="n"/>
    </row>
    <row r="12" ht="13.5" customHeight="1" s="64">
      <c r="I12" s="103" t="n"/>
    </row>
    <row r="13" ht="13.5" customHeight="1" s="64">
      <c r="I13" s="103" t="n"/>
    </row>
    <row r="14" ht="13.5" customHeight="1" s="64">
      <c r="I14" s="103" t="n"/>
    </row>
    <row r="15" ht="13.5" customHeight="1" s="64">
      <c r="I15" s="103" t="n"/>
    </row>
    <row r="16" ht="13.5" customHeight="1" s="64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K16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2" activeCellId="0" sqref="H2"/>
    </sheetView>
  </sheetViews>
  <sheetFormatPr baseColWidth="8" defaultColWidth="10.16015625" defaultRowHeight="12.75" zeroHeight="0" outlineLevelRow="0"/>
  <cols>
    <col width="55" customWidth="1" style="63" min="2" max="2"/>
    <col width="55" customWidth="1" style="63" min="8" max="8"/>
  </cols>
  <sheetData>
    <row r="1" ht="13.5" customHeight="1" s="64">
      <c r="A1" s="116" t="inlineStr">
        <is>
          <t>(A) Atendimento Médico 02/11/2024</t>
        </is>
      </c>
      <c r="B1" s="66" t="n"/>
      <c r="C1" s="66" t="n"/>
      <c r="D1" s="66" t="n"/>
      <c r="E1" s="67" t="n"/>
      <c r="G1" s="116" t="inlineStr">
        <is>
          <t>(A) Atendimento Psicológico 02/11/2024</t>
        </is>
      </c>
      <c r="H1" s="66" t="n"/>
      <c r="I1" s="66" t="n"/>
      <c r="J1" s="66" t="n"/>
      <c r="K1" s="67" t="n"/>
    </row>
    <row r="2" ht="13.5" customHeight="1" s="64">
      <c r="A2" s="116" t="inlineStr">
        <is>
          <t>Ordem</t>
        </is>
      </c>
      <c r="B2" s="116" t="inlineStr">
        <is>
          <t>Nome</t>
        </is>
      </c>
      <c r="C2" s="116" t="inlineStr">
        <is>
          <t>Renach</t>
        </is>
      </c>
      <c r="D2" s="116" t="inlineStr">
        <is>
          <t>Reexames</t>
        </is>
      </c>
      <c r="E2" s="116" t="inlineStr">
        <is>
          <t>Valor</t>
        </is>
      </c>
      <c r="G2" s="116" t="n"/>
      <c r="H2" s="116" t="n"/>
      <c r="I2" s="116" t="n"/>
      <c r="J2" s="116" t="n"/>
      <c r="K2" s="116" t="n"/>
    </row>
    <row r="3" ht="13.5" customHeight="1" s="64">
      <c r="A3" s="103" t="n"/>
      <c r="B3" s="103" t="inlineStr">
        <is>
          <t>joao</t>
        </is>
      </c>
      <c r="C3" s="103" t="n">
        <v>88565544</v>
      </c>
      <c r="D3" s="103" t="n"/>
      <c r="E3" s="119" t="n">
        <v>148.65</v>
      </c>
      <c r="F3" s="63" t="n"/>
      <c r="G3" s="103" t="n"/>
      <c r="H3" s="103" t="inlineStr">
        <is>
          <t>joao</t>
        </is>
      </c>
      <c r="K3" s="119" t="n">
        <v>192.61</v>
      </c>
    </row>
    <row r="4" ht="13.5" customHeight="1" s="64">
      <c r="A4" s="103" t="n"/>
      <c r="B4" s="117" t="inlineStr">
        <is>
          <t>pedro</t>
        </is>
      </c>
      <c r="C4" s="117" t="n">
        <v>2224158</v>
      </c>
      <c r="D4" s="117" t="n"/>
      <c r="E4" s="120" t="n">
        <v>148.65</v>
      </c>
      <c r="F4" s="63" t="n"/>
      <c r="G4" s="103" t="n"/>
      <c r="H4" s="117" t="inlineStr">
        <is>
          <t>pedro</t>
        </is>
      </c>
      <c r="K4" s="119" t="n">
        <v>192.61</v>
      </c>
    </row>
    <row r="5" ht="13.5" customHeight="1" s="64">
      <c r="A5" s="103" t="n"/>
      <c r="B5" s="103" t="inlineStr">
        <is>
          <t>evandro</t>
        </is>
      </c>
      <c r="C5" s="103" t="n">
        <v>585447148</v>
      </c>
      <c r="D5" s="103" t="n"/>
      <c r="E5" s="119" t="n">
        <v>148.65</v>
      </c>
      <c r="F5" s="63" t="n"/>
      <c r="G5" s="103" t="n"/>
      <c r="H5" s="103" t="inlineStr">
        <is>
          <t>evandro</t>
        </is>
      </c>
      <c r="K5" s="119" t="n">
        <v>192.61</v>
      </c>
    </row>
    <row r="6" ht="13.5" customHeight="1" s="64">
      <c r="A6" s="103" t="n"/>
      <c r="B6" s="103" t="inlineStr">
        <is>
          <t>leonar</t>
        </is>
      </c>
      <c r="C6" s="63" t="n"/>
      <c r="D6" s="103" t="n"/>
      <c r="E6" s="119" t="n">
        <v>148.65</v>
      </c>
      <c r="F6" s="63" t="n"/>
      <c r="G6" s="103" t="n"/>
      <c r="H6" s="103" t="inlineStr">
        <is>
          <t>leonar</t>
        </is>
      </c>
      <c r="K6" s="119" t="n">
        <v>192.61</v>
      </c>
    </row>
    <row r="7" ht="13.5" customHeight="1" s="64">
      <c r="A7" s="103" t="n"/>
      <c r="B7" s="103" t="inlineStr">
        <is>
          <t>gustavo</t>
        </is>
      </c>
      <c r="C7" s="63" t="n"/>
      <c r="D7" s="103" t="n"/>
      <c r="E7" s="119" t="n">
        <v>148.65</v>
      </c>
      <c r="F7" s="63" t="n"/>
      <c r="G7" s="63" t="n"/>
      <c r="H7" s="103" t="inlineStr">
        <is>
          <t>emanuelison</t>
        </is>
      </c>
      <c r="J7" s="116" t="n"/>
      <c r="K7" s="116" t="n">
        <v>192.61</v>
      </c>
    </row>
    <row r="8" ht="13.5" customHeight="1" s="64">
      <c r="A8" s="103" t="n"/>
      <c r="B8" s="103" t="inlineStr">
        <is>
          <t>brother</t>
        </is>
      </c>
      <c r="C8" s="63" t="n"/>
      <c r="D8" s="103" t="n"/>
      <c r="E8" s="119" t="n">
        <v>148.65</v>
      </c>
      <c r="F8" s="63" t="n"/>
      <c r="G8" s="63" t="n"/>
      <c r="H8" s="103" t="inlineStr">
        <is>
          <t>patricio</t>
        </is>
      </c>
      <c r="J8" s="116" t="n"/>
      <c r="K8" s="116" t="n">
        <v>192.61</v>
      </c>
    </row>
    <row r="9" ht="13.5" customHeight="1" s="64">
      <c r="B9" s="103" t="inlineStr">
        <is>
          <t>abigobaldo</t>
        </is>
      </c>
      <c r="D9" s="116" t="n"/>
      <c r="E9" s="116" t="n">
        <v>148.65</v>
      </c>
      <c r="J9" s="116" t="inlineStr">
        <is>
          <t>Soma</t>
        </is>
      </c>
      <c r="K9" s="116" t="n">
        <v>1155.66</v>
      </c>
    </row>
    <row r="10" ht="13.5" customHeight="1" s="64">
      <c r="B10" s="103" t="inlineStr">
        <is>
          <t>joaquin neto</t>
        </is>
      </c>
      <c r="D10" s="116" t="n"/>
      <c r="E10" s="116" t="n">
        <v>148.65</v>
      </c>
      <c r="J10" s="116" t="inlineStr">
        <is>
          <t>Psicólogo</t>
        </is>
      </c>
      <c r="K10" s="116" t="n">
        <v>381</v>
      </c>
    </row>
    <row r="11" ht="13.5" customHeight="1" s="64">
      <c r="D11" s="116" t="inlineStr">
        <is>
          <t>Soma</t>
        </is>
      </c>
      <c r="E11" s="116" t="n">
        <v>1189.2</v>
      </c>
      <c r="I11" s="103" t="n"/>
      <c r="J11" s="116" t="inlineStr">
        <is>
          <t>Total</t>
        </is>
      </c>
      <c r="K11" s="116" t="n">
        <v>774.66</v>
      </c>
    </row>
    <row r="12" ht="13.5" customHeight="1" s="64">
      <c r="D12" s="116" t="inlineStr">
        <is>
          <t>Médico</t>
        </is>
      </c>
      <c r="E12" s="116" t="n">
        <v>392</v>
      </c>
      <c r="I12" s="103" t="n"/>
    </row>
    <row r="13" ht="13.5" customHeight="1" s="64">
      <c r="D13" s="116" t="inlineStr">
        <is>
          <t>Total</t>
        </is>
      </c>
      <c r="E13" s="116" t="n">
        <v>797.2</v>
      </c>
      <c r="I13" s="103" t="n"/>
    </row>
    <row r="14" ht="13.5" customHeight="1" s="64">
      <c r="I14" s="103" t="n"/>
    </row>
    <row r="15" ht="13.5" customHeight="1" s="64">
      <c r="I15" s="103" t="n"/>
    </row>
    <row r="16" ht="13.5" customHeight="1" s="64">
      <c r="D16" s="103" t="n"/>
    </row>
    <row r="17" ht="13.5" customHeight="1" s="64"/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K1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M13" activeCellId="0" sqref="M13"/>
    </sheetView>
  </sheetViews>
  <sheetFormatPr baseColWidth="8" defaultColWidth="10.16015625" defaultRowHeight="12.75" zeroHeight="0" outlineLevelRow="0"/>
  <cols>
    <col width="11.64" customWidth="1" style="63" min="3" max="3"/>
  </cols>
  <sheetData>
    <row r="1" ht="17.25" customHeight="1" s="64">
      <c r="A1" s="121" t="inlineStr">
        <is>
          <t>(Nome do Usuário) Atendimento Médico 02/11/2024</t>
        </is>
      </c>
      <c r="B1" s="66" t="n"/>
      <c r="C1" s="66" t="n"/>
      <c r="D1" s="66" t="n"/>
      <c r="E1" s="67" t="n"/>
      <c r="G1" s="121" t="inlineStr">
        <is>
          <t>(Nome do Usuário) Atendimento Psicológico 02/11/2024</t>
        </is>
      </c>
      <c r="H1" s="66" t="n"/>
      <c r="I1" s="66" t="n"/>
      <c r="J1" s="66" t="n"/>
      <c r="K1" s="67" t="n"/>
    </row>
    <row r="2" ht="17.25" customHeight="1" s="64">
      <c r="A2" s="121" t="inlineStr">
        <is>
          <t>Ordem</t>
        </is>
      </c>
      <c r="B2" s="121" t="inlineStr">
        <is>
          <t>Nome</t>
        </is>
      </c>
      <c r="C2" s="121" t="inlineStr">
        <is>
          <t>Renach</t>
        </is>
      </c>
      <c r="D2" s="121" t="inlineStr">
        <is>
          <t>Reexames</t>
        </is>
      </c>
      <c r="E2" s="121" t="inlineStr">
        <is>
          <t>Valor</t>
        </is>
      </c>
    </row>
    <row r="3" ht="13.5" customHeight="1" s="64">
      <c r="B3" s="103" t="inlineStr">
        <is>
          <t>joao</t>
        </is>
      </c>
      <c r="C3" s="103" t="n">
        <v>88565544</v>
      </c>
      <c r="E3" s="119" t="n">
        <v>148.65</v>
      </c>
      <c r="H3" s="116" t="n"/>
    </row>
    <row r="4" ht="13.5" customHeight="1" s="64">
      <c r="B4" s="117" t="inlineStr">
        <is>
          <t>pedro</t>
        </is>
      </c>
      <c r="C4" s="117" t="n">
        <v>2224158</v>
      </c>
      <c r="E4" s="119" t="n">
        <v>148.65</v>
      </c>
      <c r="H4" s="103" t="inlineStr">
        <is>
          <t>joao</t>
        </is>
      </c>
      <c r="K4" s="119" t="n">
        <v>192.61</v>
      </c>
    </row>
    <row r="5" ht="13.5" customHeight="1" s="64">
      <c r="B5" s="103" t="inlineStr">
        <is>
          <t>evandro</t>
        </is>
      </c>
      <c r="C5" s="103" t="n">
        <v>585447148</v>
      </c>
      <c r="E5" s="119" t="n">
        <v>148.65</v>
      </c>
      <c r="H5" s="117" t="inlineStr">
        <is>
          <t>pedro</t>
        </is>
      </c>
      <c r="K5" s="119" t="n">
        <v>192.61</v>
      </c>
    </row>
    <row r="6" ht="13.5" customHeight="1" s="64">
      <c r="B6" s="103" t="inlineStr">
        <is>
          <t>leonar</t>
        </is>
      </c>
      <c r="E6" s="119" t="n">
        <v>148.65</v>
      </c>
      <c r="H6" s="103" t="inlineStr">
        <is>
          <t>evandro</t>
        </is>
      </c>
      <c r="K6" s="119" t="n">
        <v>192.61</v>
      </c>
    </row>
    <row r="7" ht="13.5" customHeight="1" s="64">
      <c r="B7" s="103" t="inlineStr">
        <is>
          <t>gustavo</t>
        </is>
      </c>
      <c r="E7" s="119" t="n">
        <v>148.65</v>
      </c>
      <c r="H7" s="103" t="inlineStr">
        <is>
          <t>leonar</t>
        </is>
      </c>
      <c r="K7" s="119" t="n">
        <v>192.61</v>
      </c>
    </row>
    <row r="8" ht="13.5" customHeight="1" s="64">
      <c r="B8" s="103" t="inlineStr">
        <is>
          <t>brother</t>
        </is>
      </c>
      <c r="E8" s="119" t="n">
        <v>148.65</v>
      </c>
      <c r="H8" s="103" t="inlineStr">
        <is>
          <t>emanuelison</t>
        </is>
      </c>
      <c r="K8" s="119" t="n">
        <v>192.61</v>
      </c>
    </row>
    <row r="9" ht="13.5" customHeight="1" s="64">
      <c r="B9" s="103" t="inlineStr">
        <is>
          <t>abigobaldo</t>
        </is>
      </c>
      <c r="E9" s="119" t="n">
        <v>148.65</v>
      </c>
      <c r="H9" s="103" t="inlineStr">
        <is>
          <t>patricio</t>
        </is>
      </c>
      <c r="K9" s="119" t="n">
        <v>192.61</v>
      </c>
    </row>
    <row r="10" ht="13.5" customHeight="1" s="64">
      <c r="B10" s="103" t="inlineStr">
        <is>
          <t>joaquin neto</t>
        </is>
      </c>
      <c r="E10" s="119" t="n">
        <v>148.65</v>
      </c>
      <c r="J10" s="116" t="inlineStr">
        <is>
          <t>Soma</t>
        </is>
      </c>
      <c r="K10" s="116" t="n">
        <v>1155.66</v>
      </c>
    </row>
    <row r="11" ht="13.5" customHeight="1" s="64">
      <c r="D11" s="116" t="inlineStr">
        <is>
          <t>Soma</t>
        </is>
      </c>
      <c r="E11" s="116" t="n">
        <v>1189.2</v>
      </c>
      <c r="J11" s="116" t="inlineStr">
        <is>
          <t>Psicólogo</t>
        </is>
      </c>
      <c r="K11" s="116" t="n">
        <v>381</v>
      </c>
    </row>
    <row r="12" ht="13.5" customHeight="1" s="64">
      <c r="D12" s="116" t="inlineStr">
        <is>
          <t>Médico</t>
        </is>
      </c>
      <c r="E12" s="116" t="n">
        <v>392</v>
      </c>
      <c r="J12" s="116" t="inlineStr">
        <is>
          <t>Total</t>
        </is>
      </c>
      <c r="K12" s="116" t="n">
        <v>774.66</v>
      </c>
    </row>
    <row r="13" ht="13.5" customHeight="1" s="64">
      <c r="D13" s="116" t="inlineStr">
        <is>
          <t>Total</t>
        </is>
      </c>
      <c r="E13" s="116" t="n">
        <v>797.2</v>
      </c>
    </row>
  </sheetData>
  <mergeCells count="2">
    <mergeCell ref="A1:E1"/>
    <mergeCell ref="G1:K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12" customWidth="1" style="64" min="1" max="1"/>
    <col width="8" customWidth="1" style="64" min="2" max="2"/>
    <col width="11" customWidth="1" style="64" min="3" max="3"/>
  </cols>
  <sheetData>
    <row r="1">
      <c r="A1" s="63" t="inlineStr">
        <is>
          <t>DATA</t>
        </is>
      </c>
      <c r="B1" s="63" t="inlineStr">
        <is>
          <t>CONTAS</t>
        </is>
      </c>
      <c r="C1" s="63" t="inlineStr">
        <is>
          <t>VALOR</t>
        </is>
      </c>
    </row>
    <row r="2">
      <c r="A2" s="122" t="n">
        <v>45602</v>
      </c>
      <c r="B2" s="123" t="inlineStr">
        <is>
          <t>aaaa</t>
        </is>
      </c>
      <c r="C2" s="124" t="inlineStr">
        <is>
          <t>R$ 333.00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1" activeCellId="0" sqref="C21"/>
    </sheetView>
  </sheetViews>
  <sheetFormatPr baseColWidth="8" defaultColWidth="8.59765625" defaultRowHeight="15" zeroHeight="0" outlineLevelRow="0"/>
  <cols>
    <col width="32.72" customWidth="1" style="63" min="2" max="2"/>
    <col width="16.72" customWidth="1" style="63" min="3" max="3"/>
    <col width="19.28" customWidth="1" style="63" min="5" max="5"/>
    <col width="15.86" customWidth="1" style="63" min="10" max="10"/>
    <col width="16.57" customWidth="1" style="63" min="11" max="11"/>
  </cols>
  <sheetData>
    <row r="1" ht="15" customHeight="1" s="64">
      <c r="A1" s="65" t="inlineStr">
        <is>
          <t>(CAMPSSA) Atendimento Médico Quarta- feira 02/10/2024</t>
        </is>
      </c>
      <c r="B1" s="66" t="n"/>
      <c r="C1" s="66" t="n"/>
      <c r="D1" s="66" t="n"/>
      <c r="E1" s="67" t="n"/>
      <c r="G1" s="65" t="inlineStr">
        <is>
          <t>(CAMPSSA) Atendimento Psicológico Quarta-feira 02/10/2024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77" t="n"/>
      <c r="B3" s="78" t="n"/>
      <c r="D3" s="86" t="inlineStr">
        <is>
          <t>Soma</t>
        </is>
      </c>
      <c r="E3" s="73">
        <f>0</f>
        <v/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77" t="n"/>
      <c r="D4" s="89" t="inlineStr">
        <is>
          <t>Medico</t>
        </is>
      </c>
      <c r="E4" s="90">
        <f>49*0</f>
        <v/>
      </c>
      <c r="G4" s="77" t="n"/>
      <c r="H4" s="74" t="n"/>
      <c r="I4" s="74" t="n"/>
      <c r="J4" s="78" t="n"/>
      <c r="K4" s="14" t="n"/>
    </row>
    <row r="5" ht="15" customHeight="1" s="64">
      <c r="A5" s="77" t="n"/>
      <c r="D5" s="89" t="inlineStr">
        <is>
          <t>TOTAL</t>
        </is>
      </c>
      <c r="E5" s="90">
        <f>0</f>
        <v/>
      </c>
      <c r="F5" s="63" t="n"/>
      <c r="H5" s="79" t="n"/>
    </row>
    <row r="6" ht="15" customHeight="1" s="64">
      <c r="F6" s="63" t="n"/>
      <c r="I6" s="80" t="inlineStr">
        <is>
          <t>ATEND.MÉDICO</t>
        </is>
      </c>
      <c r="J6" s="67" t="n"/>
      <c r="K6" s="81" t="n">
        <v>2527.05</v>
      </c>
    </row>
    <row r="7" ht="15" customHeight="1" s="64">
      <c r="F7" s="63" t="n"/>
      <c r="H7" s="63" t="n"/>
      <c r="I7" s="80" t="inlineStr">
        <is>
          <t>ATEND.PSICOLÓGICO</t>
        </is>
      </c>
      <c r="J7" s="67" t="n"/>
      <c r="K7" s="18" t="n">
        <v>1540.88</v>
      </c>
    </row>
    <row r="8" ht="15" customHeight="1" s="64">
      <c r="F8" s="63" t="n"/>
      <c r="I8" s="82" t="inlineStr">
        <is>
          <t>TOTAL</t>
        </is>
      </c>
      <c r="J8" s="67" t="n"/>
      <c r="K8" s="83" t="n">
        <v>2378.4</v>
      </c>
    </row>
    <row r="9" ht="15" customHeight="1" s="64">
      <c r="F9" s="63" t="n"/>
      <c r="I9" s="80" t="inlineStr">
        <is>
          <t>PAGAM.PSICOLOGA</t>
        </is>
      </c>
      <c r="J9" s="67" t="n"/>
      <c r="K9" s="21" t="n">
        <v>508</v>
      </c>
    </row>
    <row r="10" ht="15" customHeight="1" s="64">
      <c r="F10" s="63" t="n"/>
      <c r="I10" s="80" t="inlineStr">
        <is>
          <t>PAGAM. MÉDICA</t>
        </is>
      </c>
      <c r="J10" s="67" t="n"/>
      <c r="K10" s="84" t="n">
        <v>833</v>
      </c>
    </row>
    <row r="11" ht="15" customHeight="1" s="64">
      <c r="F11" s="63" t="n"/>
      <c r="I11" s="80" t="inlineStr">
        <is>
          <t>TRANSPORTE DETRAN</t>
        </is>
      </c>
      <c r="J11" s="67" t="n"/>
      <c r="K11" s="84" t="n">
        <v>30</v>
      </c>
    </row>
    <row r="12" ht="15" customHeight="1" s="64">
      <c r="F12" s="63" t="n"/>
      <c r="I12" s="80" t="inlineStr">
        <is>
          <t>SOMA</t>
        </is>
      </c>
      <c r="J12" s="67" t="n"/>
      <c r="K12" s="85">
        <f>K8-K10-K9</f>
        <v/>
      </c>
    </row>
    <row r="13" ht="15" customHeight="1" s="64">
      <c r="F13" s="63" t="n"/>
      <c r="G13" s="29" t="n"/>
      <c r="I13" s="87" t="inlineStr">
        <is>
          <t>CARTÃO</t>
        </is>
      </c>
      <c r="J13" s="67" t="n"/>
      <c r="K13" s="88">
        <f>0</f>
        <v/>
      </c>
    </row>
    <row r="14" ht="15" customHeight="1" s="64">
      <c r="F14" s="63" t="n"/>
      <c r="I14" s="87" t="inlineStr">
        <is>
          <t>DINHEIRO</t>
        </is>
      </c>
      <c r="J14" s="67" t="n"/>
      <c r="K14" s="88">
        <f>0</f>
        <v/>
      </c>
    </row>
    <row r="15" ht="15" customHeight="1" s="64">
      <c r="F15" s="63" t="n"/>
      <c r="I15" s="91" t="inlineStr">
        <is>
          <t>PIX</t>
        </is>
      </c>
      <c r="J15" s="67" t="n"/>
      <c r="K15" s="92">
        <f>0</f>
        <v/>
      </c>
    </row>
    <row r="16" ht="15" customHeight="1" s="64">
      <c r="F16" s="63" t="n"/>
      <c r="K16" s="78" t="n"/>
    </row>
    <row r="17" ht="15" customHeight="1" s="64">
      <c r="F17" s="63" t="n"/>
    </row>
    <row r="18" ht="15" customHeight="1" s="64">
      <c r="F18" s="63" t="n"/>
    </row>
    <row r="19" ht="15" customHeight="1" s="64">
      <c r="F19" s="63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20" activeCellId="0" sqref="B20"/>
    </sheetView>
  </sheetViews>
  <sheetFormatPr baseColWidth="8" defaultColWidth="8.59765625" defaultRowHeight="15" zeroHeight="0" outlineLevelRow="0"/>
  <cols>
    <col width="41.57" customWidth="1" style="63" min="2" max="2"/>
    <col width="18" customWidth="1" style="63" min="3" max="3"/>
    <col width="10.43" customWidth="1" style="63" min="5" max="5"/>
    <col width="38.7" customWidth="1" style="63" min="8" max="8"/>
    <col width="12.57" customWidth="1" style="63" min="10" max="10"/>
    <col width="17.43" customWidth="1" style="63" min="11" max="11"/>
  </cols>
  <sheetData>
    <row r="1" ht="15" customHeight="1" s="64">
      <c r="A1" s="65" t="inlineStr">
        <is>
          <t>(CAMPSSA) Atendimento Médico Quinta- feira 03/10/2024</t>
        </is>
      </c>
      <c r="B1" s="66" t="n"/>
      <c r="C1" s="66" t="n"/>
      <c r="D1" s="66" t="n"/>
      <c r="E1" s="67" t="n"/>
      <c r="G1" s="65" t="inlineStr">
        <is>
          <t>(CAMPSSA) Atendimento Psicológico Quinta-feira 03/10/2024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68" t="inlineStr">
        <is>
          <t>LUDMILLA SANTOS SILVA</t>
        </is>
      </c>
      <c r="C3" s="65" t="n">
        <v>513398716</v>
      </c>
      <c r="D3" s="65" t="n"/>
      <c r="E3" s="69" t="n">
        <v>148.65</v>
      </c>
      <c r="F3" s="63" t="inlineStr">
        <is>
          <t>D</t>
        </is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68" t="n">
        <v>2</v>
      </c>
      <c r="B4" s="68" t="inlineStr">
        <is>
          <t>MICHELE ELAINE DE FREITAS BORBA</t>
        </is>
      </c>
      <c r="C4" s="65" t="n">
        <v>513788000</v>
      </c>
      <c r="D4" s="65" t="n"/>
      <c r="E4" s="69" t="n">
        <v>148.65</v>
      </c>
      <c r="F4" s="63" t="inlineStr">
        <is>
          <t>C</t>
        </is>
      </c>
      <c r="G4" s="77" t="n"/>
      <c r="H4" s="74" t="n"/>
      <c r="I4" s="74" t="n"/>
      <c r="J4" s="78" t="n"/>
      <c r="K4" s="14" t="n"/>
    </row>
    <row r="5" ht="15" customHeight="1" s="64">
      <c r="A5" s="68" t="n">
        <v>3</v>
      </c>
      <c r="B5" s="72" t="inlineStr">
        <is>
          <t xml:space="preserve">	EDNA MARIA DOS SANTOS HEGOUET</t>
        </is>
      </c>
      <c r="C5" s="65" t="n">
        <v>513760280</v>
      </c>
      <c r="D5" s="65" t="n"/>
      <c r="E5" s="69" t="n">
        <v>148.65</v>
      </c>
      <c r="F5" s="63" t="inlineStr">
        <is>
          <t>D</t>
        </is>
      </c>
      <c r="H5" s="79" t="n"/>
    </row>
    <row r="6" ht="15" customHeight="1" s="64">
      <c r="A6" s="68" t="n">
        <v>4</v>
      </c>
      <c r="B6" s="68" t="inlineStr">
        <is>
          <t>PAULO CESAR LORDELO BURY</t>
        </is>
      </c>
      <c r="C6" s="65" t="n">
        <v>513449033</v>
      </c>
      <c r="D6" s="65" t="n"/>
      <c r="E6" s="69" t="n">
        <v>148.65</v>
      </c>
      <c r="F6" s="63" t="inlineStr">
        <is>
          <t>C</t>
        </is>
      </c>
      <c r="I6" s="80" t="inlineStr">
        <is>
          <t>ATEND.MÉDICO</t>
        </is>
      </c>
      <c r="J6" s="67" t="n"/>
      <c r="K6" s="81" t="n">
        <v>1783.8</v>
      </c>
    </row>
    <row r="7" ht="15" customHeight="1" s="64">
      <c r="A7" s="68" t="n">
        <v>5</v>
      </c>
      <c r="B7" s="68" t="inlineStr">
        <is>
          <t>TAIANE SIRAISI FONSECA</t>
        </is>
      </c>
      <c r="C7" s="65" t="n">
        <v>513782710</v>
      </c>
      <c r="D7" s="65" t="n"/>
      <c r="E7" s="69" t="n">
        <v>148.65</v>
      </c>
      <c r="F7" s="63" t="inlineStr">
        <is>
          <t>P</t>
        </is>
      </c>
      <c r="I7" s="80" t="inlineStr">
        <is>
          <t>ATEND.PSICOLÓGICO</t>
        </is>
      </c>
      <c r="J7" s="67" t="n"/>
      <c r="K7" s="18">
        <f>0</f>
        <v/>
      </c>
    </row>
    <row r="8" ht="15" customHeight="1" s="64">
      <c r="A8" s="68" t="n">
        <v>6</v>
      </c>
      <c r="B8" s="68" t="inlineStr">
        <is>
          <t>GILMAR ALVES ROSA</t>
        </is>
      </c>
      <c r="C8" s="65" t="n">
        <v>513770763</v>
      </c>
      <c r="D8" s="65" t="n"/>
      <c r="E8" s="69" t="n">
        <v>148.65</v>
      </c>
      <c r="F8" s="63" t="inlineStr">
        <is>
          <t>D</t>
        </is>
      </c>
      <c r="I8" s="82" t="inlineStr">
        <is>
          <t>TOTAL</t>
        </is>
      </c>
      <c r="J8" s="67" t="n"/>
      <c r="K8" s="83">
        <f>K6</f>
        <v/>
      </c>
    </row>
    <row r="9" ht="15" customHeight="1" s="64">
      <c r="A9" s="68" t="n">
        <v>7</v>
      </c>
      <c r="B9" s="68" t="inlineStr">
        <is>
          <t>ARISTON DE JESUS SILVA</t>
        </is>
      </c>
      <c r="C9" s="65" t="n">
        <v>513785096</v>
      </c>
      <c r="D9" s="65" t="n"/>
      <c r="E9" s="69" t="n">
        <v>148.65</v>
      </c>
      <c r="F9" s="63" t="inlineStr">
        <is>
          <t>D</t>
        </is>
      </c>
      <c r="I9" s="80" t="inlineStr">
        <is>
          <t>PAGAM.PSICOLOGA</t>
        </is>
      </c>
      <c r="J9" s="67" t="n"/>
      <c r="K9" s="21" t="n">
        <v>0</v>
      </c>
    </row>
    <row r="10" ht="15" customHeight="1" s="64">
      <c r="A10" s="68" t="n">
        <v>8</v>
      </c>
      <c r="B10" s="68" t="inlineStr">
        <is>
          <t>BRUNO ALVES MENEZES</t>
        </is>
      </c>
      <c r="C10" s="65" t="n">
        <v>513788557</v>
      </c>
      <c r="D10" s="71" t="n"/>
      <c r="E10" s="73" t="n">
        <v>148.65</v>
      </c>
      <c r="F10" s="63" t="inlineStr">
        <is>
          <t>C</t>
        </is>
      </c>
      <c r="I10" s="80" t="inlineStr">
        <is>
          <t>PAGAM. MÉDICA</t>
        </is>
      </c>
      <c r="J10" s="67" t="n"/>
      <c r="K10" s="84" t="n">
        <v>588</v>
      </c>
    </row>
    <row r="11" ht="15" customHeight="1" s="64">
      <c r="A11" s="68" t="n">
        <v>9</v>
      </c>
      <c r="B11" s="72" t="inlineStr">
        <is>
          <t>CLAUDIA OLIVEIRA GUIMARAES</t>
        </is>
      </c>
      <c r="C11" s="65" t="n">
        <v>513778979</v>
      </c>
      <c r="D11" s="71" t="n"/>
      <c r="E11" s="73" t="n">
        <v>148.65</v>
      </c>
      <c r="F11" s="63" t="inlineStr">
        <is>
          <t>P</t>
        </is>
      </c>
      <c r="I11" s="80" t="inlineStr">
        <is>
          <t>SOMA</t>
        </is>
      </c>
      <c r="J11" s="67" t="n"/>
      <c r="K11" s="85">
        <f>K8-K10-K9</f>
        <v/>
      </c>
    </row>
    <row r="12" ht="15" customHeight="1" s="64">
      <c r="A12" s="68" t="n">
        <v>10</v>
      </c>
      <c r="B12" s="68" t="inlineStr">
        <is>
          <t>EDMAR CHRISTOFARI</t>
        </is>
      </c>
      <c r="C12" s="65" t="n">
        <v>513753690</v>
      </c>
      <c r="D12" s="65" t="n"/>
      <c r="E12" s="73" t="n">
        <v>148.65</v>
      </c>
      <c r="F12" s="63" t="inlineStr">
        <is>
          <t>C</t>
        </is>
      </c>
      <c r="I12" s="87" t="inlineStr">
        <is>
          <t>CARTÃO</t>
        </is>
      </c>
      <c r="J12" s="67" t="n"/>
      <c r="K12" s="88">
        <f>E3+E4+E5+E6+E8+E9+E10+E12+E14+E13</f>
        <v/>
      </c>
    </row>
    <row r="13" ht="15" customHeight="1" s="64">
      <c r="A13" s="68" t="n">
        <v>11</v>
      </c>
      <c r="B13" s="68" t="inlineStr">
        <is>
          <t>JOSELENA CANDIDA DE SOUZA MACHADO</t>
        </is>
      </c>
      <c r="C13" s="65" t="n">
        <v>513547983</v>
      </c>
      <c r="D13" s="71" t="n"/>
      <c r="E13" s="73" t="n">
        <v>148.65</v>
      </c>
      <c r="F13" s="63" t="inlineStr">
        <is>
          <t>D</t>
        </is>
      </c>
      <c r="G13" s="29" t="n"/>
      <c r="I13" s="87" t="inlineStr">
        <is>
          <t>DINHEIRO</t>
        </is>
      </c>
      <c r="J13" s="67" t="n"/>
      <c r="K13" s="88">
        <f>0</f>
        <v/>
      </c>
    </row>
    <row r="14" ht="15" customHeight="1" s="64">
      <c r="A14" s="68" t="n">
        <v>12</v>
      </c>
      <c r="B14" s="68" t="inlineStr">
        <is>
          <t>JUCILENE SILVA DOS SANTOS</t>
        </is>
      </c>
      <c r="C14" s="65" t="n">
        <v>513780077</v>
      </c>
      <c r="D14" s="71" t="n"/>
      <c r="E14" s="73" t="n">
        <v>148.65</v>
      </c>
      <c r="F14" s="63" t="inlineStr">
        <is>
          <t>C</t>
        </is>
      </c>
      <c r="I14" s="91" t="inlineStr">
        <is>
          <t>PIX</t>
        </is>
      </c>
      <c r="J14" s="67" t="n"/>
      <c r="K14" s="92">
        <f>E7+E11</f>
        <v/>
      </c>
    </row>
    <row r="15" ht="15" customHeight="1" s="64">
      <c r="A15" s="77" t="n"/>
      <c r="B15" s="78" t="n"/>
      <c r="D15" s="86" t="inlineStr">
        <is>
          <t>Soma</t>
        </is>
      </c>
      <c r="E15" s="73">
        <f>E3+E4+E5+E6+E7+E8+E9+E10+E11+E12+E13+E14</f>
        <v/>
      </c>
      <c r="F15" s="63" t="n"/>
      <c r="K15" s="78" t="n"/>
    </row>
    <row r="16" ht="15" customHeight="1" s="64">
      <c r="A16" s="77" t="n"/>
      <c r="D16" s="89" t="inlineStr">
        <is>
          <t>Medico</t>
        </is>
      </c>
      <c r="E16" s="90">
        <f>49*12</f>
        <v/>
      </c>
      <c r="F16" s="63" t="n"/>
    </row>
    <row r="17" ht="15" customHeight="1" s="64">
      <c r="A17" s="77" t="n"/>
      <c r="D17" s="89" t="inlineStr">
        <is>
          <t>TOTAL</t>
        </is>
      </c>
      <c r="E17" s="90" t="n">
        <v>1444.1</v>
      </c>
      <c r="F17" s="63" t="n"/>
    </row>
    <row r="18" ht="15" customHeight="1" s="64">
      <c r="F18" s="63" t="n"/>
    </row>
    <row r="19" ht="15" customHeight="1" s="64">
      <c r="F19" s="63" t="n"/>
    </row>
  </sheetData>
  <mergeCells count="11">
    <mergeCell ref="I12:J12"/>
    <mergeCell ref="I6:J6"/>
    <mergeCell ref="I8:J8"/>
    <mergeCell ref="I10:J10"/>
    <mergeCell ref="I7:J7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K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3" activeCellId="0" sqref="K3"/>
    </sheetView>
  </sheetViews>
  <sheetFormatPr baseColWidth="8" defaultColWidth="8.59765625" defaultRowHeight="15" zeroHeight="0" outlineLevelRow="0"/>
  <cols>
    <col width="13.86" customWidth="1" style="63" min="5" max="5"/>
    <col width="18.14" customWidth="1" style="63" min="10" max="10"/>
    <col width="14" customWidth="1" style="63" min="11" max="11"/>
  </cols>
  <sheetData>
    <row r="1" ht="15" customHeight="1" s="64">
      <c r="A1" s="65" t="inlineStr">
        <is>
          <t>(CAMPSSA) Atendimento Médico Sexta- feira 04/10/2024</t>
        </is>
      </c>
      <c r="B1" s="66" t="n"/>
      <c r="C1" s="66" t="n"/>
      <c r="D1" s="66" t="n"/>
      <c r="E1" s="67" t="n"/>
      <c r="G1" s="65" t="inlineStr">
        <is>
          <t>(CAMPSSA) Atendimento Psicológico Sexta-feira 04/10/2024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77" t="n"/>
      <c r="B3" s="78" t="n"/>
      <c r="D3" s="86" t="inlineStr">
        <is>
          <t>Soma</t>
        </is>
      </c>
      <c r="E3" s="73">
        <f>0</f>
        <v/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77" t="n"/>
      <c r="D4" s="89" t="inlineStr">
        <is>
          <t>Medico</t>
        </is>
      </c>
      <c r="E4" s="90">
        <f>49*0</f>
        <v/>
      </c>
      <c r="G4" s="77" t="n"/>
      <c r="H4" s="74" t="n"/>
      <c r="I4" s="74" t="n"/>
      <c r="J4" s="78" t="n"/>
      <c r="K4" s="14" t="n"/>
    </row>
    <row r="5" ht="15" customHeight="1" s="64">
      <c r="A5" s="77" t="n"/>
      <c r="D5" s="89" t="inlineStr">
        <is>
          <t>TOTAL</t>
        </is>
      </c>
      <c r="E5" s="90">
        <f>0</f>
        <v/>
      </c>
      <c r="F5" s="63" t="n"/>
      <c r="H5" s="79" t="n"/>
    </row>
    <row r="6" ht="15" customHeight="1" s="64">
      <c r="F6" s="63" t="n"/>
      <c r="I6" s="80" t="inlineStr">
        <is>
          <t>ATEND.MÉDICO</t>
        </is>
      </c>
      <c r="J6" s="67" t="n"/>
      <c r="K6" s="81" t="n">
        <v>2527.05</v>
      </c>
    </row>
    <row r="7" ht="15" customHeight="1" s="64">
      <c r="F7" s="63" t="n"/>
      <c r="H7" s="63" t="n"/>
      <c r="I7" s="80" t="inlineStr">
        <is>
          <t>ATEND.PSICOLÓGICO</t>
        </is>
      </c>
      <c r="J7" s="67" t="n"/>
      <c r="K7" s="18" t="n">
        <v>1540.88</v>
      </c>
    </row>
    <row r="8" ht="15" customHeight="1" s="64">
      <c r="F8" s="63" t="n"/>
      <c r="I8" s="82" t="inlineStr">
        <is>
          <t>TOTAL</t>
        </is>
      </c>
      <c r="J8" s="67" t="n"/>
      <c r="K8" s="83" t="n">
        <v>2378.4</v>
      </c>
    </row>
    <row r="9" ht="15" customHeight="1" s="64">
      <c r="F9" s="63" t="n"/>
      <c r="I9" s="80" t="inlineStr">
        <is>
          <t>PAGAM.PSICOLOGA</t>
        </is>
      </c>
      <c r="J9" s="67" t="n"/>
      <c r="K9" s="21" t="n">
        <v>508</v>
      </c>
    </row>
    <row r="10" ht="15" customHeight="1" s="64">
      <c r="F10" s="63" t="n"/>
      <c r="I10" s="80" t="inlineStr">
        <is>
          <t>PAGAM. MÉDICA</t>
        </is>
      </c>
      <c r="J10" s="67" t="n"/>
      <c r="K10" s="84" t="n">
        <v>833</v>
      </c>
    </row>
    <row r="11" ht="15" customHeight="1" s="64">
      <c r="F11" s="63" t="n"/>
      <c r="I11" s="80" t="inlineStr">
        <is>
          <t>PAG.ALUGUEL</t>
        </is>
      </c>
      <c r="J11" s="67" t="n"/>
      <c r="K11" s="84" t="n">
        <v>3090.17</v>
      </c>
    </row>
    <row r="12" ht="15" customHeight="1" s="64">
      <c r="F12" s="63" t="n"/>
      <c r="I12" s="80" t="inlineStr">
        <is>
          <t>PAG.CONDOMÍNIO</t>
        </is>
      </c>
      <c r="J12" s="67" t="n"/>
      <c r="K12" s="84" t="n">
        <v>936.7</v>
      </c>
    </row>
    <row r="13" ht="15" customHeight="1" s="64">
      <c r="F13" s="63" t="n"/>
      <c r="G13" s="29" t="n"/>
      <c r="I13" s="80" t="inlineStr">
        <is>
          <t>PAG.LIMPEZA CLINICA</t>
        </is>
      </c>
      <c r="J13" s="67" t="n"/>
      <c r="K13" s="84" t="n">
        <v>450</v>
      </c>
    </row>
    <row r="14" ht="15" customHeight="1" s="64">
      <c r="F14" s="63" t="n"/>
      <c r="I14" s="80" t="inlineStr">
        <is>
          <t>PAG.ZORCOM</t>
        </is>
      </c>
      <c r="J14" s="67" t="n"/>
      <c r="K14" s="84" t="n">
        <v>850</v>
      </c>
    </row>
    <row r="15" ht="15" customHeight="1" s="64">
      <c r="F15" s="63" t="n"/>
      <c r="I15" s="80" t="inlineStr">
        <is>
          <t>PAG.FATURA CLARO</t>
        </is>
      </c>
      <c r="J15" s="67" t="n"/>
      <c r="K15" s="84" t="n">
        <v>212.1</v>
      </c>
    </row>
    <row r="16" ht="15" customHeight="1" s="64">
      <c r="F16" s="63" t="n"/>
      <c r="I16" s="80" t="inlineStr">
        <is>
          <t>TRANSPORTE DETRAN</t>
        </is>
      </c>
      <c r="J16" s="67" t="n"/>
      <c r="K16" s="84" t="n">
        <v>30</v>
      </c>
    </row>
    <row r="17" ht="15" customHeight="1" s="64">
      <c r="I17" s="80" t="inlineStr">
        <is>
          <t>SOMA</t>
        </is>
      </c>
      <c r="J17" s="67" t="n"/>
      <c r="K17" s="85">
        <f>K8-K10-K9-K11-K12-K13-K14-K15-K16</f>
        <v/>
      </c>
    </row>
    <row r="18" ht="15" customHeight="1" s="64">
      <c r="I18" s="87" t="inlineStr">
        <is>
          <t>CARTÃO</t>
        </is>
      </c>
      <c r="J18" s="67" t="n"/>
      <c r="K18" s="88">
        <f>0</f>
        <v/>
      </c>
    </row>
    <row r="19" ht="15" customHeight="1" s="64">
      <c r="I19" s="87" t="inlineStr">
        <is>
          <t>DINHEIRO</t>
        </is>
      </c>
      <c r="J19" s="67" t="n"/>
      <c r="K19" s="88">
        <f>0</f>
        <v/>
      </c>
    </row>
    <row r="20" ht="15" customHeight="1" s="64">
      <c r="I20" s="91" t="inlineStr">
        <is>
          <t>PIX</t>
        </is>
      </c>
      <c r="J20" s="67" t="n"/>
      <c r="K20" s="92">
        <f>0</f>
        <v/>
      </c>
    </row>
    <row r="21" ht="15" customHeight="1" s="64">
      <c r="K21" s="78" t="n"/>
    </row>
  </sheetData>
  <mergeCells count="17">
    <mergeCell ref="I12:J12"/>
    <mergeCell ref="I20:J20"/>
    <mergeCell ref="I6:J6"/>
    <mergeCell ref="I16:J16"/>
    <mergeCell ref="I15:J15"/>
    <mergeCell ref="I7:J7"/>
    <mergeCell ref="I10:J10"/>
    <mergeCell ref="I8:J8"/>
    <mergeCell ref="G1:K1"/>
    <mergeCell ref="I11:J11"/>
    <mergeCell ref="I19:J19"/>
    <mergeCell ref="A1:E1"/>
    <mergeCell ref="I13:J13"/>
    <mergeCell ref="I14:J14"/>
    <mergeCell ref="I17:J17"/>
    <mergeCell ref="I9:J9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2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765625" defaultRowHeight="15" zeroHeight="0" outlineLevelRow="0"/>
  <cols>
    <col width="45.3" customWidth="1" style="63" min="2" max="2"/>
    <col width="13.43" customWidth="1" style="63" min="3" max="3"/>
    <col width="10.29" customWidth="1" style="63" min="5" max="5"/>
    <col width="12.72" customWidth="1" style="63" min="6" max="6"/>
    <col width="33.57" customWidth="1" style="63" min="8" max="8"/>
    <col width="13.86" customWidth="1" style="63" min="9" max="9"/>
    <col width="14.57" customWidth="1" style="63" min="11" max="11"/>
  </cols>
  <sheetData>
    <row r="1" ht="15" customHeight="1" s="64">
      <c r="A1" s="65" t="inlineStr">
        <is>
          <t>(CAMPSSA) Atendimento Médico Terça- feira 08/10/2024</t>
        </is>
      </c>
      <c r="B1" s="66" t="n"/>
      <c r="C1" s="66" t="n"/>
      <c r="D1" s="66" t="n"/>
      <c r="E1" s="67" t="n"/>
      <c r="G1" s="65" t="inlineStr">
        <is>
          <t>(CAMPSSA) Atendimento Psicológico Terça-feira 08/10/2024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70" t="inlineStr">
        <is>
          <t xml:space="preserve">VICTOR ROCHA LIMA SANTOS	</t>
        </is>
      </c>
      <c r="C3" s="65" t="n">
        <v>513702080</v>
      </c>
      <c r="D3" s="65" t="n"/>
      <c r="E3" s="65" t="n">
        <v>148.65</v>
      </c>
      <c r="F3" s="63" t="inlineStr">
        <is>
          <t>D</t>
        </is>
      </c>
      <c r="G3" s="68" t="n">
        <v>1</v>
      </c>
      <c r="H3" s="70" t="inlineStr">
        <is>
          <t xml:space="preserve">JOAO VITOR CONI DE ANDRADE	</t>
        </is>
      </c>
      <c r="I3" s="65" t="n">
        <v>513768895</v>
      </c>
      <c r="J3" s="65" t="n"/>
      <c r="K3" s="65" t="n">
        <v>192.61</v>
      </c>
      <c r="L3" s="63" t="inlineStr">
        <is>
          <t>D</t>
        </is>
      </c>
    </row>
    <row r="4" ht="15" customHeight="1" s="64">
      <c r="A4" s="68" t="n">
        <v>2</v>
      </c>
      <c r="B4" s="70" t="inlineStr">
        <is>
          <t xml:space="preserve">JOAO VITOR CONI DE ANDRADE	</t>
        </is>
      </c>
      <c r="C4" s="65" t="n">
        <v>513768895</v>
      </c>
      <c r="D4" s="65" t="n"/>
      <c r="E4" s="65" t="n">
        <v>148.65</v>
      </c>
      <c r="F4" s="63" t="inlineStr">
        <is>
          <t>D</t>
        </is>
      </c>
      <c r="G4" s="68" t="n">
        <v>2</v>
      </c>
      <c r="H4" s="70" t="inlineStr">
        <is>
          <t xml:space="preserve">GABRIEL CARNEIRO FERNANDES	</t>
        </is>
      </c>
      <c r="I4" s="65" t="n">
        <v>513733841</v>
      </c>
      <c r="J4" s="65" t="n"/>
      <c r="K4" s="65" t="n">
        <v>192.61</v>
      </c>
      <c r="L4" s="63" t="inlineStr">
        <is>
          <t>D</t>
        </is>
      </c>
    </row>
    <row r="5" ht="15" customHeight="1" s="64">
      <c r="A5" s="68" t="n">
        <v>3</v>
      </c>
      <c r="B5" s="70" t="inlineStr">
        <is>
          <t xml:space="preserve">GABRIEL CARNEIRO FERNANDES	</t>
        </is>
      </c>
      <c r="C5" s="65" t="n">
        <v>513733841</v>
      </c>
      <c r="D5" s="65" t="n"/>
      <c r="E5" s="65" t="n">
        <v>148.65</v>
      </c>
      <c r="F5" s="63" t="inlineStr">
        <is>
          <t>D</t>
        </is>
      </c>
      <c r="G5" s="68" t="n">
        <v>3</v>
      </c>
      <c r="H5" s="70" t="inlineStr">
        <is>
          <t xml:space="preserve">ALICE DOS SANTOS RODRIGUES	</t>
        </is>
      </c>
      <c r="I5" s="65" t="n">
        <v>14090930</v>
      </c>
      <c r="J5" s="65" t="n"/>
      <c r="K5" s="65" t="n">
        <v>192.61</v>
      </c>
      <c r="L5" s="63" t="inlineStr">
        <is>
          <t>C</t>
        </is>
      </c>
    </row>
    <row r="6" ht="15" customHeight="1" s="64">
      <c r="A6" s="68" t="n">
        <v>4</v>
      </c>
      <c r="B6" s="70" t="inlineStr">
        <is>
          <t xml:space="preserve">HAROLDO MASCARENHAS DOS SANTOS	</t>
        </is>
      </c>
      <c r="C6" s="65" t="n">
        <v>513709344</v>
      </c>
      <c r="D6" s="65" t="n"/>
      <c r="E6" s="65" t="n">
        <v>148.65</v>
      </c>
      <c r="F6" s="63" t="inlineStr">
        <is>
          <t>E</t>
        </is>
      </c>
      <c r="G6" s="68" t="n">
        <v>4</v>
      </c>
      <c r="H6" s="70" t="inlineStr">
        <is>
          <t xml:space="preserve">NEUVANIA GONCALVES FERNANDES	</t>
        </is>
      </c>
      <c r="I6" s="65" t="n">
        <v>513784410</v>
      </c>
      <c r="J6" s="65" t="n"/>
      <c r="K6" s="65" t="n">
        <v>192.61</v>
      </c>
      <c r="L6" s="63" t="inlineStr">
        <is>
          <t>P</t>
        </is>
      </c>
    </row>
    <row r="7" ht="15" customHeight="1" s="64">
      <c r="A7" s="68" t="n">
        <v>5</v>
      </c>
      <c r="B7" s="70" t="inlineStr">
        <is>
          <t xml:space="preserve">RODRIGO DE OLIVEIRA MOITINHO SANTOS	</t>
        </is>
      </c>
      <c r="C7" s="65" t="n">
        <v>513783161</v>
      </c>
      <c r="D7" s="65" t="n"/>
      <c r="E7" s="65" t="n">
        <v>148.65</v>
      </c>
      <c r="F7" s="63" t="inlineStr">
        <is>
          <t>P</t>
        </is>
      </c>
      <c r="G7" s="68" t="n">
        <v>5</v>
      </c>
      <c r="H7" s="70" t="inlineStr">
        <is>
          <t xml:space="preserve">RODRIGO SANTOS SILVA	</t>
        </is>
      </c>
      <c r="I7" s="65" t="n">
        <v>513790094</v>
      </c>
      <c r="J7" s="65" t="n"/>
      <c r="K7" s="65" t="n">
        <v>192.61</v>
      </c>
      <c r="L7" s="63" t="inlineStr">
        <is>
          <t>P</t>
        </is>
      </c>
    </row>
    <row r="8" ht="15" customHeight="1" s="64">
      <c r="A8" s="68" t="n">
        <v>6</v>
      </c>
      <c r="B8" s="70" t="inlineStr">
        <is>
          <t xml:space="preserve">ALICE DOS SANTOS RODRIGUES	</t>
        </is>
      </c>
      <c r="C8" s="65" t="n">
        <v>14090930</v>
      </c>
      <c r="D8" s="65" t="n"/>
      <c r="E8" s="65" t="n">
        <v>148.65</v>
      </c>
      <c r="F8" s="63" t="inlineStr">
        <is>
          <t>C</t>
        </is>
      </c>
      <c r="G8" s="68" t="n">
        <v>6</v>
      </c>
      <c r="H8" s="70" t="inlineStr">
        <is>
          <t xml:space="preserve">RAIANE DE SOUZA DANTAS	</t>
        </is>
      </c>
      <c r="I8" s="65" t="n">
        <v>513608124</v>
      </c>
      <c r="J8" s="65" t="n"/>
      <c r="K8" s="65" t="n">
        <v>192.61</v>
      </c>
      <c r="L8" s="63" t="inlineStr">
        <is>
          <t>C</t>
        </is>
      </c>
    </row>
    <row r="9" ht="15" customHeight="1" s="64">
      <c r="A9" s="68" t="n">
        <v>7</v>
      </c>
      <c r="B9" s="70" t="inlineStr">
        <is>
          <t xml:space="preserve">NEUVANIA GONCALVES FERNANDES	</t>
        </is>
      </c>
      <c r="C9" s="65" t="n">
        <v>513784410</v>
      </c>
      <c r="D9" s="65" t="n"/>
      <c r="E9" s="65" t="n">
        <v>148.65</v>
      </c>
      <c r="F9" s="63" t="inlineStr">
        <is>
          <t>P</t>
        </is>
      </c>
      <c r="G9" s="68" t="n">
        <v>7</v>
      </c>
      <c r="H9" s="70" t="inlineStr">
        <is>
          <t xml:space="preserve">JURGEN WILLI LUDWIG VONNEILICH	</t>
        </is>
      </c>
      <c r="I9" s="65" t="n">
        <v>513762567</v>
      </c>
      <c r="J9" s="65" t="n"/>
      <c r="K9" s="65" t="n">
        <v>192.61</v>
      </c>
      <c r="L9" s="63" t="inlineStr">
        <is>
          <t>D</t>
        </is>
      </c>
    </row>
    <row r="10" ht="15" customHeight="1" s="64">
      <c r="A10" s="68" t="n">
        <v>8</v>
      </c>
      <c r="B10" s="70" t="inlineStr">
        <is>
          <t xml:space="preserve">ANTONIO JOSE PAMPONET BITTENCOURT	</t>
        </is>
      </c>
      <c r="C10" s="65" t="n">
        <v>513793384</v>
      </c>
      <c r="D10" s="65" t="n"/>
      <c r="E10" s="65" t="n">
        <v>148.65</v>
      </c>
      <c r="F10" s="63" t="inlineStr">
        <is>
          <t>C</t>
        </is>
      </c>
      <c r="G10" s="68" t="n">
        <v>8</v>
      </c>
      <c r="H10" s="70" t="inlineStr">
        <is>
          <t xml:space="preserve">MOISES SANTOS DA SILVA	</t>
        </is>
      </c>
      <c r="I10" s="65" t="n">
        <v>513760379</v>
      </c>
      <c r="J10" s="65" t="n"/>
      <c r="K10" s="65" t="n">
        <v>192.61</v>
      </c>
      <c r="L10" s="63" t="inlineStr">
        <is>
          <t>E</t>
        </is>
      </c>
    </row>
    <row r="11" ht="15" customHeight="1" s="64">
      <c r="A11" s="68" t="n">
        <v>9</v>
      </c>
      <c r="B11" s="70" t="inlineStr">
        <is>
          <t xml:space="preserve">RODRIGO SANTOS SILVA	</t>
        </is>
      </c>
      <c r="C11" s="65" t="n">
        <v>513790094</v>
      </c>
      <c r="D11" s="65" t="n"/>
      <c r="E11" s="65" t="n">
        <v>148.65</v>
      </c>
      <c r="F11" s="63" t="inlineStr">
        <is>
          <t>P</t>
        </is>
      </c>
      <c r="G11" s="68" t="n">
        <v>9</v>
      </c>
      <c r="H11" s="70" t="inlineStr">
        <is>
          <t xml:space="preserve">LUCAS CERQUEIRA BATISTA	</t>
        </is>
      </c>
      <c r="I11" s="65" t="n">
        <v>513782331</v>
      </c>
      <c r="J11" s="65" t="n"/>
      <c r="K11" s="65" t="n">
        <v>192.61</v>
      </c>
      <c r="L11" s="63" t="inlineStr">
        <is>
          <t>D</t>
        </is>
      </c>
    </row>
    <row r="12" ht="15" customHeight="1" s="64">
      <c r="A12" s="68" t="n">
        <v>10</v>
      </c>
      <c r="B12" s="70" t="inlineStr">
        <is>
          <t xml:space="preserve">RAIANE DE SOUZA DANTAS	</t>
        </is>
      </c>
      <c r="C12" s="65" t="n">
        <v>513608124</v>
      </c>
      <c r="D12" s="65" t="n"/>
      <c r="E12" s="65" t="n">
        <v>148.65</v>
      </c>
      <c r="F12" s="63" t="inlineStr">
        <is>
          <t>C</t>
        </is>
      </c>
      <c r="G12" s="68" t="n">
        <v>10</v>
      </c>
      <c r="H12" s="70" t="inlineStr">
        <is>
          <t xml:space="preserve">MARIVALDO ARAGAO FERREIRA	</t>
        </is>
      </c>
      <c r="I12" s="65" t="n">
        <v>513775191</v>
      </c>
      <c r="J12" s="65" t="n"/>
      <c r="K12" s="65" t="n">
        <v>192.61</v>
      </c>
      <c r="L12" s="63" t="inlineStr">
        <is>
          <t>D</t>
        </is>
      </c>
    </row>
    <row r="13" ht="15" customHeight="1" s="64">
      <c r="A13" s="68" t="n">
        <v>11</v>
      </c>
      <c r="B13" s="70" t="inlineStr">
        <is>
          <t xml:space="preserve">JURGEN WILLI LUDWIG VONNEILICH	</t>
        </is>
      </c>
      <c r="C13" s="65" t="n">
        <v>513762567</v>
      </c>
      <c r="D13" s="65" t="n"/>
      <c r="E13" s="65" t="n">
        <v>148.65</v>
      </c>
      <c r="F13" s="63" t="inlineStr">
        <is>
          <t>D</t>
        </is>
      </c>
      <c r="I13" s="74" t="n"/>
      <c r="J13" s="75" t="inlineStr">
        <is>
          <t>Total</t>
        </is>
      </c>
      <c r="K13" s="76">
        <f>K3+K4+K5+K6+K7+K8+K9+K10+K11+K12</f>
        <v/>
      </c>
    </row>
    <row r="14" ht="15" customHeight="1" s="64">
      <c r="A14" s="68" t="n">
        <v>12</v>
      </c>
      <c r="B14" s="70" t="inlineStr">
        <is>
          <t xml:space="preserve">MOISES SANTOS DA SILVA	</t>
        </is>
      </c>
      <c r="C14" s="65" t="n">
        <v>513760379</v>
      </c>
      <c r="D14" s="65" t="n"/>
      <c r="E14" s="65" t="n">
        <v>148.65</v>
      </c>
      <c r="F14" s="63" t="inlineStr">
        <is>
          <t>E</t>
        </is>
      </c>
      <c r="G14" s="77" t="n"/>
      <c r="H14" s="74" t="n"/>
      <c r="I14" s="74" t="n"/>
      <c r="J14" s="78" t="n"/>
      <c r="K14" s="14" t="n"/>
    </row>
    <row r="15" ht="15" customHeight="1" s="64">
      <c r="A15" s="68" t="n">
        <v>13</v>
      </c>
      <c r="B15" s="70" t="inlineStr">
        <is>
          <t xml:space="preserve">LUCAS CERQUEIRA BATISTA	</t>
        </is>
      </c>
      <c r="C15" s="65" t="n">
        <v>513782331</v>
      </c>
      <c r="D15" s="65" t="n"/>
      <c r="E15" s="65" t="n">
        <v>148.65</v>
      </c>
      <c r="F15" s="63" t="inlineStr">
        <is>
          <t>D</t>
        </is>
      </c>
      <c r="H15" s="79" t="n"/>
    </row>
    <row r="16" ht="15" customHeight="1" s="64">
      <c r="A16" s="68" t="n">
        <v>14</v>
      </c>
      <c r="B16" s="70" t="inlineStr">
        <is>
          <t xml:space="preserve">MARIVALDO ARAGAO FERREIRA	</t>
        </is>
      </c>
      <c r="C16" s="65" t="n">
        <v>513775191</v>
      </c>
      <c r="D16" s="65" t="n"/>
      <c r="E16" s="65" t="n">
        <v>148.65</v>
      </c>
      <c r="F16" s="63" t="inlineStr">
        <is>
          <t>D</t>
        </is>
      </c>
      <c r="I16" s="80" t="inlineStr">
        <is>
          <t>ATEND.MÉDICO</t>
        </is>
      </c>
      <c r="J16" s="67" t="n"/>
      <c r="K16" s="81">
        <f>E24</f>
        <v/>
      </c>
    </row>
    <row r="17" ht="15" customHeight="1" s="64">
      <c r="A17" s="68" t="n">
        <v>15</v>
      </c>
      <c r="B17" s="70" t="inlineStr">
        <is>
          <t xml:space="preserve">KARINA LA FARINA NOGUEIRA BISPO	</t>
        </is>
      </c>
      <c r="C17" s="65" t="n">
        <v>513790578</v>
      </c>
      <c r="D17" s="65" t="n"/>
      <c r="E17" s="65" t="n">
        <v>148.65</v>
      </c>
      <c r="F17" s="63" t="inlineStr">
        <is>
          <t>100E / 48,65D</t>
        </is>
      </c>
      <c r="I17" s="80" t="inlineStr">
        <is>
          <t>ATEND.PSICOLÓGICO</t>
        </is>
      </c>
      <c r="J17" s="67" t="n"/>
      <c r="K17" s="81">
        <f>K13</f>
        <v/>
      </c>
    </row>
    <row r="18" ht="15" customHeight="1" s="64">
      <c r="A18" s="68" t="n">
        <v>16</v>
      </c>
      <c r="B18" s="70" t="inlineStr">
        <is>
          <t xml:space="preserve">DIOGENES FREDERICO CONCEICAO SILVA	</t>
        </is>
      </c>
      <c r="C18" s="65" t="n">
        <v>513721847</v>
      </c>
      <c r="D18" s="65" t="n"/>
      <c r="E18" s="65" t="n">
        <v>148.65</v>
      </c>
      <c r="F18" s="63" t="inlineStr">
        <is>
          <t>C</t>
        </is>
      </c>
      <c r="I18" s="82" t="inlineStr">
        <is>
          <t>TOTAL</t>
        </is>
      </c>
      <c r="J18" s="67" t="n"/>
      <c r="K18" s="83">
        <f>K16+K17</f>
        <v/>
      </c>
    </row>
    <row r="19" ht="15" customHeight="1" s="64">
      <c r="A19" s="68" t="n">
        <v>17</v>
      </c>
      <c r="B19" s="70" t="inlineStr">
        <is>
          <t xml:space="preserve">EVANILDES ALVES DE FIGUEREDO	</t>
        </is>
      </c>
      <c r="C19" s="65" t="n">
        <v>513782693</v>
      </c>
      <c r="D19" s="65" t="n"/>
      <c r="E19" s="65" t="n">
        <v>148.65</v>
      </c>
      <c r="F19" s="63" t="inlineStr">
        <is>
          <t>C</t>
        </is>
      </c>
      <c r="I19" s="80" t="inlineStr">
        <is>
          <t>PAGAM.PSICOLOGA</t>
        </is>
      </c>
      <c r="J19" s="67" t="n"/>
      <c r="K19" s="21" t="n">
        <v>635</v>
      </c>
    </row>
    <row r="20" ht="15" customHeight="1" s="64">
      <c r="A20" s="68" t="n">
        <v>18</v>
      </c>
      <c r="B20" s="70" t="inlineStr">
        <is>
          <t xml:space="preserve">VICTOR RAFAEL ANDRADE O P DE GUIMARAES SOUZA	</t>
        </is>
      </c>
      <c r="C20" s="65" t="n">
        <v>513773401</v>
      </c>
      <c r="D20" s="65" t="n"/>
      <c r="E20" s="65" t="n">
        <v>148.65</v>
      </c>
      <c r="F20" s="63" t="inlineStr">
        <is>
          <t>D</t>
        </is>
      </c>
      <c r="I20" s="80" t="inlineStr">
        <is>
          <t>PAGAM. MÉDICA</t>
        </is>
      </c>
      <c r="J20" s="67" t="n"/>
      <c r="K20" s="84">
        <f>E25</f>
        <v/>
      </c>
    </row>
    <row r="21" ht="15" customHeight="1" s="64">
      <c r="A21" s="68" t="n">
        <v>19</v>
      </c>
      <c r="B21" s="70" t="inlineStr">
        <is>
          <t xml:space="preserve">VERA LUCIA SILVA TAVARES	</t>
        </is>
      </c>
      <c r="C21" s="65" t="n">
        <v>513797287</v>
      </c>
      <c r="D21" s="65" t="n"/>
      <c r="E21" s="65" t="n">
        <v>148.65</v>
      </c>
      <c r="F21" s="63" t="inlineStr">
        <is>
          <t>C</t>
        </is>
      </c>
      <c r="I21" s="80" t="inlineStr">
        <is>
          <t>SOMA</t>
        </is>
      </c>
      <c r="J21" s="67" t="n"/>
      <c r="K21" s="85">
        <f>K18-K20-K19</f>
        <v/>
      </c>
    </row>
    <row r="22" ht="15" customHeight="1" s="64">
      <c r="A22" s="68" t="n">
        <v>20</v>
      </c>
      <c r="B22" s="70" t="inlineStr">
        <is>
          <t xml:space="preserve">BRISA CARVALHO ROCHA HITA	</t>
        </is>
      </c>
      <c r="C22" s="65" t="n">
        <v>14091389</v>
      </c>
      <c r="D22" s="65" t="n"/>
      <c r="E22" s="65" t="n">
        <v>148.65</v>
      </c>
      <c r="F22" s="63" t="inlineStr">
        <is>
          <t>C</t>
        </is>
      </c>
      <c r="I22" s="87" t="inlineStr">
        <is>
          <t>CARTÃO</t>
        </is>
      </c>
      <c r="J22" s="67" t="n"/>
      <c r="K22" s="88">
        <f>E3+E4+E5+E8+E10+E12+E13+E15+E16+48.65+E18+E19+E20+E21+E22+E23+K3+K4+K5+K6+K7+K8+K9+K11+K12</f>
        <v/>
      </c>
    </row>
    <row r="23" ht="15" customHeight="1" s="64">
      <c r="A23" s="68" t="n">
        <v>21</v>
      </c>
      <c r="B23" s="70" t="inlineStr">
        <is>
          <t xml:space="preserve">FERNANDA MIGUEZ SENA DE JESUS	</t>
        </is>
      </c>
      <c r="C23" s="93" t="n">
        <v>513791549</v>
      </c>
      <c r="D23" s="65" t="n"/>
      <c r="E23" s="65" t="n">
        <v>148.65</v>
      </c>
      <c r="F23" s="63" t="inlineStr">
        <is>
          <t>D</t>
        </is>
      </c>
      <c r="G23" s="29" t="n"/>
      <c r="I23" s="87" t="inlineStr">
        <is>
          <t>DINHEIRO</t>
        </is>
      </c>
      <c r="J23" s="67" t="n"/>
      <c r="K23" s="88">
        <f>E6+E14+100+K10</f>
        <v/>
      </c>
    </row>
    <row r="24" ht="15" customHeight="1" s="64">
      <c r="A24" s="77" t="n"/>
      <c r="B24" s="78" t="n"/>
      <c r="D24" s="86" t="inlineStr">
        <is>
          <t>Soma</t>
        </is>
      </c>
      <c r="E24" s="73">
        <f>E3+E4+E5+E6+E7+E8+E9+E10+E11+E12+E13+E14+E15+E16+E17+E18+E19+E20+E21+E22+E23</f>
        <v/>
      </c>
      <c r="I24" s="91" t="inlineStr">
        <is>
          <t>PIX</t>
        </is>
      </c>
      <c r="J24" s="67" t="n"/>
      <c r="K24" s="92">
        <f>E7+E9+E11+K6+K7</f>
        <v/>
      </c>
    </row>
    <row r="25" ht="15" customHeight="1" s="64">
      <c r="A25" s="77" t="n"/>
      <c r="D25" s="89" t="inlineStr">
        <is>
          <t>Medico</t>
        </is>
      </c>
      <c r="E25" s="90">
        <f>49*21</f>
        <v/>
      </c>
    </row>
    <row r="26" ht="15" customHeight="1" s="64">
      <c r="A26" s="77" t="n"/>
      <c r="D26" s="89" t="inlineStr">
        <is>
          <t>TOTAL</t>
        </is>
      </c>
      <c r="E26" s="90">
        <f>E24-E25</f>
        <v/>
      </c>
    </row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K19"/>
  <sheetViews>
    <sheetView showFormulas="0" showGridLines="1" showRowColHeaders="1" showZeros="1" rightToLeft="0" tabSelected="0" showOutlineSymbols="1" defaultGridColor="1" view="normal" topLeftCell="C1" colorId="64" zoomScale="100" zoomScaleNormal="100" zoomScalePageLayoutView="100" workbookViewId="0">
      <selection pane="topLeft" activeCell="M7" activeCellId="0" sqref="M7"/>
    </sheetView>
  </sheetViews>
  <sheetFormatPr baseColWidth="8" defaultColWidth="8.59765625" defaultRowHeight="15" zeroHeight="0" outlineLevelRow="0"/>
  <cols>
    <col width="35.86" customWidth="1" style="63" min="2" max="2"/>
    <col width="13.43" customWidth="1" style="63" min="3" max="3"/>
    <col width="11.15" customWidth="1" style="63" min="5" max="5"/>
    <col width="13.86" customWidth="1" style="63" min="10" max="10"/>
    <col width="13.71" customWidth="1" style="63" min="11" max="11"/>
  </cols>
  <sheetData>
    <row r="1" ht="15" customHeight="1" s="64">
      <c r="A1" s="65" t="inlineStr">
        <is>
          <t>(CAMPSSA) Atendimento Médico Quinta- feira 10/10/2024</t>
        </is>
      </c>
      <c r="B1" s="66" t="n"/>
      <c r="C1" s="66" t="n"/>
      <c r="D1" s="66" t="n"/>
      <c r="E1" s="67" t="n"/>
      <c r="G1" s="65" t="inlineStr">
        <is>
          <t>(CAMPSSA) Atendimento Psicológico Quinta-feira 10/10/2024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68" t="n">
        <v>1</v>
      </c>
      <c r="B3" s="68" t="inlineStr">
        <is>
          <t>FLAVIO GALVAO CALHAU</t>
        </is>
      </c>
      <c r="C3" s="65" t="n">
        <v>513777546</v>
      </c>
      <c r="D3" s="65" t="n"/>
      <c r="E3" s="69" t="n">
        <v>148.65</v>
      </c>
      <c r="F3" s="63" t="inlineStr">
        <is>
          <t>D</t>
        </is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68" t="n">
        <v>2</v>
      </c>
      <c r="B4" s="68" t="inlineStr">
        <is>
          <t xml:space="preserve">	JAMILLE TAVARES BARBOSA</t>
        </is>
      </c>
      <c r="C4" s="65" t="n">
        <v>513803164</v>
      </c>
      <c r="D4" s="65" t="n"/>
      <c r="E4" s="69" t="n">
        <v>148.65</v>
      </c>
      <c r="F4" s="63" t="inlineStr">
        <is>
          <t>C</t>
        </is>
      </c>
      <c r="G4" s="77" t="n"/>
      <c r="H4" s="74" t="n"/>
      <c r="I4" s="74" t="n"/>
      <c r="J4" s="78" t="n"/>
      <c r="K4" s="14" t="n"/>
    </row>
    <row r="5" ht="15" customHeight="1" s="64">
      <c r="A5" s="68" t="n">
        <v>3</v>
      </c>
      <c r="B5" s="72" t="inlineStr">
        <is>
          <t>VERONICA DO ESPIRITO SANTO SOUSA</t>
        </is>
      </c>
      <c r="C5" s="65" t="n">
        <v>513774514</v>
      </c>
      <c r="D5" s="65" t="n"/>
      <c r="E5" s="69" t="n">
        <v>148.65</v>
      </c>
      <c r="F5" s="63" t="inlineStr">
        <is>
          <t>C</t>
        </is>
      </c>
      <c r="H5" s="79" t="n"/>
    </row>
    <row r="6" ht="15" customHeight="1" s="64">
      <c r="A6" s="68" t="n">
        <v>4</v>
      </c>
      <c r="B6" s="68" t="inlineStr">
        <is>
          <t>LAZARO JERONIMO FERREIRA</t>
        </is>
      </c>
      <c r="C6" s="65" t="n">
        <v>513789726</v>
      </c>
      <c r="D6" s="65" t="n"/>
      <c r="E6" s="69" t="n">
        <v>148.65</v>
      </c>
      <c r="F6" s="63" t="inlineStr">
        <is>
          <t>D</t>
        </is>
      </c>
      <c r="I6" s="80" t="inlineStr">
        <is>
          <t>ATEND.MÉDICO</t>
        </is>
      </c>
      <c r="J6" s="67" t="n"/>
      <c r="K6" s="81">
        <f>E14</f>
        <v/>
      </c>
    </row>
    <row r="7" ht="15" customHeight="1" s="64">
      <c r="A7" s="68" t="n">
        <v>5</v>
      </c>
      <c r="B7" s="68" t="inlineStr">
        <is>
          <t>FENIX ALEXANDRA DE ARAUJO</t>
        </is>
      </c>
      <c r="C7" s="65" t="n">
        <v>513701027</v>
      </c>
      <c r="D7" s="65" t="n"/>
      <c r="E7" s="69" t="n">
        <v>148.65</v>
      </c>
      <c r="F7" s="63" t="inlineStr">
        <is>
          <t>D</t>
        </is>
      </c>
      <c r="H7" s="63" t="n"/>
      <c r="I7" s="80" t="inlineStr">
        <is>
          <t>ATEND.PSICOLÓGICO</t>
        </is>
      </c>
      <c r="J7" s="67" t="n"/>
      <c r="K7" s="18">
        <f>0</f>
        <v/>
      </c>
    </row>
    <row r="8" ht="15" customHeight="1" s="64">
      <c r="A8" s="68" t="n">
        <v>6</v>
      </c>
      <c r="B8" s="68" t="inlineStr">
        <is>
          <t>NORMA CELIA NOBRE DE CARVALHO</t>
        </is>
      </c>
      <c r="C8" s="65" t="inlineStr">
        <is>
          <t xml:space="preserve">513803911	</t>
        </is>
      </c>
      <c r="D8" s="65" t="n"/>
      <c r="E8" s="69" t="n">
        <v>148.65</v>
      </c>
      <c r="F8" s="63" t="inlineStr">
        <is>
          <t>P</t>
        </is>
      </c>
      <c r="I8" s="82" t="inlineStr">
        <is>
          <t>TOTAL</t>
        </is>
      </c>
      <c r="J8" s="67" t="n"/>
      <c r="K8" s="83">
        <f>K6</f>
        <v/>
      </c>
    </row>
    <row r="9" ht="15" customHeight="1" s="64">
      <c r="A9" s="68" t="n">
        <v>7</v>
      </c>
      <c r="B9" s="68" t="inlineStr">
        <is>
          <t>ANA CRISTINA DE MATOS HORACIO</t>
        </is>
      </c>
      <c r="C9" s="65" t="n">
        <v>513757236</v>
      </c>
      <c r="D9" s="65" t="n"/>
      <c r="E9" s="69" t="n">
        <v>148.65</v>
      </c>
      <c r="F9" s="63" t="inlineStr">
        <is>
          <t>C</t>
        </is>
      </c>
      <c r="I9" s="80" t="inlineStr">
        <is>
          <t>PAGAM.PSICOLOGA</t>
        </is>
      </c>
      <c r="J9" s="67" t="n"/>
      <c r="K9" s="21" t="n">
        <v>0</v>
      </c>
    </row>
    <row r="10" ht="15" customHeight="1" s="64">
      <c r="A10" s="68" t="n">
        <v>8</v>
      </c>
      <c r="B10" s="68" t="inlineStr">
        <is>
          <t>CLEIDE COSTA DOS SANTOS GALVAO</t>
        </is>
      </c>
      <c r="C10" s="65" t="n">
        <v>14085503</v>
      </c>
      <c r="D10" s="71" t="n"/>
      <c r="E10" s="73" t="n">
        <v>148.65</v>
      </c>
      <c r="F10" s="63" t="inlineStr">
        <is>
          <t>E</t>
        </is>
      </c>
      <c r="I10" s="80" t="inlineStr">
        <is>
          <t>PAGAM. MÉDICA</t>
        </is>
      </c>
      <c r="J10" s="67" t="n"/>
      <c r="K10" s="84" t="n">
        <v>539</v>
      </c>
    </row>
    <row r="11" ht="15" customHeight="1" s="64">
      <c r="A11" s="68" t="n">
        <v>9</v>
      </c>
      <c r="B11" s="72" t="inlineStr">
        <is>
          <t>NEIDA GOMES FAGUNDES</t>
        </is>
      </c>
      <c r="C11" s="65" t="n">
        <v>513797034</v>
      </c>
      <c r="D11" s="71" t="n"/>
      <c r="E11" s="73" t="n">
        <v>148.65</v>
      </c>
      <c r="F11" s="63" t="inlineStr">
        <is>
          <t>D</t>
        </is>
      </c>
      <c r="I11" s="80" t="inlineStr">
        <is>
          <t>TRANSPORTE DETRAN</t>
        </is>
      </c>
      <c r="J11" s="67" t="n"/>
      <c r="K11" s="84" t="n">
        <v>30</v>
      </c>
    </row>
    <row r="12" ht="15" customHeight="1" s="64">
      <c r="A12" s="68" t="n">
        <v>10</v>
      </c>
      <c r="B12" s="68" t="inlineStr">
        <is>
          <t>JONATAS JOSE DA SILVA</t>
        </is>
      </c>
      <c r="C12" s="65" t="n">
        <v>513801412</v>
      </c>
      <c r="D12" s="65" t="n"/>
      <c r="E12" s="73" t="n">
        <v>148.65</v>
      </c>
      <c r="F12" s="63" t="inlineStr">
        <is>
          <t>C</t>
        </is>
      </c>
      <c r="I12" s="80" t="inlineStr">
        <is>
          <t>SOMA</t>
        </is>
      </c>
      <c r="J12" s="67" t="n"/>
      <c r="K12" s="85">
        <f>K8-K10-K9-K11</f>
        <v/>
      </c>
    </row>
    <row r="13" ht="15" customHeight="1" s="64">
      <c r="A13" s="68" t="n">
        <v>11</v>
      </c>
      <c r="B13" s="68" t="inlineStr">
        <is>
          <t>EDUARDO GOMES DE LIMA</t>
        </is>
      </c>
      <c r="C13" s="65" t="n">
        <v>513789092</v>
      </c>
      <c r="D13" s="71" t="n"/>
      <c r="E13" s="73" t="n">
        <v>148.65</v>
      </c>
      <c r="F13" s="63" t="inlineStr">
        <is>
          <t>P</t>
        </is>
      </c>
      <c r="G13" s="29" t="n"/>
      <c r="I13" s="87" t="inlineStr">
        <is>
          <t>CARTÃO</t>
        </is>
      </c>
      <c r="J13" s="67" t="n"/>
      <c r="K13" s="88">
        <f>E3+E4+E5+E6+E7+E9+E11+E12</f>
        <v/>
      </c>
    </row>
    <row r="14" ht="15" customHeight="1" s="64">
      <c r="A14" s="77" t="n"/>
      <c r="B14" s="78" t="n"/>
      <c r="D14" s="86" t="inlineStr">
        <is>
          <t>Soma</t>
        </is>
      </c>
      <c r="E14" s="73">
        <f>E3+E4+E5+E6+E7+E8+E9+E10+E11+E12+E13</f>
        <v/>
      </c>
      <c r="F14" s="63" t="n"/>
      <c r="I14" s="87" t="inlineStr">
        <is>
          <t>DINHEIRO</t>
        </is>
      </c>
      <c r="J14" s="67" t="n"/>
      <c r="K14" s="88">
        <f>E10</f>
        <v/>
      </c>
    </row>
    <row r="15" ht="15" customHeight="1" s="64">
      <c r="A15" s="77" t="n"/>
      <c r="D15" s="89" t="inlineStr">
        <is>
          <t>Medico</t>
        </is>
      </c>
      <c r="E15" s="90">
        <f>49*11</f>
        <v/>
      </c>
      <c r="F15" s="63" t="n"/>
      <c r="I15" s="91" t="inlineStr">
        <is>
          <t>PIX</t>
        </is>
      </c>
      <c r="J15" s="67" t="n"/>
      <c r="K15" s="92">
        <f>E8+E13</f>
        <v/>
      </c>
    </row>
    <row r="16" ht="15" customHeight="1" s="64">
      <c r="A16" s="77" t="n"/>
      <c r="D16" s="89" t="inlineStr">
        <is>
          <t>TOTAL</t>
        </is>
      </c>
      <c r="E16" s="90" t="n">
        <v>1444.1</v>
      </c>
      <c r="F16" s="63" t="n"/>
      <c r="K16" s="78" t="n"/>
    </row>
    <row r="17" ht="15" customHeight="1" s="64">
      <c r="F17" s="63" t="n"/>
    </row>
    <row r="18" ht="15" customHeight="1" s="64">
      <c r="F18" s="63" t="n"/>
    </row>
    <row r="19" ht="15" customHeight="1" s="64">
      <c r="F19" s="63" t="n"/>
    </row>
  </sheetData>
  <mergeCells count="12">
    <mergeCell ref="I12:J12"/>
    <mergeCell ref="I6:J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L2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E6" activeCellId="0" sqref="E6"/>
    </sheetView>
  </sheetViews>
  <sheetFormatPr baseColWidth="8" defaultColWidth="8.59765625" defaultRowHeight="15" zeroHeight="0" outlineLevelRow="0"/>
  <cols>
    <col width="43.72" customWidth="1" style="63" min="2" max="2"/>
    <col width="14.29" customWidth="1" style="63" min="3" max="3"/>
    <col width="11.57" customWidth="1" style="63" min="5" max="5"/>
    <col width="30.57" customWidth="1" style="63" min="8" max="8"/>
    <col width="10.91" customWidth="1" style="63" min="9" max="9"/>
    <col width="12.57" customWidth="1" style="63" min="10" max="10"/>
    <col width="12" customWidth="1" style="63" min="11" max="11"/>
  </cols>
  <sheetData>
    <row r="1" ht="15" customHeight="1" s="64">
      <c r="A1" s="65" t="inlineStr">
        <is>
          <t>(CAMPSSA) Atendimento Médico Terça-feira 15/10/2024</t>
        </is>
      </c>
      <c r="B1" s="66" t="n"/>
      <c r="C1" s="66" t="n"/>
      <c r="D1" s="66" t="n"/>
      <c r="E1" s="67" t="n"/>
      <c r="G1" s="65" t="inlineStr">
        <is>
          <t>(CAMPSSA) Atendimento Psicológico Terça-feira 15/10/2024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94" t="n">
        <v>1</v>
      </c>
      <c r="B3" s="95" t="inlineStr">
        <is>
          <t>ALINE SOUZA DE SOUZA</t>
        </is>
      </c>
      <c r="C3" s="96" t="n">
        <v>513815864</v>
      </c>
      <c r="D3" s="95" t="n"/>
      <c r="E3" s="36" t="n">
        <v>148.65</v>
      </c>
      <c r="F3" s="63" t="inlineStr">
        <is>
          <t>C</t>
        </is>
      </c>
      <c r="G3" s="95" t="n">
        <v>1</v>
      </c>
      <c r="H3" s="95" t="inlineStr">
        <is>
          <t>MAICON ANTONIO DA SILVA</t>
        </is>
      </c>
      <c r="I3" s="95" t="n">
        <v>14093991</v>
      </c>
      <c r="J3" s="95" t="n"/>
      <c r="K3" s="36" t="n">
        <v>192.61</v>
      </c>
      <c r="L3" s="63" t="inlineStr">
        <is>
          <t>E</t>
        </is>
      </c>
    </row>
    <row r="4" ht="15" customHeight="1" s="64">
      <c r="A4" s="94" t="n">
        <v>2</v>
      </c>
      <c r="B4" s="95" t="inlineStr">
        <is>
          <t>WILSON PINHEIRO</t>
        </is>
      </c>
      <c r="C4" s="96" t="n">
        <v>513805852</v>
      </c>
      <c r="D4" s="95" t="n"/>
      <c r="E4" s="36" t="n">
        <v>148.65</v>
      </c>
      <c r="F4" s="63" t="inlineStr">
        <is>
          <t>E</t>
        </is>
      </c>
      <c r="G4" s="95" t="n">
        <v>2</v>
      </c>
      <c r="H4" s="95" t="inlineStr">
        <is>
          <t>ALINE SOUZA DE SOUZA</t>
        </is>
      </c>
      <c r="I4" s="95" t="n">
        <v>513815864</v>
      </c>
      <c r="J4" s="95" t="n"/>
      <c r="K4" s="36" t="n">
        <v>192.61</v>
      </c>
      <c r="L4" s="63" t="inlineStr">
        <is>
          <t>C</t>
        </is>
      </c>
    </row>
    <row r="5" ht="15" customHeight="1" s="64">
      <c r="A5" s="94" t="n">
        <v>3</v>
      </c>
      <c r="B5" s="95" t="inlineStr">
        <is>
          <t>FELIPE BOMFIM OLIVEIRA DE MELLO</t>
        </is>
      </c>
      <c r="C5" s="96" t="n">
        <v>513753862</v>
      </c>
      <c r="D5" s="95" t="n"/>
      <c r="E5" s="36" t="n">
        <v>148.65</v>
      </c>
      <c r="F5" s="63" t="inlineStr">
        <is>
          <t>D</t>
        </is>
      </c>
      <c r="G5" s="95" t="n">
        <v>3</v>
      </c>
      <c r="H5" s="95" t="inlineStr">
        <is>
          <t>WILSON PINHEIRO</t>
        </is>
      </c>
      <c r="I5" s="95" t="n">
        <v>513805852</v>
      </c>
      <c r="J5" s="95" t="n"/>
      <c r="K5" s="36" t="n">
        <v>192.61</v>
      </c>
      <c r="L5" s="63" t="inlineStr">
        <is>
          <t>E</t>
        </is>
      </c>
    </row>
    <row r="6" ht="15" customHeight="1" s="64">
      <c r="A6" s="94" t="n">
        <v>4</v>
      </c>
      <c r="B6" s="95" t="inlineStr">
        <is>
          <t>WILAS DE JESUS PEREIRA</t>
        </is>
      </c>
      <c r="C6" s="96" t="n">
        <v>513804841</v>
      </c>
      <c r="D6" s="95" t="n"/>
      <c r="E6" s="36" t="n">
        <v>148.65</v>
      </c>
      <c r="F6" s="63" t="inlineStr">
        <is>
          <t>P</t>
        </is>
      </c>
      <c r="G6" s="95" t="n">
        <v>4</v>
      </c>
      <c r="H6" s="95" t="inlineStr">
        <is>
          <t>WILAS DE JESUS PEREIRA</t>
        </is>
      </c>
      <c r="I6" s="95" t="n">
        <v>513804841</v>
      </c>
      <c r="J6" s="95" t="n"/>
      <c r="K6" s="36" t="n">
        <v>192.61</v>
      </c>
      <c r="L6" s="63" t="inlineStr">
        <is>
          <t>P</t>
        </is>
      </c>
    </row>
    <row r="7" ht="15" customHeight="1" s="64">
      <c r="A7" s="94" t="n">
        <v>5</v>
      </c>
      <c r="B7" s="95" t="inlineStr">
        <is>
          <t>ISABELE BACELAR FERREIRA</t>
        </is>
      </c>
      <c r="C7" s="96" t="n">
        <v>513778911</v>
      </c>
      <c r="D7" s="95" t="n"/>
      <c r="E7" s="36" t="n">
        <v>148.65</v>
      </c>
      <c r="F7" s="63" t="inlineStr">
        <is>
          <t>D</t>
        </is>
      </c>
      <c r="G7" s="95" t="n">
        <v>5</v>
      </c>
      <c r="H7" s="95" t="inlineStr">
        <is>
          <t>ANDRE MAGALHAES COSTA GOMES</t>
        </is>
      </c>
      <c r="I7" s="95" t="n">
        <v>513796122</v>
      </c>
      <c r="J7" s="95" t="n"/>
      <c r="K7" s="36" t="n">
        <v>192.61</v>
      </c>
      <c r="L7" s="63" t="inlineStr">
        <is>
          <t>P</t>
        </is>
      </c>
    </row>
    <row r="8" ht="15" customHeight="1" s="64">
      <c r="A8" s="94" t="n">
        <v>6</v>
      </c>
      <c r="B8" s="95" t="inlineStr">
        <is>
          <t>ROBSON PINTO GUEDES</t>
        </is>
      </c>
      <c r="C8" s="96" t="n">
        <v>513820586</v>
      </c>
      <c r="D8" s="95" t="n"/>
      <c r="E8" s="36" t="n">
        <v>148.65</v>
      </c>
      <c r="F8" s="63" t="inlineStr">
        <is>
          <t>D</t>
        </is>
      </c>
      <c r="H8" s="97" t="n"/>
      <c r="I8" s="97" t="n"/>
      <c r="J8" s="75" t="inlineStr">
        <is>
          <t>soma</t>
        </is>
      </c>
      <c r="K8" s="76">
        <f>K3+K4+K5+K6+K7</f>
        <v/>
      </c>
    </row>
    <row r="9" ht="15" customHeight="1" s="64">
      <c r="A9" s="94" t="n">
        <v>7</v>
      </c>
      <c r="B9" s="95" t="inlineStr">
        <is>
          <t>JOAO SOUZA SILVA</t>
        </is>
      </c>
      <c r="C9" s="96" t="n">
        <v>513751548</v>
      </c>
      <c r="D9" s="95" t="n"/>
      <c r="E9" s="36" t="n">
        <v>148.65</v>
      </c>
      <c r="F9" s="63" t="inlineStr">
        <is>
          <t>E</t>
        </is>
      </c>
      <c r="H9" s="97" t="n"/>
      <c r="J9" s="63" t="inlineStr">
        <is>
          <t>psicologo</t>
        </is>
      </c>
    </row>
    <row r="10" ht="15" customHeight="1" s="64">
      <c r="A10" s="94" t="n">
        <v>8</v>
      </c>
      <c r="B10" s="95" t="inlineStr">
        <is>
          <t>ANDRE MAGALHAES COSTA GOMES</t>
        </is>
      </c>
      <c r="C10" s="96" t="n">
        <v>513796122</v>
      </c>
      <c r="D10" s="95" t="n"/>
      <c r="E10" s="36" t="n">
        <v>148.65</v>
      </c>
      <c r="F10" s="63" t="inlineStr">
        <is>
          <t>P</t>
        </is>
      </c>
      <c r="J10" s="63" t="inlineStr">
        <is>
          <t>total</t>
        </is>
      </c>
    </row>
    <row r="11" ht="15" customHeight="1" s="64">
      <c r="A11" s="94" t="n">
        <v>9</v>
      </c>
      <c r="B11" s="95" t="inlineStr">
        <is>
          <t>LUCAS IBRAHIM SIMOES DE ARAGAO</t>
        </is>
      </c>
      <c r="C11" s="96" t="n">
        <v>513810027</v>
      </c>
      <c r="D11" s="98" t="n"/>
      <c r="E11" s="36" t="n">
        <v>148.65</v>
      </c>
      <c r="F11" s="63" t="inlineStr">
        <is>
          <t>C</t>
        </is>
      </c>
    </row>
    <row r="12" ht="15" customHeight="1" s="64">
      <c r="A12" s="94" t="n">
        <v>10</v>
      </c>
      <c r="B12" s="95" t="inlineStr">
        <is>
          <t>JOAO GILBERTO FERREIRA COSTA</t>
        </is>
      </c>
      <c r="C12" s="96" t="n">
        <v>513806865</v>
      </c>
      <c r="D12" s="98" t="n"/>
      <c r="E12" s="36" t="n">
        <v>148.65</v>
      </c>
      <c r="F12" s="63" t="inlineStr">
        <is>
          <t>E</t>
        </is>
      </c>
    </row>
    <row r="13" ht="15" customHeight="1" s="64">
      <c r="A13" s="94" t="n">
        <v>11</v>
      </c>
      <c r="B13" s="95" t="inlineStr">
        <is>
          <t>CARLYLE MAZOLA ALVES DE OLIVEIRA</t>
        </is>
      </c>
      <c r="C13" s="96" t="n">
        <v>513818467</v>
      </c>
      <c r="D13" s="98" t="n"/>
      <c r="E13" s="36" t="n">
        <v>148.65</v>
      </c>
      <c r="F13" s="63" t="inlineStr">
        <is>
          <t>E</t>
        </is>
      </c>
    </row>
    <row r="14" ht="15" customHeight="1" s="64">
      <c r="A14" s="94" t="n">
        <v>12</v>
      </c>
      <c r="B14" s="95" t="inlineStr">
        <is>
          <t>PAULO AFONSO DO REGO MONTEIRO JUNIOR</t>
        </is>
      </c>
      <c r="C14" s="99" t="n">
        <v>513799284</v>
      </c>
      <c r="D14" s="100" t="n"/>
      <c r="E14" s="36" t="n">
        <v>148.65</v>
      </c>
      <c r="F14" s="63" t="inlineStr">
        <is>
          <t>C</t>
        </is>
      </c>
    </row>
    <row r="15" ht="15" customHeight="1" s="64">
      <c r="A15" s="101" t="n">
        <v>13</v>
      </c>
      <c r="B15" s="101" t="inlineStr">
        <is>
          <t>LUCIO DOS REIS GUSMAO ANDRADE</t>
        </is>
      </c>
      <c r="C15" s="102" t="n">
        <v>14095430</v>
      </c>
      <c r="D15" s="103" t="n"/>
      <c r="E15" s="21" t="n">
        <v>148.65</v>
      </c>
      <c r="F15" s="63" t="inlineStr">
        <is>
          <t>D</t>
        </is>
      </c>
      <c r="I15" s="80" t="inlineStr">
        <is>
          <t>ATEND.MÉDICO</t>
        </is>
      </c>
      <c r="J15" s="67" t="n"/>
      <c r="K15" s="81">
        <f>E18</f>
        <v/>
      </c>
    </row>
    <row r="16" ht="15" customHeight="1" s="64">
      <c r="A16" s="101" t="n">
        <v>14</v>
      </c>
      <c r="B16" s="101" t="inlineStr">
        <is>
          <t>THIAGO SEPULVEDA ABUD</t>
        </is>
      </c>
      <c r="C16" s="102" t="n">
        <v>513800553</v>
      </c>
      <c r="D16" s="103" t="n"/>
      <c r="E16" s="21" t="n">
        <v>148.65</v>
      </c>
      <c r="F16" s="63" t="inlineStr">
        <is>
          <t>C</t>
        </is>
      </c>
      <c r="I16" s="80" t="inlineStr">
        <is>
          <t>ATEND.PSICOLÓGICO</t>
        </is>
      </c>
      <c r="J16" s="67" t="n"/>
      <c r="K16" s="81">
        <f>K8</f>
        <v/>
      </c>
    </row>
    <row r="17" ht="15" customHeight="1" s="64">
      <c r="A17" s="101" t="n">
        <v>15</v>
      </c>
      <c r="B17" s="101" t="inlineStr">
        <is>
          <t>MARCOS GURGEL DE LIMA</t>
        </is>
      </c>
      <c r="C17" s="102" t="n">
        <v>513794109</v>
      </c>
      <c r="D17" s="103" t="n"/>
      <c r="E17" s="21" t="n">
        <v>148.65</v>
      </c>
      <c r="F17" s="63" t="inlineStr">
        <is>
          <t>D</t>
        </is>
      </c>
      <c r="I17" s="82" t="inlineStr">
        <is>
          <t>TOTAL</t>
        </is>
      </c>
      <c r="J17" s="67" t="n"/>
      <c r="K17" s="83">
        <f>K15+K16</f>
        <v/>
      </c>
    </row>
    <row r="18" ht="15" customHeight="1" s="64">
      <c r="D18" s="86" t="inlineStr">
        <is>
          <t>Soma</t>
        </is>
      </c>
      <c r="E18" s="73">
        <f>E3+E4+E5+E6+E7+E8+E9+E10+E11+E12+E13+E14+E15+E16+E17</f>
        <v/>
      </c>
      <c r="I18" s="80" t="inlineStr">
        <is>
          <t>PAGAM.PSICOLOGA</t>
        </is>
      </c>
      <c r="J18" s="67" t="n"/>
      <c r="K18" s="21" t="n">
        <v>317.5</v>
      </c>
    </row>
    <row r="19" ht="15" customHeight="1" s="64">
      <c r="D19" s="89" t="inlineStr">
        <is>
          <t>Medico</t>
        </is>
      </c>
      <c r="E19" s="90">
        <f>49*15</f>
        <v/>
      </c>
      <c r="I19" s="80" t="inlineStr">
        <is>
          <t>PAGAM. MÉDICA</t>
        </is>
      </c>
      <c r="J19" s="67" t="n"/>
      <c r="K19" s="84" t="n">
        <v>735</v>
      </c>
    </row>
    <row r="20" ht="15" customHeight="1" s="64">
      <c r="D20" s="89" t="inlineStr">
        <is>
          <t>TOTAL</t>
        </is>
      </c>
      <c r="E20" s="90">
        <f>E18-E19</f>
        <v/>
      </c>
      <c r="I20" s="80" t="inlineStr">
        <is>
          <t>SOMA</t>
        </is>
      </c>
      <c r="J20" s="67" t="n"/>
      <c r="K20" s="85">
        <f>K17-K19-K18</f>
        <v/>
      </c>
    </row>
    <row r="21" ht="15" customHeight="1" s="64">
      <c r="I21" s="87" t="inlineStr">
        <is>
          <t>CARTÃO</t>
        </is>
      </c>
      <c r="J21" s="67" t="n"/>
      <c r="K21" s="88">
        <f>E3+E5+E7+E8+E11+E14+E15+E16+E17+K4</f>
        <v/>
      </c>
    </row>
    <row r="22" ht="15" customHeight="1" s="64">
      <c r="I22" s="87" t="inlineStr">
        <is>
          <t>DINHEIRO</t>
        </is>
      </c>
      <c r="J22" s="67" t="n"/>
      <c r="K22" s="88">
        <f>E4+E9+E12+E13+K3+K5</f>
        <v/>
      </c>
    </row>
    <row r="23" ht="15" customHeight="1" s="64">
      <c r="I23" s="91" t="inlineStr">
        <is>
          <t>PIX</t>
        </is>
      </c>
      <c r="J23" s="67" t="n"/>
      <c r="K23" s="92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K1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ColWidth="8.59765625" defaultRowHeight="15" zeroHeight="0" outlineLevelRow="0"/>
  <cols>
    <col width="11.72" customWidth="1" style="63" min="5" max="5"/>
    <col width="31.15" customWidth="1" style="63" min="10" max="10"/>
    <col width="13.86" customWidth="1" style="63" min="11" max="11"/>
  </cols>
  <sheetData>
    <row r="1" ht="15" customHeight="1" s="64">
      <c r="A1" s="65" t="inlineStr">
        <is>
          <t>(CAMPSSA) Atendimento Médico Quarta- feira 16/10/2024</t>
        </is>
      </c>
      <c r="B1" s="66" t="n"/>
      <c r="C1" s="66" t="n"/>
      <c r="D1" s="66" t="n"/>
      <c r="E1" s="67" t="n"/>
      <c r="G1" s="65" t="inlineStr">
        <is>
          <t>(CAMPSSA) Atendimento Psicológico Quarta-feira 16/10/2024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5" t="inlineStr">
        <is>
          <t>Nome</t>
        </is>
      </c>
      <c r="C2" s="65" t="inlineStr">
        <is>
          <t>Renach</t>
        </is>
      </c>
      <c r="D2" s="65" t="inlineStr">
        <is>
          <t>Reexames</t>
        </is>
      </c>
      <c r="E2" s="65" t="inlineStr">
        <is>
          <t>Valor</t>
        </is>
      </c>
      <c r="G2" s="68" t="inlineStr">
        <is>
          <t>Ordem</t>
        </is>
      </c>
      <c r="H2" s="65" t="inlineStr">
        <is>
          <t>Nome</t>
        </is>
      </c>
      <c r="I2" s="65" t="inlineStr">
        <is>
          <t>Renach</t>
        </is>
      </c>
      <c r="J2" s="65" t="inlineStr">
        <is>
          <t>Reexames</t>
        </is>
      </c>
      <c r="K2" s="65" t="inlineStr">
        <is>
          <t>Valor</t>
        </is>
      </c>
    </row>
    <row r="3" ht="15" customHeight="1" s="64">
      <c r="A3" s="77" t="n"/>
      <c r="B3" s="78" t="n"/>
      <c r="D3" s="86" t="inlineStr">
        <is>
          <t>Soma</t>
        </is>
      </c>
      <c r="E3" s="73">
        <f>0</f>
        <v/>
      </c>
      <c r="I3" s="74" t="n"/>
      <c r="J3" s="75" t="inlineStr">
        <is>
          <t>Total</t>
        </is>
      </c>
      <c r="K3" s="76">
        <f>0</f>
        <v/>
      </c>
    </row>
    <row r="4" ht="15" customHeight="1" s="64">
      <c r="A4" s="77" t="n"/>
      <c r="D4" s="89" t="inlineStr">
        <is>
          <t>Medico</t>
        </is>
      </c>
      <c r="E4" s="90">
        <f>49*0</f>
        <v/>
      </c>
      <c r="G4" s="77" t="n"/>
      <c r="H4" s="74" t="n"/>
      <c r="I4" s="74" t="n"/>
      <c r="J4" s="78" t="n"/>
      <c r="K4" s="14" t="n"/>
    </row>
    <row r="5" ht="15" customHeight="1" s="64">
      <c r="A5" s="77" t="n"/>
      <c r="D5" s="89" t="inlineStr">
        <is>
          <t>TOTAL</t>
        </is>
      </c>
      <c r="E5" s="90">
        <f>0</f>
        <v/>
      </c>
      <c r="F5" s="63" t="n"/>
      <c r="H5" s="79" t="n"/>
    </row>
    <row r="6" ht="15" customHeight="1" s="64">
      <c r="F6" s="63" t="n"/>
      <c r="I6" s="80" t="inlineStr">
        <is>
          <t>ATEND.MÉDICO</t>
        </is>
      </c>
      <c r="J6" s="67" t="n"/>
      <c r="K6" s="81" t="n">
        <v>0</v>
      </c>
    </row>
    <row r="7" ht="15" customHeight="1" s="64">
      <c r="F7" s="63" t="n"/>
      <c r="H7" s="63" t="n"/>
      <c r="I7" s="80" t="inlineStr">
        <is>
          <t>ATEND.PSICOLÓGICO</t>
        </is>
      </c>
      <c r="J7" s="67" t="n"/>
      <c r="K7" s="18" t="n">
        <v>0</v>
      </c>
    </row>
    <row r="8" ht="15" customHeight="1" s="64">
      <c r="F8" s="63" t="n"/>
      <c r="I8" s="82" t="inlineStr">
        <is>
          <t>TOTAL</t>
        </is>
      </c>
      <c r="J8" s="67" t="n"/>
      <c r="K8" s="83" t="n">
        <v>0</v>
      </c>
    </row>
    <row r="9" ht="15" customHeight="1" s="64">
      <c r="F9" s="63" t="n"/>
      <c r="I9" s="80" t="inlineStr">
        <is>
          <t>PAGAM.PSICOLOGA</t>
        </is>
      </c>
      <c r="J9" s="67" t="n"/>
      <c r="K9" s="21" t="n">
        <v>0</v>
      </c>
    </row>
    <row r="10" ht="15" customHeight="1" s="64">
      <c r="F10" s="63" t="n"/>
      <c r="I10" s="80" t="inlineStr">
        <is>
          <t>PAGAM. MÉDICA</t>
        </is>
      </c>
      <c r="J10" s="67" t="n"/>
      <c r="K10" s="84" t="n">
        <v>0</v>
      </c>
    </row>
    <row r="11" ht="15" customHeight="1" s="64">
      <c r="F11" s="63" t="n"/>
      <c r="I11" s="80" t="inlineStr">
        <is>
          <t>PAG. CONTA DE LUZ SALA 604 (VENC.08/10)</t>
        </is>
      </c>
      <c r="J11" s="67" t="n"/>
      <c r="K11" s="84" t="n">
        <v>64.39</v>
      </c>
    </row>
    <row r="12" ht="15" customHeight="1" s="64">
      <c r="F12" s="63" t="n"/>
      <c r="I12" s="80" t="inlineStr">
        <is>
          <t>PAG. CONTA DE LUZ SALA 605 (VENC.08/10)</t>
        </is>
      </c>
      <c r="J12" s="67" t="n"/>
      <c r="K12" s="84" t="n">
        <v>64.81</v>
      </c>
    </row>
    <row r="13" ht="15" customHeight="1" s="64">
      <c r="F13" s="63" t="n"/>
      <c r="G13" s="29" t="n"/>
      <c r="I13" s="80" t="inlineStr">
        <is>
          <t>SOMA</t>
        </is>
      </c>
      <c r="J13" s="67" t="n"/>
      <c r="K13" s="85">
        <f>K8-K10-K9-K11-K12</f>
        <v/>
      </c>
    </row>
    <row r="14" ht="15" customHeight="1" s="64">
      <c r="F14" s="63" t="n"/>
      <c r="I14" s="87" t="inlineStr">
        <is>
          <t>CARTÃO</t>
        </is>
      </c>
      <c r="J14" s="67" t="n"/>
      <c r="K14" s="88">
        <f>0</f>
        <v/>
      </c>
    </row>
    <row r="15" ht="15" customHeight="1" s="64">
      <c r="F15" s="63" t="n"/>
      <c r="I15" s="87" t="inlineStr">
        <is>
          <t>DINHEIRO</t>
        </is>
      </c>
      <c r="J15" s="67" t="n"/>
      <c r="K15" s="88">
        <f>0</f>
        <v/>
      </c>
    </row>
    <row r="16" ht="15" customHeight="1" s="64">
      <c r="F16" s="63" t="n"/>
      <c r="I16" s="91" t="inlineStr">
        <is>
          <t>PIX</t>
        </is>
      </c>
      <c r="J16" s="67" t="n"/>
      <c r="K16" s="92">
        <f>0</f>
        <v/>
      </c>
    </row>
    <row r="17" ht="15" customHeight="1" s="64">
      <c r="K17" s="78" t="n"/>
    </row>
  </sheetData>
  <mergeCells count="13">
    <mergeCell ref="I12:J12"/>
    <mergeCell ref="I6:J6"/>
    <mergeCell ref="I16:J16"/>
    <mergeCell ref="I15:J15"/>
    <mergeCell ref="I7:J7"/>
    <mergeCell ref="I10:J10"/>
    <mergeCell ref="I8:J8"/>
    <mergeCell ref="G1:K1"/>
    <mergeCell ref="I11:J11"/>
    <mergeCell ref="A1:E1"/>
    <mergeCell ref="I13:J13"/>
    <mergeCell ref="I14:J14"/>
    <mergeCell ref="I9:J9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L33"/>
  <sheetViews>
    <sheetView showFormulas="0" showGridLines="1" showRowColHeaders="1" showZeros="1" rightToLeft="0" tabSelected="0" showOutlineSymbols="1" defaultGridColor="1" view="normal" topLeftCell="D1" colorId="64" zoomScale="100" zoomScaleNormal="100" zoomScalePageLayoutView="100" workbookViewId="0">
      <selection pane="topLeft" activeCell="H11" activeCellId="0" sqref="H11"/>
    </sheetView>
  </sheetViews>
  <sheetFormatPr baseColWidth="8" defaultColWidth="8.59765625" defaultRowHeight="15" zeroHeight="0" outlineLevelRow="0"/>
  <cols>
    <col width="37.3" customWidth="1" style="63" min="2" max="2"/>
    <col width="11.72" customWidth="1" style="63" min="3" max="3"/>
    <col width="8.699999999999999" customWidth="1" style="63" min="5" max="5"/>
    <col width="29.3" customWidth="1" style="63" min="8" max="8"/>
    <col width="15.44" customWidth="1" style="63" min="9" max="9"/>
    <col width="22" customWidth="1" style="63" min="10" max="10"/>
    <col width="8.33" customWidth="1" style="63" min="11" max="11"/>
  </cols>
  <sheetData>
    <row r="1" ht="15" customHeight="1" s="64">
      <c r="A1" s="65" t="inlineStr">
        <is>
          <t>(CAMPSSA) Atendimento Médico Quinta- feira 17/10/2024</t>
        </is>
      </c>
      <c r="B1" s="66" t="n"/>
      <c r="C1" s="66" t="n"/>
      <c r="D1" s="66" t="n"/>
      <c r="E1" s="67" t="n"/>
      <c r="G1" s="65" t="inlineStr">
        <is>
          <t>(CAMPSSA) Atendimento Psicológico Quinta-feira 17/10/2024</t>
        </is>
      </c>
      <c r="H1" s="66" t="n"/>
      <c r="I1" s="66" t="n"/>
      <c r="J1" s="66" t="n"/>
      <c r="K1" s="67" t="n"/>
    </row>
    <row r="2" ht="15" customHeight="1" s="64">
      <c r="A2" s="68" t="inlineStr">
        <is>
          <t>Ordem</t>
        </is>
      </c>
      <c r="B2" s="68" t="inlineStr">
        <is>
          <t>Nome</t>
        </is>
      </c>
      <c r="C2" s="68" t="inlineStr">
        <is>
          <t>Renach</t>
        </is>
      </c>
      <c r="D2" s="68" t="inlineStr">
        <is>
          <t>Reexames</t>
        </is>
      </c>
      <c r="E2" s="68" t="inlineStr">
        <is>
          <t>Valor</t>
        </is>
      </c>
      <c r="F2" s="63" t="n"/>
      <c r="G2" s="68" t="inlineStr">
        <is>
          <t>Ordem</t>
        </is>
      </c>
      <c r="H2" s="68" t="inlineStr">
        <is>
          <t>Nome</t>
        </is>
      </c>
      <c r="I2" s="68" t="inlineStr">
        <is>
          <t>Renach</t>
        </is>
      </c>
      <c r="J2" s="68" t="inlineStr">
        <is>
          <t>Reexames</t>
        </is>
      </c>
      <c r="K2" s="68" t="inlineStr">
        <is>
          <t>Valor</t>
        </is>
      </c>
    </row>
    <row r="3" ht="15" customHeight="1" s="64">
      <c r="A3" s="68" t="n"/>
      <c r="B3" s="68" t="inlineStr">
        <is>
          <t>SOFIA ALMEIDA FERREIRA</t>
        </is>
      </c>
      <c r="C3" s="65" t="inlineStr">
        <is>
          <t>513641554</t>
        </is>
      </c>
      <c r="D3" s="65" t="n"/>
      <c r="E3" s="69" t="n"/>
      <c r="F3" s="63" t="inlineStr">
        <is>
          <t>D</t>
        </is>
      </c>
      <c r="G3" s="63" t="n"/>
      <c r="H3" s="63" t="inlineStr">
        <is>
          <t>HAMILTON CHAVES SANTOS</t>
        </is>
      </c>
      <c r="I3" s="77" t="inlineStr">
        <is>
          <t>513818762</t>
        </is>
      </c>
      <c r="J3" s="104" t="n"/>
      <c r="K3" s="76" t="n"/>
      <c r="L3" s="63" t="inlineStr">
        <is>
          <t>C</t>
        </is>
      </c>
    </row>
    <row r="4" ht="15" customHeight="1" s="64">
      <c r="A4" s="68" t="n"/>
      <c r="B4" s="68" t="inlineStr">
        <is>
          <t>ANA CRISTINA LEONE RIOS</t>
        </is>
      </c>
      <c r="C4" s="65" t="inlineStr">
        <is>
          <t>513835235</t>
        </is>
      </c>
      <c r="D4" s="65" t="n"/>
      <c r="E4" s="69" t="n"/>
      <c r="F4" s="63" t="inlineStr">
        <is>
          <t>D</t>
        </is>
      </c>
      <c r="G4" s="77" t="n"/>
      <c r="H4" s="77" t="inlineStr">
        <is>
          <t>DEIVISON ARAUJO COSTA</t>
        </is>
      </c>
      <c r="I4" s="77" t="inlineStr">
        <is>
          <t>513828885</t>
        </is>
      </c>
      <c r="J4" s="78" t="n"/>
      <c r="K4" s="14" t="n"/>
      <c r="L4" s="63" t="inlineStr">
        <is>
          <t>P</t>
        </is>
      </c>
    </row>
    <row r="5" ht="15" customHeight="1" s="64">
      <c r="A5" s="68" t="n"/>
      <c r="B5" s="72" t="inlineStr">
        <is>
          <t>ROBSON OLIVEIRA DE ARAUJO</t>
        </is>
      </c>
      <c r="C5" s="65" t="inlineStr">
        <is>
          <t>513808652</t>
        </is>
      </c>
      <c r="D5" s="65" t="n"/>
      <c r="E5" s="69" t="n"/>
      <c r="F5" s="63" t="inlineStr">
        <is>
          <t>C</t>
        </is>
      </c>
      <c r="G5" s="63" t="n"/>
      <c r="H5" s="77" t="n"/>
      <c r="L5" s="63" t="n"/>
    </row>
    <row r="6" ht="15" customHeight="1" s="64">
      <c r="A6" s="68" t="n"/>
      <c r="B6" s="68" t="inlineStr">
        <is>
          <t>HAMILTON CHAVES SANTOS</t>
        </is>
      </c>
      <c r="C6" s="65" t="inlineStr">
        <is>
          <t>513818762</t>
        </is>
      </c>
      <c r="D6" s="65" t="n"/>
      <c r="E6" s="69" t="n"/>
      <c r="F6" s="63" t="inlineStr">
        <is>
          <t>C</t>
        </is>
      </c>
      <c r="G6" s="63" t="n"/>
      <c r="H6" s="63" t="inlineStr">
        <is>
          <t>OCIMAR CONCEICAO LOPES</t>
        </is>
      </c>
      <c r="I6" s="101" t="inlineStr">
        <is>
          <t>513811277</t>
        </is>
      </c>
      <c r="J6" s="105" t="n"/>
      <c r="K6" s="106" t="n"/>
      <c r="L6" s="63" t="inlineStr">
        <is>
          <t>C</t>
        </is>
      </c>
    </row>
    <row r="7" ht="15" customHeight="1" s="64">
      <c r="A7" s="68" t="n"/>
      <c r="B7" s="68" t="inlineStr">
        <is>
          <t>DEIVISON ARAUJO COSTA</t>
        </is>
      </c>
      <c r="C7" s="65" t="inlineStr">
        <is>
          <t>513828885</t>
        </is>
      </c>
      <c r="D7" s="65" t="n"/>
      <c r="E7" s="69" t="n"/>
      <c r="F7" s="63" t="inlineStr">
        <is>
          <t>P</t>
        </is>
      </c>
      <c r="G7" s="63" t="n"/>
      <c r="I7" s="101" t="n"/>
      <c r="J7" s="105" t="n"/>
      <c r="K7" s="47" t="n"/>
      <c r="L7" s="63" t="n"/>
    </row>
    <row r="8" ht="15" customHeight="1" s="64">
      <c r="A8" s="68" t="n"/>
      <c r="B8" s="68" t="inlineStr">
        <is>
          <t>MARIANNE ESPINDOLA LEFUNDES</t>
        </is>
      </c>
      <c r="C8" s="65" t="inlineStr">
        <is>
          <t>513717741</t>
        </is>
      </c>
      <c r="D8" s="65" t="n"/>
      <c r="E8" s="69" t="n"/>
      <c r="F8" s="63" t="inlineStr">
        <is>
          <t>C</t>
        </is>
      </c>
      <c r="G8" s="63" t="n"/>
      <c r="I8" s="101" t="n"/>
      <c r="J8" s="105" t="n"/>
      <c r="K8" s="83" t="n"/>
      <c r="L8" s="63" t="n"/>
    </row>
    <row r="9" ht="15" customHeight="1" s="64">
      <c r="A9" s="68" t="n"/>
      <c r="B9" s="68" t="n"/>
      <c r="C9" s="65" t="n"/>
      <c r="D9" s="65" t="n"/>
      <c r="E9" s="69" t="n"/>
      <c r="F9" s="63" t="n"/>
      <c r="G9" s="63" t="n"/>
      <c r="I9" s="101" t="n"/>
      <c r="J9" s="105" t="n"/>
      <c r="K9" s="21" t="n"/>
      <c r="L9" s="63" t="n"/>
    </row>
    <row r="10" ht="15" customHeight="1" s="64">
      <c r="A10" s="68" t="n"/>
      <c r="B10" s="68" t="inlineStr">
        <is>
          <t>RENATA DE JESUS SALES</t>
        </is>
      </c>
      <c r="C10" s="65" t="inlineStr">
        <is>
          <t>513831409</t>
        </is>
      </c>
      <c r="D10" s="71" t="n"/>
      <c r="E10" s="73" t="n"/>
      <c r="F10" s="63" t="inlineStr">
        <is>
          <t>P</t>
        </is>
      </c>
      <c r="G10" s="63" t="n"/>
      <c r="I10" s="101" t="n"/>
      <c r="J10" s="105" t="n"/>
      <c r="K10" s="84" t="n"/>
      <c r="L10" s="63" t="n"/>
    </row>
    <row r="11" ht="15" customHeight="1" s="64">
      <c r="A11" s="68" t="n"/>
      <c r="B11" s="72" t="inlineStr">
        <is>
          <t>ARTUR PRUST SALIBA</t>
        </is>
      </c>
      <c r="C11" s="65" t="inlineStr">
        <is>
          <t>513753012</t>
        </is>
      </c>
      <c r="D11" s="71" t="n"/>
      <c r="E11" s="73" t="n"/>
      <c r="F11" s="63" t="inlineStr">
        <is>
          <t>C</t>
        </is>
      </c>
      <c r="G11" s="63" t="n"/>
      <c r="I11" s="101" t="n"/>
      <c r="J11" s="105" t="n"/>
      <c r="K11" s="84" t="n"/>
      <c r="L11" s="63" t="n"/>
    </row>
    <row r="12" ht="15" customHeight="1" s="64">
      <c r="A12" s="77" t="n"/>
      <c r="B12" s="68" t="inlineStr">
        <is>
          <t>CAROLINA GALVAO BROCHADO DA SILVA</t>
        </is>
      </c>
      <c r="C12" s="65" t="inlineStr">
        <is>
          <t>513830449</t>
        </is>
      </c>
      <c r="D12" s="65" t="n"/>
      <c r="E12" s="73" t="n"/>
      <c r="F12" s="63" t="inlineStr">
        <is>
          <t>D</t>
        </is>
      </c>
      <c r="G12" s="63" t="n"/>
      <c r="I12" s="101" t="n"/>
      <c r="J12" s="105" t="n"/>
      <c r="K12" s="84" t="n"/>
      <c r="L12" s="63" t="n"/>
    </row>
    <row r="13" ht="15" customHeight="1" s="64">
      <c r="A13" s="77" t="n"/>
      <c r="B13" s="68" t="inlineStr">
        <is>
          <t>OCIMAR CONCEICAO LOPES</t>
        </is>
      </c>
      <c r="C13" s="65" t="inlineStr">
        <is>
          <t>513811277</t>
        </is>
      </c>
      <c r="D13" s="71" t="n"/>
      <c r="E13" s="73" t="n"/>
      <c r="F13" s="63" t="inlineStr">
        <is>
          <t>C</t>
        </is>
      </c>
      <c r="G13" s="29" t="n"/>
      <c r="I13" s="101" t="n"/>
      <c r="J13" s="105" t="n"/>
      <c r="K13" s="85" t="n"/>
      <c r="L13" s="63" t="n"/>
    </row>
    <row r="14" ht="15" customHeight="1" s="64">
      <c r="A14" s="77" t="n"/>
      <c r="B14" s="63" t="inlineStr">
        <is>
          <t>LUCAS</t>
        </is>
      </c>
      <c r="C14" s="63" t="inlineStr">
        <is>
          <t>89999</t>
        </is>
      </c>
      <c r="D14" s="107" t="n"/>
      <c r="E14" s="108" t="n"/>
      <c r="F14" s="63" t="inlineStr">
        <is>
          <t xml:space="preserve">D: </t>
        </is>
      </c>
      <c r="G14" s="63" t="n"/>
      <c r="I14" s="109" t="n"/>
      <c r="J14" s="105" t="n"/>
      <c r="K14" s="88" t="n"/>
      <c r="L14" s="63" t="n"/>
    </row>
    <row r="15" ht="15" customHeight="1" s="64">
      <c r="A15" s="63" t="n"/>
      <c r="B15" s="63" t="inlineStr">
        <is>
          <t>LUCAS</t>
        </is>
      </c>
      <c r="C15" s="63" t="inlineStr">
        <is>
          <t>999</t>
        </is>
      </c>
      <c r="D15" s="63" t="n"/>
      <c r="F15" s="63" t="inlineStr">
        <is>
          <t xml:space="preserve">D: </t>
        </is>
      </c>
      <c r="G15" s="63" t="n"/>
      <c r="I15" s="109" t="n"/>
      <c r="J15" s="105" t="n"/>
      <c r="K15" s="88" t="n"/>
      <c r="L15" s="63" t="n"/>
    </row>
    <row r="16" ht="15" customHeight="1" s="64">
      <c r="A16" s="63" t="n"/>
      <c r="D16" s="63" t="n"/>
      <c r="F16" s="63" t="n"/>
      <c r="G16" s="63" t="n"/>
      <c r="I16" s="110" t="n"/>
      <c r="J16" s="105" t="n"/>
      <c r="K16" s="92" t="n"/>
      <c r="L16" s="63" t="n"/>
    </row>
    <row r="17" ht="15" customHeight="1" s="64">
      <c r="A17" s="63" t="n"/>
      <c r="D17" s="63" t="n"/>
      <c r="F17" s="63" t="n"/>
      <c r="G17" s="63" t="n"/>
      <c r="K17" s="78" t="n"/>
      <c r="L17" s="63" t="n"/>
    </row>
    <row r="18" ht="15" customHeight="1" s="64">
      <c r="A18" s="63" t="n"/>
      <c r="D18" s="63" t="n"/>
      <c r="F18" s="63" t="n"/>
      <c r="G18" s="63" t="n"/>
      <c r="L18" s="63" t="n"/>
    </row>
    <row r="19" ht="15" customHeight="1" s="64">
      <c r="A19" s="63" t="n"/>
      <c r="D19" s="63" t="n"/>
      <c r="F19" s="63" t="n"/>
      <c r="G19" s="63" t="n"/>
      <c r="L19" s="63" t="n"/>
    </row>
    <row r="20" ht="15" customHeight="1" s="64">
      <c r="A20" s="63" t="n"/>
      <c r="D20" s="63" t="n"/>
      <c r="F20" s="63" t="n"/>
      <c r="G20" s="63" t="n"/>
      <c r="L20" s="63" t="n"/>
    </row>
    <row r="21" ht="15" customHeight="1" s="64">
      <c r="A21" s="63" t="n"/>
      <c r="D21" s="63" t="n"/>
      <c r="F21" s="63" t="n"/>
      <c r="G21" s="63" t="n"/>
      <c r="L21" s="63" t="n"/>
    </row>
    <row r="22" ht="15" customHeight="1" s="64">
      <c r="A22" s="63" t="n"/>
      <c r="D22" s="63" t="n"/>
      <c r="F22" s="63" t="n"/>
      <c r="G22" s="63" t="n"/>
      <c r="L22" s="63" t="n"/>
    </row>
    <row r="23" ht="15" customHeight="1" s="64">
      <c r="A23" s="63" t="n"/>
      <c r="D23" s="63" t="n"/>
      <c r="F23" s="63" t="n"/>
      <c r="G23" s="63" t="n"/>
      <c r="L23" s="63" t="n"/>
    </row>
    <row r="24" ht="15" customHeight="1" s="64">
      <c r="A24" s="63" t="n"/>
      <c r="D24" s="63" t="n"/>
      <c r="F24" s="63" t="n"/>
      <c r="G24" s="63" t="n"/>
    </row>
    <row r="25" ht="15" customHeight="1" s="64">
      <c r="A25" s="63" t="n"/>
      <c r="D25" s="63" t="n"/>
      <c r="F25" s="63" t="n"/>
      <c r="G25" s="63" t="n"/>
    </row>
    <row r="26" ht="15" customHeight="1" s="64">
      <c r="A26" s="63" t="n"/>
      <c r="D26" s="63" t="n"/>
      <c r="F26" s="63" t="n"/>
      <c r="G26" s="63" t="n"/>
    </row>
    <row r="27" ht="15" customHeight="1" s="64">
      <c r="A27" s="63" t="n"/>
      <c r="D27" s="63" t="n"/>
      <c r="F27" s="63" t="n"/>
      <c r="G27" s="63" t="n"/>
    </row>
    <row r="28" ht="15" customHeight="1" s="64">
      <c r="A28" s="63" t="n"/>
      <c r="D28" s="63" t="n"/>
      <c r="F28" s="63" t="n"/>
      <c r="G28" s="63" t="n"/>
    </row>
    <row r="29" ht="15" customHeight="1" s="64">
      <c r="A29" s="63" t="n"/>
      <c r="D29" s="63" t="n"/>
      <c r="F29" s="63" t="n"/>
      <c r="G29" s="63" t="n"/>
    </row>
    <row r="30" ht="15" customHeight="1" s="64">
      <c r="A30" s="63" t="n"/>
      <c r="D30" s="63" t="n"/>
      <c r="F30" s="63" t="n"/>
      <c r="G30" s="63" t="n"/>
    </row>
    <row r="31" ht="15" customHeight="1" s="64">
      <c r="A31" s="63" t="n"/>
      <c r="D31" s="63" t="n"/>
      <c r="F31" s="63" t="n"/>
      <c r="G31" s="63" t="n"/>
    </row>
    <row r="32" ht="15" customHeight="1" s="64">
      <c r="A32" s="63" t="n"/>
      <c r="D32" s="63" t="n"/>
      <c r="F32" s="63" t="n"/>
      <c r="G32" s="63" t="n"/>
    </row>
    <row r="33" ht="15" customHeight="1" s="64">
      <c r="A33" s="63" t="n"/>
      <c r="D33" s="63" t="n"/>
      <c r="F33" s="63" t="n"/>
      <c r="G33" s="63" t="n"/>
    </row>
  </sheetData>
  <mergeCells count="2">
    <mergeCell ref="A1:E1"/>
    <mergeCell ref="G1:K1"/>
  </mergeCells>
  <printOptions horizontalCentered="0" verticalCentered="0" headings="0" gridLines="0" gridLinesSet="1"/>
  <pageMargins left="0.511805555555556" right="0.511805555555556" top="0.7875" bottom="0.78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language>pt-BR</dc:language>
  <dcterms:created xsi:type="dcterms:W3CDTF">2024-10-01T12:28:32Z</dcterms:created>
  <dcterms:modified xsi:type="dcterms:W3CDTF">2024-11-06T04:20:09Z</dcterms:modified>
  <cp:revision>93</cp:revision>
</cp:coreProperties>
</file>