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01.10" sheetId="1" state="visible" r:id="rId3"/>
    <sheet name="02.10" sheetId="2" state="visible" r:id="rId4"/>
    <sheet name="03.10" sheetId="3" state="visible" r:id="rId5"/>
    <sheet name="04.10" sheetId="4" state="visible" r:id="rId6"/>
    <sheet name="08.10" sheetId="5" state="visible" r:id="rId7"/>
    <sheet name="10.10" sheetId="6" state="visible" r:id="rId8"/>
    <sheet name="15.10" sheetId="7" state="visible" r:id="rId9"/>
    <sheet name="16.10" sheetId="8" state="visible" r:id="rId10"/>
    <sheet name="17.10" sheetId="9" state="visible" r:id="rId11"/>
    <sheet name="Planilha10" sheetId="10" state="visible" r:id="rId12"/>
    <sheet name="Planilha11" sheetId="11" state="visible" r:id="rId13"/>
    <sheet name="Planilha12" sheetId="12" state="visible" r:id="rId14"/>
    <sheet name="Planilha13" sheetId="13" state="visible" r:id="rId15"/>
    <sheet name="Planilha14" sheetId="14" state="visible" r:id="rId16"/>
    <sheet name="Contas Fechamento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<sst xmlns="http://schemas.openxmlformats.org/spreadsheetml/2006/main" count="632" uniqueCount="197">
  <si>
    <t xml:space="preserve">(CAMPSSA) Atendimento Médico Terça- feira 01/10/2024</t>
  </si>
  <si>
    <t xml:space="preserve">(CAMPSSA) Atendimento Psicológico Terça-feira 01/10/2024</t>
  </si>
  <si>
    <t xml:space="preserve">Ordem</t>
  </si>
  <si>
    <t xml:space="preserve">Nome</t>
  </si>
  <si>
    <t xml:space="preserve">Renach</t>
  </si>
  <si>
    <t xml:space="preserve">Reexames</t>
  </si>
  <si>
    <t xml:space="preserve">Valor</t>
  </si>
  <si>
    <t xml:space="preserve">ATANAEL PINTO SANTANA</t>
  </si>
  <si>
    <t xml:space="preserve">P</t>
  </si>
  <si>
    <t xml:space="preserve">TAMILE SANTANA RIOS</t>
  </si>
  <si>
    <t xml:space="preserve">C</t>
  </si>
  <si>
    <t xml:space="preserve">MARIA ANGELA REIS COSTA</t>
  </si>
  <si>
    <t xml:space="preserve">D</t>
  </si>
  <si>
    <t xml:space="preserve">CAMILA SILVA FRANCA</t>
  </si>
  <si>
    <t xml:space="preserve">E:300/P:41,26</t>
  </si>
  <si>
    <t xml:space="preserve">GERSON ARAUJO SANTOS</t>
  </si>
  <si>
    <t xml:space="preserve">GILMAR JOSE SANTOS DA SILVA</t>
  </si>
  <si>
    <t xml:space="preserve">FLAVIA ANDREA DE CASTRO ROCHA</t>
  </si>
  <si>
    <t xml:space="preserve">LEANDRO NERY SANTOS BRITO</t>
  </si>
  <si>
    <t xml:space="preserve">MAILY BORGES NUNEZ</t>
  </si>
  <si>
    <t xml:space="preserve">MARIA CLARA MORAIS DE CARVALHO</t>
  </si>
  <si>
    <t xml:space="preserve">MARIA LINDIVANIA CRUZ DIAS PASSOS</t>
  </si>
  <si>
    <t xml:space="preserve">MARIA ZILMA UCHOA DE AZEVEDO</t>
  </si>
  <si>
    <t xml:space="preserve">DIEGO CAVALCANTI GONCALVES</t>
  </si>
  <si>
    <t xml:space="preserve">Total</t>
  </si>
  <si>
    <t xml:space="preserve">JOAO CUSTODIO GONCALVES</t>
  </si>
  <si>
    <t xml:space="preserve">E</t>
  </si>
  <si>
    <t xml:space="preserve">ATEND.MÉDICO</t>
  </si>
  <si>
    <t xml:space="preserve">ATEND.PSICOLÓGICO</t>
  </si>
  <si>
    <t xml:space="preserve">DANIEL BARBOSA DA SILVA</t>
  </si>
  <si>
    <t xml:space="preserve">513778201	</t>
  </si>
  <si>
    <t xml:space="preserve">TOTAL</t>
  </si>
  <si>
    <t xml:space="preserve">	MARIA ZILMA UCHOA DE AZEVEDO</t>
  </si>
  <si>
    <t xml:space="preserve">PAGAM.PSICOLOGA</t>
  </si>
  <si>
    <t xml:space="preserve">	CARLOS ALBERTO KRUSCHEWSKY NETO</t>
  </si>
  <si>
    <t xml:space="preserve">PAGAM. MÉDICA</t>
  </si>
  <si>
    <t xml:space="preserve">	FLAVIO LEONARDO PATRONI TORO</t>
  </si>
  <si>
    <t xml:space="preserve">SOMA</t>
  </si>
  <si>
    <t xml:space="preserve">Soma</t>
  </si>
  <si>
    <t xml:space="preserve">CARTÃO</t>
  </si>
  <si>
    <t xml:space="preserve">Medico</t>
  </si>
  <si>
    <t xml:space="preserve">DINHEIRO</t>
  </si>
  <si>
    <t xml:space="preserve">PIX</t>
  </si>
  <si>
    <t xml:space="preserve">(CAMPSSA) Atendimento Médico Quarta- feira 02/10/2024</t>
  </si>
  <si>
    <t xml:space="preserve">(CAMPSSA) Atendimento Psicológico Quarta-feira 02/10/2024</t>
  </si>
  <si>
    <t xml:space="preserve">TRANSPORTE DETRAN</t>
  </si>
  <si>
    <t xml:space="preserve">(CAMPSSA) Atendimento Médico Quinta- feira 03/10/2024</t>
  </si>
  <si>
    <t xml:space="preserve">(CAMPSSA) Atendimento Psicológico Quinta-feira 03/10/2024</t>
  </si>
  <si>
    <t xml:space="preserve">LUDMILLA SANTOS SILVA</t>
  </si>
  <si>
    <t xml:space="preserve">MICHELE ELAINE DE FREITAS BORBA</t>
  </si>
  <si>
    <t xml:space="preserve">	EDNA MARIA DOS SANTOS HEGOUET</t>
  </si>
  <si>
    <t xml:space="preserve">PAULO CESAR LORDELO BURY</t>
  </si>
  <si>
    <t xml:space="preserve">TAIANE SIRAISI FONSECA</t>
  </si>
  <si>
    <t xml:space="preserve">GILMAR ALVES ROSA</t>
  </si>
  <si>
    <t xml:space="preserve">ARISTON DE JESUS SILVA</t>
  </si>
  <si>
    <t xml:space="preserve">BRUNO ALVES MENEZES</t>
  </si>
  <si>
    <t xml:space="preserve">CLAUDIA OLIVEIRA GUIMARAES</t>
  </si>
  <si>
    <t xml:space="preserve">EDMAR CHRISTOFARI</t>
  </si>
  <si>
    <t xml:space="preserve">JOSELENA CANDIDA DE SOUZA MACHADO</t>
  </si>
  <si>
    <t xml:space="preserve">JUCILENE SILVA DOS SANTOS</t>
  </si>
  <si>
    <t xml:space="preserve">(CAMPSSA) Atendimento Médico Sexta- feira 04/10/2024</t>
  </si>
  <si>
    <t xml:space="preserve">(CAMPSSA) Atendimento Psicológico Sexta-feira 04/10/2024</t>
  </si>
  <si>
    <t xml:space="preserve">PAG.ALUGUEL</t>
  </si>
  <si>
    <t xml:space="preserve">PAG.CONDOMÍNIO</t>
  </si>
  <si>
    <t xml:space="preserve">PAG.LIMPEZA CLINICA</t>
  </si>
  <si>
    <t xml:space="preserve">PAG.ZORCOM</t>
  </si>
  <si>
    <t xml:space="preserve">PAG.FATURA CLARO</t>
  </si>
  <si>
    <t xml:space="preserve">(CAMPSSA) Atendimento Médico Terça- feira 08/10/2024</t>
  </si>
  <si>
    <t xml:space="preserve">(CAMPSSA) Atendimento Psicológico Terça-feira 08/10/2024</t>
  </si>
  <si>
    <t xml:space="preserve">VICTOR ROCHA LIMA SANTOS	</t>
  </si>
  <si>
    <t xml:space="preserve">JOAO VITOR CONI DE ANDRADE	</t>
  </si>
  <si>
    <t xml:space="preserve">GABRIEL CARNEIRO FERNANDES	</t>
  </si>
  <si>
    <t xml:space="preserve">ALICE DOS SANTOS RODRIGUES	</t>
  </si>
  <si>
    <t xml:space="preserve">HAROLDO MASCARENHAS DOS SANTOS	</t>
  </si>
  <si>
    <t xml:space="preserve">NEUVANIA GONCALVES FERNANDES	</t>
  </si>
  <si>
    <t xml:space="preserve">RODRIGO DE OLIVEIRA MOITINHO SANTOS	</t>
  </si>
  <si>
    <t xml:space="preserve">RODRIGO SANTOS SILVA	</t>
  </si>
  <si>
    <t xml:space="preserve">RAIANE DE SOUZA DANTAS	</t>
  </si>
  <si>
    <t xml:space="preserve">JURGEN WILLI LUDWIG VONNEILICH	</t>
  </si>
  <si>
    <t xml:space="preserve">ANTONIO JOSE PAMPONET BITTENCOURT	</t>
  </si>
  <si>
    <t xml:space="preserve">MOISES SANTOS DA SILVA	</t>
  </si>
  <si>
    <t xml:space="preserve">LUCAS CERQUEIRA BATISTA	</t>
  </si>
  <si>
    <t xml:space="preserve">MARIVALDO ARAGAO FERREIRA	</t>
  </si>
  <si>
    <t xml:space="preserve">KARINA LA FARINA NOGUEIRA BISPO	</t>
  </si>
  <si>
    <t xml:space="preserve">100E / 48,65D</t>
  </si>
  <si>
    <t xml:space="preserve">DIOGENES FREDERICO CONCEICAO SILVA	</t>
  </si>
  <si>
    <t xml:space="preserve">EVANILDES ALVES DE FIGUEREDO	</t>
  </si>
  <si>
    <t xml:space="preserve">VICTOR RAFAEL ANDRADE O P DE GUIMARAES SOUZA	</t>
  </si>
  <si>
    <t xml:space="preserve">VERA LUCIA SILVA TAVARES	</t>
  </si>
  <si>
    <t xml:space="preserve">BRISA CARVALHO ROCHA HITA	</t>
  </si>
  <si>
    <t xml:space="preserve">FERNANDA MIGUEZ SENA DE JESUS	</t>
  </si>
  <si>
    <t xml:space="preserve">(CAMPSSA) Atendimento Médico Quinta- feira 10/10/2024</t>
  </si>
  <si>
    <t xml:space="preserve">(CAMPSSA) Atendimento Psicológico Quinta-feira 10/10/2024</t>
  </si>
  <si>
    <t xml:space="preserve">FLAVIO GALVAO CALHAU</t>
  </si>
  <si>
    <t xml:space="preserve">	JAMILLE TAVARES BARBOSA</t>
  </si>
  <si>
    <t xml:space="preserve">VERONICA DO ESPIRITO SANTO SOUSA</t>
  </si>
  <si>
    <t xml:space="preserve">LAZARO JERONIMO FERREIRA</t>
  </si>
  <si>
    <t xml:space="preserve">FENIX ALEXANDRA DE ARAUJO</t>
  </si>
  <si>
    <t xml:space="preserve">NORMA CELIA NOBRE DE CARVALHO</t>
  </si>
  <si>
    <t xml:space="preserve">513803911	</t>
  </si>
  <si>
    <t xml:space="preserve">ANA CRISTINA DE MATOS HORACIO</t>
  </si>
  <si>
    <t xml:space="preserve">CLEIDE COSTA DOS SANTOS GALVAO</t>
  </si>
  <si>
    <t xml:space="preserve">NEIDA GOMES FAGUNDES</t>
  </si>
  <si>
    <t xml:space="preserve">JONATAS JOSE DA SILVA</t>
  </si>
  <si>
    <t xml:space="preserve">EDUARDO GOMES DE LIMA</t>
  </si>
  <si>
    <t xml:space="preserve">(CAMPSSA) Atendimento Médico Terça-feira 15/10/2024</t>
  </si>
  <si>
    <t xml:space="preserve">(CAMPSSA) Atendimento Psicológico Terça-feira 15/10/2024</t>
  </si>
  <si>
    <t xml:space="preserve">ALINE SOUZA DE SOUZA</t>
  </si>
  <si>
    <t xml:space="preserve">MAICON ANTONIO DA SILVA</t>
  </si>
  <si>
    <t xml:space="preserve">WILSON PINHEIRO</t>
  </si>
  <si>
    <t xml:space="preserve">FELIPE BOMFIM OLIVEIRA DE MELLO</t>
  </si>
  <si>
    <t xml:space="preserve">WILAS DE JESUS PEREIRA</t>
  </si>
  <si>
    <t xml:space="preserve">ISABELE BACELAR FERREIRA</t>
  </si>
  <si>
    <t xml:space="preserve">ANDRE MAGALHAES COSTA GOMES</t>
  </si>
  <si>
    <t xml:space="preserve">ROBSON PINTO GUEDES</t>
  </si>
  <si>
    <t xml:space="preserve">soma</t>
  </si>
  <si>
    <t xml:space="preserve">JOAO SOUZA SILVA</t>
  </si>
  <si>
    <t xml:space="preserve">psicologo</t>
  </si>
  <si>
    <t xml:space="preserve">total</t>
  </si>
  <si>
    <t xml:space="preserve">LUCAS IBRAHIM SIMOES DE ARAGAO</t>
  </si>
  <si>
    <t xml:space="preserve">JOAO GILBERTO FERREIRA COSTA</t>
  </si>
  <si>
    <t xml:space="preserve">CARLYLE MAZOLA ALVES DE OLIVEIRA</t>
  </si>
  <si>
    <t xml:space="preserve">PAULO AFONSO DO REGO MONTEIRO JUNIOR</t>
  </si>
  <si>
    <t xml:space="preserve">LUCIO DOS REIS GUSMAO ANDRADE</t>
  </si>
  <si>
    <t xml:space="preserve">THIAGO SEPULVEDA ABUD</t>
  </si>
  <si>
    <t xml:space="preserve">MARCOS GURGEL DE LIMA</t>
  </si>
  <si>
    <t xml:space="preserve">(CAMPSSA) Atendimento Médico Quarta- feira 16/10/2024</t>
  </si>
  <si>
    <t xml:space="preserve">(CAMPSSA) Atendimento Psicológico Quarta-feira 16/10/2024</t>
  </si>
  <si>
    <t xml:space="preserve">PAG. CONTA DE LUZ SALA 604 (VENC.08/10)</t>
  </si>
  <si>
    <t xml:space="preserve">PAG. CONTA DE LUZ SALA 605 (VENC.08/10)</t>
  </si>
  <si>
    <t xml:space="preserve">(CAMPSSA) Atendimento Médico Quinta- feira 17/10/2024</t>
  </si>
  <si>
    <t xml:space="preserve">(CAMPSSA) Atendimento Psicológico Quinta-feira 17/10/2024</t>
  </si>
  <si>
    <t xml:space="preserve">SOFIA ALMEIDA FERREIRA</t>
  </si>
  <si>
    <t xml:space="preserve">513641554</t>
  </si>
  <si>
    <t xml:space="preserve">HAMILTON CHAVES SANTOS</t>
  </si>
  <si>
    <t xml:space="preserve">513818762</t>
  </si>
  <si>
    <t xml:space="preserve">ANA CRISTINA LEONE RIOS</t>
  </si>
  <si>
    <t xml:space="preserve">513835235</t>
  </si>
  <si>
    <t xml:space="preserve">DEIVISON ARAUJO COSTA</t>
  </si>
  <si>
    <t xml:space="preserve">513828885</t>
  </si>
  <si>
    <t xml:space="preserve">ROBSON OLIVEIRA DE ARAUJO</t>
  </si>
  <si>
    <t xml:space="preserve">513808652</t>
  </si>
  <si>
    <t xml:space="preserve">OCIMAR CONCEICAO LOPES</t>
  </si>
  <si>
    <t xml:space="preserve">513811277</t>
  </si>
  <si>
    <t xml:space="preserve">MARIANNE ESPINDOLA LEFUNDES</t>
  </si>
  <si>
    <t xml:space="preserve">513717741</t>
  </si>
  <si>
    <t xml:space="preserve">RENATA DE JESUS SALES</t>
  </si>
  <si>
    <t xml:space="preserve">513831409</t>
  </si>
  <si>
    <t xml:space="preserve">ARTUR PRUST SALIBA</t>
  </si>
  <si>
    <t xml:space="preserve">513753012</t>
  </si>
  <si>
    <t xml:space="preserve">CAROLINA GALVAO BROCHADO DA SILVA</t>
  </si>
  <si>
    <t xml:space="preserve">513830449</t>
  </si>
  <si>
    <t xml:space="preserve">LUCAS</t>
  </si>
  <si>
    <t xml:space="preserve">89999</t>
  </si>
  <si>
    <t xml:space="preserve">D: </t>
  </si>
  <si>
    <t xml:space="preserve">999</t>
  </si>
  <si>
    <t xml:space="preserve">VITOR SANTANA DE SOUZA ASSIS</t>
  </si>
  <si>
    <t xml:space="preserve">014098535</t>
  </si>
  <si>
    <t xml:space="preserve">FERNANDA MARIA DE CARVALHO MAIA FERREIRA</t>
  </si>
  <si>
    <t xml:space="preserve">JOAO VITOR DANTAS SANTOS DA CONCEICAO</t>
  </si>
  <si>
    <t xml:space="preserve">ANA CLARA SANTOS LACERDA</t>
  </si>
  <si>
    <t xml:space="preserve">ERIC DANIEL BARBOSA DA CONCEICAO</t>
  </si>
  <si>
    <t xml:space="preserve">PAULO ROBERTO RIBEIRO LIMA</t>
  </si>
  <si>
    <t xml:space="preserve">SAULO TACIO DA SILVA BATISTA</t>
  </si>
  <si>
    <t xml:space="preserve">BIANCA JOICE MENESES DA SILVA</t>
  </si>
  <si>
    <t xml:space="preserve">BRENDA SEIXAS BAROUH AZEVEDO</t>
  </si>
  <si>
    <t xml:space="preserve">MARIA VERENA MARTINS ALVES LYRA</t>
  </si>
  <si>
    <t xml:space="preserve">888888</t>
  </si>
  <si>
    <t xml:space="preserve">D:  - , C:  - </t>
  </si>
  <si>
    <t xml:space="preserve">ROMILDO CORDEIRO AMADOR PINTO</t>
  </si>
  <si>
    <t xml:space="preserve">DDD</t>
  </si>
  <si>
    <t xml:space="preserve">4444</t>
  </si>
  <si>
    <t xml:space="preserve">VICTOR FENTANES GUIMARAES SANTOS</t>
  </si>
  <si>
    <t xml:space="preserve">ANTONIA MANOELA NUNES BATISTA</t>
  </si>
  <si>
    <t xml:space="preserve">CLEITON ALVES DA SILVA</t>
  </si>
  <si>
    <t xml:space="preserve">joao</t>
  </si>
  <si>
    <t xml:space="preserve">pedro</t>
  </si>
  <si>
    <t xml:space="preserve">evandro</t>
  </si>
  <si>
    <t xml:space="preserve">leonar</t>
  </si>
  <si>
    <t xml:space="preserve">gustavo</t>
  </si>
  <si>
    <t xml:space="preserve">brother</t>
  </si>
  <si>
    <t xml:space="preserve">(A) Atendimento Médico 02/11/2024</t>
  </si>
  <si>
    <t xml:space="preserve">(A) Atendimento Psicológico 02/11/2024</t>
  </si>
  <si>
    <t xml:space="preserve">emanuelison</t>
  </si>
  <si>
    <t xml:space="preserve">patricio</t>
  </si>
  <si>
    <t xml:space="preserve">abigobaldo</t>
  </si>
  <si>
    <t xml:space="preserve">joaquin neto</t>
  </si>
  <si>
    <t xml:space="preserve">Psicólogo</t>
  </si>
  <si>
    <t xml:space="preserve">Médico</t>
  </si>
  <si>
    <t xml:space="preserve">(Nome do Usuário) Atendimento Médico 02/11/2024</t>
  </si>
  <si>
    <t xml:space="preserve">(Nome do Usuário) Atendimento Psicológico 02/11/2024</t>
  </si>
  <si>
    <t xml:space="preserve">(Nome do Usuário) Atendimento Médico 04/11/2024</t>
  </si>
  <si>
    <t xml:space="preserve">(Nome do Usuário) Atendimento Psicológico 04/11/2024</t>
  </si>
  <si>
    <t xml:space="preserve">Atendimento Médico</t>
  </si>
  <si>
    <t xml:space="preserve">Atendimento Psicológico</t>
  </si>
  <si>
    <t xml:space="preserve">Pagamento Médico</t>
  </si>
  <si>
    <t xml:space="preserve">Pagamento Psicológico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</si>
</sst>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&quot;R$ &quot;* #,##0.00_-;&quot;-R$ &quot;* #,##0.00_-;_-&quot;R$ &quot;* \-??_-;_-@_-"/>
    <numFmt numFmtId="166" formatCode="&quot;R$ &quot;#,##0.00"/>
    <numFmt numFmtId="167" formatCode="yyyy\-mm\-dd"/>
    <numFmt numFmtId="168" formatCode="&quot;R$&quot;#,##0.00"/>
  </numFmts>
  <fonts count="1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2"/>
      <charset val="1"/>
    </font>
    <font>
      <sz val="11"/>
      <color rgb="FF333333"/>
      <name val="Source Sans Pro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9" tint="-0.5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color theme="9" tint="-0.5"/>
      <name val="Calibri"/>
      <family val="2"/>
      <charset val="1"/>
    </font>
    <font>
      <b val="true"/>
      <sz val="10"/>
      <color theme="1"/>
      <name val="Times New Roman"/>
      <family val="1"/>
      <charset val="1"/>
    </font>
    <font>
      <sz val="10"/>
      <color theme="1"/>
      <name val="Times New Roman"/>
      <family val="1"/>
      <charset val="1"/>
    </font>
    <font>
      <b val="true"/>
      <sz val="11"/>
      <color rgb="FF333333"/>
      <name val="Source Sans Pro"/>
      <family val="2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4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6.57"/>
    <col collapsed="false" customWidth="true" hidden="false" outlineLevel="0" max="2" min="2" style="1" width="36.14"/>
    <col collapsed="false" customWidth="true" hidden="false" outlineLevel="0" max="3" min="3" style="1" width="13.14"/>
    <col collapsed="false" customWidth="true" hidden="false" outlineLevel="0" max="5" min="5" style="1" width="11.43"/>
    <col collapsed="false" customWidth="true" hidden="false" outlineLevel="0" max="6" min="6" style="1" width="12.57"/>
    <col collapsed="false" customWidth="true" hidden="false" outlineLevel="0" max="8" min="8" style="1" width="45"/>
    <col collapsed="false" customWidth="true" hidden="false" outlineLevel="0" max="9" min="9" style="1" width="14.43"/>
    <col collapsed="false" customWidth="true" hidden="false" outlineLevel="0" max="10" min="10" style="1" width="11.86"/>
    <col collapsed="false" customWidth="true" hidden="false" outlineLevel="0" max="11" min="11" style="1" width="13.43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G1" s="2" t="s">
        <v>1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3" t="s">
        <v>7</v>
      </c>
      <c r="C3" s="2" t="n">
        <v>513777451</v>
      </c>
      <c r="D3" s="2"/>
      <c r="E3" s="4" t="n">
        <v>148.65</v>
      </c>
      <c r="F3" s="1" t="s">
        <v>8</v>
      </c>
      <c r="G3" s="3" t="n">
        <v>1</v>
      </c>
      <c r="H3" s="5" t="s">
        <v>7</v>
      </c>
      <c r="I3" s="2" t="n">
        <v>513777451</v>
      </c>
      <c r="J3" s="6"/>
      <c r="K3" s="6" t="n">
        <v>192.61</v>
      </c>
      <c r="L3" s="1" t="s">
        <v>8</v>
      </c>
    </row>
    <row r="4" customFormat="false" ht="15" hidden="false" customHeight="true" outlineLevel="0" collapsed="false">
      <c r="A4" s="3" t="n">
        <v>2</v>
      </c>
      <c r="B4" s="3" t="s">
        <v>9</v>
      </c>
      <c r="C4" s="2" t="n">
        <v>513700004</v>
      </c>
      <c r="D4" s="2"/>
      <c r="E4" s="4" t="n">
        <v>148.65</v>
      </c>
      <c r="F4" s="1" t="s">
        <v>10</v>
      </c>
      <c r="G4" s="3" t="n">
        <v>2</v>
      </c>
      <c r="H4" s="5" t="s">
        <v>9</v>
      </c>
      <c r="I4" s="2" t="n">
        <v>513700004</v>
      </c>
      <c r="J4" s="6"/>
      <c r="K4" s="6" t="n">
        <v>192.61</v>
      </c>
      <c r="L4" s="1" t="s">
        <v>10</v>
      </c>
    </row>
    <row r="5" customFormat="false" ht="15" hidden="false" customHeight="true" outlineLevel="0" collapsed="false">
      <c r="A5" s="3" t="n">
        <v>3</v>
      </c>
      <c r="B5" s="7" t="s">
        <v>11</v>
      </c>
      <c r="C5" s="2" t="n">
        <v>513776719</v>
      </c>
      <c r="D5" s="2"/>
      <c r="E5" s="4" t="n">
        <v>148.65</v>
      </c>
      <c r="F5" s="1" t="s">
        <v>12</v>
      </c>
      <c r="G5" s="3" t="n">
        <v>3</v>
      </c>
      <c r="H5" s="5" t="s">
        <v>13</v>
      </c>
      <c r="I5" s="2" t="n">
        <v>513758449</v>
      </c>
      <c r="J5" s="6"/>
      <c r="K5" s="6" t="n">
        <v>192.61</v>
      </c>
      <c r="L5" s="1" t="s">
        <v>14</v>
      </c>
    </row>
    <row r="6" customFormat="false" ht="15" hidden="false" customHeight="true" outlineLevel="0" collapsed="false">
      <c r="A6" s="3" t="n">
        <v>4</v>
      </c>
      <c r="B6" s="3" t="s">
        <v>13</v>
      </c>
      <c r="C6" s="2" t="n">
        <v>513758449</v>
      </c>
      <c r="D6" s="2"/>
      <c r="E6" s="4" t="n">
        <v>148.65</v>
      </c>
      <c r="F6" s="1" t="s">
        <v>14</v>
      </c>
      <c r="G6" s="3" t="n">
        <v>4</v>
      </c>
      <c r="H6" s="5" t="s">
        <v>15</v>
      </c>
      <c r="I6" s="2" t="n">
        <v>513749220</v>
      </c>
      <c r="J6" s="6"/>
      <c r="K6" s="6" t="n">
        <v>192.61</v>
      </c>
      <c r="L6" s="1" t="s">
        <v>10</v>
      </c>
    </row>
    <row r="7" customFormat="false" ht="15" hidden="false" customHeight="true" outlineLevel="0" collapsed="false">
      <c r="A7" s="3" t="n">
        <v>5</v>
      </c>
      <c r="B7" s="3" t="s">
        <v>15</v>
      </c>
      <c r="C7" s="2" t="n">
        <v>513749220</v>
      </c>
      <c r="D7" s="2"/>
      <c r="E7" s="4" t="n">
        <v>148.65</v>
      </c>
      <c r="F7" s="1" t="s">
        <v>10</v>
      </c>
      <c r="G7" s="3" t="n">
        <v>5</v>
      </c>
      <c r="H7" s="5" t="s">
        <v>16</v>
      </c>
      <c r="I7" s="2" t="n">
        <v>513754823</v>
      </c>
      <c r="J7" s="6"/>
      <c r="K7" s="6" t="n">
        <v>192.61</v>
      </c>
      <c r="L7" s="1" t="s">
        <v>12</v>
      </c>
    </row>
    <row r="8" customFormat="false" ht="15" hidden="false" customHeight="true" outlineLevel="0" collapsed="false">
      <c r="A8" s="3" t="n">
        <v>6</v>
      </c>
      <c r="B8" s="3" t="s">
        <v>17</v>
      </c>
      <c r="C8" s="2" t="n">
        <v>513756797</v>
      </c>
      <c r="D8" s="2"/>
      <c r="E8" s="4" t="n">
        <v>148.65</v>
      </c>
      <c r="F8" s="1" t="s">
        <v>10</v>
      </c>
      <c r="G8" s="3" t="n">
        <v>6</v>
      </c>
      <c r="H8" s="3" t="s">
        <v>18</v>
      </c>
      <c r="I8" s="2" t="n">
        <v>513781493</v>
      </c>
      <c r="J8" s="6"/>
      <c r="K8" s="6" t="n">
        <v>192.61</v>
      </c>
      <c r="L8" s="1" t="s">
        <v>10</v>
      </c>
    </row>
    <row r="9" customFormat="false" ht="15" hidden="false" customHeight="true" outlineLevel="0" collapsed="false">
      <c r="A9" s="3" t="n">
        <v>7</v>
      </c>
      <c r="B9" s="3" t="s">
        <v>19</v>
      </c>
      <c r="C9" s="2" t="n">
        <v>513761848</v>
      </c>
      <c r="D9" s="2"/>
      <c r="E9" s="4" t="n">
        <v>148.65</v>
      </c>
      <c r="F9" s="1" t="s">
        <v>10</v>
      </c>
      <c r="G9" s="3" t="n">
        <v>7</v>
      </c>
      <c r="H9" s="3" t="s">
        <v>20</v>
      </c>
      <c r="I9" s="2" t="n">
        <v>513701260</v>
      </c>
      <c r="J9" s="6"/>
      <c r="K9" s="6" t="n">
        <v>192.61</v>
      </c>
      <c r="L9" s="1" t="s">
        <v>10</v>
      </c>
    </row>
    <row r="10" customFormat="false" ht="15" hidden="false" customHeight="true" outlineLevel="0" collapsed="false">
      <c r="A10" s="3" t="n">
        <v>8</v>
      </c>
      <c r="B10" s="3" t="s">
        <v>21</v>
      </c>
      <c r="C10" s="2" t="n">
        <v>513778649</v>
      </c>
      <c r="D10" s="6"/>
      <c r="E10" s="8" t="n">
        <v>148.65</v>
      </c>
      <c r="F10" s="1" t="s">
        <v>12</v>
      </c>
      <c r="G10" s="3" t="n">
        <v>8</v>
      </c>
      <c r="H10" s="3" t="s">
        <v>22</v>
      </c>
      <c r="I10" s="2" t="n">
        <v>513772028</v>
      </c>
      <c r="J10" s="6"/>
      <c r="K10" s="6" t="n">
        <v>192.61</v>
      </c>
      <c r="L10" s="1" t="s">
        <v>10</v>
      </c>
    </row>
    <row r="11" customFormat="false" ht="15" hidden="false" customHeight="true" outlineLevel="0" collapsed="false">
      <c r="A11" s="3" t="n">
        <v>9</v>
      </c>
      <c r="B11" s="7" t="s">
        <v>23</v>
      </c>
      <c r="C11" s="2" t="n">
        <v>513720426</v>
      </c>
      <c r="D11" s="6"/>
      <c r="E11" s="8" t="n">
        <v>148.65</v>
      </c>
      <c r="F11" s="1" t="s">
        <v>10</v>
      </c>
      <c r="I11" s="9"/>
      <c r="J11" s="10" t="s">
        <v>24</v>
      </c>
      <c r="K11" s="11" t="n">
        <f aca="false">K3+K4+K5+K6+K7+K8+K9+K10</f>
        <v>1540.88</v>
      </c>
    </row>
    <row r="12" customFormat="false" ht="15" hidden="false" customHeight="true" outlineLevel="0" collapsed="false">
      <c r="A12" s="3" t="n">
        <v>10</v>
      </c>
      <c r="B12" s="3" t="s">
        <v>16</v>
      </c>
      <c r="C12" s="2" t="n">
        <v>513754823</v>
      </c>
      <c r="D12" s="2"/>
      <c r="E12" s="8" t="n">
        <v>148.65</v>
      </c>
      <c r="F12" s="1" t="s">
        <v>12</v>
      </c>
      <c r="G12" s="12"/>
      <c r="H12" s="9"/>
      <c r="I12" s="9"/>
      <c r="J12" s="13"/>
      <c r="K12" s="14"/>
    </row>
    <row r="13" customFormat="false" ht="15" hidden="false" customHeight="true" outlineLevel="0" collapsed="false">
      <c r="A13" s="3" t="n">
        <v>11</v>
      </c>
      <c r="B13" s="3" t="s">
        <v>18</v>
      </c>
      <c r="C13" s="2" t="n">
        <v>513781493</v>
      </c>
      <c r="D13" s="6"/>
      <c r="E13" s="8" t="n">
        <v>148.65</v>
      </c>
      <c r="F13" s="1" t="s">
        <v>10</v>
      </c>
      <c r="H13" s="15"/>
    </row>
    <row r="14" customFormat="false" ht="15" hidden="false" customHeight="true" outlineLevel="0" collapsed="false">
      <c r="A14" s="3" t="n">
        <v>12</v>
      </c>
      <c r="B14" s="3" t="s">
        <v>25</v>
      </c>
      <c r="C14" s="2" t="n">
        <v>513766860</v>
      </c>
      <c r="D14" s="6"/>
      <c r="E14" s="8" t="n">
        <v>148.65</v>
      </c>
      <c r="F14" s="1" t="s">
        <v>26</v>
      </c>
      <c r="I14" s="16" t="s">
        <v>27</v>
      </c>
      <c r="J14" s="16"/>
      <c r="K14" s="17" t="n">
        <v>2527.05</v>
      </c>
    </row>
    <row r="15" customFormat="false" ht="15" hidden="false" customHeight="true" outlineLevel="0" collapsed="false">
      <c r="A15" s="3" t="n">
        <v>13</v>
      </c>
      <c r="B15" s="3" t="s">
        <v>20</v>
      </c>
      <c r="C15" s="2" t="n">
        <v>513701260</v>
      </c>
      <c r="D15" s="6"/>
      <c r="E15" s="8" t="n">
        <v>148.65</v>
      </c>
      <c r="F15" s="1" t="s">
        <v>10</v>
      </c>
      <c r="I15" s="16" t="s">
        <v>28</v>
      </c>
      <c r="J15" s="16"/>
      <c r="K15" s="18" t="n">
        <v>1540.88</v>
      </c>
    </row>
    <row r="16" customFormat="false" ht="15" hidden="false" customHeight="true" outlineLevel="0" collapsed="false">
      <c r="A16" s="3" t="n">
        <v>14</v>
      </c>
      <c r="B16" s="3" t="s">
        <v>29</v>
      </c>
      <c r="C16" s="2" t="s">
        <v>30</v>
      </c>
      <c r="D16" s="6"/>
      <c r="E16" s="8" t="n">
        <v>148.65</v>
      </c>
      <c r="F16" s="1" t="s">
        <v>10</v>
      </c>
      <c r="I16" s="19" t="s">
        <v>31</v>
      </c>
      <c r="J16" s="19"/>
      <c r="K16" s="20" t="n">
        <v>2378.4</v>
      </c>
    </row>
    <row r="17" customFormat="false" ht="15" hidden="false" customHeight="true" outlineLevel="0" collapsed="false">
      <c r="A17" s="3" t="n">
        <v>15</v>
      </c>
      <c r="B17" s="3" t="s">
        <v>32</v>
      </c>
      <c r="C17" s="2" t="n">
        <v>513772028</v>
      </c>
      <c r="D17" s="6"/>
      <c r="E17" s="8" t="n">
        <v>148.65</v>
      </c>
      <c r="F17" s="1" t="s">
        <v>10</v>
      </c>
      <c r="I17" s="16" t="s">
        <v>33</v>
      </c>
      <c r="J17" s="16"/>
      <c r="K17" s="21" t="n">
        <v>508</v>
      </c>
    </row>
    <row r="18" customFormat="false" ht="15" hidden="false" customHeight="true" outlineLevel="0" collapsed="false">
      <c r="A18" s="3" t="n">
        <v>16</v>
      </c>
      <c r="B18" s="3" t="s">
        <v>34</v>
      </c>
      <c r="C18" s="2" t="n">
        <v>513753257</v>
      </c>
      <c r="D18" s="6"/>
      <c r="E18" s="8" t="n">
        <v>148.65</v>
      </c>
      <c r="F18" s="1" t="s">
        <v>8</v>
      </c>
      <c r="I18" s="16" t="s">
        <v>35</v>
      </c>
      <c r="J18" s="16"/>
      <c r="K18" s="22" t="n">
        <v>833</v>
      </c>
    </row>
    <row r="19" customFormat="false" ht="15" hidden="false" customHeight="true" outlineLevel="0" collapsed="false">
      <c r="A19" s="3" t="n">
        <v>17</v>
      </c>
      <c r="B19" s="3" t="s">
        <v>36</v>
      </c>
      <c r="C19" s="2" t="n">
        <v>513697796</v>
      </c>
      <c r="D19" s="6"/>
      <c r="E19" s="8" t="n">
        <v>148.65</v>
      </c>
      <c r="F19" s="1" t="s">
        <v>10</v>
      </c>
      <c r="I19" s="16" t="s">
        <v>37</v>
      </c>
      <c r="J19" s="16"/>
      <c r="K19" s="23" t="n">
        <f aca="false">K16-K18-K17</f>
        <v>1037.4</v>
      </c>
    </row>
    <row r="20" customFormat="false" ht="15" hidden="false" customHeight="true" outlineLevel="0" collapsed="false">
      <c r="A20" s="12"/>
      <c r="B20" s="13"/>
      <c r="D20" s="24" t="s">
        <v>38</v>
      </c>
      <c r="E20" s="8" t="n">
        <f aca="false">E3+E4+E5+E6+E7+E8+E9+E10+E11+E12+E13+E14+E15+E16+E17+E18+E19</f>
        <v>2527.05</v>
      </c>
      <c r="I20" s="25" t="s">
        <v>39</v>
      </c>
      <c r="J20" s="25"/>
      <c r="K20" s="26" t="n">
        <f aca="false">E4+E5+E7+E8+E9+E10+E11+E12+E13+E15+E16+E17+E19+K4+K6+K7+K8+K9+K10</f>
        <v>3088.11</v>
      </c>
    </row>
    <row r="21" customFormat="false" ht="15" hidden="false" customHeight="true" outlineLevel="0" collapsed="false">
      <c r="A21" s="12"/>
      <c r="D21" s="27" t="s">
        <v>40</v>
      </c>
      <c r="E21" s="28" t="n">
        <f aca="false">49*17</f>
        <v>833</v>
      </c>
      <c r="G21" s="29"/>
      <c r="I21" s="25" t="s">
        <v>41</v>
      </c>
      <c r="J21" s="25"/>
      <c r="K21" s="26" t="n">
        <f aca="false">300+E14</f>
        <v>448.65</v>
      </c>
    </row>
    <row r="22" customFormat="false" ht="15" hidden="false" customHeight="true" outlineLevel="0" collapsed="false">
      <c r="A22" s="12"/>
      <c r="D22" s="27" t="s">
        <v>31</v>
      </c>
      <c r="E22" s="28" t="n">
        <v>1444.1</v>
      </c>
      <c r="I22" s="30" t="s">
        <v>42</v>
      </c>
      <c r="J22" s="30"/>
      <c r="K22" s="31" t="n">
        <f aca="false">E3+41.26+E18+K3</f>
        <v>531.17</v>
      </c>
    </row>
    <row r="23" customFormat="false" ht="15" hidden="false" customHeight="true" outlineLevel="0" collapsed="false">
      <c r="K23" s="13"/>
    </row>
  </sheetData>
  <mergeCells count="11">
    <mergeCell ref="A1:E1"/>
    <mergeCell ref="G1:K1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K16" activeCellId="0" sqref="K16"/>
    </sheetView>
  </sheetViews>
  <sheetFormatPr defaultColWidth="10.16015625" defaultRowHeight="12.75" zeroHeight="false" outlineLevelRow="0" outlineLevelCol="0"/>
  <cols>
    <col collapsed="false" customWidth="true" hidden="false" outlineLevel="0" max="2" min="2" style="1" width="48.04"/>
    <col collapsed="false" customWidth="true" hidden="false" outlineLevel="0" max="3" min="3" style="1" width="12.13"/>
    <col collapsed="false" customWidth="true" hidden="false" outlineLevel="0" max="8" min="8" style="1" width="41.17"/>
    <col collapsed="false" customWidth="true" hidden="false" outlineLevel="0" max="9" min="9" style="1" width="10.54"/>
    <col collapsed="false" customWidth="true" hidden="false" outlineLevel="0" max="11" min="11" style="1" width="13.11"/>
  </cols>
  <sheetData>
    <row r="1" customFormat="false" ht="13.5" hidden="false" customHeight="true" outlineLevel="0" collapsed="false">
      <c r="A1" s="2" t="s">
        <v>67</v>
      </c>
      <c r="B1" s="2"/>
      <c r="C1" s="2"/>
      <c r="D1" s="2"/>
      <c r="E1" s="2"/>
      <c r="F1" s="1"/>
      <c r="G1" s="2" t="s">
        <v>68</v>
      </c>
      <c r="H1" s="2"/>
      <c r="I1" s="2"/>
      <c r="J1" s="2"/>
      <c r="K1" s="2"/>
    </row>
    <row r="2" customFormat="false" ht="13.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"/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3.5" hidden="false" customHeight="true" outlineLevel="0" collapsed="false">
      <c r="A3" s="3" t="n">
        <v>1</v>
      </c>
      <c r="B3" s="52" t="s">
        <v>156</v>
      </c>
      <c r="C3" s="2" t="s">
        <v>157</v>
      </c>
      <c r="D3" s="2"/>
      <c r="E3" s="2" t="n">
        <v>148.65</v>
      </c>
      <c r="F3" s="13" t="s">
        <v>10</v>
      </c>
      <c r="G3" s="3"/>
      <c r="H3" s="53" t="s">
        <v>156</v>
      </c>
      <c r="I3" s="2" t="s">
        <v>157</v>
      </c>
      <c r="J3" s="2"/>
      <c r="K3" s="2" t="n">
        <v>192.65</v>
      </c>
      <c r="L3" s="13" t="s">
        <v>10</v>
      </c>
    </row>
    <row r="4" customFormat="false" ht="13.5" hidden="false" customHeight="true" outlineLevel="0" collapsed="false">
      <c r="A4" s="3" t="n">
        <v>2</v>
      </c>
      <c r="B4" s="53" t="s">
        <v>158</v>
      </c>
      <c r="C4" s="2" t="n">
        <v>513815305</v>
      </c>
      <c r="D4" s="2"/>
      <c r="E4" s="2" t="n">
        <v>148.65</v>
      </c>
      <c r="F4" s="13" t="s">
        <v>10</v>
      </c>
      <c r="G4" s="3"/>
      <c r="H4" s="54" t="s">
        <v>159</v>
      </c>
      <c r="I4" s="2" t="n">
        <v>513853600</v>
      </c>
      <c r="J4" s="2"/>
      <c r="K4" s="2" t="n">
        <v>192.65</v>
      </c>
      <c r="L4" s="13" t="s">
        <v>10</v>
      </c>
    </row>
    <row r="5" customFormat="false" ht="13.5" hidden="false" customHeight="true" outlineLevel="0" collapsed="false">
      <c r="A5" s="3" t="n">
        <v>3</v>
      </c>
      <c r="B5" s="54" t="s">
        <v>160</v>
      </c>
      <c r="C5" s="2" t="n">
        <v>513846571</v>
      </c>
      <c r="D5" s="2"/>
      <c r="E5" s="2" t="n">
        <v>148.65</v>
      </c>
      <c r="F5" s="13" t="s">
        <v>12</v>
      </c>
      <c r="G5" s="3"/>
      <c r="H5" s="54" t="s">
        <v>161</v>
      </c>
      <c r="I5" s="2" t="n">
        <v>513835933</v>
      </c>
      <c r="J5" s="2"/>
      <c r="K5" s="2" t="n">
        <v>192.65</v>
      </c>
      <c r="L5" s="13" t="s">
        <v>8</v>
      </c>
    </row>
    <row r="6" customFormat="false" ht="13.5" hidden="false" customHeight="true" outlineLevel="0" collapsed="false">
      <c r="A6" s="3" t="n">
        <v>4</v>
      </c>
      <c r="B6" s="55" t="s">
        <v>162</v>
      </c>
      <c r="C6" s="2" t="n">
        <v>513834018</v>
      </c>
      <c r="D6" s="2"/>
      <c r="E6" s="2" t="n">
        <v>148.65</v>
      </c>
      <c r="F6" s="13" t="s">
        <v>10</v>
      </c>
      <c r="G6" s="3"/>
      <c r="H6" s="54" t="s">
        <v>163</v>
      </c>
      <c r="I6" s="2" t="n">
        <v>513701607</v>
      </c>
      <c r="J6" s="2"/>
      <c r="K6" s="2" t="n">
        <v>192.65</v>
      </c>
      <c r="L6" s="13" t="s">
        <v>10</v>
      </c>
    </row>
    <row r="7" customFormat="false" ht="13.5" hidden="false" customHeight="true" outlineLevel="0" collapsed="false">
      <c r="A7" s="3" t="n">
        <v>5</v>
      </c>
      <c r="B7" s="54" t="s">
        <v>159</v>
      </c>
      <c r="C7" s="2" t="n">
        <v>513853600</v>
      </c>
      <c r="D7" s="2"/>
      <c r="E7" s="2" t="n">
        <v>148.65</v>
      </c>
      <c r="F7" s="13" t="s">
        <v>10</v>
      </c>
      <c r="G7" s="3"/>
      <c r="H7" s="54" t="s">
        <v>164</v>
      </c>
      <c r="I7" s="2" t="n">
        <v>513836381</v>
      </c>
      <c r="J7" s="2"/>
      <c r="K7" s="2" t="n">
        <v>192.65</v>
      </c>
      <c r="L7" s="13" t="s">
        <v>10</v>
      </c>
    </row>
    <row r="8" customFormat="false" ht="13.5" hidden="false" customHeight="true" outlineLevel="0" collapsed="false">
      <c r="A8" s="3" t="n">
        <v>6</v>
      </c>
      <c r="B8" s="55" t="s">
        <v>161</v>
      </c>
      <c r="C8" s="2" t="n">
        <v>513835933</v>
      </c>
      <c r="D8" s="2"/>
      <c r="E8" s="2" t="n">
        <v>148.65</v>
      </c>
      <c r="F8" s="13" t="s">
        <v>8</v>
      </c>
      <c r="G8" s="3"/>
      <c r="H8" s="54" t="s">
        <v>165</v>
      </c>
      <c r="I8" s="2" t="n">
        <v>513479195</v>
      </c>
      <c r="J8" s="2"/>
      <c r="K8" s="2" t="n">
        <v>192.65</v>
      </c>
      <c r="L8" s="13" t="s">
        <v>12</v>
      </c>
    </row>
    <row r="9" customFormat="false" ht="13.5" hidden="false" customHeight="true" outlineLevel="0" collapsed="false">
      <c r="A9" s="3" t="n">
        <v>7</v>
      </c>
      <c r="B9" s="54" t="s">
        <v>163</v>
      </c>
      <c r="C9" s="2" t="n">
        <v>513701607</v>
      </c>
      <c r="D9" s="2"/>
      <c r="E9" s="2" t="n">
        <v>148.65</v>
      </c>
      <c r="F9" s="13" t="s">
        <v>10</v>
      </c>
      <c r="G9" s="3"/>
      <c r="H9" s="54" t="s">
        <v>166</v>
      </c>
      <c r="I9" s="2" t="n">
        <v>513854244</v>
      </c>
      <c r="J9" s="2"/>
      <c r="K9" s="2" t="n">
        <v>192.65</v>
      </c>
      <c r="L9" s="13" t="s">
        <v>12</v>
      </c>
    </row>
    <row r="10" customFormat="false" ht="13.5" hidden="false" customHeight="true" outlineLevel="0" collapsed="false">
      <c r="A10" s="3" t="n">
        <v>8</v>
      </c>
      <c r="B10" s="54" t="s">
        <v>164</v>
      </c>
      <c r="C10" s="2" t="n">
        <v>513836381</v>
      </c>
      <c r="D10" s="2"/>
      <c r="E10" s="2" t="n">
        <v>148.65</v>
      </c>
      <c r="F10" s="13" t="s">
        <v>10</v>
      </c>
      <c r="G10" s="3"/>
      <c r="H10" s="5" t="s">
        <v>152</v>
      </c>
      <c r="I10" s="2" t="s">
        <v>167</v>
      </c>
      <c r="J10" s="2"/>
      <c r="K10" s="2" t="n">
        <v>192.65</v>
      </c>
      <c r="L10" s="13" t="s">
        <v>168</v>
      </c>
    </row>
    <row r="11" customFormat="false" ht="13.5" hidden="false" customHeight="true" outlineLevel="0" collapsed="false">
      <c r="A11" s="3" t="n">
        <v>9</v>
      </c>
      <c r="B11" s="54" t="s">
        <v>169</v>
      </c>
      <c r="C11" s="2" t="n">
        <v>513800187</v>
      </c>
      <c r="D11" s="2"/>
      <c r="E11" s="2" t="n">
        <v>148.65</v>
      </c>
      <c r="F11" s="13" t="s">
        <v>10</v>
      </c>
      <c r="G11" s="3"/>
      <c r="H11" s="5" t="s">
        <v>170</v>
      </c>
      <c r="I11" s="2" t="s">
        <v>171</v>
      </c>
      <c r="J11" s="2"/>
      <c r="K11" s="2" t="n">
        <v>192.65</v>
      </c>
      <c r="L11" s="13" t="s">
        <v>168</v>
      </c>
    </row>
    <row r="12" customFormat="false" ht="13.5" hidden="false" customHeight="true" outlineLevel="0" collapsed="false">
      <c r="A12" s="3" t="n">
        <v>10</v>
      </c>
      <c r="B12" s="54" t="s">
        <v>172</v>
      </c>
      <c r="C12" s="2" t="n">
        <v>513797504</v>
      </c>
      <c r="D12" s="2"/>
      <c r="E12" s="2" t="n">
        <v>148.65</v>
      </c>
      <c r="F12" s="13" t="s">
        <v>10</v>
      </c>
      <c r="G12" s="3"/>
      <c r="H12" s="5"/>
      <c r="I12" s="2"/>
      <c r="J12" s="2"/>
      <c r="K12" s="2" t="n">
        <v>192.65</v>
      </c>
      <c r="L12" s="13"/>
    </row>
    <row r="13" customFormat="false" ht="13.5" hidden="false" customHeight="true" outlineLevel="0" collapsed="false">
      <c r="A13" s="3" t="n">
        <v>11</v>
      </c>
      <c r="B13" s="54" t="s">
        <v>173</v>
      </c>
      <c r="C13" s="2" t="n">
        <v>513820364</v>
      </c>
      <c r="D13" s="2"/>
      <c r="E13" s="2" t="n">
        <v>148.65</v>
      </c>
      <c r="F13" s="13" t="s">
        <v>10</v>
      </c>
      <c r="G13" s="13"/>
      <c r="H13" s="13"/>
      <c r="I13" s="9"/>
      <c r="J13" s="10" t="s">
        <v>24</v>
      </c>
      <c r="K13" s="11" t="n">
        <f aca="false">K3+K4+K5+K6+K7+K8+K9+K10+K11+K12</f>
        <v>1926.5</v>
      </c>
    </row>
    <row r="14" customFormat="false" ht="13.5" hidden="false" customHeight="true" outlineLevel="0" collapsed="false">
      <c r="A14" s="3" t="n">
        <v>12</v>
      </c>
      <c r="B14" s="54" t="s">
        <v>174</v>
      </c>
      <c r="C14" s="2" t="n">
        <v>513834713</v>
      </c>
      <c r="D14" s="2"/>
      <c r="E14" s="2" t="n">
        <v>148.65</v>
      </c>
      <c r="F14" s="13" t="s">
        <v>8</v>
      </c>
      <c r="G14" s="12"/>
      <c r="H14" s="9"/>
      <c r="I14" s="9"/>
      <c r="J14" s="13"/>
      <c r="K14" s="14"/>
    </row>
    <row r="15" customFormat="false" ht="13.5" hidden="false" customHeight="true" outlineLevel="0" collapsed="false">
      <c r="A15" s="3" t="n">
        <v>13</v>
      </c>
      <c r="B15" s="54" t="s">
        <v>166</v>
      </c>
      <c r="C15" s="2" t="n">
        <v>513854244</v>
      </c>
      <c r="D15" s="2"/>
      <c r="E15" s="2" t="n">
        <v>148.65</v>
      </c>
      <c r="F15" s="13" t="s">
        <v>12</v>
      </c>
      <c r="H15" s="15"/>
    </row>
    <row r="16" customFormat="false" ht="13.5" hidden="false" customHeight="true" outlineLevel="0" collapsed="false">
      <c r="A16" s="3" t="n">
        <v>14</v>
      </c>
      <c r="B16" s="5"/>
      <c r="C16" s="2"/>
      <c r="D16" s="2"/>
      <c r="E16" s="2" t="n">
        <v>148.65</v>
      </c>
      <c r="F16" s="13"/>
      <c r="I16" s="16"/>
      <c r="J16" s="16"/>
      <c r="K16" s="17"/>
    </row>
    <row r="17" customFormat="false" ht="13.5" hidden="false" customHeight="true" outlineLevel="0" collapsed="false">
      <c r="A17" s="3" t="n">
        <v>15</v>
      </c>
      <c r="B17" s="5"/>
      <c r="C17" s="2"/>
      <c r="D17" s="2"/>
      <c r="E17" s="2" t="n">
        <v>148.65</v>
      </c>
      <c r="F17" s="13"/>
      <c r="I17" s="16"/>
      <c r="J17" s="16"/>
      <c r="K17" s="17"/>
    </row>
    <row r="18" customFormat="false" ht="13.5" hidden="false" customHeight="true" outlineLevel="0" collapsed="false">
      <c r="A18" s="3" t="n">
        <v>16</v>
      </c>
      <c r="B18" s="5"/>
      <c r="C18" s="2"/>
      <c r="D18" s="2"/>
      <c r="E18" s="2" t="n">
        <v>148.65</v>
      </c>
      <c r="F18" s="13"/>
      <c r="I18" s="19"/>
      <c r="J18" s="19"/>
      <c r="K18" s="20"/>
    </row>
    <row r="19" customFormat="false" ht="13.5" hidden="false" customHeight="true" outlineLevel="0" collapsed="false">
      <c r="A19" s="3" t="n">
        <v>17</v>
      </c>
      <c r="B19" s="5"/>
      <c r="C19" s="2"/>
      <c r="D19" s="2"/>
      <c r="E19" s="2" t="n">
        <v>148.65</v>
      </c>
      <c r="F19" s="13"/>
      <c r="I19" s="16"/>
      <c r="J19" s="16"/>
      <c r="K19" s="21"/>
    </row>
    <row r="20" customFormat="false" ht="13.5" hidden="false" customHeight="true" outlineLevel="0" collapsed="false">
      <c r="A20" s="3" t="n">
        <v>18</v>
      </c>
      <c r="B20" s="5"/>
      <c r="C20" s="2"/>
      <c r="D20" s="2"/>
      <c r="E20" s="2" t="n">
        <v>148.65</v>
      </c>
      <c r="F20" s="13"/>
      <c r="I20" s="16"/>
      <c r="J20" s="16"/>
      <c r="K20" s="22"/>
    </row>
    <row r="21" customFormat="false" ht="13.5" hidden="false" customHeight="true" outlineLevel="0" collapsed="false">
      <c r="A21" s="3" t="n">
        <v>19</v>
      </c>
      <c r="B21" s="5"/>
      <c r="C21" s="2"/>
      <c r="D21" s="2"/>
      <c r="E21" s="2" t="n">
        <v>148.65</v>
      </c>
      <c r="F21" s="13"/>
      <c r="I21" s="16"/>
      <c r="J21" s="16"/>
      <c r="K21" s="23"/>
    </row>
    <row r="22" customFormat="false" ht="13.5" hidden="false" customHeight="true" outlineLevel="0" collapsed="false">
      <c r="A22" s="3" t="n">
        <v>20</v>
      </c>
      <c r="B22" s="5"/>
      <c r="C22" s="2"/>
      <c r="D22" s="2"/>
      <c r="E22" s="2" t="n">
        <v>148.65</v>
      </c>
      <c r="F22" s="13"/>
      <c r="I22" s="25"/>
      <c r="J22" s="25"/>
      <c r="K22" s="26"/>
    </row>
    <row r="23" customFormat="false" ht="13.5" hidden="false" customHeight="true" outlineLevel="0" collapsed="false">
      <c r="A23" s="3" t="n">
        <v>21</v>
      </c>
      <c r="B23" s="5"/>
      <c r="C23" s="56"/>
      <c r="D23" s="2"/>
      <c r="E23" s="2" t="n">
        <v>148.65</v>
      </c>
      <c r="F23" s="13"/>
      <c r="G23" s="29"/>
      <c r="I23" s="25"/>
      <c r="J23" s="25"/>
      <c r="K23" s="26"/>
    </row>
    <row r="24" customFormat="false" ht="14.25" hidden="false" customHeight="true" outlineLevel="0" collapsed="false">
      <c r="A24" s="12"/>
      <c r="B24" s="13"/>
      <c r="D24" s="24"/>
      <c r="E24" s="8"/>
      <c r="F24" s="1"/>
      <c r="I24" s="30"/>
      <c r="J24" s="30"/>
      <c r="K24" s="31"/>
    </row>
    <row r="25" customFormat="false" ht="13.5" hidden="false" customHeight="true" outlineLevel="0" collapsed="false">
      <c r="A25" s="12"/>
      <c r="D25" s="27"/>
      <c r="E25" s="28"/>
      <c r="F25" s="1"/>
    </row>
    <row r="26" customFormat="false" ht="13.5" hidden="false" customHeight="true" outlineLevel="0" collapsed="false">
      <c r="A26" s="12"/>
      <c r="D26" s="27"/>
      <c r="E26" s="28"/>
      <c r="F26" s="1"/>
    </row>
    <row r="27" customFormat="false" ht="13.5" hidden="false" customHeight="true" outlineLevel="0" collapsed="false"/>
  </sheetData>
  <mergeCells count="11">
    <mergeCell ref="A1:E1"/>
    <mergeCell ref="G1:K1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G14" activeCellId="0" sqref="G14"/>
    </sheetView>
  </sheetViews>
  <sheetFormatPr defaultColWidth="10.16015625" defaultRowHeight="12.75" zeroHeight="false" outlineLevelRow="0" outlineLevelCol="0"/>
  <cols>
    <col collapsed="false" customWidth="true" hidden="false" outlineLevel="0" max="2" min="2" style="1" width="55"/>
    <col collapsed="false" customWidth="true" hidden="false" outlineLevel="0" max="4" min="4" style="1" width="9.92"/>
    <col collapsed="false" customWidth="true" hidden="false" outlineLevel="0" max="8" min="8" style="1" width="55"/>
  </cols>
  <sheetData>
    <row r="1" customFormat="false" ht="13.5" hidden="false" customHeight="true" outlineLevel="0" collapsed="false">
      <c r="A1" s="57"/>
      <c r="B1" s="57"/>
      <c r="C1" s="57"/>
      <c r="D1" s="57"/>
      <c r="E1" s="57"/>
      <c r="G1" s="57"/>
      <c r="H1" s="57"/>
      <c r="I1" s="57"/>
      <c r="J1" s="57"/>
      <c r="K1" s="57"/>
    </row>
    <row r="2" customFormat="false" ht="13.5" hidden="false" customHeight="true" outlineLevel="0" collapsed="false">
      <c r="A2" s="57"/>
      <c r="B2" s="57"/>
      <c r="C2" s="57"/>
      <c r="D2" s="57"/>
      <c r="E2" s="57"/>
      <c r="G2" s="57"/>
      <c r="H2" s="57"/>
      <c r="I2" s="57"/>
      <c r="J2" s="57"/>
      <c r="K2" s="57"/>
    </row>
    <row r="3" customFormat="false" ht="13.5" hidden="false" customHeight="true" outlineLevel="0" collapsed="false">
      <c r="A3" s="43"/>
      <c r="B3" s="43" t="s">
        <v>175</v>
      </c>
      <c r="C3" s="1"/>
      <c r="E3" s="43"/>
      <c r="F3" s="1"/>
      <c r="G3" s="43"/>
      <c r="H3" s="43" t="s">
        <v>175</v>
      </c>
      <c r="K3" s="43"/>
    </row>
    <row r="4" customFormat="false" ht="13.5" hidden="false" customHeight="true" outlineLevel="0" collapsed="false">
      <c r="A4" s="43"/>
      <c r="B4" s="58" t="s">
        <v>176</v>
      </c>
      <c r="C4" s="59"/>
      <c r="D4" s="59"/>
      <c r="E4" s="58"/>
      <c r="F4" s="1"/>
      <c r="G4" s="43"/>
      <c r="H4" s="58" t="s">
        <v>176</v>
      </c>
      <c r="K4" s="43"/>
    </row>
    <row r="5" customFormat="false" ht="13.5" hidden="false" customHeight="true" outlineLevel="0" collapsed="false">
      <c r="A5" s="43"/>
      <c r="B5" s="43" t="s">
        <v>177</v>
      </c>
      <c r="C5" s="1"/>
      <c r="E5" s="43"/>
      <c r="F5" s="1"/>
      <c r="G5" s="43"/>
      <c r="H5" s="43" t="s">
        <v>177</v>
      </c>
      <c r="K5" s="43"/>
    </row>
    <row r="6" customFormat="false" ht="13.5" hidden="false" customHeight="true" outlineLevel="0" collapsed="false">
      <c r="A6" s="43"/>
      <c r="B6" s="43" t="s">
        <v>178</v>
      </c>
      <c r="C6" s="1"/>
      <c r="E6" s="43"/>
      <c r="F6" s="1"/>
      <c r="G6" s="43"/>
      <c r="H6" s="43" t="s">
        <v>178</v>
      </c>
      <c r="K6" s="43"/>
    </row>
    <row r="7" customFormat="false" ht="13.5" hidden="false" customHeight="true" outlineLevel="0" collapsed="false">
      <c r="A7" s="43"/>
      <c r="B7" s="43" t="s">
        <v>179</v>
      </c>
      <c r="C7" s="1"/>
      <c r="E7" s="43"/>
      <c r="F7" s="1"/>
      <c r="G7" s="1"/>
    </row>
    <row r="8" customFormat="false" ht="13.5" hidden="false" customHeight="true" outlineLevel="0" collapsed="false">
      <c r="A8" s="43"/>
      <c r="B8" s="43" t="s">
        <v>180</v>
      </c>
      <c r="C8" s="1"/>
      <c r="E8" s="43"/>
      <c r="F8" s="1"/>
      <c r="G8" s="1"/>
    </row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>
      <c r="I11" s="43"/>
    </row>
    <row r="12" customFormat="false" ht="13.5" hidden="false" customHeight="true" outlineLevel="0" collapsed="false">
      <c r="I12" s="43"/>
    </row>
    <row r="13" customFormat="false" ht="13.5" hidden="false" customHeight="true" outlineLevel="0" collapsed="false">
      <c r="I13" s="43"/>
    </row>
    <row r="14" customFormat="false" ht="13.5" hidden="false" customHeight="true" outlineLevel="0" collapsed="false">
      <c r="I14" s="43"/>
    </row>
    <row r="15" customFormat="false" ht="13.5" hidden="false" customHeight="true" outlineLevel="0" collapsed="false">
      <c r="I15" s="43"/>
    </row>
    <row r="16" customFormat="false" ht="13.5" hidden="false" customHeight="true" outlineLevel="0" collapsed="false"/>
  </sheetData>
  <mergeCells count="2">
    <mergeCell ref="A1:E1"/>
    <mergeCell ref="G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2" activeCellId="0" sqref="H2"/>
    </sheetView>
  </sheetViews>
  <sheetFormatPr defaultColWidth="10.16015625" defaultRowHeight="12.75" zeroHeight="false" outlineLevelRow="0" outlineLevelCol="0"/>
  <cols>
    <col collapsed="false" customWidth="true" hidden="false" outlineLevel="0" max="2" min="2" style="1" width="55"/>
    <col collapsed="false" customWidth="true" hidden="false" outlineLevel="0" max="8" min="8" style="1" width="55"/>
  </cols>
  <sheetData>
    <row r="1" customFormat="false" ht="13.5" hidden="false" customHeight="true" outlineLevel="0" collapsed="false">
      <c r="A1" s="57" t="s">
        <v>181</v>
      </c>
      <c r="B1" s="57"/>
      <c r="C1" s="57"/>
      <c r="D1" s="57"/>
      <c r="E1" s="57"/>
      <c r="G1" s="57" t="s">
        <v>182</v>
      </c>
      <c r="H1" s="57"/>
      <c r="I1" s="57"/>
      <c r="J1" s="57"/>
      <c r="K1" s="57"/>
    </row>
    <row r="2" customFormat="false" ht="13.5" hidden="false" customHeight="true" outlineLevel="0" collapsed="false">
      <c r="A2" s="57" t="s">
        <v>2</v>
      </c>
      <c r="B2" s="57" t="s">
        <v>3</v>
      </c>
      <c r="C2" s="57" t="s">
        <v>4</v>
      </c>
      <c r="D2" s="57" t="s">
        <v>5</v>
      </c>
      <c r="E2" s="57" t="s">
        <v>6</v>
      </c>
      <c r="G2" s="57"/>
      <c r="H2" s="57"/>
      <c r="I2" s="57"/>
      <c r="J2" s="57"/>
      <c r="K2" s="57"/>
    </row>
    <row r="3" customFormat="false" ht="13.5" hidden="false" customHeight="true" outlineLevel="0" collapsed="false">
      <c r="A3" s="43"/>
      <c r="B3" s="43" t="s">
        <v>175</v>
      </c>
      <c r="C3" s="43" t="n">
        <v>88565544</v>
      </c>
      <c r="D3" s="43"/>
      <c r="E3" s="60" t="n">
        <v>148.65</v>
      </c>
      <c r="F3" s="1"/>
      <c r="G3" s="43"/>
      <c r="H3" s="43" t="s">
        <v>175</v>
      </c>
      <c r="K3" s="60" t="n">
        <v>192.61</v>
      </c>
    </row>
    <row r="4" customFormat="false" ht="13.5" hidden="false" customHeight="true" outlineLevel="0" collapsed="false">
      <c r="A4" s="43"/>
      <c r="B4" s="58" t="s">
        <v>176</v>
      </c>
      <c r="C4" s="58" t="n">
        <v>2224158</v>
      </c>
      <c r="D4" s="58"/>
      <c r="E4" s="61" t="n">
        <v>148.65</v>
      </c>
      <c r="F4" s="1"/>
      <c r="G4" s="43"/>
      <c r="H4" s="58" t="s">
        <v>176</v>
      </c>
      <c r="K4" s="60" t="n">
        <v>192.61</v>
      </c>
    </row>
    <row r="5" customFormat="false" ht="13.5" hidden="false" customHeight="true" outlineLevel="0" collapsed="false">
      <c r="A5" s="43"/>
      <c r="B5" s="43" t="s">
        <v>177</v>
      </c>
      <c r="C5" s="43" t="n">
        <v>585447148</v>
      </c>
      <c r="D5" s="43"/>
      <c r="E5" s="60" t="n">
        <v>148.65</v>
      </c>
      <c r="F5" s="1"/>
      <c r="G5" s="43"/>
      <c r="H5" s="43" t="s">
        <v>177</v>
      </c>
      <c r="K5" s="60" t="n">
        <v>192.61</v>
      </c>
    </row>
    <row r="6" customFormat="false" ht="13.5" hidden="false" customHeight="true" outlineLevel="0" collapsed="false">
      <c r="A6" s="43"/>
      <c r="B6" s="43" t="s">
        <v>178</v>
      </c>
      <c r="C6" s="1"/>
      <c r="D6" s="43"/>
      <c r="E6" s="60" t="n">
        <v>148.65</v>
      </c>
      <c r="F6" s="1"/>
      <c r="G6" s="43"/>
      <c r="H6" s="43" t="s">
        <v>178</v>
      </c>
      <c r="K6" s="60" t="n">
        <v>192.61</v>
      </c>
    </row>
    <row r="7" customFormat="false" ht="13.5" hidden="false" customHeight="true" outlineLevel="0" collapsed="false">
      <c r="A7" s="43"/>
      <c r="B7" s="43" t="s">
        <v>179</v>
      </c>
      <c r="C7" s="1"/>
      <c r="D7" s="43"/>
      <c r="E7" s="60" t="n">
        <v>148.65</v>
      </c>
      <c r="F7" s="1"/>
      <c r="G7" s="1"/>
      <c r="H7" s="43" t="s">
        <v>183</v>
      </c>
      <c r="J7" s="57"/>
      <c r="K7" s="57" t="n">
        <v>192.61</v>
      </c>
    </row>
    <row r="8" customFormat="false" ht="13.5" hidden="false" customHeight="true" outlineLevel="0" collapsed="false">
      <c r="A8" s="43"/>
      <c r="B8" s="43" t="s">
        <v>180</v>
      </c>
      <c r="C8" s="1"/>
      <c r="D8" s="43"/>
      <c r="E8" s="60" t="n">
        <v>148.65</v>
      </c>
      <c r="F8" s="1"/>
      <c r="G8" s="1"/>
      <c r="H8" s="43" t="s">
        <v>184</v>
      </c>
      <c r="J8" s="57"/>
      <c r="K8" s="57" t="n">
        <v>192.61</v>
      </c>
    </row>
    <row r="9" customFormat="false" ht="13.5" hidden="false" customHeight="true" outlineLevel="0" collapsed="false">
      <c r="B9" s="43" t="s">
        <v>185</v>
      </c>
      <c r="D9" s="57"/>
      <c r="E9" s="57" t="n">
        <v>148.65</v>
      </c>
      <c r="J9" s="57" t="s">
        <v>38</v>
      </c>
      <c r="K9" s="57" t="n">
        <v>1155.66</v>
      </c>
    </row>
    <row r="10" customFormat="false" ht="13.5" hidden="false" customHeight="true" outlineLevel="0" collapsed="false">
      <c r="B10" s="43" t="s">
        <v>186</v>
      </c>
      <c r="D10" s="57"/>
      <c r="E10" s="57" t="n">
        <v>148.65</v>
      </c>
      <c r="J10" s="57" t="s">
        <v>187</v>
      </c>
      <c r="K10" s="57" t="n">
        <v>381</v>
      </c>
    </row>
    <row r="11" customFormat="false" ht="13.5" hidden="false" customHeight="true" outlineLevel="0" collapsed="false">
      <c r="D11" s="57" t="s">
        <v>38</v>
      </c>
      <c r="E11" s="57" t="n">
        <v>1189.2</v>
      </c>
      <c r="I11" s="43"/>
      <c r="J11" s="57" t="s">
        <v>24</v>
      </c>
      <c r="K11" s="57" t="n">
        <v>774.66</v>
      </c>
    </row>
    <row r="12" customFormat="false" ht="13.5" hidden="false" customHeight="true" outlineLevel="0" collapsed="false">
      <c r="D12" s="57" t="s">
        <v>188</v>
      </c>
      <c r="E12" s="57" t="n">
        <v>392</v>
      </c>
      <c r="I12" s="43"/>
    </row>
    <row r="13" customFormat="false" ht="13.5" hidden="false" customHeight="true" outlineLevel="0" collapsed="false">
      <c r="D13" s="57" t="s">
        <v>24</v>
      </c>
      <c r="E13" s="57" t="n">
        <v>797.2</v>
      </c>
      <c r="I13" s="43"/>
    </row>
    <row r="14" customFormat="false" ht="13.5" hidden="false" customHeight="true" outlineLevel="0" collapsed="false">
      <c r="I14" s="43"/>
    </row>
    <row r="15" customFormat="false" ht="13.5" hidden="false" customHeight="true" outlineLevel="0" collapsed="false">
      <c r="I15" s="43"/>
    </row>
    <row r="16" customFormat="false" ht="13.5" hidden="false" customHeight="true" outlineLevel="0" collapsed="false">
      <c r="D16" s="43"/>
    </row>
    <row r="17" customFormat="false" ht="13.5" hidden="false" customHeight="true" outlineLevel="0" collapsed="false"/>
  </sheetData>
  <mergeCells count="2">
    <mergeCell ref="A1:E1"/>
    <mergeCell ref="G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10.16015625" defaultRowHeight="12.75" zeroHeight="false" outlineLevelRow="0" outlineLevelCol="0"/>
  <cols>
    <col collapsed="false" customWidth="true" hidden="false" outlineLevel="0" max="3" min="3" style="1" width="11.64"/>
  </cols>
  <sheetData>
    <row r="1" customFormat="false" ht="17.25" hidden="false" customHeight="true" outlineLevel="0" collapsed="false">
      <c r="A1" s="62" t="s">
        <v>189</v>
      </c>
      <c r="B1" s="62"/>
      <c r="C1" s="62"/>
      <c r="D1" s="62"/>
      <c r="E1" s="62"/>
      <c r="G1" s="62" t="s">
        <v>190</v>
      </c>
      <c r="H1" s="62"/>
      <c r="I1" s="62"/>
      <c r="J1" s="62"/>
      <c r="K1" s="62"/>
    </row>
    <row r="2" customFormat="false" ht="17.25" hidden="false" customHeight="true" outlineLevel="0" collapsed="false">
      <c r="A2" s="62" t="s">
        <v>2</v>
      </c>
      <c r="B2" s="62" t="s">
        <v>3</v>
      </c>
      <c r="C2" s="62" t="s">
        <v>4</v>
      </c>
      <c r="D2" s="62" t="s">
        <v>5</v>
      </c>
      <c r="E2" s="62" t="s">
        <v>6</v>
      </c>
    </row>
    <row r="3" customFormat="false" ht="13.5" hidden="false" customHeight="true" outlineLevel="0" collapsed="false">
      <c r="B3" s="43" t="s">
        <v>175</v>
      </c>
      <c r="C3" s="43" t="n">
        <v>88565544</v>
      </c>
      <c r="E3" s="60" t="n">
        <v>148.65</v>
      </c>
      <c r="H3" s="57"/>
    </row>
    <row r="4" customFormat="false" ht="13.5" hidden="false" customHeight="true" outlineLevel="0" collapsed="false">
      <c r="B4" s="58" t="s">
        <v>176</v>
      </c>
      <c r="C4" s="58" t="n">
        <v>2224158</v>
      </c>
      <c r="E4" s="60" t="n">
        <v>148.65</v>
      </c>
      <c r="H4" s="43" t="s">
        <v>175</v>
      </c>
      <c r="K4" s="60" t="n">
        <v>192.61</v>
      </c>
    </row>
    <row r="5" customFormat="false" ht="13.5" hidden="false" customHeight="true" outlineLevel="0" collapsed="false">
      <c r="B5" s="43" t="s">
        <v>177</v>
      </c>
      <c r="C5" s="43" t="n">
        <v>585447148</v>
      </c>
      <c r="E5" s="60" t="n">
        <v>148.65</v>
      </c>
      <c r="H5" s="58" t="s">
        <v>176</v>
      </c>
      <c r="K5" s="60" t="n">
        <v>192.61</v>
      </c>
    </row>
    <row r="6" customFormat="false" ht="13.5" hidden="false" customHeight="true" outlineLevel="0" collapsed="false">
      <c r="B6" s="43" t="s">
        <v>178</v>
      </c>
      <c r="E6" s="60" t="n">
        <v>148.65</v>
      </c>
      <c r="H6" s="43" t="s">
        <v>177</v>
      </c>
      <c r="K6" s="60" t="n">
        <v>192.61</v>
      </c>
    </row>
    <row r="7" customFormat="false" ht="13.5" hidden="false" customHeight="true" outlineLevel="0" collapsed="false">
      <c r="B7" s="43" t="s">
        <v>179</v>
      </c>
      <c r="E7" s="60" t="n">
        <v>148.65</v>
      </c>
      <c r="H7" s="43" t="s">
        <v>178</v>
      </c>
      <c r="K7" s="60" t="n">
        <v>192.61</v>
      </c>
    </row>
    <row r="8" customFormat="false" ht="13.5" hidden="false" customHeight="true" outlineLevel="0" collapsed="false">
      <c r="B8" s="43" t="s">
        <v>180</v>
      </c>
      <c r="E8" s="60" t="n">
        <v>148.65</v>
      </c>
      <c r="H8" s="43" t="s">
        <v>183</v>
      </c>
      <c r="K8" s="60" t="n">
        <v>192.61</v>
      </c>
    </row>
    <row r="9" customFormat="false" ht="13.5" hidden="false" customHeight="true" outlineLevel="0" collapsed="false">
      <c r="B9" s="43" t="s">
        <v>185</v>
      </c>
      <c r="E9" s="60" t="n">
        <v>148.65</v>
      </c>
      <c r="H9" s="43" t="s">
        <v>184</v>
      </c>
      <c r="K9" s="60" t="n">
        <v>192.61</v>
      </c>
    </row>
    <row r="10" customFormat="false" ht="13.5" hidden="false" customHeight="true" outlineLevel="0" collapsed="false">
      <c r="B10" s="43" t="s">
        <v>186</v>
      </c>
      <c r="E10" s="60" t="n">
        <v>148.65</v>
      </c>
      <c r="J10" s="57" t="s">
        <v>38</v>
      </c>
      <c r="K10" s="57" t="n">
        <v>1155.66</v>
      </c>
    </row>
    <row r="11" customFormat="false" ht="13.5" hidden="false" customHeight="true" outlineLevel="0" collapsed="false">
      <c r="D11" s="57" t="s">
        <v>38</v>
      </c>
      <c r="E11" s="57" t="n">
        <v>1189.2</v>
      </c>
      <c r="J11" s="57" t="s">
        <v>187</v>
      </c>
      <c r="K11" s="57" t="n">
        <v>381</v>
      </c>
    </row>
    <row r="12" customFormat="false" ht="13.5" hidden="false" customHeight="true" outlineLevel="0" collapsed="false">
      <c r="D12" s="57" t="s">
        <v>188</v>
      </c>
      <c r="E12" s="57" t="n">
        <v>392</v>
      </c>
      <c r="J12" s="57" t="s">
        <v>24</v>
      </c>
      <c r="K12" s="57" t="n">
        <v>774.66</v>
      </c>
    </row>
    <row r="13" customFormat="false" ht="13.5" hidden="false" customHeight="true" outlineLevel="0" collapsed="false">
      <c r="D13" s="57" t="s">
        <v>24</v>
      </c>
      <c r="E13" s="57" t="n">
        <v>797.2</v>
      </c>
    </row>
  </sheetData>
  <mergeCells count="2">
    <mergeCell ref="A1:E1"/>
    <mergeCell ref="G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P16" activeCellId="0" sqref="P16"/>
    </sheetView>
  </sheetViews>
  <sheetFormatPr defaultColWidth="10.16015625" defaultRowHeight="12.75" zeroHeight="false" outlineLevelRow="0" outlineLevelCol="0"/>
  <cols>
    <col collapsed="false" customWidth="true" hidden="false" outlineLevel="0" max="2" min="2" style="1" width="55"/>
    <col collapsed="false" customWidth="true" hidden="false" outlineLevel="0" max="3" min="3" style="1" width="13"/>
    <col collapsed="false" customWidth="true" hidden="false" outlineLevel="0" max="8" min="8" style="1" width="55"/>
    <col collapsed="false" customWidth="true" hidden="false" outlineLevel="0" max="9" min="9" style="1" width="13"/>
  </cols>
  <sheetData>
    <row r="1" customFormat="false" ht="13.5" hidden="false" customHeight="true" outlineLevel="0" collapsed="false">
      <c r="A1" s="63" t="s">
        <v>191</v>
      </c>
      <c r="B1" s="63"/>
      <c r="C1" s="63"/>
      <c r="D1" s="63"/>
      <c r="E1" s="63"/>
      <c r="G1" s="63" t="s">
        <v>192</v>
      </c>
      <c r="H1" s="63"/>
      <c r="I1" s="63"/>
      <c r="J1" s="63"/>
      <c r="K1" s="63"/>
    </row>
    <row r="2" customFormat="false" ht="13.5" hidden="false" customHeight="true" outlineLevel="0" collapsed="false">
      <c r="A2" s="63" t="s">
        <v>2</v>
      </c>
      <c r="B2" s="63" t="s">
        <v>3</v>
      </c>
      <c r="C2" s="63" t="s">
        <v>4</v>
      </c>
      <c r="D2" s="63" t="s">
        <v>5</v>
      </c>
      <c r="E2" s="63" t="s">
        <v>6</v>
      </c>
      <c r="G2" s="63" t="s">
        <v>2</v>
      </c>
      <c r="H2" s="63" t="s">
        <v>3</v>
      </c>
      <c r="I2" s="63" t="s">
        <v>4</v>
      </c>
      <c r="J2" s="63" t="s">
        <v>5</v>
      </c>
      <c r="K2" s="63" t="s">
        <v>6</v>
      </c>
    </row>
    <row r="3" customFormat="false" ht="13.5" hidden="false" customHeight="true" outlineLevel="0" collapsed="false">
      <c r="B3" s="43" t="s">
        <v>175</v>
      </c>
      <c r="C3" s="43" t="n">
        <v>88565544</v>
      </c>
      <c r="E3" s="60" t="n">
        <v>148.65</v>
      </c>
      <c r="H3" s="43" t="s">
        <v>175</v>
      </c>
      <c r="K3" s="60" t="n">
        <v>192.61</v>
      </c>
    </row>
    <row r="4" customFormat="false" ht="13.5" hidden="false" customHeight="true" outlineLevel="0" collapsed="false">
      <c r="B4" s="58" t="s">
        <v>176</v>
      </c>
      <c r="C4" s="58" t="n">
        <v>2224158</v>
      </c>
      <c r="E4" s="60" t="n">
        <v>148.65</v>
      </c>
      <c r="H4" s="58" t="s">
        <v>176</v>
      </c>
      <c r="K4" s="60" t="n">
        <v>192.61</v>
      </c>
    </row>
    <row r="5" customFormat="false" ht="13.5" hidden="false" customHeight="true" outlineLevel="0" collapsed="false">
      <c r="B5" s="43" t="s">
        <v>177</v>
      </c>
      <c r="C5" s="43" t="n">
        <v>585447148</v>
      </c>
      <c r="E5" s="60" t="n">
        <v>148.65</v>
      </c>
      <c r="H5" s="43" t="s">
        <v>177</v>
      </c>
      <c r="K5" s="60" t="n">
        <v>192.61</v>
      </c>
    </row>
    <row r="6" customFormat="false" ht="13.5" hidden="false" customHeight="true" outlineLevel="0" collapsed="false">
      <c r="B6" s="43" t="s">
        <v>178</v>
      </c>
      <c r="E6" s="60" t="n">
        <v>148.65</v>
      </c>
      <c r="H6" s="43" t="s">
        <v>178</v>
      </c>
      <c r="K6" s="60" t="n">
        <v>192.61</v>
      </c>
    </row>
    <row r="7" customFormat="false" ht="13.5" hidden="false" customHeight="true" outlineLevel="0" collapsed="false">
      <c r="B7" s="43" t="s">
        <v>179</v>
      </c>
      <c r="E7" s="60" t="n">
        <v>148.65</v>
      </c>
      <c r="H7" s="43" t="s">
        <v>183</v>
      </c>
      <c r="K7" s="60" t="n">
        <v>192.61</v>
      </c>
    </row>
    <row r="8" customFormat="false" ht="13.5" hidden="false" customHeight="true" outlineLevel="0" collapsed="false">
      <c r="B8" s="43" t="s">
        <v>180</v>
      </c>
      <c r="E8" s="60" t="n">
        <v>148.65</v>
      </c>
      <c r="H8" s="43" t="s">
        <v>184</v>
      </c>
      <c r="K8" s="60" t="n">
        <v>192.61</v>
      </c>
    </row>
    <row r="9" customFormat="false" ht="13.5" hidden="false" customHeight="true" outlineLevel="0" collapsed="false">
      <c r="B9" s="43" t="s">
        <v>185</v>
      </c>
      <c r="E9" s="60" t="n">
        <v>148.65</v>
      </c>
      <c r="J9" s="57" t="s">
        <v>38</v>
      </c>
      <c r="K9" s="57" t="n">
        <v>1155.66</v>
      </c>
    </row>
    <row r="10" customFormat="false" ht="13.5" hidden="false" customHeight="true" outlineLevel="0" collapsed="false">
      <c r="B10" s="43" t="s">
        <v>186</v>
      </c>
      <c r="E10" s="60" t="n">
        <v>148.65</v>
      </c>
      <c r="J10" s="57" t="s">
        <v>187</v>
      </c>
      <c r="K10" s="57" t="n">
        <v>381</v>
      </c>
    </row>
    <row r="11" customFormat="false" ht="13.5" hidden="false" customHeight="true" outlineLevel="0" collapsed="false">
      <c r="D11" s="57" t="s">
        <v>38</v>
      </c>
      <c r="E11" s="57" t="n">
        <v>1189.2</v>
      </c>
      <c r="J11" s="57" t="s">
        <v>24</v>
      </c>
      <c r="K11" s="57" t="n">
        <v>774.66</v>
      </c>
    </row>
    <row r="12" customFormat="false" ht="13.5" hidden="false" customHeight="true" outlineLevel="0" collapsed="false">
      <c r="D12" s="57" t="s">
        <v>188</v>
      </c>
      <c r="E12" s="57" t="n">
        <v>392</v>
      </c>
      <c r="J12" s="57"/>
      <c r="K12" s="57"/>
    </row>
    <row r="13" customFormat="false" ht="13.5" hidden="false" customHeight="true" outlineLevel="0" collapsed="false">
      <c r="D13" s="57" t="s">
        <v>24</v>
      </c>
      <c r="E13" s="57" t="n">
        <v>797.2</v>
      </c>
    </row>
    <row r="14" customFormat="false" ht="13.5" hidden="false" customHeight="true" outlineLevel="0" collapsed="false"/>
    <row r="15" customFormat="false" ht="13.5" hidden="false" customHeight="true" outlineLevel="0" collapsed="false">
      <c r="J15" s="1"/>
    </row>
    <row r="16" customFormat="false" ht="13.5" hidden="false" customHeight="true" outlineLevel="0" collapsed="false">
      <c r="I16" s="63" t="s">
        <v>193</v>
      </c>
      <c r="J16" s="63"/>
      <c r="K16" s="63" t="n">
        <v>1189.2</v>
      </c>
    </row>
    <row r="17" customFormat="false" ht="13.5" hidden="false" customHeight="true" outlineLevel="0" collapsed="false">
      <c r="I17" s="63" t="s">
        <v>194</v>
      </c>
      <c r="J17" s="63"/>
      <c r="K17" s="63" t="n">
        <v>1155.66</v>
      </c>
    </row>
    <row r="18" customFormat="false" ht="13.5" hidden="false" customHeight="true" outlineLevel="0" collapsed="false">
      <c r="I18" s="63" t="s">
        <v>24</v>
      </c>
      <c r="J18" s="63"/>
      <c r="K18" s="63" t="n">
        <v>2344.86</v>
      </c>
    </row>
    <row r="19" customFormat="false" ht="13.5" hidden="false" customHeight="true" outlineLevel="0" collapsed="false">
      <c r="I19" s="63"/>
      <c r="J19" s="63"/>
      <c r="K19" s="63"/>
    </row>
    <row r="20" customFormat="false" ht="13.5" hidden="false" customHeight="true" outlineLevel="0" collapsed="false">
      <c r="I20" s="63" t="s">
        <v>195</v>
      </c>
      <c r="J20" s="63"/>
      <c r="K20" s="63" t="n">
        <v>392</v>
      </c>
    </row>
    <row r="21" customFormat="false" ht="13.5" hidden="false" customHeight="true" outlineLevel="0" collapsed="false">
      <c r="I21" s="63" t="s">
        <v>196</v>
      </c>
      <c r="J21" s="63"/>
      <c r="K21" s="63" t="n">
        <v>381</v>
      </c>
    </row>
    <row r="22" customFormat="false" ht="13.5" hidden="false" customHeight="true" outlineLevel="0" collapsed="false">
      <c r="I22" s="63" t="s">
        <v>38</v>
      </c>
      <c r="J22" s="63"/>
      <c r="K22" s="63" t="n">
        <v>1571.86</v>
      </c>
    </row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</sheetData>
  <mergeCells count="9">
    <mergeCell ref="A1:E1"/>
    <mergeCell ref="G1:K1"/>
    <mergeCell ref="I16:J16"/>
    <mergeCell ref="I17:J17"/>
    <mergeCell ref="I18:J18"/>
    <mergeCell ref="I19:J19"/>
    <mergeCell ref="I20:J20"/>
    <mergeCell ref="I21:J21"/>
    <mergeCell ref="I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8"/>
    <col collapsed="false" customWidth="true" hidden="false" outlineLevel="0" max="3" min="3" style="0" width="11"/>
  </cols>
  <sheetData>
    <row r="1" customFormat="false" ht="15" hidden="false" customHeight="false" outlineLevel="0" collapsed="false">
      <c r="A1" s="1"/>
      <c r="B1" s="1"/>
      <c r="C1" s="1"/>
    </row>
    <row r="2" customFormat="false" ht="15" hidden="false" customHeight="false" outlineLevel="0" collapsed="false">
      <c r="A2" s="64"/>
      <c r="B2" s="65"/>
      <c r="C2" s="6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32.72"/>
    <col collapsed="false" customWidth="true" hidden="false" outlineLevel="0" max="3" min="3" style="1" width="16.72"/>
    <col collapsed="false" customWidth="true" hidden="false" outlineLevel="0" max="5" min="5" style="1" width="19.28"/>
    <col collapsed="false" customWidth="true" hidden="false" outlineLevel="0" max="10" min="10" style="1" width="15.86"/>
    <col collapsed="false" customWidth="true" hidden="false" outlineLevel="0" max="11" min="11" style="1" width="16.57"/>
  </cols>
  <sheetData>
    <row r="1" customFormat="false" ht="15" hidden="false" customHeight="true" outlineLevel="0" collapsed="false">
      <c r="A1" s="2" t="s">
        <v>43</v>
      </c>
      <c r="B1" s="2"/>
      <c r="C1" s="2"/>
      <c r="D1" s="2"/>
      <c r="E1" s="2"/>
      <c r="G1" s="2" t="s">
        <v>44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12"/>
      <c r="B3" s="13"/>
      <c r="D3" s="24" t="s">
        <v>38</v>
      </c>
      <c r="E3" s="8" t="n">
        <f aca="false">0</f>
        <v>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12"/>
      <c r="D4" s="27" t="s">
        <v>40</v>
      </c>
      <c r="E4" s="28" t="n">
        <f aca="false">49*0</f>
        <v>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12"/>
      <c r="D5" s="27" t="s">
        <v>31</v>
      </c>
      <c r="E5" s="28" t="n">
        <f aca="false">0</f>
        <v>0</v>
      </c>
      <c r="F5" s="1"/>
      <c r="H5" s="15"/>
    </row>
    <row r="6" customFormat="false" ht="15" hidden="false" customHeight="true" outlineLevel="0" collapsed="false">
      <c r="F6" s="1"/>
      <c r="I6" s="16" t="s">
        <v>27</v>
      </c>
      <c r="J6" s="16"/>
      <c r="K6" s="17" t="n">
        <v>2527.05</v>
      </c>
    </row>
    <row r="7" customFormat="false" ht="15" hidden="false" customHeight="true" outlineLevel="0" collapsed="false">
      <c r="F7" s="1"/>
      <c r="H7" s="1"/>
      <c r="I7" s="16" t="s">
        <v>28</v>
      </c>
      <c r="J7" s="16"/>
      <c r="K7" s="18" t="n">
        <v>1540.88</v>
      </c>
    </row>
    <row r="8" customFormat="false" ht="15" hidden="false" customHeight="true" outlineLevel="0" collapsed="false">
      <c r="F8" s="1"/>
      <c r="I8" s="19" t="s">
        <v>31</v>
      </c>
      <c r="J8" s="19"/>
      <c r="K8" s="20" t="n">
        <v>2378.4</v>
      </c>
    </row>
    <row r="9" customFormat="false" ht="15" hidden="false" customHeight="true" outlineLevel="0" collapsed="false">
      <c r="F9" s="1"/>
      <c r="I9" s="16" t="s">
        <v>33</v>
      </c>
      <c r="J9" s="16"/>
      <c r="K9" s="21" t="n">
        <v>508</v>
      </c>
    </row>
    <row r="10" customFormat="false" ht="15" hidden="false" customHeight="true" outlineLevel="0" collapsed="false">
      <c r="F10" s="1"/>
      <c r="I10" s="16" t="s">
        <v>35</v>
      </c>
      <c r="J10" s="16"/>
      <c r="K10" s="22" t="n">
        <v>833</v>
      </c>
    </row>
    <row r="11" customFormat="false" ht="15" hidden="false" customHeight="true" outlineLevel="0" collapsed="false">
      <c r="F11" s="1"/>
      <c r="I11" s="16" t="s">
        <v>45</v>
      </c>
      <c r="J11" s="16"/>
      <c r="K11" s="22" t="n">
        <v>30</v>
      </c>
    </row>
    <row r="12" customFormat="false" ht="15" hidden="false" customHeight="true" outlineLevel="0" collapsed="false">
      <c r="F12" s="1"/>
      <c r="I12" s="16" t="s">
        <v>37</v>
      </c>
      <c r="J12" s="16"/>
      <c r="K12" s="23" t="n">
        <f aca="false">K8-K10-K9</f>
        <v>1037.4</v>
      </c>
    </row>
    <row r="13" customFormat="false" ht="15" hidden="false" customHeight="true" outlineLevel="0" collapsed="false">
      <c r="F13" s="1"/>
      <c r="G13" s="29"/>
      <c r="I13" s="25" t="s">
        <v>39</v>
      </c>
      <c r="J13" s="25"/>
      <c r="K13" s="26" t="n">
        <f aca="false">0</f>
        <v>0</v>
      </c>
    </row>
    <row r="14" customFormat="false" ht="15" hidden="false" customHeight="true" outlineLevel="0" collapsed="false">
      <c r="F14" s="1"/>
      <c r="I14" s="25" t="s">
        <v>41</v>
      </c>
      <c r="J14" s="25"/>
      <c r="K14" s="26" t="n">
        <f aca="false">0</f>
        <v>0</v>
      </c>
    </row>
    <row r="15" customFormat="false" ht="15" hidden="false" customHeight="true" outlineLevel="0" collapsed="false">
      <c r="F15" s="1"/>
      <c r="I15" s="30" t="s">
        <v>42</v>
      </c>
      <c r="J15" s="30"/>
      <c r="K15" s="31" t="n">
        <f aca="false">0</f>
        <v>0</v>
      </c>
    </row>
    <row r="16" customFormat="false" ht="15" hidden="false" customHeight="true" outlineLevel="0" collapsed="false">
      <c r="F16" s="1"/>
      <c r="K16" s="13"/>
    </row>
    <row r="17" customFormat="false" ht="15" hidden="false" customHeight="true" outlineLevel="0" collapsed="false">
      <c r="F17" s="1"/>
    </row>
    <row r="18" customFormat="false" ht="15" hidden="false" customHeight="true" outlineLevel="0" collapsed="false">
      <c r="F18" s="1"/>
    </row>
    <row r="19" customFormat="false" ht="15" hidden="false" customHeight="true" outlineLevel="0" collapsed="false">
      <c r="F19" s="1"/>
    </row>
  </sheetData>
  <mergeCells count="12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41.57"/>
    <col collapsed="false" customWidth="true" hidden="false" outlineLevel="0" max="3" min="3" style="1" width="18"/>
    <col collapsed="false" customWidth="true" hidden="false" outlineLevel="0" max="5" min="5" style="1" width="10.43"/>
    <col collapsed="false" customWidth="true" hidden="false" outlineLevel="0" max="8" min="8" style="1" width="38.7"/>
    <col collapsed="false" customWidth="true" hidden="false" outlineLevel="0" max="10" min="10" style="1" width="12.57"/>
    <col collapsed="false" customWidth="true" hidden="false" outlineLevel="0" max="11" min="11" style="1" width="17.43"/>
  </cols>
  <sheetData>
    <row r="1" customFormat="false" ht="15" hidden="false" customHeight="true" outlineLevel="0" collapsed="false">
      <c r="A1" s="2" t="s">
        <v>46</v>
      </c>
      <c r="B1" s="2"/>
      <c r="C1" s="2"/>
      <c r="D1" s="2"/>
      <c r="E1" s="2"/>
      <c r="G1" s="2" t="s">
        <v>47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3" t="s">
        <v>48</v>
      </c>
      <c r="C3" s="2" t="n">
        <v>513398716</v>
      </c>
      <c r="D3" s="2"/>
      <c r="E3" s="4" t="n">
        <v>148.65</v>
      </c>
      <c r="F3" s="1" t="s">
        <v>12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3" t="n">
        <v>2</v>
      </c>
      <c r="B4" s="3" t="s">
        <v>49</v>
      </c>
      <c r="C4" s="2" t="n">
        <v>513788000</v>
      </c>
      <c r="D4" s="2"/>
      <c r="E4" s="4" t="n">
        <v>148.65</v>
      </c>
      <c r="F4" s="1" t="s">
        <v>10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3" t="n">
        <v>3</v>
      </c>
      <c r="B5" s="7" t="s">
        <v>50</v>
      </c>
      <c r="C5" s="2" t="n">
        <v>513760280</v>
      </c>
      <c r="D5" s="2"/>
      <c r="E5" s="4" t="n">
        <v>148.65</v>
      </c>
      <c r="F5" s="1" t="s">
        <v>12</v>
      </c>
      <c r="H5" s="15"/>
    </row>
    <row r="6" customFormat="false" ht="15" hidden="false" customHeight="true" outlineLevel="0" collapsed="false">
      <c r="A6" s="3" t="n">
        <v>4</v>
      </c>
      <c r="B6" s="3" t="s">
        <v>51</v>
      </c>
      <c r="C6" s="2" t="n">
        <v>513449033</v>
      </c>
      <c r="D6" s="2"/>
      <c r="E6" s="4" t="n">
        <v>148.65</v>
      </c>
      <c r="F6" s="1" t="s">
        <v>10</v>
      </c>
      <c r="I6" s="16" t="s">
        <v>27</v>
      </c>
      <c r="J6" s="16"/>
      <c r="K6" s="17" t="n">
        <v>1783.8</v>
      </c>
    </row>
    <row r="7" customFormat="false" ht="15" hidden="false" customHeight="true" outlineLevel="0" collapsed="false">
      <c r="A7" s="3" t="n">
        <v>5</v>
      </c>
      <c r="B7" s="3" t="s">
        <v>52</v>
      </c>
      <c r="C7" s="2" t="n">
        <v>513782710</v>
      </c>
      <c r="D7" s="2"/>
      <c r="E7" s="4" t="n">
        <v>148.65</v>
      </c>
      <c r="F7" s="1" t="s">
        <v>8</v>
      </c>
      <c r="I7" s="16" t="s">
        <v>28</v>
      </c>
      <c r="J7" s="16"/>
      <c r="K7" s="18" t="n">
        <f aca="false">0</f>
        <v>0</v>
      </c>
    </row>
    <row r="8" customFormat="false" ht="15" hidden="false" customHeight="true" outlineLevel="0" collapsed="false">
      <c r="A8" s="3" t="n">
        <v>6</v>
      </c>
      <c r="B8" s="3" t="s">
        <v>53</v>
      </c>
      <c r="C8" s="2" t="n">
        <v>513770763</v>
      </c>
      <c r="D8" s="2"/>
      <c r="E8" s="4" t="n">
        <v>148.65</v>
      </c>
      <c r="F8" s="1" t="s">
        <v>12</v>
      </c>
      <c r="I8" s="19" t="s">
        <v>31</v>
      </c>
      <c r="J8" s="19"/>
      <c r="K8" s="20" t="n">
        <f aca="false">K6</f>
        <v>1783.8</v>
      </c>
    </row>
    <row r="9" customFormat="false" ht="15" hidden="false" customHeight="true" outlineLevel="0" collapsed="false">
      <c r="A9" s="3" t="n">
        <v>7</v>
      </c>
      <c r="B9" s="3" t="s">
        <v>54</v>
      </c>
      <c r="C9" s="2" t="n">
        <v>513785096</v>
      </c>
      <c r="D9" s="2"/>
      <c r="E9" s="4" t="n">
        <v>148.65</v>
      </c>
      <c r="F9" s="1" t="s">
        <v>12</v>
      </c>
      <c r="I9" s="16" t="s">
        <v>33</v>
      </c>
      <c r="J9" s="16"/>
      <c r="K9" s="21" t="n">
        <v>0</v>
      </c>
    </row>
    <row r="10" customFormat="false" ht="15" hidden="false" customHeight="true" outlineLevel="0" collapsed="false">
      <c r="A10" s="3" t="n">
        <v>8</v>
      </c>
      <c r="B10" s="3" t="s">
        <v>55</v>
      </c>
      <c r="C10" s="2" t="n">
        <v>513788557</v>
      </c>
      <c r="D10" s="6"/>
      <c r="E10" s="8" t="n">
        <v>148.65</v>
      </c>
      <c r="F10" s="1" t="s">
        <v>10</v>
      </c>
      <c r="I10" s="16" t="s">
        <v>35</v>
      </c>
      <c r="J10" s="16"/>
      <c r="K10" s="22" t="n">
        <v>588</v>
      </c>
    </row>
    <row r="11" customFormat="false" ht="15" hidden="false" customHeight="true" outlineLevel="0" collapsed="false">
      <c r="A11" s="3" t="n">
        <v>9</v>
      </c>
      <c r="B11" s="7" t="s">
        <v>56</v>
      </c>
      <c r="C11" s="2" t="n">
        <v>513778979</v>
      </c>
      <c r="D11" s="6"/>
      <c r="E11" s="8" t="n">
        <v>148.65</v>
      </c>
      <c r="F11" s="1" t="s">
        <v>8</v>
      </c>
      <c r="I11" s="16" t="s">
        <v>37</v>
      </c>
      <c r="J11" s="16"/>
      <c r="K11" s="23" t="n">
        <f aca="false">K8-K10-K9</f>
        <v>1195.8</v>
      </c>
    </row>
    <row r="12" customFormat="false" ht="15" hidden="false" customHeight="true" outlineLevel="0" collapsed="false">
      <c r="A12" s="3" t="n">
        <v>10</v>
      </c>
      <c r="B12" s="3" t="s">
        <v>57</v>
      </c>
      <c r="C12" s="2" t="n">
        <v>513753690</v>
      </c>
      <c r="D12" s="2"/>
      <c r="E12" s="8" t="n">
        <v>148.65</v>
      </c>
      <c r="F12" s="1" t="s">
        <v>10</v>
      </c>
      <c r="I12" s="25" t="s">
        <v>39</v>
      </c>
      <c r="J12" s="25"/>
      <c r="K12" s="26" t="n">
        <f aca="false">E3+E4+E5+E6+E8+E9+E10+E12+E14+E13</f>
        <v>1486.5</v>
      </c>
    </row>
    <row r="13" customFormat="false" ht="15" hidden="false" customHeight="true" outlineLevel="0" collapsed="false">
      <c r="A13" s="3" t="n">
        <v>11</v>
      </c>
      <c r="B13" s="3" t="s">
        <v>58</v>
      </c>
      <c r="C13" s="2" t="n">
        <v>513547983</v>
      </c>
      <c r="D13" s="6"/>
      <c r="E13" s="8" t="n">
        <v>148.65</v>
      </c>
      <c r="F13" s="1" t="s">
        <v>12</v>
      </c>
      <c r="G13" s="29"/>
      <c r="I13" s="25" t="s">
        <v>41</v>
      </c>
      <c r="J13" s="25"/>
      <c r="K13" s="26" t="n">
        <f aca="false">0</f>
        <v>0</v>
      </c>
    </row>
    <row r="14" customFormat="false" ht="15" hidden="false" customHeight="true" outlineLevel="0" collapsed="false">
      <c r="A14" s="3" t="n">
        <v>12</v>
      </c>
      <c r="B14" s="3" t="s">
        <v>59</v>
      </c>
      <c r="C14" s="2" t="n">
        <v>513780077</v>
      </c>
      <c r="D14" s="6"/>
      <c r="E14" s="8" t="n">
        <v>148.65</v>
      </c>
      <c r="F14" s="1" t="s">
        <v>10</v>
      </c>
      <c r="I14" s="30" t="s">
        <v>42</v>
      </c>
      <c r="J14" s="30"/>
      <c r="K14" s="31" t="n">
        <f aca="false">E7+E11</f>
        <v>297.3</v>
      </c>
    </row>
    <row r="15" customFormat="false" ht="15" hidden="false" customHeight="true" outlineLevel="0" collapsed="false">
      <c r="A15" s="12"/>
      <c r="B15" s="13"/>
      <c r="D15" s="24" t="s">
        <v>38</v>
      </c>
      <c r="E15" s="8" t="n">
        <f aca="false">E3+E4+E5+E6+E7+E8+E9+E10+E11+E12+E13+E14</f>
        <v>1783.8</v>
      </c>
      <c r="F15" s="1"/>
      <c r="K15" s="13"/>
    </row>
    <row r="16" customFormat="false" ht="15" hidden="false" customHeight="true" outlineLevel="0" collapsed="false">
      <c r="A16" s="12"/>
      <c r="D16" s="27" t="s">
        <v>40</v>
      </c>
      <c r="E16" s="28" t="n">
        <f aca="false">49*12</f>
        <v>588</v>
      </c>
      <c r="F16" s="1"/>
    </row>
    <row r="17" customFormat="false" ht="15" hidden="false" customHeight="true" outlineLevel="0" collapsed="false">
      <c r="A17" s="12"/>
      <c r="D17" s="27" t="s">
        <v>31</v>
      </c>
      <c r="E17" s="28" t="n">
        <v>1444.1</v>
      </c>
      <c r="F17" s="1"/>
    </row>
    <row r="18" customFormat="false" ht="15" hidden="false" customHeight="true" outlineLevel="0" collapsed="false">
      <c r="F18" s="1"/>
    </row>
    <row r="19" customFormat="false" ht="15" hidden="false" customHeight="true" outlineLevel="0" collapsed="false">
      <c r="F19" s="1"/>
    </row>
  </sheetData>
  <mergeCells count="11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8.59765625" defaultRowHeight="15" zeroHeight="false" outlineLevelRow="0" outlineLevelCol="0"/>
  <cols>
    <col collapsed="false" customWidth="true" hidden="false" outlineLevel="0" max="5" min="5" style="1" width="13.86"/>
    <col collapsed="false" customWidth="true" hidden="false" outlineLevel="0" max="10" min="10" style="1" width="18.14"/>
    <col collapsed="false" customWidth="true" hidden="false" outlineLevel="0" max="11" min="11" style="1" width="14"/>
  </cols>
  <sheetData>
    <row r="1" customFormat="false" ht="15" hidden="false" customHeight="true" outlineLevel="0" collapsed="false">
      <c r="A1" s="2" t="s">
        <v>60</v>
      </c>
      <c r="B1" s="2"/>
      <c r="C1" s="2"/>
      <c r="D1" s="2"/>
      <c r="E1" s="2"/>
      <c r="G1" s="2" t="s">
        <v>61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12"/>
      <c r="B3" s="13"/>
      <c r="D3" s="24" t="s">
        <v>38</v>
      </c>
      <c r="E3" s="8" t="n">
        <f aca="false">0</f>
        <v>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12"/>
      <c r="D4" s="27" t="s">
        <v>40</v>
      </c>
      <c r="E4" s="28" t="n">
        <f aca="false">49*0</f>
        <v>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12"/>
      <c r="D5" s="27" t="s">
        <v>31</v>
      </c>
      <c r="E5" s="28" t="n">
        <f aca="false">0</f>
        <v>0</v>
      </c>
      <c r="F5" s="1"/>
      <c r="H5" s="15"/>
    </row>
    <row r="6" customFormat="false" ht="15" hidden="false" customHeight="true" outlineLevel="0" collapsed="false">
      <c r="F6" s="1"/>
      <c r="I6" s="16" t="s">
        <v>27</v>
      </c>
      <c r="J6" s="16"/>
      <c r="K6" s="17" t="n">
        <v>2527.05</v>
      </c>
    </row>
    <row r="7" customFormat="false" ht="15" hidden="false" customHeight="true" outlineLevel="0" collapsed="false">
      <c r="F7" s="1"/>
      <c r="H7" s="1"/>
      <c r="I7" s="16" t="s">
        <v>28</v>
      </c>
      <c r="J7" s="16"/>
      <c r="K7" s="18" t="n">
        <v>1540.88</v>
      </c>
    </row>
    <row r="8" customFormat="false" ht="15" hidden="false" customHeight="true" outlineLevel="0" collapsed="false">
      <c r="F8" s="1"/>
      <c r="I8" s="19" t="s">
        <v>31</v>
      </c>
      <c r="J8" s="19"/>
      <c r="K8" s="20" t="n">
        <v>2378.4</v>
      </c>
    </row>
    <row r="9" customFormat="false" ht="15" hidden="false" customHeight="true" outlineLevel="0" collapsed="false">
      <c r="F9" s="1"/>
      <c r="I9" s="16" t="s">
        <v>33</v>
      </c>
      <c r="J9" s="16"/>
      <c r="K9" s="21" t="n">
        <v>508</v>
      </c>
    </row>
    <row r="10" customFormat="false" ht="15" hidden="false" customHeight="true" outlineLevel="0" collapsed="false">
      <c r="F10" s="1"/>
      <c r="I10" s="16" t="s">
        <v>35</v>
      </c>
      <c r="J10" s="16"/>
      <c r="K10" s="22" t="n">
        <v>833</v>
      </c>
    </row>
    <row r="11" customFormat="false" ht="15" hidden="false" customHeight="true" outlineLevel="0" collapsed="false">
      <c r="F11" s="1"/>
      <c r="I11" s="16" t="s">
        <v>62</v>
      </c>
      <c r="J11" s="16"/>
      <c r="K11" s="22" t="n">
        <v>3090.17</v>
      </c>
    </row>
    <row r="12" customFormat="false" ht="15" hidden="false" customHeight="true" outlineLevel="0" collapsed="false">
      <c r="F12" s="1"/>
      <c r="I12" s="16" t="s">
        <v>63</v>
      </c>
      <c r="J12" s="16"/>
      <c r="K12" s="22" t="n">
        <v>936.7</v>
      </c>
    </row>
    <row r="13" customFormat="false" ht="15" hidden="false" customHeight="true" outlineLevel="0" collapsed="false">
      <c r="F13" s="1"/>
      <c r="G13" s="29"/>
      <c r="I13" s="16" t="s">
        <v>64</v>
      </c>
      <c r="J13" s="16"/>
      <c r="K13" s="22" t="n">
        <v>450</v>
      </c>
    </row>
    <row r="14" customFormat="false" ht="15" hidden="false" customHeight="true" outlineLevel="0" collapsed="false">
      <c r="F14" s="1"/>
      <c r="I14" s="16" t="s">
        <v>65</v>
      </c>
      <c r="J14" s="16"/>
      <c r="K14" s="22" t="n">
        <v>850</v>
      </c>
    </row>
    <row r="15" customFormat="false" ht="15" hidden="false" customHeight="true" outlineLevel="0" collapsed="false">
      <c r="F15" s="1"/>
      <c r="I15" s="16" t="s">
        <v>66</v>
      </c>
      <c r="J15" s="16"/>
      <c r="K15" s="22" t="n">
        <v>212.1</v>
      </c>
    </row>
    <row r="16" customFormat="false" ht="15" hidden="false" customHeight="true" outlineLevel="0" collapsed="false">
      <c r="F16" s="1"/>
      <c r="I16" s="16" t="s">
        <v>45</v>
      </c>
      <c r="J16" s="16"/>
      <c r="K16" s="22" t="n">
        <v>30</v>
      </c>
    </row>
    <row r="17" customFormat="false" ht="15" hidden="false" customHeight="true" outlineLevel="0" collapsed="false">
      <c r="I17" s="16" t="s">
        <v>37</v>
      </c>
      <c r="J17" s="16"/>
      <c r="K17" s="23" t="n">
        <f aca="false">K8-K10-K9-K11-K12-K13-K14-K15-K16</f>
        <v>-4531.57</v>
      </c>
    </row>
    <row r="18" customFormat="false" ht="15" hidden="false" customHeight="true" outlineLevel="0" collapsed="false">
      <c r="I18" s="25" t="s">
        <v>39</v>
      </c>
      <c r="J18" s="25"/>
      <c r="K18" s="26" t="n">
        <f aca="false">0</f>
        <v>0</v>
      </c>
    </row>
    <row r="19" customFormat="false" ht="15" hidden="false" customHeight="true" outlineLevel="0" collapsed="false">
      <c r="I19" s="25" t="s">
        <v>41</v>
      </c>
      <c r="J19" s="25"/>
      <c r="K19" s="26" t="n">
        <f aca="false">0</f>
        <v>0</v>
      </c>
    </row>
    <row r="20" customFormat="false" ht="15" hidden="false" customHeight="true" outlineLevel="0" collapsed="false">
      <c r="I20" s="30" t="s">
        <v>42</v>
      </c>
      <c r="J20" s="30"/>
      <c r="K20" s="31" t="n">
        <f aca="false">0</f>
        <v>0</v>
      </c>
    </row>
    <row r="21" customFormat="false" ht="15" hidden="false" customHeight="true" outlineLevel="0" collapsed="false">
      <c r="K21" s="13"/>
    </row>
  </sheetData>
  <mergeCells count="17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45.3"/>
    <col collapsed="false" customWidth="true" hidden="false" outlineLevel="0" max="3" min="3" style="1" width="13.43"/>
    <col collapsed="false" customWidth="true" hidden="false" outlineLevel="0" max="5" min="5" style="1" width="10.29"/>
    <col collapsed="false" customWidth="true" hidden="false" outlineLevel="0" max="6" min="6" style="1" width="12.72"/>
    <col collapsed="false" customWidth="true" hidden="false" outlineLevel="0" max="8" min="8" style="1" width="33.57"/>
    <col collapsed="false" customWidth="true" hidden="false" outlineLevel="0" max="9" min="9" style="1" width="13.86"/>
    <col collapsed="false" customWidth="true" hidden="false" outlineLevel="0" max="11" min="11" style="1" width="14.57"/>
  </cols>
  <sheetData>
    <row r="1" customFormat="false" ht="15" hidden="false" customHeight="true" outlineLevel="0" collapsed="false">
      <c r="A1" s="2" t="s">
        <v>67</v>
      </c>
      <c r="B1" s="2"/>
      <c r="C1" s="2"/>
      <c r="D1" s="2"/>
      <c r="E1" s="2"/>
      <c r="G1" s="2" t="s">
        <v>68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5" t="s">
        <v>69</v>
      </c>
      <c r="C3" s="2" t="n">
        <v>513702080</v>
      </c>
      <c r="D3" s="2"/>
      <c r="E3" s="2" t="n">
        <v>148.65</v>
      </c>
      <c r="F3" s="1" t="s">
        <v>12</v>
      </c>
      <c r="G3" s="3" t="n">
        <v>1</v>
      </c>
      <c r="H3" s="5" t="s">
        <v>70</v>
      </c>
      <c r="I3" s="2" t="n">
        <v>513768895</v>
      </c>
      <c r="J3" s="2"/>
      <c r="K3" s="2" t="n">
        <v>192.61</v>
      </c>
      <c r="L3" s="1" t="s">
        <v>12</v>
      </c>
    </row>
    <row r="4" customFormat="false" ht="15" hidden="false" customHeight="true" outlineLevel="0" collapsed="false">
      <c r="A4" s="3" t="n">
        <v>2</v>
      </c>
      <c r="B4" s="5" t="s">
        <v>70</v>
      </c>
      <c r="C4" s="2" t="n">
        <v>513768895</v>
      </c>
      <c r="D4" s="2"/>
      <c r="E4" s="2" t="n">
        <v>148.65</v>
      </c>
      <c r="F4" s="1" t="s">
        <v>12</v>
      </c>
      <c r="G4" s="3" t="n">
        <v>2</v>
      </c>
      <c r="H4" s="5" t="s">
        <v>71</v>
      </c>
      <c r="I4" s="2" t="n">
        <v>513733841</v>
      </c>
      <c r="J4" s="2"/>
      <c r="K4" s="2" t="n">
        <v>192.61</v>
      </c>
      <c r="L4" s="1" t="s">
        <v>12</v>
      </c>
    </row>
    <row r="5" customFormat="false" ht="15" hidden="false" customHeight="true" outlineLevel="0" collapsed="false">
      <c r="A5" s="3" t="n">
        <v>3</v>
      </c>
      <c r="B5" s="5" t="s">
        <v>71</v>
      </c>
      <c r="C5" s="2" t="n">
        <v>513733841</v>
      </c>
      <c r="D5" s="2"/>
      <c r="E5" s="2" t="n">
        <v>148.65</v>
      </c>
      <c r="F5" s="1" t="s">
        <v>12</v>
      </c>
      <c r="G5" s="3" t="n">
        <v>3</v>
      </c>
      <c r="H5" s="5" t="s">
        <v>72</v>
      </c>
      <c r="I5" s="2" t="n">
        <v>14090930</v>
      </c>
      <c r="J5" s="2"/>
      <c r="K5" s="2" t="n">
        <v>192.61</v>
      </c>
      <c r="L5" s="1" t="s">
        <v>10</v>
      </c>
    </row>
    <row r="6" customFormat="false" ht="15" hidden="false" customHeight="true" outlineLevel="0" collapsed="false">
      <c r="A6" s="3" t="n">
        <v>4</v>
      </c>
      <c r="B6" s="5" t="s">
        <v>73</v>
      </c>
      <c r="C6" s="2" t="n">
        <v>513709344</v>
      </c>
      <c r="D6" s="2"/>
      <c r="E6" s="2" t="n">
        <v>148.65</v>
      </c>
      <c r="F6" s="1" t="s">
        <v>26</v>
      </c>
      <c r="G6" s="3" t="n">
        <v>4</v>
      </c>
      <c r="H6" s="5" t="s">
        <v>74</v>
      </c>
      <c r="I6" s="2" t="n">
        <v>513784410</v>
      </c>
      <c r="J6" s="2"/>
      <c r="K6" s="2" t="n">
        <v>192.61</v>
      </c>
      <c r="L6" s="1" t="s">
        <v>8</v>
      </c>
    </row>
    <row r="7" customFormat="false" ht="15" hidden="false" customHeight="true" outlineLevel="0" collapsed="false">
      <c r="A7" s="3" t="n">
        <v>5</v>
      </c>
      <c r="B7" s="5" t="s">
        <v>75</v>
      </c>
      <c r="C7" s="2" t="n">
        <v>513783161</v>
      </c>
      <c r="D7" s="2"/>
      <c r="E7" s="2" t="n">
        <v>148.65</v>
      </c>
      <c r="F7" s="1" t="s">
        <v>8</v>
      </c>
      <c r="G7" s="3" t="n">
        <v>5</v>
      </c>
      <c r="H7" s="5" t="s">
        <v>76</v>
      </c>
      <c r="I7" s="2" t="n">
        <v>513790094</v>
      </c>
      <c r="J7" s="2"/>
      <c r="K7" s="2" t="n">
        <v>192.61</v>
      </c>
      <c r="L7" s="1" t="s">
        <v>8</v>
      </c>
    </row>
    <row r="8" customFormat="false" ht="15" hidden="false" customHeight="true" outlineLevel="0" collapsed="false">
      <c r="A8" s="3" t="n">
        <v>6</v>
      </c>
      <c r="B8" s="5" t="s">
        <v>72</v>
      </c>
      <c r="C8" s="2" t="n">
        <v>14090930</v>
      </c>
      <c r="D8" s="2"/>
      <c r="E8" s="2" t="n">
        <v>148.65</v>
      </c>
      <c r="F8" s="1" t="s">
        <v>10</v>
      </c>
      <c r="G8" s="3" t="n">
        <v>6</v>
      </c>
      <c r="H8" s="5" t="s">
        <v>77</v>
      </c>
      <c r="I8" s="2" t="n">
        <v>513608124</v>
      </c>
      <c r="J8" s="2"/>
      <c r="K8" s="2" t="n">
        <v>192.61</v>
      </c>
      <c r="L8" s="1" t="s">
        <v>10</v>
      </c>
    </row>
    <row r="9" customFormat="false" ht="15" hidden="false" customHeight="true" outlineLevel="0" collapsed="false">
      <c r="A9" s="3" t="n">
        <v>7</v>
      </c>
      <c r="B9" s="5" t="s">
        <v>74</v>
      </c>
      <c r="C9" s="2" t="n">
        <v>513784410</v>
      </c>
      <c r="D9" s="2"/>
      <c r="E9" s="2" t="n">
        <v>148.65</v>
      </c>
      <c r="F9" s="1" t="s">
        <v>8</v>
      </c>
      <c r="G9" s="3" t="n">
        <v>7</v>
      </c>
      <c r="H9" s="5" t="s">
        <v>78</v>
      </c>
      <c r="I9" s="2" t="n">
        <v>513762567</v>
      </c>
      <c r="J9" s="2"/>
      <c r="K9" s="2" t="n">
        <v>192.61</v>
      </c>
      <c r="L9" s="1" t="s">
        <v>12</v>
      </c>
    </row>
    <row r="10" customFormat="false" ht="15" hidden="false" customHeight="true" outlineLevel="0" collapsed="false">
      <c r="A10" s="3" t="n">
        <v>8</v>
      </c>
      <c r="B10" s="5" t="s">
        <v>79</v>
      </c>
      <c r="C10" s="2" t="n">
        <v>513793384</v>
      </c>
      <c r="D10" s="2"/>
      <c r="E10" s="2" t="n">
        <v>148.65</v>
      </c>
      <c r="F10" s="1" t="s">
        <v>10</v>
      </c>
      <c r="G10" s="3" t="n">
        <v>8</v>
      </c>
      <c r="H10" s="5" t="s">
        <v>80</v>
      </c>
      <c r="I10" s="2" t="n">
        <v>513760379</v>
      </c>
      <c r="J10" s="2"/>
      <c r="K10" s="2" t="n">
        <v>192.61</v>
      </c>
      <c r="L10" s="1" t="s">
        <v>26</v>
      </c>
    </row>
    <row r="11" customFormat="false" ht="15" hidden="false" customHeight="true" outlineLevel="0" collapsed="false">
      <c r="A11" s="3" t="n">
        <v>9</v>
      </c>
      <c r="B11" s="5" t="s">
        <v>76</v>
      </c>
      <c r="C11" s="2" t="n">
        <v>513790094</v>
      </c>
      <c r="D11" s="2"/>
      <c r="E11" s="2" t="n">
        <v>148.65</v>
      </c>
      <c r="F11" s="1" t="s">
        <v>8</v>
      </c>
      <c r="G11" s="3" t="n">
        <v>9</v>
      </c>
      <c r="H11" s="5" t="s">
        <v>81</v>
      </c>
      <c r="I11" s="2" t="n">
        <v>513782331</v>
      </c>
      <c r="J11" s="2"/>
      <c r="K11" s="2" t="n">
        <v>192.61</v>
      </c>
      <c r="L11" s="1" t="s">
        <v>12</v>
      </c>
    </row>
    <row r="12" customFormat="false" ht="15" hidden="false" customHeight="true" outlineLevel="0" collapsed="false">
      <c r="A12" s="3" t="n">
        <v>10</v>
      </c>
      <c r="B12" s="5" t="s">
        <v>77</v>
      </c>
      <c r="C12" s="2" t="n">
        <v>513608124</v>
      </c>
      <c r="D12" s="2"/>
      <c r="E12" s="2" t="n">
        <v>148.65</v>
      </c>
      <c r="F12" s="1" t="s">
        <v>10</v>
      </c>
      <c r="G12" s="3" t="n">
        <v>10</v>
      </c>
      <c r="H12" s="5" t="s">
        <v>82</v>
      </c>
      <c r="I12" s="2" t="n">
        <v>513775191</v>
      </c>
      <c r="J12" s="2"/>
      <c r="K12" s="2" t="n">
        <v>192.61</v>
      </c>
      <c r="L12" s="1" t="s">
        <v>12</v>
      </c>
    </row>
    <row r="13" customFormat="false" ht="15" hidden="false" customHeight="true" outlineLevel="0" collapsed="false">
      <c r="A13" s="3" t="n">
        <v>11</v>
      </c>
      <c r="B13" s="5" t="s">
        <v>78</v>
      </c>
      <c r="C13" s="2" t="n">
        <v>513762567</v>
      </c>
      <c r="D13" s="2"/>
      <c r="E13" s="2" t="n">
        <v>148.65</v>
      </c>
      <c r="F13" s="1" t="s">
        <v>12</v>
      </c>
      <c r="I13" s="9"/>
      <c r="J13" s="10" t="s">
        <v>24</v>
      </c>
      <c r="K13" s="11" t="n">
        <f aca="false">K3+K4+K5+K6+K7+K8+K9+K10+K11+K12</f>
        <v>1926.1</v>
      </c>
    </row>
    <row r="14" customFormat="false" ht="15" hidden="false" customHeight="true" outlineLevel="0" collapsed="false">
      <c r="A14" s="3" t="n">
        <v>12</v>
      </c>
      <c r="B14" s="5" t="s">
        <v>80</v>
      </c>
      <c r="C14" s="2" t="n">
        <v>513760379</v>
      </c>
      <c r="D14" s="2"/>
      <c r="E14" s="2" t="n">
        <v>148.65</v>
      </c>
      <c r="F14" s="1" t="s">
        <v>26</v>
      </c>
      <c r="G14" s="12"/>
      <c r="H14" s="9"/>
      <c r="I14" s="9"/>
      <c r="J14" s="13"/>
      <c r="K14" s="14"/>
    </row>
    <row r="15" customFormat="false" ht="15" hidden="false" customHeight="true" outlineLevel="0" collapsed="false">
      <c r="A15" s="3" t="n">
        <v>13</v>
      </c>
      <c r="B15" s="5" t="s">
        <v>81</v>
      </c>
      <c r="C15" s="2" t="n">
        <v>513782331</v>
      </c>
      <c r="D15" s="2"/>
      <c r="E15" s="2" t="n">
        <v>148.65</v>
      </c>
      <c r="F15" s="1" t="s">
        <v>12</v>
      </c>
      <c r="H15" s="15"/>
    </row>
    <row r="16" customFormat="false" ht="15" hidden="false" customHeight="true" outlineLevel="0" collapsed="false">
      <c r="A16" s="3" t="n">
        <v>14</v>
      </c>
      <c r="B16" s="5" t="s">
        <v>82</v>
      </c>
      <c r="C16" s="2" t="n">
        <v>513775191</v>
      </c>
      <c r="D16" s="2"/>
      <c r="E16" s="2" t="n">
        <v>148.65</v>
      </c>
      <c r="F16" s="1" t="s">
        <v>12</v>
      </c>
      <c r="I16" s="16" t="s">
        <v>27</v>
      </c>
      <c r="J16" s="16"/>
      <c r="K16" s="17" t="n">
        <f aca="false">E24</f>
        <v>3121.65</v>
      </c>
    </row>
    <row r="17" customFormat="false" ht="15" hidden="false" customHeight="true" outlineLevel="0" collapsed="false">
      <c r="A17" s="3" t="n">
        <v>15</v>
      </c>
      <c r="B17" s="5" t="s">
        <v>83</v>
      </c>
      <c r="C17" s="2" t="n">
        <v>513790578</v>
      </c>
      <c r="D17" s="2"/>
      <c r="E17" s="2" t="n">
        <v>148.65</v>
      </c>
      <c r="F17" s="1" t="s">
        <v>84</v>
      </c>
      <c r="I17" s="16" t="s">
        <v>28</v>
      </c>
      <c r="J17" s="16"/>
      <c r="K17" s="17" t="n">
        <f aca="false">K13</f>
        <v>1926.1</v>
      </c>
    </row>
    <row r="18" customFormat="false" ht="15" hidden="false" customHeight="true" outlineLevel="0" collapsed="false">
      <c r="A18" s="3" t="n">
        <v>16</v>
      </c>
      <c r="B18" s="5" t="s">
        <v>85</v>
      </c>
      <c r="C18" s="2" t="n">
        <v>513721847</v>
      </c>
      <c r="D18" s="2"/>
      <c r="E18" s="2" t="n">
        <v>148.65</v>
      </c>
      <c r="F18" s="1" t="s">
        <v>10</v>
      </c>
      <c r="I18" s="19" t="s">
        <v>31</v>
      </c>
      <c r="J18" s="19"/>
      <c r="K18" s="20" t="n">
        <f aca="false">K16+K17</f>
        <v>5047.75</v>
      </c>
    </row>
    <row r="19" customFormat="false" ht="15" hidden="false" customHeight="true" outlineLevel="0" collapsed="false">
      <c r="A19" s="3" t="n">
        <v>17</v>
      </c>
      <c r="B19" s="5" t="s">
        <v>86</v>
      </c>
      <c r="C19" s="2" t="n">
        <v>513782693</v>
      </c>
      <c r="D19" s="2"/>
      <c r="E19" s="2" t="n">
        <v>148.65</v>
      </c>
      <c r="F19" s="1" t="s">
        <v>10</v>
      </c>
      <c r="I19" s="16" t="s">
        <v>33</v>
      </c>
      <c r="J19" s="16"/>
      <c r="K19" s="21" t="n">
        <v>635</v>
      </c>
    </row>
    <row r="20" customFormat="false" ht="15" hidden="false" customHeight="true" outlineLevel="0" collapsed="false">
      <c r="A20" s="3" t="n">
        <v>18</v>
      </c>
      <c r="B20" s="5" t="s">
        <v>87</v>
      </c>
      <c r="C20" s="2" t="n">
        <v>513773401</v>
      </c>
      <c r="D20" s="2"/>
      <c r="E20" s="2" t="n">
        <v>148.65</v>
      </c>
      <c r="F20" s="1" t="s">
        <v>12</v>
      </c>
      <c r="I20" s="16" t="s">
        <v>35</v>
      </c>
      <c r="J20" s="16"/>
      <c r="K20" s="22" t="n">
        <f aca="false">E25</f>
        <v>1029</v>
      </c>
    </row>
    <row r="21" customFormat="false" ht="15" hidden="false" customHeight="true" outlineLevel="0" collapsed="false">
      <c r="A21" s="3" t="n">
        <v>19</v>
      </c>
      <c r="B21" s="5" t="s">
        <v>88</v>
      </c>
      <c r="C21" s="2" t="n">
        <v>513797287</v>
      </c>
      <c r="D21" s="2"/>
      <c r="E21" s="2" t="n">
        <v>148.65</v>
      </c>
      <c r="F21" s="1" t="s">
        <v>10</v>
      </c>
      <c r="I21" s="16" t="s">
        <v>37</v>
      </c>
      <c r="J21" s="16"/>
      <c r="K21" s="23" t="n">
        <f aca="false">K18-K20-K19</f>
        <v>3383.75</v>
      </c>
    </row>
    <row r="22" customFormat="false" ht="15" hidden="false" customHeight="true" outlineLevel="0" collapsed="false">
      <c r="A22" s="3" t="n">
        <v>20</v>
      </c>
      <c r="B22" s="5" t="s">
        <v>89</v>
      </c>
      <c r="C22" s="2" t="n">
        <v>14091389</v>
      </c>
      <c r="D22" s="2"/>
      <c r="E22" s="2" t="n">
        <v>148.65</v>
      </c>
      <c r="F22" s="1" t="s">
        <v>10</v>
      </c>
      <c r="I22" s="25" t="s">
        <v>39</v>
      </c>
      <c r="J22" s="25"/>
      <c r="K22" s="26" t="n">
        <f aca="false">E3+E4+E5+E8+E10+E12+E13+E15+E16+48.65+E18+E19+E20+E21+E22+E23+K3+K4+K5+K6+K7+K8+K9+K11+K12</f>
        <v>4011.89</v>
      </c>
    </row>
    <row r="23" customFormat="false" ht="15" hidden="false" customHeight="true" outlineLevel="0" collapsed="false">
      <c r="A23" s="3" t="n">
        <v>21</v>
      </c>
      <c r="B23" s="5" t="s">
        <v>90</v>
      </c>
      <c r="C23" s="32" t="n">
        <v>513791549</v>
      </c>
      <c r="D23" s="2"/>
      <c r="E23" s="2" t="n">
        <v>148.65</v>
      </c>
      <c r="F23" s="1" t="s">
        <v>12</v>
      </c>
      <c r="G23" s="29"/>
      <c r="I23" s="25" t="s">
        <v>41</v>
      </c>
      <c r="J23" s="25"/>
      <c r="K23" s="26" t="n">
        <f aca="false">E6+E14+100+K10</f>
        <v>589.91</v>
      </c>
    </row>
    <row r="24" customFormat="false" ht="15" hidden="false" customHeight="true" outlineLevel="0" collapsed="false">
      <c r="A24" s="12"/>
      <c r="B24" s="13"/>
      <c r="D24" s="24" t="s">
        <v>38</v>
      </c>
      <c r="E24" s="8" t="n">
        <f aca="false">E3+E4+E5+E6+E7+E8+E9+E10+E11+E12+E13+E14+E15+E16+E17+E18+E19+E20+E21+E22+E23</f>
        <v>3121.65</v>
      </c>
      <c r="I24" s="30" t="s">
        <v>42</v>
      </c>
      <c r="J24" s="30"/>
      <c r="K24" s="31" t="n">
        <f aca="false">E7+E9+E11+K6+K7</f>
        <v>831.17</v>
      </c>
    </row>
    <row r="25" customFormat="false" ht="15" hidden="false" customHeight="true" outlineLevel="0" collapsed="false">
      <c r="A25" s="12"/>
      <c r="D25" s="27" t="s">
        <v>40</v>
      </c>
      <c r="E25" s="28" t="n">
        <f aca="false">49*21</f>
        <v>1029</v>
      </c>
    </row>
    <row r="26" customFormat="false" ht="15" hidden="false" customHeight="true" outlineLevel="0" collapsed="false">
      <c r="A26" s="12"/>
      <c r="D26" s="27" t="s">
        <v>31</v>
      </c>
      <c r="E26" s="28" t="n">
        <f aca="false">E24-E25</f>
        <v>2092.65</v>
      </c>
    </row>
  </sheetData>
  <mergeCells count="11">
    <mergeCell ref="A1:E1"/>
    <mergeCell ref="G1:K1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7" activeCellId="0" sqref="M7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35.86"/>
    <col collapsed="false" customWidth="true" hidden="false" outlineLevel="0" max="3" min="3" style="1" width="13.43"/>
    <col collapsed="false" customWidth="true" hidden="false" outlineLevel="0" max="5" min="5" style="1" width="11.15"/>
    <col collapsed="false" customWidth="true" hidden="false" outlineLevel="0" max="10" min="10" style="1" width="13.86"/>
    <col collapsed="false" customWidth="true" hidden="false" outlineLevel="0" max="11" min="11" style="1" width="13.71"/>
  </cols>
  <sheetData>
    <row r="1" customFormat="false" ht="15" hidden="false" customHeight="true" outlineLevel="0" collapsed="false">
      <c r="A1" s="2" t="s">
        <v>91</v>
      </c>
      <c r="B1" s="2"/>
      <c r="C1" s="2"/>
      <c r="D1" s="2"/>
      <c r="E1" s="2"/>
      <c r="G1" s="2" t="s">
        <v>92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3" t="s">
        <v>93</v>
      </c>
      <c r="C3" s="2" t="n">
        <v>513777546</v>
      </c>
      <c r="D3" s="2"/>
      <c r="E3" s="4" t="n">
        <v>148.65</v>
      </c>
      <c r="F3" s="1" t="s">
        <v>12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3" t="n">
        <v>2</v>
      </c>
      <c r="B4" s="3" t="s">
        <v>94</v>
      </c>
      <c r="C4" s="2" t="n">
        <v>513803164</v>
      </c>
      <c r="D4" s="2"/>
      <c r="E4" s="4" t="n">
        <v>148.65</v>
      </c>
      <c r="F4" s="1" t="s">
        <v>10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3" t="n">
        <v>3</v>
      </c>
      <c r="B5" s="7" t="s">
        <v>95</v>
      </c>
      <c r="C5" s="2" t="n">
        <v>513774514</v>
      </c>
      <c r="D5" s="2"/>
      <c r="E5" s="4" t="n">
        <v>148.65</v>
      </c>
      <c r="F5" s="1" t="s">
        <v>10</v>
      </c>
      <c r="H5" s="15"/>
    </row>
    <row r="6" customFormat="false" ht="15" hidden="false" customHeight="true" outlineLevel="0" collapsed="false">
      <c r="A6" s="3" t="n">
        <v>4</v>
      </c>
      <c r="B6" s="3" t="s">
        <v>96</v>
      </c>
      <c r="C6" s="2" t="n">
        <v>513789726</v>
      </c>
      <c r="D6" s="2"/>
      <c r="E6" s="4" t="n">
        <v>148.65</v>
      </c>
      <c r="F6" s="1" t="s">
        <v>12</v>
      </c>
      <c r="I6" s="16" t="s">
        <v>27</v>
      </c>
      <c r="J6" s="16"/>
      <c r="K6" s="17" t="n">
        <f aca="false">E14</f>
        <v>1635.15</v>
      </c>
    </row>
    <row r="7" customFormat="false" ht="15" hidden="false" customHeight="true" outlineLevel="0" collapsed="false">
      <c r="A7" s="3" t="n">
        <v>5</v>
      </c>
      <c r="B7" s="3" t="s">
        <v>97</v>
      </c>
      <c r="C7" s="2" t="n">
        <v>513701027</v>
      </c>
      <c r="D7" s="2"/>
      <c r="E7" s="4" t="n">
        <v>148.65</v>
      </c>
      <c r="F7" s="1" t="s">
        <v>12</v>
      </c>
      <c r="H7" s="1"/>
      <c r="I7" s="16" t="s">
        <v>28</v>
      </c>
      <c r="J7" s="16"/>
      <c r="K7" s="18" t="n">
        <f aca="false">0</f>
        <v>0</v>
      </c>
    </row>
    <row r="8" customFormat="false" ht="15" hidden="false" customHeight="true" outlineLevel="0" collapsed="false">
      <c r="A8" s="3" t="n">
        <v>6</v>
      </c>
      <c r="B8" s="3" t="s">
        <v>98</v>
      </c>
      <c r="C8" s="2" t="s">
        <v>99</v>
      </c>
      <c r="D8" s="2"/>
      <c r="E8" s="4" t="n">
        <v>148.65</v>
      </c>
      <c r="F8" s="1" t="s">
        <v>8</v>
      </c>
      <c r="I8" s="19" t="s">
        <v>31</v>
      </c>
      <c r="J8" s="19"/>
      <c r="K8" s="20" t="n">
        <f aca="false">K6</f>
        <v>1635.15</v>
      </c>
    </row>
    <row r="9" customFormat="false" ht="15" hidden="false" customHeight="true" outlineLevel="0" collapsed="false">
      <c r="A9" s="3" t="n">
        <v>7</v>
      </c>
      <c r="B9" s="3" t="s">
        <v>100</v>
      </c>
      <c r="C9" s="2" t="n">
        <v>513757236</v>
      </c>
      <c r="D9" s="2"/>
      <c r="E9" s="4" t="n">
        <v>148.65</v>
      </c>
      <c r="F9" s="1" t="s">
        <v>10</v>
      </c>
      <c r="I9" s="16" t="s">
        <v>33</v>
      </c>
      <c r="J9" s="16"/>
      <c r="K9" s="21" t="n">
        <v>0</v>
      </c>
    </row>
    <row r="10" customFormat="false" ht="15" hidden="false" customHeight="true" outlineLevel="0" collapsed="false">
      <c r="A10" s="3" t="n">
        <v>8</v>
      </c>
      <c r="B10" s="3" t="s">
        <v>101</v>
      </c>
      <c r="C10" s="2" t="n">
        <v>14085503</v>
      </c>
      <c r="D10" s="6"/>
      <c r="E10" s="8" t="n">
        <v>148.65</v>
      </c>
      <c r="F10" s="1" t="s">
        <v>26</v>
      </c>
      <c r="I10" s="16" t="s">
        <v>35</v>
      </c>
      <c r="J10" s="16"/>
      <c r="K10" s="22" t="n">
        <v>539</v>
      </c>
    </row>
    <row r="11" customFormat="false" ht="15" hidden="false" customHeight="true" outlineLevel="0" collapsed="false">
      <c r="A11" s="3" t="n">
        <v>9</v>
      </c>
      <c r="B11" s="7" t="s">
        <v>102</v>
      </c>
      <c r="C11" s="2" t="n">
        <v>513797034</v>
      </c>
      <c r="D11" s="6"/>
      <c r="E11" s="8" t="n">
        <v>148.65</v>
      </c>
      <c r="F11" s="1" t="s">
        <v>12</v>
      </c>
      <c r="I11" s="16" t="s">
        <v>45</v>
      </c>
      <c r="J11" s="16"/>
      <c r="K11" s="22" t="n">
        <v>30</v>
      </c>
    </row>
    <row r="12" customFormat="false" ht="15" hidden="false" customHeight="true" outlineLevel="0" collapsed="false">
      <c r="A12" s="3" t="n">
        <v>10</v>
      </c>
      <c r="B12" s="3" t="s">
        <v>103</v>
      </c>
      <c r="C12" s="2" t="n">
        <v>513801412</v>
      </c>
      <c r="D12" s="2"/>
      <c r="E12" s="8" t="n">
        <v>148.65</v>
      </c>
      <c r="F12" s="1" t="s">
        <v>10</v>
      </c>
      <c r="I12" s="16" t="s">
        <v>37</v>
      </c>
      <c r="J12" s="16"/>
      <c r="K12" s="23" t="n">
        <f aca="false">K8-K10-K9-K11</f>
        <v>1066.15</v>
      </c>
    </row>
    <row r="13" customFormat="false" ht="15" hidden="false" customHeight="true" outlineLevel="0" collapsed="false">
      <c r="A13" s="3" t="n">
        <v>11</v>
      </c>
      <c r="B13" s="3" t="s">
        <v>104</v>
      </c>
      <c r="C13" s="2" t="n">
        <v>513789092</v>
      </c>
      <c r="D13" s="6"/>
      <c r="E13" s="8" t="n">
        <v>148.65</v>
      </c>
      <c r="F13" s="1" t="s">
        <v>8</v>
      </c>
      <c r="G13" s="29"/>
      <c r="I13" s="25" t="s">
        <v>39</v>
      </c>
      <c r="J13" s="25"/>
      <c r="K13" s="26" t="n">
        <f aca="false">E3+E4+E5+E6+E7+E9+E11+E12</f>
        <v>1189.2</v>
      </c>
    </row>
    <row r="14" customFormat="false" ht="15" hidden="false" customHeight="true" outlineLevel="0" collapsed="false">
      <c r="A14" s="12"/>
      <c r="B14" s="13"/>
      <c r="D14" s="24" t="s">
        <v>38</v>
      </c>
      <c r="E14" s="8" t="n">
        <f aca="false">E3+E4+E5+E6+E7+E8+E9+E10+E11+E12+E13</f>
        <v>1635.15</v>
      </c>
      <c r="F14" s="1"/>
      <c r="I14" s="25" t="s">
        <v>41</v>
      </c>
      <c r="J14" s="25"/>
      <c r="K14" s="26" t="n">
        <f aca="false">E10</f>
        <v>148.65</v>
      </c>
    </row>
    <row r="15" customFormat="false" ht="15" hidden="false" customHeight="true" outlineLevel="0" collapsed="false">
      <c r="A15" s="12"/>
      <c r="D15" s="27" t="s">
        <v>40</v>
      </c>
      <c r="E15" s="28" t="n">
        <f aca="false">49*11</f>
        <v>539</v>
      </c>
      <c r="F15" s="1"/>
      <c r="I15" s="30" t="s">
        <v>42</v>
      </c>
      <c r="J15" s="30"/>
      <c r="K15" s="31" t="n">
        <f aca="false">E8+E13</f>
        <v>297.3</v>
      </c>
    </row>
    <row r="16" customFormat="false" ht="15" hidden="false" customHeight="true" outlineLevel="0" collapsed="false">
      <c r="A16" s="12"/>
      <c r="D16" s="27" t="s">
        <v>31</v>
      </c>
      <c r="E16" s="28" t="n">
        <v>1444.1</v>
      </c>
      <c r="F16" s="1"/>
      <c r="K16" s="13"/>
    </row>
    <row r="17" customFormat="false" ht="15" hidden="false" customHeight="true" outlineLevel="0" collapsed="false">
      <c r="F17" s="1"/>
    </row>
    <row r="18" customFormat="false" ht="15" hidden="false" customHeight="true" outlineLevel="0" collapsed="false">
      <c r="F18" s="1"/>
    </row>
    <row r="19" customFormat="false" ht="15" hidden="false" customHeight="true" outlineLevel="0" collapsed="false">
      <c r="F19" s="1"/>
    </row>
  </sheetData>
  <mergeCells count="12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6" activeCellId="0" sqref="E6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43.72"/>
    <col collapsed="false" customWidth="true" hidden="false" outlineLevel="0" max="3" min="3" style="1" width="14.29"/>
    <col collapsed="false" customWidth="true" hidden="false" outlineLevel="0" max="5" min="5" style="1" width="11.57"/>
    <col collapsed="false" customWidth="true" hidden="false" outlineLevel="0" max="8" min="8" style="1" width="30.57"/>
    <col collapsed="false" customWidth="true" hidden="false" outlineLevel="0" max="9" min="9" style="1" width="10.91"/>
    <col collapsed="false" customWidth="true" hidden="false" outlineLevel="0" max="10" min="10" style="1" width="12.57"/>
    <col collapsed="false" customWidth="true" hidden="false" outlineLevel="0" max="11" min="11" style="1" width="12"/>
  </cols>
  <sheetData>
    <row r="1" customFormat="false" ht="15" hidden="false" customHeight="true" outlineLevel="0" collapsed="false">
      <c r="A1" s="2" t="s">
        <v>105</v>
      </c>
      <c r="B1" s="2"/>
      <c r="C1" s="2"/>
      <c r="D1" s="2"/>
      <c r="E1" s="2"/>
      <c r="G1" s="2" t="s">
        <v>106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3" t="n">
        <v>1</v>
      </c>
      <c r="B3" s="34" t="s">
        <v>107</v>
      </c>
      <c r="C3" s="35" t="n">
        <v>513815864</v>
      </c>
      <c r="D3" s="34"/>
      <c r="E3" s="36" t="n">
        <v>148.65</v>
      </c>
      <c r="F3" s="1" t="s">
        <v>10</v>
      </c>
      <c r="G3" s="34" t="n">
        <v>1</v>
      </c>
      <c r="H3" s="34" t="s">
        <v>108</v>
      </c>
      <c r="I3" s="34" t="n">
        <v>14093991</v>
      </c>
      <c r="J3" s="34"/>
      <c r="K3" s="36" t="n">
        <v>192.61</v>
      </c>
      <c r="L3" s="1" t="s">
        <v>26</v>
      </c>
    </row>
    <row r="4" customFormat="false" ht="15" hidden="false" customHeight="true" outlineLevel="0" collapsed="false">
      <c r="A4" s="33" t="n">
        <v>2</v>
      </c>
      <c r="B4" s="34" t="s">
        <v>109</v>
      </c>
      <c r="C4" s="35" t="n">
        <v>513805852</v>
      </c>
      <c r="D4" s="34"/>
      <c r="E4" s="36" t="n">
        <v>148.65</v>
      </c>
      <c r="F4" s="1" t="s">
        <v>26</v>
      </c>
      <c r="G4" s="34" t="n">
        <v>2</v>
      </c>
      <c r="H4" s="34" t="s">
        <v>107</v>
      </c>
      <c r="I4" s="34" t="n">
        <v>513815864</v>
      </c>
      <c r="J4" s="34"/>
      <c r="K4" s="36" t="n">
        <v>192.61</v>
      </c>
      <c r="L4" s="1" t="s">
        <v>10</v>
      </c>
    </row>
    <row r="5" customFormat="false" ht="15" hidden="false" customHeight="true" outlineLevel="0" collapsed="false">
      <c r="A5" s="33" t="n">
        <v>3</v>
      </c>
      <c r="B5" s="34" t="s">
        <v>110</v>
      </c>
      <c r="C5" s="35" t="n">
        <v>513753862</v>
      </c>
      <c r="D5" s="34"/>
      <c r="E5" s="36" t="n">
        <v>148.65</v>
      </c>
      <c r="F5" s="1" t="s">
        <v>12</v>
      </c>
      <c r="G5" s="34" t="n">
        <v>3</v>
      </c>
      <c r="H5" s="34" t="s">
        <v>109</v>
      </c>
      <c r="I5" s="34" t="n">
        <v>513805852</v>
      </c>
      <c r="J5" s="34"/>
      <c r="K5" s="36" t="n">
        <v>192.61</v>
      </c>
      <c r="L5" s="1" t="s">
        <v>26</v>
      </c>
    </row>
    <row r="6" customFormat="false" ht="15" hidden="false" customHeight="true" outlineLevel="0" collapsed="false">
      <c r="A6" s="33" t="n">
        <v>4</v>
      </c>
      <c r="B6" s="34" t="s">
        <v>111</v>
      </c>
      <c r="C6" s="35" t="n">
        <v>513804841</v>
      </c>
      <c r="D6" s="34"/>
      <c r="E6" s="36" t="n">
        <v>148.65</v>
      </c>
      <c r="F6" s="1" t="s">
        <v>8</v>
      </c>
      <c r="G6" s="34" t="n">
        <v>4</v>
      </c>
      <c r="H6" s="34" t="s">
        <v>111</v>
      </c>
      <c r="I6" s="34" t="n">
        <v>513804841</v>
      </c>
      <c r="J6" s="34"/>
      <c r="K6" s="36" t="n">
        <v>192.61</v>
      </c>
      <c r="L6" s="1" t="s">
        <v>8</v>
      </c>
    </row>
    <row r="7" customFormat="false" ht="15" hidden="false" customHeight="true" outlineLevel="0" collapsed="false">
      <c r="A7" s="33" t="n">
        <v>5</v>
      </c>
      <c r="B7" s="34" t="s">
        <v>112</v>
      </c>
      <c r="C7" s="35" t="n">
        <v>513778911</v>
      </c>
      <c r="D7" s="34"/>
      <c r="E7" s="36" t="n">
        <v>148.65</v>
      </c>
      <c r="F7" s="1" t="s">
        <v>12</v>
      </c>
      <c r="G7" s="34" t="n">
        <v>5</v>
      </c>
      <c r="H7" s="34" t="s">
        <v>113</v>
      </c>
      <c r="I7" s="34" t="n">
        <v>513796122</v>
      </c>
      <c r="J7" s="34"/>
      <c r="K7" s="36" t="n">
        <v>192.61</v>
      </c>
      <c r="L7" s="1" t="s">
        <v>8</v>
      </c>
    </row>
    <row r="8" customFormat="false" ht="15" hidden="false" customHeight="true" outlineLevel="0" collapsed="false">
      <c r="A8" s="33" t="n">
        <v>6</v>
      </c>
      <c r="B8" s="34" t="s">
        <v>114</v>
      </c>
      <c r="C8" s="35" t="n">
        <v>513820586</v>
      </c>
      <c r="D8" s="34"/>
      <c r="E8" s="36" t="n">
        <v>148.65</v>
      </c>
      <c r="F8" s="1" t="s">
        <v>12</v>
      </c>
      <c r="H8" s="37"/>
      <c r="I8" s="37"/>
      <c r="J8" s="10" t="s">
        <v>115</v>
      </c>
      <c r="K8" s="11" t="n">
        <f aca="false">K3+K4+K5+K6+K7</f>
        <v>963.05</v>
      </c>
    </row>
    <row r="9" customFormat="false" ht="15" hidden="false" customHeight="true" outlineLevel="0" collapsed="false">
      <c r="A9" s="33" t="n">
        <v>7</v>
      </c>
      <c r="B9" s="34" t="s">
        <v>116</v>
      </c>
      <c r="C9" s="35" t="n">
        <v>513751548</v>
      </c>
      <c r="D9" s="34"/>
      <c r="E9" s="36" t="n">
        <v>148.65</v>
      </c>
      <c r="F9" s="1" t="s">
        <v>26</v>
      </c>
      <c r="H9" s="37"/>
      <c r="J9" s="1" t="s">
        <v>117</v>
      </c>
    </row>
    <row r="10" customFormat="false" ht="15" hidden="false" customHeight="true" outlineLevel="0" collapsed="false">
      <c r="A10" s="33" t="n">
        <v>8</v>
      </c>
      <c r="B10" s="34" t="s">
        <v>113</v>
      </c>
      <c r="C10" s="35" t="n">
        <v>513796122</v>
      </c>
      <c r="D10" s="34"/>
      <c r="E10" s="36" t="n">
        <v>148.65</v>
      </c>
      <c r="F10" s="1" t="s">
        <v>8</v>
      </c>
      <c r="J10" s="1" t="s">
        <v>118</v>
      </c>
    </row>
    <row r="11" customFormat="false" ht="15" hidden="false" customHeight="true" outlineLevel="0" collapsed="false">
      <c r="A11" s="33" t="n">
        <v>9</v>
      </c>
      <c r="B11" s="34" t="s">
        <v>119</v>
      </c>
      <c r="C11" s="35" t="n">
        <v>513810027</v>
      </c>
      <c r="D11" s="38"/>
      <c r="E11" s="36" t="n">
        <v>148.65</v>
      </c>
      <c r="F11" s="1" t="s">
        <v>10</v>
      </c>
    </row>
    <row r="12" customFormat="false" ht="15" hidden="false" customHeight="true" outlineLevel="0" collapsed="false">
      <c r="A12" s="33" t="n">
        <v>10</v>
      </c>
      <c r="B12" s="34" t="s">
        <v>120</v>
      </c>
      <c r="C12" s="35" t="n">
        <v>513806865</v>
      </c>
      <c r="D12" s="38"/>
      <c r="E12" s="36" t="n">
        <v>148.65</v>
      </c>
      <c r="F12" s="1" t="s">
        <v>26</v>
      </c>
    </row>
    <row r="13" customFormat="false" ht="15" hidden="false" customHeight="true" outlineLevel="0" collapsed="false">
      <c r="A13" s="33" t="n">
        <v>11</v>
      </c>
      <c r="B13" s="34" t="s">
        <v>121</v>
      </c>
      <c r="C13" s="35" t="n">
        <v>513818467</v>
      </c>
      <c r="D13" s="38"/>
      <c r="E13" s="36" t="n">
        <v>148.65</v>
      </c>
      <c r="F13" s="1" t="s">
        <v>26</v>
      </c>
    </row>
    <row r="14" customFormat="false" ht="15" hidden="false" customHeight="true" outlineLevel="0" collapsed="false">
      <c r="A14" s="33" t="n">
        <v>12</v>
      </c>
      <c r="B14" s="34" t="s">
        <v>122</v>
      </c>
      <c r="C14" s="39" t="n">
        <v>513799284</v>
      </c>
      <c r="D14" s="40"/>
      <c r="E14" s="36" t="n">
        <v>148.65</v>
      </c>
      <c r="F14" s="1" t="s">
        <v>10</v>
      </c>
    </row>
    <row r="15" customFormat="false" ht="15" hidden="false" customHeight="true" outlineLevel="0" collapsed="false">
      <c r="A15" s="41" t="n">
        <v>13</v>
      </c>
      <c r="B15" s="41" t="s">
        <v>123</v>
      </c>
      <c r="C15" s="42" t="n">
        <v>14095430</v>
      </c>
      <c r="D15" s="43"/>
      <c r="E15" s="21" t="n">
        <v>148.65</v>
      </c>
      <c r="F15" s="1" t="s">
        <v>12</v>
      </c>
      <c r="I15" s="16" t="s">
        <v>27</v>
      </c>
      <c r="J15" s="16"/>
      <c r="K15" s="17" t="n">
        <f aca="false">E18</f>
        <v>2229.75</v>
      </c>
    </row>
    <row r="16" customFormat="false" ht="15" hidden="false" customHeight="true" outlineLevel="0" collapsed="false">
      <c r="A16" s="41" t="n">
        <v>14</v>
      </c>
      <c r="B16" s="41" t="s">
        <v>124</v>
      </c>
      <c r="C16" s="42" t="n">
        <v>513800553</v>
      </c>
      <c r="D16" s="43"/>
      <c r="E16" s="21" t="n">
        <v>148.65</v>
      </c>
      <c r="F16" s="1" t="s">
        <v>10</v>
      </c>
      <c r="I16" s="16" t="s">
        <v>28</v>
      </c>
      <c r="J16" s="16"/>
      <c r="K16" s="17" t="n">
        <f aca="false">K8</f>
        <v>963.05</v>
      </c>
    </row>
    <row r="17" customFormat="false" ht="15" hidden="false" customHeight="true" outlineLevel="0" collapsed="false">
      <c r="A17" s="41" t="n">
        <v>15</v>
      </c>
      <c r="B17" s="41" t="s">
        <v>125</v>
      </c>
      <c r="C17" s="42" t="n">
        <v>513794109</v>
      </c>
      <c r="D17" s="43"/>
      <c r="E17" s="21" t="n">
        <v>148.65</v>
      </c>
      <c r="F17" s="1" t="s">
        <v>12</v>
      </c>
      <c r="I17" s="19" t="s">
        <v>31</v>
      </c>
      <c r="J17" s="19"/>
      <c r="K17" s="20" t="n">
        <f aca="false">K15+K16</f>
        <v>3192.8</v>
      </c>
    </row>
    <row r="18" customFormat="false" ht="15" hidden="false" customHeight="true" outlineLevel="0" collapsed="false">
      <c r="D18" s="24" t="s">
        <v>38</v>
      </c>
      <c r="E18" s="8" t="n">
        <f aca="false">E3+E4+E5+E6+E7+E8+E9+E10+E11+E12+E13+E14+E15+E16+E17</f>
        <v>2229.75</v>
      </c>
      <c r="I18" s="16" t="s">
        <v>33</v>
      </c>
      <c r="J18" s="16"/>
      <c r="K18" s="21" t="n">
        <v>317.5</v>
      </c>
    </row>
    <row r="19" customFormat="false" ht="15" hidden="false" customHeight="true" outlineLevel="0" collapsed="false">
      <c r="D19" s="27" t="s">
        <v>40</v>
      </c>
      <c r="E19" s="28" t="n">
        <f aca="false">49*15</f>
        <v>735</v>
      </c>
      <c r="I19" s="16" t="s">
        <v>35</v>
      </c>
      <c r="J19" s="16"/>
      <c r="K19" s="22" t="n">
        <v>735</v>
      </c>
    </row>
    <row r="20" customFormat="false" ht="15" hidden="false" customHeight="true" outlineLevel="0" collapsed="false">
      <c r="D20" s="27" t="s">
        <v>31</v>
      </c>
      <c r="E20" s="28" t="n">
        <f aca="false">E18-E19</f>
        <v>1494.75</v>
      </c>
      <c r="I20" s="16" t="s">
        <v>37</v>
      </c>
      <c r="J20" s="16"/>
      <c r="K20" s="23" t="n">
        <f aca="false">K17-K19-K18</f>
        <v>2140.3</v>
      </c>
    </row>
    <row r="21" customFormat="false" ht="15" hidden="false" customHeight="true" outlineLevel="0" collapsed="false">
      <c r="I21" s="25" t="s">
        <v>39</v>
      </c>
      <c r="J21" s="25"/>
      <c r="K21" s="26" t="n">
        <f aca="false">E3+E5+E7+E8+E11+E14+E15+E16+E17+K4</f>
        <v>1530.46</v>
      </c>
    </row>
    <row r="22" customFormat="false" ht="15" hidden="false" customHeight="true" outlineLevel="0" collapsed="false">
      <c r="I22" s="25" t="s">
        <v>41</v>
      </c>
      <c r="J22" s="25"/>
      <c r="K22" s="26" t="n">
        <f aca="false">E4+E9+E12+E13+K3+K5</f>
        <v>979.82</v>
      </c>
    </row>
    <row r="23" customFormat="false" ht="15" hidden="false" customHeight="true" outlineLevel="0" collapsed="false">
      <c r="I23" s="30" t="s">
        <v>42</v>
      </c>
      <c r="J23" s="30"/>
      <c r="K23" s="31" t="n">
        <f aca="false">E6+E10+K6+K7</f>
        <v>682.52</v>
      </c>
    </row>
  </sheetData>
  <mergeCells count="11">
    <mergeCell ref="A1:E1"/>
    <mergeCell ref="G1:K1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59765625" defaultRowHeight="15" zeroHeight="false" outlineLevelRow="0" outlineLevelCol="0"/>
  <cols>
    <col collapsed="false" customWidth="true" hidden="false" outlineLevel="0" max="5" min="5" style="1" width="11.72"/>
    <col collapsed="false" customWidth="true" hidden="false" outlineLevel="0" max="10" min="10" style="1" width="31.15"/>
    <col collapsed="false" customWidth="true" hidden="false" outlineLevel="0" max="11" min="11" style="1" width="13.86"/>
  </cols>
  <sheetData>
    <row r="1" customFormat="false" ht="15" hidden="false" customHeight="true" outlineLevel="0" collapsed="false">
      <c r="A1" s="2" t="s">
        <v>126</v>
      </c>
      <c r="B1" s="2"/>
      <c r="C1" s="2"/>
      <c r="D1" s="2"/>
      <c r="E1" s="2"/>
      <c r="G1" s="2" t="s">
        <v>127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12"/>
      <c r="B3" s="13"/>
      <c r="D3" s="24" t="s">
        <v>38</v>
      </c>
      <c r="E3" s="8" t="n">
        <f aca="false">0</f>
        <v>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12"/>
      <c r="D4" s="27" t="s">
        <v>40</v>
      </c>
      <c r="E4" s="28" t="n">
        <f aca="false">49*0</f>
        <v>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12"/>
      <c r="D5" s="27" t="s">
        <v>31</v>
      </c>
      <c r="E5" s="28" t="n">
        <f aca="false">0</f>
        <v>0</v>
      </c>
      <c r="F5" s="1"/>
      <c r="H5" s="15"/>
    </row>
    <row r="6" customFormat="false" ht="15" hidden="false" customHeight="true" outlineLevel="0" collapsed="false">
      <c r="F6" s="1"/>
      <c r="I6" s="16" t="s">
        <v>27</v>
      </c>
      <c r="J6" s="16"/>
      <c r="K6" s="17" t="n">
        <v>0</v>
      </c>
    </row>
    <row r="7" customFormat="false" ht="15" hidden="false" customHeight="true" outlineLevel="0" collapsed="false">
      <c r="F7" s="1"/>
      <c r="H7" s="1"/>
      <c r="I7" s="16" t="s">
        <v>28</v>
      </c>
      <c r="J7" s="16"/>
      <c r="K7" s="18" t="n">
        <v>0</v>
      </c>
    </row>
    <row r="8" customFormat="false" ht="15" hidden="false" customHeight="true" outlineLevel="0" collapsed="false">
      <c r="F8" s="1"/>
      <c r="I8" s="19" t="s">
        <v>31</v>
      </c>
      <c r="J8" s="19"/>
      <c r="K8" s="20" t="n">
        <v>0</v>
      </c>
    </row>
    <row r="9" customFormat="false" ht="15" hidden="false" customHeight="true" outlineLevel="0" collapsed="false">
      <c r="F9" s="1"/>
      <c r="I9" s="16" t="s">
        <v>33</v>
      </c>
      <c r="J9" s="16"/>
      <c r="K9" s="21" t="n">
        <v>0</v>
      </c>
    </row>
    <row r="10" customFormat="false" ht="15" hidden="false" customHeight="true" outlineLevel="0" collapsed="false">
      <c r="F10" s="1"/>
      <c r="I10" s="16" t="s">
        <v>35</v>
      </c>
      <c r="J10" s="16"/>
      <c r="K10" s="22" t="n">
        <v>0</v>
      </c>
    </row>
    <row r="11" customFormat="false" ht="15" hidden="false" customHeight="true" outlineLevel="0" collapsed="false">
      <c r="F11" s="1"/>
      <c r="I11" s="16" t="s">
        <v>128</v>
      </c>
      <c r="J11" s="16"/>
      <c r="K11" s="22" t="n">
        <v>64.39</v>
      </c>
    </row>
    <row r="12" customFormat="false" ht="15" hidden="false" customHeight="true" outlineLevel="0" collapsed="false">
      <c r="F12" s="1"/>
      <c r="I12" s="16" t="s">
        <v>129</v>
      </c>
      <c r="J12" s="16"/>
      <c r="K12" s="22" t="n">
        <v>64.81</v>
      </c>
    </row>
    <row r="13" customFormat="false" ht="15" hidden="false" customHeight="true" outlineLevel="0" collapsed="false">
      <c r="F13" s="1"/>
      <c r="G13" s="29"/>
      <c r="I13" s="16" t="s">
        <v>37</v>
      </c>
      <c r="J13" s="16"/>
      <c r="K13" s="23" t="n">
        <f aca="false">K8-K10-K9-K11-K12</f>
        <v>-129.2</v>
      </c>
    </row>
    <row r="14" customFormat="false" ht="15" hidden="false" customHeight="true" outlineLevel="0" collapsed="false">
      <c r="F14" s="1"/>
      <c r="I14" s="25" t="s">
        <v>39</v>
      </c>
      <c r="J14" s="25"/>
      <c r="K14" s="26" t="n">
        <f aca="false">0</f>
        <v>0</v>
      </c>
    </row>
    <row r="15" customFormat="false" ht="15" hidden="false" customHeight="true" outlineLevel="0" collapsed="false">
      <c r="F15" s="1"/>
      <c r="I15" s="25" t="s">
        <v>41</v>
      </c>
      <c r="J15" s="25"/>
      <c r="K15" s="26" t="n">
        <f aca="false">0</f>
        <v>0</v>
      </c>
    </row>
    <row r="16" customFormat="false" ht="15" hidden="false" customHeight="true" outlineLevel="0" collapsed="false">
      <c r="F16" s="1"/>
      <c r="I16" s="30" t="s">
        <v>42</v>
      </c>
      <c r="J16" s="30"/>
      <c r="K16" s="31" t="n">
        <f aca="false">0</f>
        <v>0</v>
      </c>
    </row>
    <row r="17" customFormat="false" ht="15" hidden="false" customHeight="true" outlineLevel="0" collapsed="false">
      <c r="K17" s="13"/>
    </row>
  </sheetData>
  <mergeCells count="13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1" activeCellId="0" sqref="H1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37.3"/>
    <col collapsed="false" customWidth="true" hidden="false" outlineLevel="0" max="3" min="3" style="1" width="11.72"/>
    <col collapsed="false" customWidth="true" hidden="false" outlineLevel="0" max="5" min="5" style="1" width="8.7"/>
    <col collapsed="false" customWidth="true" hidden="false" outlineLevel="0" max="8" min="8" style="1" width="29.3"/>
    <col collapsed="false" customWidth="true" hidden="false" outlineLevel="0" max="9" min="9" style="1" width="15.44"/>
    <col collapsed="false" customWidth="true" hidden="false" outlineLevel="0" max="10" min="10" style="1" width="22"/>
    <col collapsed="false" customWidth="true" hidden="false" outlineLevel="0" max="11" min="11" style="1" width="8.33"/>
  </cols>
  <sheetData>
    <row r="1" customFormat="false" ht="15" hidden="false" customHeight="true" outlineLevel="0" collapsed="false">
      <c r="A1" s="2" t="s">
        <v>130</v>
      </c>
      <c r="B1" s="2"/>
      <c r="C1" s="2"/>
      <c r="D1" s="2"/>
      <c r="E1" s="2"/>
      <c r="G1" s="2" t="s">
        <v>131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1"/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</row>
    <row r="3" customFormat="false" ht="15" hidden="false" customHeight="true" outlineLevel="0" collapsed="false">
      <c r="A3" s="3"/>
      <c r="B3" s="3" t="s">
        <v>132</v>
      </c>
      <c r="C3" s="2" t="s">
        <v>133</v>
      </c>
      <c r="D3" s="2"/>
      <c r="E3" s="4"/>
      <c r="F3" s="1" t="s">
        <v>12</v>
      </c>
      <c r="G3" s="1"/>
      <c r="H3" s="1" t="s">
        <v>134</v>
      </c>
      <c r="I3" s="12" t="s">
        <v>135</v>
      </c>
      <c r="J3" s="44"/>
      <c r="K3" s="11"/>
      <c r="L3" s="1" t="s">
        <v>10</v>
      </c>
    </row>
    <row r="4" customFormat="false" ht="15" hidden="false" customHeight="true" outlineLevel="0" collapsed="false">
      <c r="A4" s="3"/>
      <c r="B4" s="3" t="s">
        <v>136</v>
      </c>
      <c r="C4" s="2" t="s">
        <v>137</v>
      </c>
      <c r="D4" s="2"/>
      <c r="E4" s="4"/>
      <c r="F4" s="1" t="s">
        <v>12</v>
      </c>
      <c r="G4" s="12"/>
      <c r="H4" s="12" t="s">
        <v>138</v>
      </c>
      <c r="I4" s="12" t="s">
        <v>139</v>
      </c>
      <c r="J4" s="13"/>
      <c r="K4" s="14"/>
      <c r="L4" s="1" t="s">
        <v>8</v>
      </c>
    </row>
    <row r="5" customFormat="false" ht="15" hidden="false" customHeight="true" outlineLevel="0" collapsed="false">
      <c r="A5" s="3"/>
      <c r="B5" s="7" t="s">
        <v>140</v>
      </c>
      <c r="C5" s="2" t="s">
        <v>141</v>
      </c>
      <c r="D5" s="2"/>
      <c r="E5" s="4"/>
      <c r="F5" s="1" t="s">
        <v>10</v>
      </c>
      <c r="G5" s="1"/>
      <c r="H5" s="12"/>
      <c r="L5" s="1"/>
    </row>
    <row r="6" customFormat="false" ht="15" hidden="false" customHeight="true" outlineLevel="0" collapsed="false">
      <c r="A6" s="3"/>
      <c r="B6" s="3" t="s">
        <v>134</v>
      </c>
      <c r="C6" s="2" t="s">
        <v>135</v>
      </c>
      <c r="D6" s="2"/>
      <c r="E6" s="4"/>
      <c r="F6" s="1" t="s">
        <v>10</v>
      </c>
      <c r="G6" s="1"/>
      <c r="H6" s="1" t="s">
        <v>142</v>
      </c>
      <c r="I6" s="41" t="s">
        <v>143</v>
      </c>
      <c r="J6" s="45"/>
      <c r="K6" s="46"/>
      <c r="L6" s="1" t="s">
        <v>10</v>
      </c>
    </row>
    <row r="7" customFormat="false" ht="15" hidden="false" customHeight="true" outlineLevel="0" collapsed="false">
      <c r="A7" s="3"/>
      <c r="B7" s="3" t="s">
        <v>138</v>
      </c>
      <c r="C7" s="2" t="s">
        <v>139</v>
      </c>
      <c r="D7" s="2"/>
      <c r="E7" s="4"/>
      <c r="F7" s="1" t="s">
        <v>8</v>
      </c>
      <c r="G7" s="1"/>
      <c r="I7" s="41"/>
      <c r="J7" s="45"/>
      <c r="K7" s="47"/>
      <c r="L7" s="1"/>
    </row>
    <row r="8" customFormat="false" ht="15" hidden="false" customHeight="true" outlineLevel="0" collapsed="false">
      <c r="A8" s="3"/>
      <c r="B8" s="3" t="s">
        <v>144</v>
      </c>
      <c r="C8" s="2" t="s">
        <v>145</v>
      </c>
      <c r="D8" s="2"/>
      <c r="E8" s="4"/>
      <c r="F8" s="1" t="s">
        <v>10</v>
      </c>
      <c r="G8" s="1"/>
      <c r="I8" s="41"/>
      <c r="J8" s="45"/>
      <c r="K8" s="20"/>
      <c r="L8" s="1"/>
    </row>
    <row r="9" customFormat="false" ht="15" hidden="false" customHeight="true" outlineLevel="0" collapsed="false">
      <c r="A9" s="3"/>
      <c r="B9" s="3"/>
      <c r="C9" s="2"/>
      <c r="D9" s="2"/>
      <c r="E9" s="4"/>
      <c r="F9" s="1"/>
      <c r="G9" s="1"/>
      <c r="I9" s="41"/>
      <c r="J9" s="45"/>
      <c r="K9" s="21"/>
      <c r="L9" s="1"/>
    </row>
    <row r="10" customFormat="false" ht="15" hidden="false" customHeight="true" outlineLevel="0" collapsed="false">
      <c r="A10" s="3"/>
      <c r="B10" s="3" t="s">
        <v>146</v>
      </c>
      <c r="C10" s="2" t="s">
        <v>147</v>
      </c>
      <c r="D10" s="6"/>
      <c r="E10" s="8"/>
      <c r="F10" s="1" t="s">
        <v>8</v>
      </c>
      <c r="G10" s="1"/>
      <c r="I10" s="41"/>
      <c r="J10" s="45"/>
      <c r="K10" s="22"/>
      <c r="L10" s="1"/>
    </row>
    <row r="11" customFormat="false" ht="15" hidden="false" customHeight="true" outlineLevel="0" collapsed="false">
      <c r="A11" s="3"/>
      <c r="B11" s="7" t="s">
        <v>148</v>
      </c>
      <c r="C11" s="2" t="s">
        <v>149</v>
      </c>
      <c r="D11" s="6"/>
      <c r="E11" s="8"/>
      <c r="F11" s="1" t="s">
        <v>10</v>
      </c>
      <c r="G11" s="1"/>
      <c r="I11" s="41"/>
      <c r="J11" s="45"/>
      <c r="K11" s="22"/>
      <c r="L11" s="1"/>
    </row>
    <row r="12" customFormat="false" ht="15" hidden="false" customHeight="true" outlineLevel="0" collapsed="false">
      <c r="A12" s="12"/>
      <c r="B12" s="3" t="s">
        <v>150</v>
      </c>
      <c r="C12" s="2" t="s">
        <v>151</v>
      </c>
      <c r="D12" s="2"/>
      <c r="E12" s="8"/>
      <c r="F12" s="1" t="s">
        <v>12</v>
      </c>
      <c r="G12" s="1"/>
      <c r="I12" s="41"/>
      <c r="J12" s="45"/>
      <c r="K12" s="22"/>
      <c r="L12" s="1"/>
    </row>
    <row r="13" customFormat="false" ht="15" hidden="false" customHeight="true" outlineLevel="0" collapsed="false">
      <c r="A13" s="12"/>
      <c r="B13" s="3" t="s">
        <v>142</v>
      </c>
      <c r="C13" s="2" t="s">
        <v>143</v>
      </c>
      <c r="D13" s="6"/>
      <c r="E13" s="8"/>
      <c r="F13" s="1" t="s">
        <v>10</v>
      </c>
      <c r="G13" s="29"/>
      <c r="I13" s="41"/>
      <c r="J13" s="45"/>
      <c r="K13" s="23"/>
      <c r="L13" s="1"/>
    </row>
    <row r="14" customFormat="false" ht="15" hidden="false" customHeight="true" outlineLevel="0" collapsed="false">
      <c r="A14" s="12"/>
      <c r="B14" s="1" t="s">
        <v>152</v>
      </c>
      <c r="C14" s="1" t="s">
        <v>153</v>
      </c>
      <c r="D14" s="48"/>
      <c r="E14" s="49"/>
      <c r="F14" s="1" t="s">
        <v>154</v>
      </c>
      <c r="G14" s="1"/>
      <c r="I14" s="50"/>
      <c r="J14" s="45"/>
      <c r="K14" s="26"/>
      <c r="L14" s="1"/>
    </row>
    <row r="15" customFormat="false" ht="15" hidden="false" customHeight="true" outlineLevel="0" collapsed="false">
      <c r="A15" s="1"/>
      <c r="B15" s="1" t="s">
        <v>152</v>
      </c>
      <c r="C15" s="1" t="s">
        <v>155</v>
      </c>
      <c r="D15" s="1"/>
      <c r="F15" s="1" t="s">
        <v>154</v>
      </c>
      <c r="G15" s="1"/>
      <c r="I15" s="50"/>
      <c r="J15" s="45"/>
      <c r="K15" s="26"/>
      <c r="L15" s="1"/>
    </row>
    <row r="16" customFormat="false" ht="15" hidden="false" customHeight="true" outlineLevel="0" collapsed="false">
      <c r="A16" s="1"/>
      <c r="D16" s="1"/>
      <c r="F16" s="1"/>
      <c r="G16" s="1"/>
      <c r="I16" s="51"/>
      <c r="J16" s="45"/>
      <c r="K16" s="31"/>
      <c r="L16" s="1"/>
    </row>
    <row r="17" customFormat="false" ht="15" hidden="false" customHeight="true" outlineLevel="0" collapsed="false">
      <c r="A17" s="1"/>
      <c r="D17" s="1"/>
      <c r="F17" s="1"/>
      <c r="G17" s="1"/>
      <c r="K17" s="13"/>
      <c r="L17" s="1"/>
    </row>
    <row r="18" customFormat="false" ht="15" hidden="false" customHeight="true" outlineLevel="0" collapsed="false">
      <c r="A18" s="1"/>
      <c r="D18" s="1"/>
      <c r="F18" s="1"/>
      <c r="G18" s="1"/>
      <c r="L18" s="1"/>
    </row>
    <row r="19" customFormat="false" ht="15" hidden="false" customHeight="true" outlineLevel="0" collapsed="false">
      <c r="A19" s="1"/>
      <c r="D19" s="1"/>
      <c r="F19" s="1"/>
      <c r="G19" s="1"/>
      <c r="L19" s="1"/>
    </row>
    <row r="20" customFormat="false" ht="15" hidden="false" customHeight="true" outlineLevel="0" collapsed="false">
      <c r="A20" s="1"/>
      <c r="D20" s="1"/>
      <c r="F20" s="1"/>
      <c r="G20" s="1"/>
      <c r="L20" s="1"/>
    </row>
    <row r="21" customFormat="false" ht="15" hidden="false" customHeight="true" outlineLevel="0" collapsed="false">
      <c r="A21" s="1"/>
      <c r="D21" s="1"/>
      <c r="F21" s="1"/>
      <c r="G21" s="1"/>
      <c r="L21" s="1"/>
    </row>
    <row r="22" customFormat="false" ht="15" hidden="false" customHeight="true" outlineLevel="0" collapsed="false">
      <c r="A22" s="1"/>
      <c r="D22" s="1"/>
      <c r="F22" s="1"/>
      <c r="G22" s="1"/>
      <c r="L22" s="1"/>
    </row>
    <row r="23" customFormat="false" ht="15" hidden="false" customHeight="true" outlineLevel="0" collapsed="false">
      <c r="A23" s="1"/>
      <c r="D23" s="1"/>
      <c r="F23" s="1"/>
      <c r="G23" s="1"/>
      <c r="L23" s="1"/>
    </row>
    <row r="24" customFormat="false" ht="15" hidden="false" customHeight="true" outlineLevel="0" collapsed="false">
      <c r="A24" s="1"/>
      <c r="D24" s="1"/>
      <c r="F24" s="1"/>
      <c r="G24" s="1"/>
    </row>
    <row r="25" customFormat="false" ht="15" hidden="false" customHeight="true" outlineLevel="0" collapsed="false">
      <c r="A25" s="1"/>
      <c r="D25" s="1"/>
      <c r="F25" s="1"/>
      <c r="G25" s="1"/>
    </row>
    <row r="26" customFormat="false" ht="15" hidden="false" customHeight="true" outlineLevel="0" collapsed="false">
      <c r="A26" s="1"/>
      <c r="D26" s="1"/>
      <c r="F26" s="1"/>
      <c r="G26" s="1"/>
    </row>
    <row r="27" customFormat="false" ht="15" hidden="false" customHeight="true" outlineLevel="0" collapsed="false">
      <c r="A27" s="1"/>
      <c r="D27" s="1"/>
      <c r="F27" s="1"/>
      <c r="G27" s="1"/>
    </row>
    <row r="28" customFormat="false" ht="15" hidden="false" customHeight="true" outlineLevel="0" collapsed="false">
      <c r="A28" s="1"/>
      <c r="D28" s="1"/>
      <c r="F28" s="1"/>
      <c r="G28" s="1"/>
    </row>
    <row r="29" customFormat="false" ht="15" hidden="false" customHeight="true" outlineLevel="0" collapsed="false">
      <c r="A29" s="1"/>
      <c r="D29" s="1"/>
      <c r="F29" s="1"/>
      <c r="G29" s="1"/>
    </row>
    <row r="30" customFormat="false" ht="15" hidden="false" customHeight="true" outlineLevel="0" collapsed="false">
      <c r="A30" s="1"/>
      <c r="D30" s="1"/>
      <c r="F30" s="1"/>
      <c r="G30" s="1"/>
    </row>
    <row r="31" customFormat="false" ht="15" hidden="false" customHeight="true" outlineLevel="0" collapsed="false">
      <c r="A31" s="1"/>
      <c r="D31" s="1"/>
      <c r="F31" s="1"/>
      <c r="G31" s="1"/>
    </row>
    <row r="32" customFormat="false" ht="15" hidden="false" customHeight="true" outlineLevel="0" collapsed="false">
      <c r="A32" s="1"/>
      <c r="D32" s="1"/>
      <c r="F32" s="1"/>
      <c r="G32" s="1"/>
    </row>
    <row r="33" customFormat="false" ht="15" hidden="false" customHeight="true" outlineLevel="0" collapsed="false">
      <c r="A33" s="1"/>
      <c r="D33" s="1"/>
      <c r="F33" s="1"/>
      <c r="G33" s="1"/>
    </row>
  </sheetData>
  <mergeCells count="2">
    <mergeCell ref="A1:E1"/>
    <mergeCell ref="G1:K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2024-10-01T12:28:32Z</dcterms:created>
  <dc:creator>Dell</dc:creator>
  <dc:description/>
  <dc:language>pt-BR</dc:language>
  <cp:lastModifiedBy/>
  <dcterms:modified xsi:type="dcterms:W3CDTF">2024-11-05T14:01:44Z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