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-120" yWindow="-120" windowWidth="20730" windowHeight="11310" tabRatio="594"/>
  </bookViews>
  <sheets>
    <sheet name="Prices USD PLD 2001 2018" sheetId="1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FALSE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2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"NIH28FJZ8LDWQDJWFYCYCADA"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utput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1" l="1"/>
  <c r="C57" i="1"/>
  <c r="C9" i="1"/>
  <c r="C23" i="1"/>
  <c r="C13" i="1" l="1"/>
  <c r="C43" i="1"/>
  <c r="C50" i="1"/>
  <c r="D50" i="1" s="1"/>
  <c r="C49" i="1"/>
  <c r="C87" i="1"/>
  <c r="C29" i="1"/>
  <c r="C126" i="1"/>
  <c r="C102" i="1"/>
  <c r="C145" i="1"/>
  <c r="C16" i="1"/>
  <c r="C46" i="1"/>
  <c r="D46" i="1" s="1"/>
  <c r="C6" i="1"/>
  <c r="C14" i="1"/>
  <c r="C65" i="1"/>
  <c r="C109" i="1"/>
  <c r="C8" i="1"/>
  <c r="D9" i="1" s="1"/>
  <c r="C31" i="1"/>
  <c r="C54" i="1"/>
  <c r="D14" i="1"/>
  <c r="C33" i="1"/>
  <c r="C38" i="1"/>
  <c r="C112" i="1"/>
  <c r="C25" i="1"/>
  <c r="C60" i="1"/>
  <c r="C92" i="1"/>
  <c r="C127" i="1"/>
  <c r="C85" i="1"/>
  <c r="C73" i="1"/>
  <c r="C47" i="1"/>
  <c r="C10" i="1"/>
  <c r="D10" i="1" s="1"/>
  <c r="C66" i="1"/>
  <c r="D66" i="1" s="1"/>
  <c r="C71" i="1"/>
  <c r="C142" i="1"/>
  <c r="C30" i="1"/>
  <c r="D30" i="1" s="1"/>
  <c r="C101" i="1"/>
  <c r="D102" i="1" s="1"/>
  <c r="C106" i="1"/>
  <c r="C81" i="1"/>
  <c r="C105" i="1"/>
  <c r="C52" i="1"/>
  <c r="C138" i="1"/>
  <c r="C64" i="1"/>
  <c r="C69" i="1"/>
  <c r="C121" i="1"/>
  <c r="C113" i="1"/>
  <c r="D113" i="1" s="1"/>
  <c r="C134" i="1"/>
  <c r="C15" i="1"/>
  <c r="D15" i="1" s="1"/>
  <c r="C61" i="1"/>
  <c r="C18" i="1" l="1"/>
  <c r="C5" i="1"/>
  <c r="D6" i="1" s="1"/>
  <c r="C42" i="1"/>
  <c r="C72" i="1"/>
  <c r="D47" i="1"/>
  <c r="C137" i="1"/>
  <c r="D138" i="1" s="1"/>
  <c r="C107" i="1"/>
  <c r="D107" i="1" s="1"/>
  <c r="C123" i="1"/>
  <c r="C51" i="1"/>
  <c r="D51" i="1" s="1"/>
  <c r="C27" i="1"/>
  <c r="D127" i="1"/>
  <c r="C11" i="1"/>
  <c r="C129" i="1"/>
  <c r="C94" i="1"/>
  <c r="C58" i="1"/>
  <c r="D58" i="1" s="1"/>
  <c r="C32" i="1"/>
  <c r="D33" i="1" s="1"/>
  <c r="C74" i="1"/>
  <c r="C17" i="1"/>
  <c r="C35" i="1"/>
  <c r="C40" i="1"/>
  <c r="C44" i="1"/>
  <c r="C80" i="1"/>
  <c r="D81" i="1" s="1"/>
  <c r="C53" i="1"/>
  <c r="D54" i="1" s="1"/>
  <c r="C56" i="1"/>
  <c r="D57" i="1" s="1"/>
  <c r="C91" i="1"/>
  <c r="D92" i="1" s="1"/>
  <c r="C118" i="1"/>
  <c r="C21" i="1"/>
  <c r="C7" i="1"/>
  <c r="D7" i="1" s="1"/>
  <c r="C99" i="1"/>
  <c r="C62" i="1"/>
  <c r="C67" i="1"/>
  <c r="D67" i="1" s="1"/>
  <c r="C22" i="1"/>
  <c r="D8" i="1"/>
  <c r="C88" i="1"/>
  <c r="D88" i="1" s="1"/>
  <c r="D106" i="1"/>
  <c r="D61" i="1"/>
  <c r="D31" i="1"/>
  <c r="D72" i="1"/>
  <c r="C108" i="1"/>
  <c r="C93" i="1"/>
  <c r="D93" i="1" s="1"/>
  <c r="C130" i="1"/>
  <c r="D130" i="1" s="1"/>
  <c r="C133" i="1"/>
  <c r="C139" i="1"/>
  <c r="D139" i="1" s="1"/>
  <c r="C117" i="1"/>
  <c r="C104" i="1"/>
  <c r="C115" i="1"/>
  <c r="C122" i="1"/>
  <c r="D122" i="1" s="1"/>
  <c r="C128" i="1"/>
  <c r="D128" i="1" s="1"/>
  <c r="C37" i="1"/>
  <c r="C24" i="1"/>
  <c r="C116" i="1"/>
  <c r="C34" i="1"/>
  <c r="C83" i="1"/>
  <c r="C26" i="1"/>
  <c r="D62" i="1"/>
  <c r="C147" i="1"/>
  <c r="C120" i="1"/>
  <c r="C12" i="1"/>
  <c r="C63" i="1"/>
  <c r="D63" i="1" s="1"/>
  <c r="C20" i="1"/>
  <c r="C39" i="1"/>
  <c r="C48" i="1"/>
  <c r="C96" i="1"/>
  <c r="C70" i="1"/>
  <c r="D70" i="1" s="1"/>
  <c r="C82" i="1"/>
  <c r="D82" i="1" s="1"/>
  <c r="D65" i="1"/>
  <c r="D105" i="1"/>
  <c r="D11" i="1"/>
  <c r="D43" i="1"/>
  <c r="C125" i="1"/>
  <c r="D74" i="1"/>
  <c r="D73" i="1"/>
  <c r="C111" i="1"/>
  <c r="C124" i="1"/>
  <c r="D124" i="1" s="1"/>
  <c r="C76" i="1"/>
  <c r="C84" i="1"/>
  <c r="D85" i="1" s="1"/>
  <c r="C79" i="1"/>
  <c r="C140" i="1"/>
  <c r="D140" i="1" s="1"/>
  <c r="C146" i="1"/>
  <c r="D146" i="1" s="1"/>
  <c r="C100" i="1"/>
  <c r="D100" i="1" s="1"/>
  <c r="C103" i="1"/>
  <c r="D103" i="1" s="1"/>
  <c r="C144" i="1"/>
  <c r="C41" i="1"/>
  <c r="D41" i="1" s="1"/>
  <c r="C95" i="1"/>
  <c r="D95" i="1" s="1"/>
  <c r="C90" i="1"/>
  <c r="D16" i="1"/>
  <c r="C77" i="1"/>
  <c r="C86" i="1"/>
  <c r="C59" i="1"/>
  <c r="C97" i="1"/>
  <c r="C75" i="1"/>
  <c r="D75" i="1" s="1"/>
  <c r="C98" i="1"/>
  <c r="D134" i="1"/>
  <c r="C114" i="1"/>
  <c r="D114" i="1" s="1"/>
  <c r="D121" i="1"/>
  <c r="D94" i="1"/>
  <c r="C136" i="1"/>
  <c r="C143" i="1"/>
  <c r="D143" i="1" s="1"/>
  <c r="C132" i="1"/>
  <c r="C28" i="1"/>
  <c r="C119" i="1"/>
  <c r="D119" i="1" s="1"/>
  <c r="C135" i="1"/>
  <c r="D135" i="1" s="1"/>
  <c r="D129" i="1"/>
  <c r="C78" i="1"/>
  <c r="D78" i="1" s="1"/>
  <c r="C19" i="1"/>
  <c r="D19" i="1" s="1"/>
  <c r="D32" i="1"/>
  <c r="C36" i="1"/>
  <c r="D36" i="1" s="1"/>
  <c r="C68" i="1"/>
  <c r="C89" i="1"/>
  <c r="D89" i="1" s="1"/>
  <c r="C55" i="1"/>
  <c r="C110" i="1"/>
  <c r="D110" i="1" s="1"/>
  <c r="C131" i="1"/>
  <c r="D52" i="1"/>
  <c r="C141" i="1"/>
  <c r="D68" i="1" l="1"/>
  <c r="D53" i="1"/>
  <c r="D123" i="1"/>
  <c r="D97" i="1"/>
  <c r="D116" i="1"/>
  <c r="D101" i="1"/>
  <c r="D69" i="1"/>
  <c r="D17" i="1"/>
  <c r="D18" i="1"/>
  <c r="D23" i="1"/>
  <c r="D22" i="1"/>
  <c r="D44" i="1"/>
  <c r="D45" i="1"/>
  <c r="D141" i="1"/>
  <c r="D64" i="1"/>
  <c r="D71" i="1"/>
  <c r="D42" i="1"/>
  <c r="D79" i="1"/>
  <c r="D80" i="1"/>
  <c r="D115" i="1"/>
  <c r="D142" i="1"/>
  <c r="D28" i="1"/>
  <c r="D29" i="1"/>
  <c r="D136" i="1"/>
  <c r="D137" i="1"/>
  <c r="D48" i="1"/>
  <c r="D49" i="1"/>
  <c r="D120" i="1"/>
  <c r="D20" i="1"/>
  <c r="D21" i="1"/>
  <c r="D77" i="1"/>
  <c r="D83" i="1"/>
  <c r="D98" i="1"/>
  <c r="D99" i="1"/>
  <c r="D84" i="1"/>
  <c r="D111" i="1"/>
  <c r="D112" i="1"/>
  <c r="D24" i="1"/>
  <c r="D25" i="1"/>
  <c r="D133" i="1"/>
  <c r="D59" i="1"/>
  <c r="D60" i="1"/>
  <c r="D91" i="1"/>
  <c r="D90" i="1"/>
  <c r="D126" i="1"/>
  <c r="D125" i="1"/>
  <c r="D39" i="1"/>
  <c r="D40" i="1"/>
  <c r="D147" i="1"/>
  <c r="D26" i="1"/>
  <c r="D27" i="1"/>
  <c r="D104" i="1"/>
  <c r="D86" i="1"/>
  <c r="D87" i="1"/>
  <c r="D131" i="1"/>
  <c r="D132" i="1"/>
  <c r="D144" i="1"/>
  <c r="D145" i="1"/>
  <c r="D96" i="1"/>
  <c r="D109" i="1"/>
  <c r="D108" i="1"/>
  <c r="D56" i="1"/>
  <c r="D55" i="1"/>
  <c r="D76" i="1"/>
  <c r="D12" i="1"/>
  <c r="D13" i="1"/>
  <c r="D34" i="1"/>
  <c r="D35" i="1"/>
  <c r="D37" i="1"/>
  <c r="D38" i="1"/>
  <c r="D117" i="1"/>
  <c r="D118" i="1"/>
  <c r="C148" i="1" l="1"/>
  <c r="D148" i="1" s="1"/>
  <c r="C149" i="1" l="1"/>
  <c r="D149" i="1" s="1"/>
  <c r="C150" i="1" l="1"/>
  <c r="D150" i="1" s="1"/>
  <c r="C151" i="1" l="1"/>
  <c r="D151" i="1" s="1"/>
  <c r="C152" i="1" l="1"/>
  <c r="D152" i="1" s="1"/>
  <c r="C153" i="1" l="1"/>
  <c r="D153" i="1" s="1"/>
  <c r="C154" i="1" l="1"/>
  <c r="D154" i="1" s="1"/>
  <c r="C155" i="1" l="1"/>
  <c r="D155" i="1" s="1"/>
  <c r="C156" i="1" l="1"/>
  <c r="D156" i="1" s="1"/>
  <c r="C157" i="1" l="1"/>
  <c r="D157" i="1" s="1"/>
  <c r="C158" i="1" l="1"/>
  <c r="D158" i="1" s="1"/>
  <c r="C159" i="1" l="1"/>
  <c r="D159" i="1" s="1"/>
  <c r="C160" i="1" l="1"/>
  <c r="D160" i="1" s="1"/>
  <c r="C161" i="1" l="1"/>
  <c r="D161" i="1" s="1"/>
  <c r="C162" i="1" l="1"/>
  <c r="D162" i="1" s="1"/>
  <c r="C163" i="1" l="1"/>
  <c r="D163" i="1" s="1"/>
  <c r="C164" i="1" l="1"/>
  <c r="D164" i="1" s="1"/>
  <c r="C165" i="1" l="1"/>
  <c r="D165" i="1" s="1"/>
  <c r="C166" i="1" l="1"/>
  <c r="D166" i="1" s="1"/>
  <c r="C167" i="1" l="1"/>
  <c r="D167" i="1" s="1"/>
  <c r="C168" i="1" l="1"/>
  <c r="D168" i="1" s="1"/>
  <c r="C169" i="1" l="1"/>
  <c r="D169" i="1" s="1"/>
  <c r="C170" i="1" l="1"/>
  <c r="D170" i="1" s="1"/>
  <c r="C171" i="1" l="1"/>
  <c r="D171" i="1" s="1"/>
  <c r="C172" i="1" l="1"/>
  <c r="D172" i="1" s="1"/>
  <c r="C173" i="1" l="1"/>
  <c r="D173" i="1" s="1"/>
  <c r="C174" i="1" l="1"/>
  <c r="D174" i="1" s="1"/>
  <c r="C175" i="1" l="1"/>
  <c r="D175" i="1" s="1"/>
  <c r="C176" i="1" l="1"/>
  <c r="D176" i="1" s="1"/>
  <c r="C177" i="1" l="1"/>
  <c r="D177" i="1" s="1"/>
  <c r="C178" i="1" l="1"/>
  <c r="D178" i="1" s="1"/>
  <c r="C179" i="1" l="1"/>
  <c r="D179" i="1" s="1"/>
  <c r="C180" i="1" l="1"/>
  <c r="D180" i="1" s="1"/>
  <c r="C181" i="1" l="1"/>
  <c r="D181" i="1" s="1"/>
  <c r="C182" i="1" l="1"/>
  <c r="D182" i="1" s="1"/>
  <c r="C183" i="1" l="1"/>
  <c r="D183" i="1" s="1"/>
  <c r="C184" i="1" l="1"/>
  <c r="D184" i="1" s="1"/>
  <c r="C185" i="1" l="1"/>
  <c r="D185" i="1" s="1"/>
  <c r="C186" i="1" l="1"/>
  <c r="D186" i="1" s="1"/>
  <c r="C187" i="1" l="1"/>
  <c r="D187" i="1" s="1"/>
  <c r="C188" i="1" l="1"/>
  <c r="D188" i="1" s="1"/>
  <c r="C189" i="1" l="1"/>
  <c r="D189" i="1" s="1"/>
  <c r="C190" i="1" l="1"/>
  <c r="D190" i="1" s="1"/>
  <c r="C191" i="1" l="1"/>
  <c r="D191" i="1" s="1"/>
  <c r="C192" i="1" l="1"/>
  <c r="D192" i="1" s="1"/>
  <c r="C193" i="1" l="1"/>
  <c r="D193" i="1" s="1"/>
  <c r="C194" i="1" l="1"/>
  <c r="D194" i="1" s="1"/>
  <c r="C195" i="1" l="1"/>
  <c r="D195" i="1" s="1"/>
  <c r="C196" i="1" l="1"/>
  <c r="D196" i="1" s="1"/>
  <c r="C197" i="1" l="1"/>
  <c r="D197" i="1" s="1"/>
  <c r="C198" i="1" l="1"/>
  <c r="D198" i="1" s="1"/>
  <c r="C199" i="1" l="1"/>
  <c r="D199" i="1" s="1"/>
  <c r="C200" i="1" l="1"/>
  <c r="D200" i="1" s="1"/>
  <c r="C201" i="1" l="1"/>
  <c r="D201" i="1" s="1"/>
  <c r="C202" i="1" l="1"/>
  <c r="D202" i="1" s="1"/>
  <c r="C203" i="1" l="1"/>
  <c r="D203" i="1" s="1"/>
  <c r="C204" i="1" l="1"/>
  <c r="D204" i="1" s="1"/>
  <c r="C205" i="1" l="1"/>
  <c r="D205" i="1" s="1"/>
  <c r="C206" i="1" l="1"/>
  <c r="D206" i="1" s="1"/>
  <c r="C207" i="1" l="1"/>
  <c r="D207" i="1" s="1"/>
  <c r="C208" i="1" l="1"/>
  <c r="D208" i="1" s="1"/>
  <c r="C209" i="1" l="1"/>
  <c r="D209" i="1" s="1"/>
  <c r="C210" i="1" l="1"/>
  <c r="D210" i="1" s="1"/>
  <c r="C211" i="1" l="1"/>
  <c r="D211" i="1" s="1"/>
  <c r="C212" i="1" l="1"/>
  <c r="D212" i="1" s="1"/>
  <c r="C213" i="1" l="1"/>
  <c r="D213" i="1" s="1"/>
  <c r="C214" i="1" l="1"/>
  <c r="D214" i="1" s="1"/>
  <c r="C215" i="1" l="1"/>
  <c r="D215" i="1" s="1"/>
  <c r="C216" i="1" l="1"/>
  <c r="D216" i="1" s="1"/>
  <c r="C217" i="1" l="1"/>
  <c r="D217" i="1" s="1"/>
  <c r="C218" i="1" l="1"/>
  <c r="D218" i="1" s="1"/>
  <c r="C219" i="1" l="1"/>
  <c r="D219" i="1" s="1"/>
  <c r="C229" i="1" l="1"/>
  <c r="C230" i="1" l="1"/>
  <c r="D230" i="1" s="1"/>
  <c r="C231" i="1" l="1"/>
  <c r="D231" i="1" s="1"/>
  <c r="C232" i="1" l="1"/>
  <c r="D232" i="1" s="1"/>
  <c r="C233" i="1" l="1"/>
  <c r="D233" i="1" s="1"/>
  <c r="C234" i="1" l="1"/>
  <c r="D234" i="1" s="1"/>
  <c r="C235" i="1" l="1"/>
  <c r="D235" i="1" s="1"/>
  <c r="C221" i="1" l="1"/>
  <c r="C220" i="1"/>
  <c r="D220" i="1" s="1"/>
  <c r="C222" i="1" l="1"/>
  <c r="D222" i="1" s="1"/>
  <c r="D221" i="1"/>
  <c r="C223" i="1" l="1"/>
  <c r="D223" i="1" s="1"/>
  <c r="C226" i="1" l="1"/>
  <c r="C227" i="1" l="1"/>
  <c r="D227" i="1" s="1"/>
  <c r="C228" i="1" l="1"/>
  <c r="D228" i="1" l="1"/>
  <c r="D229" i="1"/>
  <c r="C225" i="1" l="1"/>
  <c r="D226" i="1" l="1"/>
  <c r="C224" i="1" l="1"/>
  <c r="D224" i="1" l="1"/>
  <c r="D225" i="1"/>
  <c r="G5" i="1" l="1"/>
  <c r="G3" i="1"/>
  <c r="G4" i="1" s="1"/>
  <c r="G8" i="1" s="1"/>
  <c r="G14" i="1" s="1"/>
  <c r="G2" i="1"/>
  <c r="G7" i="1" l="1"/>
  <c r="G11" i="1" s="1"/>
  <c r="G13" i="1"/>
  <c r="G15" i="1"/>
  <c r="G10" i="1" l="1"/>
  <c r="G9" i="1" s="1"/>
  <c r="G16" i="1" s="1"/>
</calcChain>
</file>

<file path=xl/sharedStrings.xml><?xml version="1.0" encoding="utf-8"?>
<sst xmlns="http://schemas.openxmlformats.org/spreadsheetml/2006/main" count="23" uniqueCount="20">
  <si>
    <t>b-1</t>
  </si>
  <si>
    <t>a</t>
  </si>
  <si>
    <t>b</t>
  </si>
  <si>
    <t>PLDNEUSDM</t>
  </si>
  <si>
    <t>LN</t>
  </si>
  <si>
    <t>DLN</t>
  </si>
  <si>
    <t>SERR</t>
  </si>
  <si>
    <t>Year</t>
  </si>
  <si>
    <t>Month</t>
  </si>
  <si>
    <t>h</t>
  </si>
  <si>
    <t>s</t>
  </si>
  <si>
    <t>PLD</t>
  </si>
  <si>
    <r>
      <rPr>
        <b/>
        <sz val="11"/>
        <rFont val="Symbol"/>
        <family val="1"/>
        <charset val="2"/>
      </rPr>
      <t>s</t>
    </r>
    <r>
      <rPr>
        <b/>
        <vertAlign val="superscript"/>
        <sz val="11"/>
        <rFont val="Calibri"/>
        <family val="2"/>
      </rPr>
      <t>2</t>
    </r>
    <r>
      <rPr>
        <b/>
        <sz val="11"/>
        <rFont val="Calibri"/>
        <family val="2"/>
      </rPr>
      <t>/2</t>
    </r>
    <r>
      <rPr>
        <b/>
        <sz val="11"/>
        <rFont val="Symbol"/>
        <family val="1"/>
        <charset val="2"/>
      </rPr>
      <t>h</t>
    </r>
  </si>
  <si>
    <r>
      <t>T</t>
    </r>
    <r>
      <rPr>
        <b/>
        <vertAlign val="subscript"/>
        <sz val="11"/>
        <rFont val="Calibri"/>
        <family val="2"/>
        <scheme val="minor"/>
      </rPr>
      <t>1/2</t>
    </r>
  </si>
  <si>
    <t>PLD*</t>
  </si>
  <si>
    <t>Electricity Spot Plices</t>
  </si>
  <si>
    <t xml:space="preserve">NE Region </t>
  </si>
  <si>
    <t>Brazil</t>
  </si>
  <si>
    <t>Parameter Esimation for Mean reversion</t>
  </si>
  <si>
    <t>US$/MWh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</si>
</sst>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yyyy"/>
    <numFmt numFmtId="165" formatCode="0.0000"/>
    <numFmt numFmtId="166" formatCode="0.0%"/>
    <numFmt numFmtId="167" formatCode="0.0"/>
  </numFmts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Symbol"/>
      <family val="1"/>
      <charset val="2"/>
    </font>
    <font>
      <b/>
      <u/>
      <sz val="11"/>
      <name val="Calibri"/>
      <family val="2"/>
      <scheme val="minor"/>
    </font>
    <font>
      <b/>
      <sz val="11"/>
      <name val="Calibri"/>
      <family val="2"/>
    </font>
    <font>
      <b/>
      <vertAlign val="super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20" fillId="0" borderId="0" xfId="0" applyFont="1" applyFill="1" applyAlignment="1">
      <alignment horizontal="right"/>
    </xf>
    <xf numFmtId="0" fontId="20" fillId="0" borderId="0" xfId="0" quotePrefix="1" applyFont="1" applyFill="1" applyAlignment="1">
      <alignment horizontal="right"/>
    </xf>
    <xf numFmtId="0" fontId="20" fillId="0" borderId="0" xfId="0" applyFont="1" applyFill="1"/>
    <xf numFmtId="0" fontId="2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6" fillId="0" borderId="0" xfId="0" applyFont="1"/>
    <xf numFmtId="165" fontId="26" fillId="0" borderId="0" xfId="0" applyNumberFormat="1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2" fontId="26" fillId="0" borderId="0" xfId="0" applyNumberFormat="1" applyFont="1"/>
    <xf numFmtId="165" fontId="20" fillId="33" borderId="0" xfId="0" applyNumberFormat="1" applyFont="1" applyFill="1" applyAlignment="1">
      <alignment horizontal="center"/>
    </xf>
    <xf numFmtId="10" fontId="20" fillId="0" borderId="0" xfId="42" applyNumberFormat="1" applyFont="1" applyFill="1" applyAlignment="1">
      <alignment horizontal="center"/>
    </xf>
    <xf numFmtId="167" fontId="20" fillId="33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166" fontId="20" fillId="0" borderId="0" xfId="42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Alignment="1">
      <alignment horizontal="left"/>
    </xf>
  </cellXfs>
  <cellStyles count="57">
    <cellStyle name="20% - Ênfase1" xfId="19" builtinId="30" customBuiltin="1"/>
    <cellStyle name="20% - Ênfase1 2" xfId="45"/>
    <cellStyle name="20% - Ênfase2" xfId="23" builtinId="34" customBuiltin="1"/>
    <cellStyle name="20% - Ênfase2 2" xfId="47"/>
    <cellStyle name="20% - Ênfase3" xfId="27" builtinId="38" customBuiltin="1"/>
    <cellStyle name="20% - Ênfase3 2" xfId="49"/>
    <cellStyle name="20% - Ênfase4" xfId="31" builtinId="42" customBuiltin="1"/>
    <cellStyle name="20% - Ênfase4 2" xfId="51"/>
    <cellStyle name="20% - Ênfase5" xfId="35" builtinId="46" customBuiltin="1"/>
    <cellStyle name="20% - Ênfase5 2" xfId="53"/>
    <cellStyle name="20% - Ênfase6" xfId="39" builtinId="50" customBuiltin="1"/>
    <cellStyle name="20% - Ênfase6 2" xfId="55"/>
    <cellStyle name="40% - Ênfase1" xfId="20" builtinId="31" customBuiltin="1"/>
    <cellStyle name="40% - Ênfase1 2" xfId="46"/>
    <cellStyle name="40% - Ênfase2" xfId="24" builtinId="35" customBuiltin="1"/>
    <cellStyle name="40% - Ênfase2 2" xfId="48"/>
    <cellStyle name="40% - Ênfase3" xfId="28" builtinId="39" customBuiltin="1"/>
    <cellStyle name="40% - Ênfase3 2" xfId="50"/>
    <cellStyle name="40% - Ênfase4" xfId="32" builtinId="43" customBuiltin="1"/>
    <cellStyle name="40% - Ênfase4 2" xfId="52"/>
    <cellStyle name="40% - Ênfase5" xfId="36" builtinId="47" customBuiltin="1"/>
    <cellStyle name="40% - Ênfase5 2" xfId="54"/>
    <cellStyle name="40% - Ênfase6" xfId="40" builtinId="51" customBuiltin="1"/>
    <cellStyle name="40% - Ênfase6 2" xfId="56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3"/>
    <cellStyle name="Nota" xfId="15" builtinId="10" customBuiltin="1"/>
    <cellStyle name="Nota 2" xfId="44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017815903916"/>
          <c:y val="3.3074852725165006E-2"/>
          <c:w val="0.87991438380198439"/>
          <c:h val="0.83260743335606846"/>
        </c:manualLayout>
      </c:layout>
      <c:lineChart>
        <c:grouping val="standard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'Prices USD PLD 2001 2018'!$A$5:$A$235</c:f>
              <c:numCache>
                <c:formatCode>mm/yyyy</c:formatCode>
                <c:ptCount val="231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  <c:pt idx="12">
                  <c:v>37135</c:v>
                </c:pt>
                <c:pt idx="13">
                  <c:v>37165</c:v>
                </c:pt>
                <c:pt idx="14">
                  <c:v>37196</c:v>
                </c:pt>
                <c:pt idx="15">
                  <c:v>37226</c:v>
                </c:pt>
                <c:pt idx="16">
                  <c:v>37257</c:v>
                </c:pt>
                <c:pt idx="17">
                  <c:v>37288</c:v>
                </c:pt>
                <c:pt idx="18">
                  <c:v>37316</c:v>
                </c:pt>
                <c:pt idx="19">
                  <c:v>37347</c:v>
                </c:pt>
                <c:pt idx="20">
                  <c:v>37377</c:v>
                </c:pt>
                <c:pt idx="21">
                  <c:v>37408</c:v>
                </c:pt>
                <c:pt idx="22">
                  <c:v>37438</c:v>
                </c:pt>
                <c:pt idx="23">
                  <c:v>37469</c:v>
                </c:pt>
                <c:pt idx="24">
                  <c:v>37500</c:v>
                </c:pt>
                <c:pt idx="25">
                  <c:v>37530</c:v>
                </c:pt>
                <c:pt idx="26">
                  <c:v>37561</c:v>
                </c:pt>
                <c:pt idx="27">
                  <c:v>37591</c:v>
                </c:pt>
                <c:pt idx="28">
                  <c:v>37622</c:v>
                </c:pt>
                <c:pt idx="29">
                  <c:v>37653</c:v>
                </c:pt>
                <c:pt idx="30">
                  <c:v>37681</c:v>
                </c:pt>
                <c:pt idx="31">
                  <c:v>37712</c:v>
                </c:pt>
                <c:pt idx="32">
                  <c:v>37742</c:v>
                </c:pt>
                <c:pt idx="33">
                  <c:v>37773</c:v>
                </c:pt>
                <c:pt idx="34">
                  <c:v>37803</c:v>
                </c:pt>
                <c:pt idx="35">
                  <c:v>37834</c:v>
                </c:pt>
                <c:pt idx="36">
                  <c:v>37865</c:v>
                </c:pt>
                <c:pt idx="37">
                  <c:v>37895</c:v>
                </c:pt>
                <c:pt idx="38">
                  <c:v>37926</c:v>
                </c:pt>
                <c:pt idx="39">
                  <c:v>37956</c:v>
                </c:pt>
                <c:pt idx="40">
                  <c:v>37987</c:v>
                </c:pt>
                <c:pt idx="41">
                  <c:v>38018</c:v>
                </c:pt>
                <c:pt idx="42">
                  <c:v>38047</c:v>
                </c:pt>
                <c:pt idx="43">
                  <c:v>38078</c:v>
                </c:pt>
                <c:pt idx="44">
                  <c:v>38108</c:v>
                </c:pt>
                <c:pt idx="45">
                  <c:v>38139</c:v>
                </c:pt>
                <c:pt idx="46">
                  <c:v>38169</c:v>
                </c:pt>
                <c:pt idx="47">
                  <c:v>38200</c:v>
                </c:pt>
                <c:pt idx="48">
                  <c:v>38231</c:v>
                </c:pt>
                <c:pt idx="49">
                  <c:v>38261</c:v>
                </c:pt>
                <c:pt idx="50">
                  <c:v>38292</c:v>
                </c:pt>
                <c:pt idx="51">
                  <c:v>38322</c:v>
                </c:pt>
                <c:pt idx="52">
                  <c:v>38353</c:v>
                </c:pt>
                <c:pt idx="53">
                  <c:v>38384</c:v>
                </c:pt>
                <c:pt idx="54">
                  <c:v>38412</c:v>
                </c:pt>
                <c:pt idx="55">
                  <c:v>38443</c:v>
                </c:pt>
                <c:pt idx="56">
                  <c:v>38473</c:v>
                </c:pt>
                <c:pt idx="57">
                  <c:v>38504</c:v>
                </c:pt>
                <c:pt idx="58">
                  <c:v>38534</c:v>
                </c:pt>
                <c:pt idx="59">
                  <c:v>38565</c:v>
                </c:pt>
                <c:pt idx="60">
                  <c:v>38596</c:v>
                </c:pt>
                <c:pt idx="61">
                  <c:v>38626</c:v>
                </c:pt>
                <c:pt idx="62">
                  <c:v>38657</c:v>
                </c:pt>
                <c:pt idx="63">
                  <c:v>38687</c:v>
                </c:pt>
                <c:pt idx="64">
                  <c:v>38718</c:v>
                </c:pt>
                <c:pt idx="65">
                  <c:v>38749</c:v>
                </c:pt>
                <c:pt idx="66">
                  <c:v>38777</c:v>
                </c:pt>
                <c:pt idx="67">
                  <c:v>38808</c:v>
                </c:pt>
                <c:pt idx="68">
                  <c:v>38838</c:v>
                </c:pt>
                <c:pt idx="69">
                  <c:v>38869</c:v>
                </c:pt>
                <c:pt idx="70">
                  <c:v>38899</c:v>
                </c:pt>
                <c:pt idx="71">
                  <c:v>38930</c:v>
                </c:pt>
                <c:pt idx="72">
                  <c:v>38961</c:v>
                </c:pt>
                <c:pt idx="73">
                  <c:v>38991</c:v>
                </c:pt>
                <c:pt idx="74">
                  <c:v>39022</c:v>
                </c:pt>
                <c:pt idx="75">
                  <c:v>39052</c:v>
                </c:pt>
                <c:pt idx="76">
                  <c:v>39083</c:v>
                </c:pt>
                <c:pt idx="77">
                  <c:v>39114</c:v>
                </c:pt>
                <c:pt idx="78">
                  <c:v>39142</c:v>
                </c:pt>
                <c:pt idx="79">
                  <c:v>39173</c:v>
                </c:pt>
                <c:pt idx="80">
                  <c:v>39203</c:v>
                </c:pt>
                <c:pt idx="81">
                  <c:v>39234</c:v>
                </c:pt>
                <c:pt idx="82">
                  <c:v>39264</c:v>
                </c:pt>
                <c:pt idx="83">
                  <c:v>39295</c:v>
                </c:pt>
                <c:pt idx="84">
                  <c:v>39326</c:v>
                </c:pt>
                <c:pt idx="85">
                  <c:v>39356</c:v>
                </c:pt>
                <c:pt idx="86">
                  <c:v>39387</c:v>
                </c:pt>
                <c:pt idx="87">
                  <c:v>39417</c:v>
                </c:pt>
                <c:pt idx="88">
                  <c:v>39448</c:v>
                </c:pt>
                <c:pt idx="89">
                  <c:v>39479</c:v>
                </c:pt>
                <c:pt idx="90">
                  <c:v>39508</c:v>
                </c:pt>
                <c:pt idx="91">
                  <c:v>39539</c:v>
                </c:pt>
                <c:pt idx="92">
                  <c:v>39569</c:v>
                </c:pt>
                <c:pt idx="93">
                  <c:v>39600</c:v>
                </c:pt>
                <c:pt idx="94">
                  <c:v>39630</c:v>
                </c:pt>
                <c:pt idx="95">
                  <c:v>39661</c:v>
                </c:pt>
                <c:pt idx="96">
                  <c:v>39692</c:v>
                </c:pt>
                <c:pt idx="97">
                  <c:v>39722</c:v>
                </c:pt>
                <c:pt idx="98">
                  <c:v>39753</c:v>
                </c:pt>
                <c:pt idx="99">
                  <c:v>39783</c:v>
                </c:pt>
                <c:pt idx="100">
                  <c:v>39814</c:v>
                </c:pt>
                <c:pt idx="101">
                  <c:v>39845</c:v>
                </c:pt>
                <c:pt idx="102">
                  <c:v>39873</c:v>
                </c:pt>
                <c:pt idx="103">
                  <c:v>39904</c:v>
                </c:pt>
                <c:pt idx="104">
                  <c:v>39934</c:v>
                </c:pt>
                <c:pt idx="105">
                  <c:v>39965</c:v>
                </c:pt>
                <c:pt idx="106">
                  <c:v>39995</c:v>
                </c:pt>
                <c:pt idx="107">
                  <c:v>40026</c:v>
                </c:pt>
                <c:pt idx="108">
                  <c:v>40057</c:v>
                </c:pt>
                <c:pt idx="109">
                  <c:v>40087</c:v>
                </c:pt>
                <c:pt idx="110">
                  <c:v>40118</c:v>
                </c:pt>
                <c:pt idx="111">
                  <c:v>40148</c:v>
                </c:pt>
                <c:pt idx="112">
                  <c:v>40179</c:v>
                </c:pt>
                <c:pt idx="113">
                  <c:v>40210</c:v>
                </c:pt>
                <c:pt idx="114">
                  <c:v>40238</c:v>
                </c:pt>
                <c:pt idx="115">
                  <c:v>40269</c:v>
                </c:pt>
                <c:pt idx="116">
                  <c:v>40299</c:v>
                </c:pt>
                <c:pt idx="117">
                  <c:v>40330</c:v>
                </c:pt>
                <c:pt idx="118">
                  <c:v>40360</c:v>
                </c:pt>
                <c:pt idx="119">
                  <c:v>40391</c:v>
                </c:pt>
                <c:pt idx="120">
                  <c:v>40422</c:v>
                </c:pt>
                <c:pt idx="121">
                  <c:v>40452</c:v>
                </c:pt>
                <c:pt idx="122">
                  <c:v>40483</c:v>
                </c:pt>
                <c:pt idx="123">
                  <c:v>40513</c:v>
                </c:pt>
                <c:pt idx="124">
                  <c:v>40544</c:v>
                </c:pt>
                <c:pt idx="125">
                  <c:v>40575</c:v>
                </c:pt>
                <c:pt idx="126">
                  <c:v>40603</c:v>
                </c:pt>
                <c:pt idx="127">
                  <c:v>40634</c:v>
                </c:pt>
                <c:pt idx="128">
                  <c:v>40664</c:v>
                </c:pt>
                <c:pt idx="129">
                  <c:v>40695</c:v>
                </c:pt>
                <c:pt idx="130">
                  <c:v>40725</c:v>
                </c:pt>
                <c:pt idx="131">
                  <c:v>40756</c:v>
                </c:pt>
                <c:pt idx="132">
                  <c:v>40787</c:v>
                </c:pt>
                <c:pt idx="133">
                  <c:v>40817</c:v>
                </c:pt>
                <c:pt idx="134">
                  <c:v>40848</c:v>
                </c:pt>
                <c:pt idx="135">
                  <c:v>40878</c:v>
                </c:pt>
                <c:pt idx="136">
                  <c:v>40909</c:v>
                </c:pt>
                <c:pt idx="137">
                  <c:v>40940</c:v>
                </c:pt>
                <c:pt idx="138">
                  <c:v>40969</c:v>
                </c:pt>
                <c:pt idx="139">
                  <c:v>41000</c:v>
                </c:pt>
                <c:pt idx="140">
                  <c:v>41030</c:v>
                </c:pt>
                <c:pt idx="141">
                  <c:v>41061</c:v>
                </c:pt>
                <c:pt idx="142">
                  <c:v>41091</c:v>
                </c:pt>
                <c:pt idx="143">
                  <c:v>41122</c:v>
                </c:pt>
                <c:pt idx="144">
                  <c:v>41153</c:v>
                </c:pt>
                <c:pt idx="145">
                  <c:v>41183</c:v>
                </c:pt>
                <c:pt idx="146">
                  <c:v>41214</c:v>
                </c:pt>
                <c:pt idx="147">
                  <c:v>41244</c:v>
                </c:pt>
                <c:pt idx="148">
                  <c:v>41275</c:v>
                </c:pt>
                <c:pt idx="149">
                  <c:v>41306</c:v>
                </c:pt>
                <c:pt idx="150">
                  <c:v>41334</c:v>
                </c:pt>
                <c:pt idx="151">
                  <c:v>41365</c:v>
                </c:pt>
                <c:pt idx="152">
                  <c:v>41395</c:v>
                </c:pt>
                <c:pt idx="153">
                  <c:v>41426</c:v>
                </c:pt>
                <c:pt idx="154">
                  <c:v>41456</c:v>
                </c:pt>
                <c:pt idx="155">
                  <c:v>41487</c:v>
                </c:pt>
                <c:pt idx="156">
                  <c:v>41518</c:v>
                </c:pt>
                <c:pt idx="157">
                  <c:v>41548</c:v>
                </c:pt>
                <c:pt idx="158">
                  <c:v>41579</c:v>
                </c:pt>
                <c:pt idx="159">
                  <c:v>41609</c:v>
                </c:pt>
                <c:pt idx="160">
                  <c:v>41640</c:v>
                </c:pt>
                <c:pt idx="161">
                  <c:v>41671</c:v>
                </c:pt>
                <c:pt idx="162">
                  <c:v>41699</c:v>
                </c:pt>
                <c:pt idx="163">
                  <c:v>41730</c:v>
                </c:pt>
                <c:pt idx="164">
                  <c:v>41760</c:v>
                </c:pt>
                <c:pt idx="165">
                  <c:v>41791</c:v>
                </c:pt>
                <c:pt idx="166">
                  <c:v>41821</c:v>
                </c:pt>
                <c:pt idx="167">
                  <c:v>41852</c:v>
                </c:pt>
                <c:pt idx="168">
                  <c:v>41883</c:v>
                </c:pt>
                <c:pt idx="169">
                  <c:v>41913</c:v>
                </c:pt>
                <c:pt idx="170">
                  <c:v>41944</c:v>
                </c:pt>
                <c:pt idx="171">
                  <c:v>41974</c:v>
                </c:pt>
                <c:pt idx="172">
                  <c:v>42005</c:v>
                </c:pt>
                <c:pt idx="173">
                  <c:v>42036</c:v>
                </c:pt>
                <c:pt idx="174">
                  <c:v>42064</c:v>
                </c:pt>
                <c:pt idx="175">
                  <c:v>42095</c:v>
                </c:pt>
                <c:pt idx="176">
                  <c:v>42125</c:v>
                </c:pt>
                <c:pt idx="177">
                  <c:v>42156</c:v>
                </c:pt>
                <c:pt idx="178">
                  <c:v>42186</c:v>
                </c:pt>
                <c:pt idx="179">
                  <c:v>42217</c:v>
                </c:pt>
                <c:pt idx="180">
                  <c:v>42248</c:v>
                </c:pt>
                <c:pt idx="181">
                  <c:v>42278</c:v>
                </c:pt>
                <c:pt idx="182">
                  <c:v>42309</c:v>
                </c:pt>
                <c:pt idx="183">
                  <c:v>42339</c:v>
                </c:pt>
                <c:pt idx="184">
                  <c:v>42370</c:v>
                </c:pt>
                <c:pt idx="185">
                  <c:v>42401</c:v>
                </c:pt>
                <c:pt idx="186">
                  <c:v>42430</c:v>
                </c:pt>
                <c:pt idx="187">
                  <c:v>42461</c:v>
                </c:pt>
                <c:pt idx="188">
                  <c:v>42491</c:v>
                </c:pt>
                <c:pt idx="189">
                  <c:v>42522</c:v>
                </c:pt>
                <c:pt idx="190">
                  <c:v>42552</c:v>
                </c:pt>
                <c:pt idx="191">
                  <c:v>42583</c:v>
                </c:pt>
                <c:pt idx="192">
                  <c:v>42614</c:v>
                </c:pt>
                <c:pt idx="193">
                  <c:v>42644</c:v>
                </c:pt>
                <c:pt idx="194">
                  <c:v>42675</c:v>
                </c:pt>
                <c:pt idx="195">
                  <c:v>42705</c:v>
                </c:pt>
                <c:pt idx="196">
                  <c:v>42736</c:v>
                </c:pt>
                <c:pt idx="197">
                  <c:v>42767</c:v>
                </c:pt>
                <c:pt idx="198">
                  <c:v>42795</c:v>
                </c:pt>
                <c:pt idx="199">
                  <c:v>42826</c:v>
                </c:pt>
                <c:pt idx="200">
                  <c:v>42856</c:v>
                </c:pt>
                <c:pt idx="201">
                  <c:v>42887</c:v>
                </c:pt>
                <c:pt idx="202">
                  <c:v>42917</c:v>
                </c:pt>
                <c:pt idx="203">
                  <c:v>42948</c:v>
                </c:pt>
                <c:pt idx="204">
                  <c:v>42979</c:v>
                </c:pt>
                <c:pt idx="205">
                  <c:v>43009</c:v>
                </c:pt>
                <c:pt idx="206">
                  <c:v>43040</c:v>
                </c:pt>
                <c:pt idx="207">
                  <c:v>43070</c:v>
                </c:pt>
                <c:pt idx="208">
                  <c:v>43101</c:v>
                </c:pt>
                <c:pt idx="209">
                  <c:v>43132</c:v>
                </c:pt>
                <c:pt idx="210">
                  <c:v>43160</c:v>
                </c:pt>
                <c:pt idx="211">
                  <c:v>43191</c:v>
                </c:pt>
                <c:pt idx="212">
                  <c:v>43221</c:v>
                </c:pt>
                <c:pt idx="213">
                  <c:v>43252</c:v>
                </c:pt>
                <c:pt idx="214">
                  <c:v>43282</c:v>
                </c:pt>
                <c:pt idx="215">
                  <c:v>43313</c:v>
                </c:pt>
                <c:pt idx="216">
                  <c:v>43344</c:v>
                </c:pt>
                <c:pt idx="217">
                  <c:v>43374</c:v>
                </c:pt>
                <c:pt idx="218">
                  <c:v>43405</c:v>
                </c:pt>
                <c:pt idx="219">
                  <c:v>43435</c:v>
                </c:pt>
                <c:pt idx="220">
                  <c:v>43466</c:v>
                </c:pt>
                <c:pt idx="221">
                  <c:v>43497</c:v>
                </c:pt>
                <c:pt idx="222">
                  <c:v>43525</c:v>
                </c:pt>
                <c:pt idx="223">
                  <c:v>43556</c:v>
                </c:pt>
                <c:pt idx="224">
                  <c:v>43586</c:v>
                </c:pt>
                <c:pt idx="225">
                  <c:v>43617</c:v>
                </c:pt>
                <c:pt idx="226">
                  <c:v>43647</c:v>
                </c:pt>
                <c:pt idx="227">
                  <c:v>43678</c:v>
                </c:pt>
                <c:pt idx="228">
                  <c:v>43709</c:v>
                </c:pt>
                <c:pt idx="229">
                  <c:v>43739</c:v>
                </c:pt>
                <c:pt idx="230">
                  <c:v>43770</c:v>
                </c:pt>
              </c:numCache>
            </c:numRef>
          </c:cat>
          <c:val>
            <c:numRef>
              <c:f>'Prices USD PLD 2001 2018'!$B$5:$B$235</c:f>
              <c:numCache>
                <c:formatCode>0.00</c:formatCode>
                <c:ptCount val="231"/>
                <c:pt idx="0">
                  <c:v>55.610958904109587</c:v>
                </c:pt>
                <c:pt idx="1">
                  <c:v>51.368790496760255</c:v>
                </c:pt>
                <c:pt idx="2">
                  <c:v>46.314486711829076</c:v>
                </c:pt>
                <c:pt idx="3">
                  <c:v>57.534211860111498</c:v>
                </c:pt>
                <c:pt idx="4">
                  <c:v>32.244976816074185</c:v>
                </c:pt>
                <c:pt idx="5">
                  <c:v>28.039215686274506</c:v>
                </c:pt>
                <c:pt idx="6">
                  <c:v>63.463044542339695</c:v>
                </c:pt>
                <c:pt idx="7">
                  <c:v>81.908167974157834</c:v>
                </c:pt>
                <c:pt idx="8">
                  <c:v>132.15370866845399</c:v>
                </c:pt>
                <c:pt idx="9">
                  <c:v>211.08224652923855</c:v>
                </c:pt>
                <c:pt idx="10">
                  <c:v>293.31046312178387</c:v>
                </c:pt>
                <c:pt idx="11">
                  <c:v>274.14829659318639</c:v>
                </c:pt>
                <c:pt idx="12">
                  <c:v>266.56274356975837</c:v>
                </c:pt>
                <c:pt idx="13">
                  <c:v>232.57745427398285</c:v>
                </c:pt>
                <c:pt idx="14">
                  <c:v>210.14953271028037</c:v>
                </c:pt>
                <c:pt idx="15">
                  <c:v>229.16836526701999</c:v>
                </c:pt>
                <c:pt idx="16">
                  <c:v>243.9887152777778</c:v>
                </c:pt>
                <c:pt idx="17">
                  <c:v>208.07676348547716</c:v>
                </c:pt>
                <c:pt idx="18">
                  <c:v>102.63539445628997</c:v>
                </c:pt>
                <c:pt idx="19">
                  <c:v>2.757161458333333</c:v>
                </c:pt>
                <c:pt idx="20">
                  <c:v>2.8347934918648314</c:v>
                </c:pt>
                <c:pt idx="21">
                  <c:v>1.7448738170347002</c:v>
                </c:pt>
                <c:pt idx="22">
                  <c:v>3.3598066298342544</c:v>
                </c:pt>
                <c:pt idx="23">
                  <c:v>5.2136075949367093</c:v>
                </c:pt>
                <c:pt idx="24">
                  <c:v>3.6030372305682565</c:v>
                </c:pt>
                <c:pt idx="25">
                  <c:v>1.4085872576177285</c:v>
                </c:pt>
                <c:pt idx="26">
                  <c:v>1.3541666666666667</c:v>
                </c:pt>
                <c:pt idx="27">
                  <c:v>1.6035005512679161</c:v>
                </c:pt>
                <c:pt idx="28">
                  <c:v>1.4079320113314451</c:v>
                </c:pt>
                <c:pt idx="29">
                  <c:v>1.1557610241820768</c:v>
                </c:pt>
                <c:pt idx="30">
                  <c:v>1.125809175344779</c:v>
                </c:pt>
                <c:pt idx="31">
                  <c:v>1.3186481593240797</c:v>
                </c:pt>
                <c:pt idx="32">
                  <c:v>1.8482293423271503</c:v>
                </c:pt>
                <c:pt idx="33">
                  <c:v>2.5838926174496648</c:v>
                </c:pt>
                <c:pt idx="34">
                  <c:v>3.6402890377158972</c:v>
                </c:pt>
                <c:pt idx="35">
                  <c:v>3.241749174917492</c:v>
                </c:pt>
                <c:pt idx="36">
                  <c:v>4.653382451440053</c:v>
                </c:pt>
                <c:pt idx="37">
                  <c:v>5.6385542168674698</c:v>
                </c:pt>
                <c:pt idx="38">
                  <c:v>6.9140350877192986</c:v>
                </c:pt>
                <c:pt idx="39">
                  <c:v>13.814935064935064</c:v>
                </c:pt>
                <c:pt idx="40">
                  <c:v>15.314345258770407</c:v>
                </c:pt>
                <c:pt idx="41">
                  <c:v>76.795176630434781</c:v>
                </c:pt>
                <c:pt idx="42">
                  <c:v>6.4191988950276242</c:v>
                </c:pt>
                <c:pt idx="43">
                  <c:v>6.4325259515570927</c:v>
                </c:pt>
                <c:pt idx="44">
                  <c:v>6.2382550335570466</c:v>
                </c:pt>
                <c:pt idx="45">
                  <c:v>5.9072132189386721</c:v>
                </c:pt>
                <c:pt idx="46">
                  <c:v>6.0474951203643466</c:v>
                </c:pt>
                <c:pt idx="47">
                  <c:v>6.1010830324909744</c:v>
                </c:pt>
                <c:pt idx="48">
                  <c:v>6.3382202523013982</c:v>
                </c:pt>
                <c:pt idx="49">
                  <c:v>6.5480803099682987</c:v>
                </c:pt>
                <c:pt idx="50">
                  <c:v>6.5159481247809321</c:v>
                </c:pt>
                <c:pt idx="51">
                  <c:v>6.8572482478790118</c:v>
                </c:pt>
                <c:pt idx="52">
                  <c:v>6.9278234854151082</c:v>
                </c:pt>
                <c:pt idx="53">
                  <c:v>7.0229885057471257</c:v>
                </c:pt>
                <c:pt idx="54">
                  <c:v>7.0015278838808248</c:v>
                </c:pt>
                <c:pt idx="55">
                  <c:v>6.8909774436090219</c:v>
                </c:pt>
                <c:pt idx="56">
                  <c:v>7.2998805256869765</c:v>
                </c:pt>
                <c:pt idx="57">
                  <c:v>7.5030699959066709</c:v>
                </c:pt>
                <c:pt idx="58">
                  <c:v>7.7768349596945257</c:v>
                </c:pt>
                <c:pt idx="59">
                  <c:v>7.7439797211660322</c:v>
                </c:pt>
                <c:pt idx="60">
                  <c:v>7.8873835732430138</c:v>
                </c:pt>
                <c:pt idx="61">
                  <c:v>8.2197309417040358</c:v>
                </c:pt>
                <c:pt idx="62">
                  <c:v>8.6175422974176303</c:v>
                </c:pt>
                <c:pt idx="63">
                  <c:v>8.8507429085997291</c:v>
                </c:pt>
                <c:pt idx="64">
                  <c:v>7.6826923076923075</c:v>
                </c:pt>
                <c:pt idx="65">
                  <c:v>9.5638489208633093</c:v>
                </c:pt>
                <c:pt idx="66">
                  <c:v>18.122637051039696</c:v>
                </c:pt>
                <c:pt idx="67">
                  <c:v>14.027582982702198</c:v>
                </c:pt>
                <c:pt idx="68">
                  <c:v>8.2135922330097095</c:v>
                </c:pt>
                <c:pt idx="69">
                  <c:v>9.1111850865512647</c:v>
                </c:pt>
                <c:pt idx="70">
                  <c:v>11.547018348623853</c:v>
                </c:pt>
                <c:pt idx="71">
                  <c:v>15.416476494751258</c:v>
                </c:pt>
                <c:pt idx="72">
                  <c:v>24.715988779803649</c:v>
                </c:pt>
                <c:pt idx="73">
                  <c:v>30.573447636700653</c:v>
                </c:pt>
                <c:pt idx="74">
                  <c:v>19.8857276119403</c:v>
                </c:pt>
                <c:pt idx="75">
                  <c:v>11.184271217712176</c:v>
                </c:pt>
                <c:pt idx="76">
                  <c:v>8.0185358986391382</c:v>
                </c:pt>
                <c:pt idx="77">
                  <c:v>8.3682207421503332</c:v>
                </c:pt>
                <c:pt idx="78">
                  <c:v>8.3010854176498334</c:v>
                </c:pt>
                <c:pt idx="79">
                  <c:v>8.5888671875</c:v>
                </c:pt>
                <c:pt idx="80">
                  <c:v>16.151185770750992</c:v>
                </c:pt>
                <c:pt idx="81">
                  <c:v>30.368766404199476</c:v>
                </c:pt>
                <c:pt idx="82">
                  <c:v>54.009138381201033</c:v>
                </c:pt>
                <c:pt idx="83">
                  <c:v>59.20454545454546</c:v>
                </c:pt>
                <c:pt idx="84">
                  <c:v>34.335977482088026</c:v>
                </c:pt>
                <c:pt idx="85">
                  <c:v>88.446132596685089</c:v>
                </c:pt>
                <c:pt idx="86">
                  <c:v>118.85154462242564</c:v>
                </c:pt>
                <c:pt idx="87">
                  <c:v>96.535674470457081</c:v>
                </c:pt>
                <c:pt idx="88">
                  <c:v>121.25423250564333</c:v>
                </c:pt>
                <c:pt idx="89">
                  <c:v>306.92153493699885</c:v>
                </c:pt>
                <c:pt idx="90">
                  <c:v>103.4320766008378</c:v>
                </c:pt>
                <c:pt idx="91">
                  <c:v>66.209169054441261</c:v>
                </c:pt>
                <c:pt idx="92">
                  <c:v>41.531818181818188</c:v>
                </c:pt>
                <c:pt idx="93">
                  <c:v>26.72640931372549</c:v>
                </c:pt>
                <c:pt idx="94">
                  <c:v>49.152647975077883</c:v>
                </c:pt>
                <c:pt idx="95">
                  <c:v>72.749679897567219</c:v>
                </c:pt>
                <c:pt idx="96">
                  <c:v>56.634790528233154</c:v>
                </c:pt>
                <c:pt idx="97">
                  <c:v>59.870959332638165</c:v>
                </c:pt>
                <c:pt idx="98">
                  <c:v>43.471645919778702</c:v>
                </c:pt>
                <c:pt idx="99">
                  <c:v>45.807634246279925</c:v>
                </c:pt>
                <c:pt idx="100">
                  <c:v>40.98221936589546</c:v>
                </c:pt>
                <c:pt idx="101">
                  <c:v>33.486021505376343</c:v>
                </c:pt>
                <c:pt idx="102">
                  <c:v>15.295742939009415</c:v>
                </c:pt>
                <c:pt idx="103">
                  <c:v>40.358395440596226</c:v>
                </c:pt>
                <c:pt idx="104">
                  <c:v>9.4249764816556922</c:v>
                </c:pt>
                <c:pt idx="105">
                  <c:v>14.713261648745519</c:v>
                </c:pt>
                <c:pt idx="106">
                  <c:v>16.747019180922756</c:v>
                </c:pt>
                <c:pt idx="107">
                  <c:v>11.001362397820163</c:v>
                </c:pt>
                <c:pt idx="108">
                  <c:v>8.5614162016548008</c:v>
                </c:pt>
                <c:pt idx="109">
                  <c:v>9.1214761570827481</c:v>
                </c:pt>
                <c:pt idx="110">
                  <c:v>9.3452199720670386</c:v>
                </c:pt>
                <c:pt idx="111">
                  <c:v>9.4709836654101593</c:v>
                </c:pt>
                <c:pt idx="112">
                  <c:v>9.482731284236154</c:v>
                </c:pt>
                <c:pt idx="113">
                  <c:v>6.8843914610479624</c:v>
                </c:pt>
                <c:pt idx="114">
                  <c:v>11.043010878545854</c:v>
                </c:pt>
                <c:pt idx="115">
                  <c:v>17.294211936300044</c:v>
                </c:pt>
                <c:pt idx="116">
                  <c:v>13.597710360618205</c:v>
                </c:pt>
                <c:pt idx="117">
                  <c:v>21.66819403714565</c:v>
                </c:pt>
                <c:pt idx="118">
                  <c:v>41.586402712117447</c:v>
                </c:pt>
                <c:pt idx="119">
                  <c:v>55.818556641079326</c:v>
                </c:pt>
                <c:pt idx="120">
                  <c:v>75.772068099638403</c:v>
                </c:pt>
                <c:pt idx="121">
                  <c:v>116.35499777084259</c:v>
                </c:pt>
                <c:pt idx="122">
                  <c:v>129.30738733905579</c:v>
                </c:pt>
                <c:pt idx="123">
                  <c:v>63.745345523078967</c:v>
                </c:pt>
                <c:pt idx="124">
                  <c:v>39.127465650353308</c:v>
                </c:pt>
                <c:pt idx="125">
                  <c:v>13.455655469873218</c:v>
                </c:pt>
                <c:pt idx="126">
                  <c:v>35.561684722984097</c:v>
                </c:pt>
                <c:pt idx="127">
                  <c:v>11.80959864246717</c:v>
                </c:pt>
                <c:pt idx="128">
                  <c:v>8.2776901917635968</c:v>
                </c:pt>
                <c:pt idx="129">
                  <c:v>12.157862763037512</c:v>
                </c:pt>
                <c:pt idx="130">
                  <c:v>20.999367543859648</c:v>
                </c:pt>
                <c:pt idx="131">
                  <c:v>14.407331134375449</c:v>
                </c:pt>
                <c:pt idx="132">
                  <c:v>12.162863178179663</c:v>
                </c:pt>
                <c:pt idx="133">
                  <c:v>15.354862571701721</c:v>
                </c:pt>
                <c:pt idx="134">
                  <c:v>21.19196357878068</c:v>
                </c:pt>
                <c:pt idx="135">
                  <c:v>27.003321395203987</c:v>
                </c:pt>
                <c:pt idx="136">
                  <c:v>20.169339085008708</c:v>
                </c:pt>
                <c:pt idx="137">
                  <c:v>7.0402218235198175</c:v>
                </c:pt>
                <c:pt idx="138">
                  <c:v>7.4410677128489668</c:v>
                </c:pt>
                <c:pt idx="139">
                  <c:v>74.43322182192486</c:v>
                </c:pt>
                <c:pt idx="140">
                  <c:v>98.766021636876786</c:v>
                </c:pt>
                <c:pt idx="141">
                  <c:v>88.437630391626058</c:v>
                </c:pt>
                <c:pt idx="142">
                  <c:v>49.710015774292408</c:v>
                </c:pt>
                <c:pt idx="143">
                  <c:v>49.197778011794441</c:v>
                </c:pt>
                <c:pt idx="144">
                  <c:v>69.83921585160202</c:v>
                </c:pt>
                <c:pt idx="145">
                  <c:v>92.713833794424346</c:v>
                </c:pt>
                <c:pt idx="146">
                  <c:v>157.52313754427394</c:v>
                </c:pt>
                <c:pt idx="147">
                  <c:v>151.84590018185492</c:v>
                </c:pt>
                <c:pt idx="148">
                  <c:v>142.05113107287448</c:v>
                </c:pt>
                <c:pt idx="149">
                  <c:v>210.83750051642221</c:v>
                </c:pt>
                <c:pt idx="150">
                  <c:v>109.02692972350231</c:v>
                </c:pt>
                <c:pt idx="151">
                  <c:v>161.95256672081683</c:v>
                </c:pt>
                <c:pt idx="152">
                  <c:v>76.008534501885961</c:v>
                </c:pt>
                <c:pt idx="153">
                  <c:v>165.69717718554861</c:v>
                </c:pt>
                <c:pt idx="154">
                  <c:v>62.420466148723634</c:v>
                </c:pt>
                <c:pt idx="155">
                  <c:v>62.798249717514125</c:v>
                </c:pt>
                <c:pt idx="156">
                  <c:v>87.483893034825869</c:v>
                </c:pt>
                <c:pt idx="157">
                  <c:v>123.30576121288694</c:v>
                </c:pt>
                <c:pt idx="158">
                  <c:v>121.94718427095296</c:v>
                </c:pt>
                <c:pt idx="159">
                  <c:v>141.89733178654294</c:v>
                </c:pt>
                <c:pt idx="160">
                  <c:v>118.991361318164</c:v>
                </c:pt>
                <c:pt idx="161">
                  <c:v>216.61194438877757</c:v>
                </c:pt>
                <c:pt idx="162">
                  <c:v>306.93986481266893</c:v>
                </c:pt>
                <c:pt idx="163">
                  <c:v>352.32332689335391</c:v>
                </c:pt>
                <c:pt idx="164">
                  <c:v>332.54796274738061</c:v>
                </c:pt>
                <c:pt idx="165">
                  <c:v>337.02117233294257</c:v>
                </c:pt>
                <c:pt idx="166">
                  <c:v>192.47654275092938</c:v>
                </c:pt>
                <c:pt idx="167">
                  <c:v>284.13324353682384</c:v>
                </c:pt>
                <c:pt idx="168">
                  <c:v>311.90015077605318</c:v>
                </c:pt>
                <c:pt idx="169">
                  <c:v>295.2132974043115</c:v>
                </c:pt>
                <c:pt idx="170">
                  <c:v>328.73272947836642</c:v>
                </c:pt>
                <c:pt idx="171">
                  <c:v>295.46452768729642</c:v>
                </c:pt>
                <c:pt idx="172">
                  <c:v>221.97469020172909</c:v>
                </c:pt>
                <c:pt idx="173">
                  <c:v>143.2212658227848</c:v>
                </c:pt>
                <c:pt idx="174">
                  <c:v>134.27225396825398</c:v>
                </c:pt>
                <c:pt idx="175">
                  <c:v>122.44010079472767</c:v>
                </c:pt>
                <c:pt idx="176">
                  <c:v>125.87535894450912</c:v>
                </c:pt>
                <c:pt idx="177">
                  <c:v>121.65544391121777</c:v>
                </c:pt>
                <c:pt idx="178">
                  <c:v>120.96155885471899</c:v>
                </c:pt>
                <c:pt idx="179">
                  <c:v>72.869998939104605</c:v>
                </c:pt>
                <c:pt idx="180">
                  <c:v>36.128075949367094</c:v>
                </c:pt>
                <c:pt idx="181">
                  <c:v>60.214393586528125</c:v>
                </c:pt>
                <c:pt idx="182">
                  <c:v>60.997475822699805</c:v>
                </c:pt>
                <c:pt idx="183">
                  <c:v>70.246045442941025</c:v>
                </c:pt>
                <c:pt idx="184">
                  <c:v>75.800604271203056</c:v>
                </c:pt>
                <c:pt idx="185">
                  <c:v>81.93234422446254</c:v>
                </c:pt>
                <c:pt idx="186">
                  <c:v>40.071375607261572</c:v>
                </c:pt>
                <c:pt idx="187">
                  <c:v>68.676740192841109</c:v>
                </c:pt>
                <c:pt idx="188">
                  <c:v>79.154267566494639</c:v>
                </c:pt>
                <c:pt idx="189">
                  <c:v>27.855480818743565</c:v>
                </c:pt>
                <c:pt idx="190">
                  <c:v>39.935156304373045</c:v>
                </c:pt>
                <c:pt idx="191">
                  <c:v>34.103840777159107</c:v>
                </c:pt>
                <c:pt idx="192">
                  <c:v>36.765579710144927</c:v>
                </c:pt>
                <c:pt idx="193">
                  <c:v>48.25208829524729</c:v>
                </c:pt>
                <c:pt idx="194">
                  <c:v>61.776420042861524</c:v>
                </c:pt>
                <c:pt idx="195">
                  <c:v>56.20358513779528</c:v>
                </c:pt>
                <c:pt idx="196">
                  <c:v>40.092395138496329</c:v>
                </c:pt>
                <c:pt idx="197">
                  <c:v>42.750353205512283</c:v>
                </c:pt>
                <c:pt idx="198">
                  <c:v>50.233625015449277</c:v>
                </c:pt>
                <c:pt idx="199">
                  <c:v>62.491835878903586</c:v>
                </c:pt>
                <c:pt idx="200">
                  <c:v>129.83452577594247</c:v>
                </c:pt>
                <c:pt idx="201">
                  <c:v>125.39109900585589</c:v>
                </c:pt>
                <c:pt idx="202">
                  <c:v>71.302477406056767</c:v>
                </c:pt>
                <c:pt idx="203">
                  <c:v>69.360916694972829</c:v>
                </c:pt>
                <c:pt idx="204">
                  <c:v>127.30066318926977</c:v>
                </c:pt>
                <c:pt idx="205">
                  <c:v>157.95205738014346</c:v>
                </c:pt>
                <c:pt idx="206">
                  <c:v>163.10913407344151</c:v>
                </c:pt>
                <c:pt idx="207">
                  <c:v>160.47829464415662</c:v>
                </c:pt>
                <c:pt idx="208">
                  <c:v>84.169079964328162</c:v>
                </c:pt>
                <c:pt idx="209">
                  <c:v>69.867431298413877</c:v>
                </c:pt>
                <c:pt idx="210">
                  <c:v>55.237709658762292</c:v>
                </c:pt>
                <c:pt idx="211">
                  <c:v>63.658498077979125</c:v>
                </c:pt>
                <c:pt idx="212">
                  <c:v>42.462777287956271</c:v>
                </c:pt>
                <c:pt idx="213">
                  <c:v>38.853104247820433</c:v>
                </c:pt>
                <c:pt idx="214">
                  <c:v>92.60202702702702</c:v>
                </c:pt>
                <c:pt idx="215">
                  <c:v>128.29423076923078</c:v>
                </c:pt>
                <c:pt idx="216">
                  <c:v>125.52875</c:v>
                </c:pt>
                <c:pt idx="217">
                  <c:v>124.40405405405406</c:v>
                </c:pt>
                <c:pt idx="218">
                  <c:v>64.433552631578948</c:v>
                </c:pt>
                <c:pt idx="219">
                  <c:v>27.283108108108106</c:v>
                </c:pt>
                <c:pt idx="220">
                  <c:v>18.500000000000004</c:v>
                </c:pt>
                <c:pt idx="221">
                  <c:v>23.962500000000002</c:v>
                </c:pt>
                <c:pt idx="222">
                  <c:v>43.040909090909089</c:v>
                </c:pt>
                <c:pt idx="223">
                  <c:v>33.526282051282053</c:v>
                </c:pt>
                <c:pt idx="224">
                  <c:v>10.5875</c:v>
                </c:pt>
                <c:pt idx="225">
                  <c:v>13.438471502590673</c:v>
                </c:pt>
                <c:pt idx="226">
                  <c:v>28.040000000000003</c:v>
                </c:pt>
                <c:pt idx="227">
                  <c:v>45.738549618320612</c:v>
                </c:pt>
                <c:pt idx="228">
                  <c:v>51.415853658536591</c:v>
                </c:pt>
                <c:pt idx="229">
                  <c:v>57.265625</c:v>
                </c:pt>
                <c:pt idx="230">
                  <c:v>67.616071428571431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B9-4152-8880-58056D2E4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503936"/>
        <c:axId val="106201664"/>
      </c:lineChart>
      <c:dateAx>
        <c:axId val="302503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pt-BR"/>
          </a:p>
        </c:txPr>
        <c:crossAx val="106201664"/>
        <c:crosses val="autoZero"/>
        <c:auto val="1"/>
        <c:lblOffset val="100"/>
        <c:baseTimeUnit val="months"/>
        <c:majorUnit val="2"/>
        <c:majorTimeUnit val="years"/>
      </c:dateAx>
      <c:valAx>
        <c:axId val="10620166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USD/MWh</a:t>
                </a:r>
              </a:p>
            </c:rich>
          </c:tx>
          <c:layout>
            <c:manualLayout>
              <c:xMode val="edge"/>
              <c:yMode val="edge"/>
              <c:x val="9.4892052539706367E-3"/>
              <c:y val="0.3659077800718484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pt-BR"/>
          </a:p>
        </c:txPr>
        <c:crossAx val="302503936"/>
        <c:crosses val="autoZero"/>
        <c:crossBetween val="between"/>
        <c:majorUnit val="10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231</xdr:row>
          <xdr:rowOff>152400</xdr:rowOff>
        </xdr:from>
        <xdr:to>
          <xdr:col>1</xdr:col>
          <xdr:colOff>180975</xdr:colOff>
          <xdr:row>233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133350</xdr:rowOff>
        </xdr:from>
        <xdr:to>
          <xdr:col>1</xdr:col>
          <xdr:colOff>438150</xdr:colOff>
          <xdr:row>237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231</xdr:row>
          <xdr:rowOff>133350</xdr:rowOff>
        </xdr:from>
        <xdr:to>
          <xdr:col>1</xdr:col>
          <xdr:colOff>781050</xdr:colOff>
          <xdr:row>234</xdr:row>
          <xdr:rowOff>95250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225136</xdr:colOff>
      <xdr:row>8</xdr:row>
      <xdr:rowOff>168412</xdr:rowOff>
    </xdr:from>
    <xdr:to>
      <xdr:col>18</xdr:col>
      <xdr:colOff>570481</xdr:colOff>
      <xdr:row>29</xdr:row>
      <xdr:rowOff>175778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G959"/>
  <sheetViews>
    <sheetView showGridLines="0" tabSelected="1" zoomScale="85" zoomScaleNormal="85" workbookViewId="0">
      <selection activeCell="C4" sqref="C4"/>
    </sheetView>
  </sheetViews>
  <sheetFormatPr defaultRowHeight="15" x14ac:dyDescent="0.25"/>
  <cols>
    <col min="1" max="1" width="11.28515625" customWidth="1"/>
    <col min="2" max="2" width="12" style="10" customWidth="1"/>
    <col min="3" max="4" width="11.140625" style="10" customWidth="1"/>
    <col min="5" max="5" width="9.140625" style="10"/>
    <col min="6" max="6" width="12.140625" style="10" customWidth="1"/>
    <col min="7" max="7" width="14.28515625" customWidth="1"/>
    <col min="8" max="8" width="13.28515625" customWidth="1"/>
  </cols>
  <sheetData>
    <row r="1" spans="1:7" x14ac:dyDescent="0.25">
      <c r="A1" t="s">
        <v>15</v>
      </c>
      <c r="C1" s="10" t="s">
        <v>11</v>
      </c>
      <c r="F1" s="22" t="s">
        <v>18</v>
      </c>
    </row>
    <row r="2" spans="1:7" x14ac:dyDescent="0.25">
      <c r="A2" t="s">
        <v>16</v>
      </c>
      <c r="B2" s="10" t="s">
        <v>17</v>
      </c>
      <c r="C2" s="10" t="s">
        <v>19</v>
      </c>
      <c r="F2" s="2" t="s">
        <v>1</v>
      </c>
      <c r="G2" s="11">
        <f>INTERCEPT(D6:D235,C5:C234)</f>
        <v>0.2699099701666598</v>
      </c>
    </row>
    <row r="3" spans="1:7" x14ac:dyDescent="0.25">
      <c r="F3" s="3" t="s">
        <v>0</v>
      </c>
      <c r="G3" s="11">
        <f>SLOPE(D6:D235,C5:C234)</f>
        <v>-7.7237395622829844E-2</v>
      </c>
    </row>
    <row r="4" spans="1:7" x14ac:dyDescent="0.25">
      <c r="B4" s="12" t="s">
        <v>3</v>
      </c>
      <c r="C4" s="13" t="s">
        <v>4</v>
      </c>
      <c r="D4" s="13" t="s">
        <v>5</v>
      </c>
      <c r="F4" s="2" t="s">
        <v>2</v>
      </c>
      <c r="G4" s="11">
        <f>1+G3</f>
        <v>0.92276260437717017</v>
      </c>
    </row>
    <row r="5" spans="1:7" x14ac:dyDescent="0.25">
      <c r="A5" s="1">
        <v>36770</v>
      </c>
      <c r="B5" s="14">
        <v>55.610958904109587</v>
      </c>
      <c r="C5" s="14">
        <f>+LN(B5)</f>
        <v>4.0183802844262724</v>
      </c>
      <c r="D5" s="14"/>
      <c r="F5" s="2" t="s">
        <v>6</v>
      </c>
      <c r="G5" s="11">
        <f>+STEYX(D6:D235,C5:C234)</f>
        <v>0.53500490228470565</v>
      </c>
    </row>
    <row r="6" spans="1:7" x14ac:dyDescent="0.25">
      <c r="A6" s="1">
        <v>36800</v>
      </c>
      <c r="B6" s="14">
        <v>51.368790496760255</v>
      </c>
      <c r="C6" s="14">
        <f>+LN(B6)</f>
        <v>3.9390307992683762</v>
      </c>
      <c r="D6" s="14">
        <f>+C6-C5</f>
        <v>-7.9349485157896193E-2</v>
      </c>
      <c r="F6" s="4"/>
      <c r="G6" s="11" t="s">
        <v>8</v>
      </c>
    </row>
    <row r="7" spans="1:7" x14ac:dyDescent="0.25">
      <c r="A7" s="1">
        <v>36831</v>
      </c>
      <c r="B7" s="14">
        <v>46.314486711829076</v>
      </c>
      <c r="C7" s="14">
        <f t="shared" ref="C7:C70" si="0">+LN(B7)</f>
        <v>3.8354548000974362</v>
      </c>
      <c r="D7" s="14">
        <f t="shared" ref="D7:D70" si="1">+C7-C6</f>
        <v>-0.10357599917093996</v>
      </c>
      <c r="F7" s="9" t="s">
        <v>9</v>
      </c>
      <c r="G7" s="15">
        <f>+-LN(G4)</f>
        <v>8.038327758561814E-2</v>
      </c>
    </row>
    <row r="8" spans="1:7" x14ac:dyDescent="0.25">
      <c r="A8" s="1">
        <v>36861</v>
      </c>
      <c r="B8" s="14">
        <v>57.534211860111498</v>
      </c>
      <c r="C8" s="14">
        <f t="shared" si="0"/>
        <v>4.05237975973911</v>
      </c>
      <c r="D8" s="14">
        <f t="shared" si="1"/>
        <v>0.2169249596416738</v>
      </c>
      <c r="F8" s="5" t="s">
        <v>10</v>
      </c>
      <c r="G8" s="16">
        <f>+G5*SQRT(2*LN(G4)/(G4^2-1))</f>
        <v>0.55664584328982336</v>
      </c>
    </row>
    <row r="9" spans="1:7" x14ac:dyDescent="0.25">
      <c r="A9" s="1">
        <v>36892</v>
      </c>
      <c r="B9" s="14">
        <v>32.244976816074185</v>
      </c>
      <c r="C9" s="14">
        <f t="shared" si="0"/>
        <v>3.4733622734691898</v>
      </c>
      <c r="D9" s="14">
        <f t="shared" si="1"/>
        <v>-0.57901748626992022</v>
      </c>
      <c r="F9" s="8" t="s">
        <v>11</v>
      </c>
      <c r="G9" s="17">
        <f>EXP(G2/(1-G4)+G5^2/(1-G4^2))*EXP(-G10/2)</f>
        <v>86.334478103045953</v>
      </c>
    </row>
    <row r="10" spans="1:7" ht="17.25" x14ac:dyDescent="0.25">
      <c r="A10" s="1">
        <v>36923</v>
      </c>
      <c r="B10" s="14">
        <v>28.039215686274506</v>
      </c>
      <c r="C10" s="14">
        <f t="shared" si="0"/>
        <v>3.3336040905296271</v>
      </c>
      <c r="D10" s="14">
        <f t="shared" si="1"/>
        <v>-0.13975818293956266</v>
      </c>
      <c r="F10" s="6" t="s">
        <v>12</v>
      </c>
      <c r="G10" s="11">
        <f>+G8^2/(2*G7)</f>
        <v>1.9273573071327248</v>
      </c>
    </row>
    <row r="11" spans="1:7" ht="18" x14ac:dyDescent="0.35">
      <c r="A11" s="1">
        <v>36951</v>
      </c>
      <c r="B11" s="14">
        <v>63.463044542339695</v>
      </c>
      <c r="C11" s="14">
        <f t="shared" si="0"/>
        <v>4.1504577607738629</v>
      </c>
      <c r="D11" s="14">
        <f t="shared" si="1"/>
        <v>0.81685367024423572</v>
      </c>
      <c r="F11" s="7" t="s">
        <v>13</v>
      </c>
      <c r="G11" s="18">
        <f>+LN(2)/G7</f>
        <v>8.6230270944309009</v>
      </c>
    </row>
    <row r="12" spans="1:7" x14ac:dyDescent="0.25">
      <c r="A12" s="1">
        <v>36982</v>
      </c>
      <c r="B12" s="14">
        <v>81.908167974157834</v>
      </c>
      <c r="C12" s="14">
        <f t="shared" si="0"/>
        <v>4.4055987169504096</v>
      </c>
      <c r="D12" s="14">
        <f t="shared" si="1"/>
        <v>0.25514095617654675</v>
      </c>
      <c r="F12" s="4"/>
      <c r="G12" s="19" t="s">
        <v>7</v>
      </c>
    </row>
    <row r="13" spans="1:7" x14ac:dyDescent="0.25">
      <c r="A13" s="1">
        <v>37012</v>
      </c>
      <c r="B13" s="14">
        <v>132.15370866845399</v>
      </c>
      <c r="C13" s="14">
        <f t="shared" si="0"/>
        <v>4.8839657047386433</v>
      </c>
      <c r="D13" s="14">
        <f t="shared" si="1"/>
        <v>0.47836698778823372</v>
      </c>
      <c r="F13" s="9" t="s">
        <v>9</v>
      </c>
      <c r="G13" s="15">
        <f>+-LN(G4)*12</f>
        <v>0.96459933102741768</v>
      </c>
    </row>
    <row r="14" spans="1:7" x14ac:dyDescent="0.25">
      <c r="A14" s="1">
        <v>37043</v>
      </c>
      <c r="B14" s="14">
        <v>211.08224652923855</v>
      </c>
      <c r="C14" s="14">
        <f t="shared" si="0"/>
        <v>5.3522478515035639</v>
      </c>
      <c r="D14" s="14">
        <f t="shared" si="1"/>
        <v>0.46828214676492053</v>
      </c>
      <c r="F14" s="5" t="s">
        <v>10</v>
      </c>
      <c r="G14" s="20">
        <f>+G8*(SQRT(12))</f>
        <v>1.9282777647999945</v>
      </c>
    </row>
    <row r="15" spans="1:7" x14ac:dyDescent="0.25">
      <c r="A15" s="1">
        <v>37073</v>
      </c>
      <c r="B15" s="14">
        <v>293.31046312178387</v>
      </c>
      <c r="C15" s="14">
        <f t="shared" si="0"/>
        <v>5.6812316491343049</v>
      </c>
      <c r="D15" s="14">
        <f t="shared" si="1"/>
        <v>0.32898379763074104</v>
      </c>
      <c r="F15" s="21"/>
      <c r="G15" s="11">
        <f>EXP(-(G14^2/(4*G13)))</f>
        <v>0.38148694326815347</v>
      </c>
    </row>
    <row r="16" spans="1:7" x14ac:dyDescent="0.25">
      <c r="A16" s="1">
        <v>37104</v>
      </c>
      <c r="B16" s="14">
        <v>274.14829659318639</v>
      </c>
      <c r="C16" s="14">
        <f t="shared" si="0"/>
        <v>5.6136691884190686</v>
      </c>
      <c r="D16" s="14">
        <f t="shared" si="1"/>
        <v>-6.7562460715236305E-2</v>
      </c>
      <c r="F16" s="8" t="s">
        <v>14</v>
      </c>
      <c r="G16" s="15">
        <f>G15*G9</f>
        <v>32.935476150182332</v>
      </c>
    </row>
    <row r="17" spans="1:4" x14ac:dyDescent="0.25">
      <c r="A17" s="1">
        <v>37135</v>
      </c>
      <c r="B17" s="14">
        <v>266.56274356975837</v>
      </c>
      <c r="C17" s="14">
        <f t="shared" si="0"/>
        <v>5.585609651429106</v>
      </c>
      <c r="D17" s="14">
        <f t="shared" si="1"/>
        <v>-2.8059536989962552E-2</v>
      </c>
    </row>
    <row r="18" spans="1:4" x14ac:dyDescent="0.25">
      <c r="A18" s="1">
        <v>37165</v>
      </c>
      <c r="B18" s="14">
        <v>232.57745427398285</v>
      </c>
      <c r="C18" s="14">
        <f t="shared" si="0"/>
        <v>5.4492233062120059</v>
      </c>
      <c r="D18" s="14">
        <f t="shared" si="1"/>
        <v>-0.13638634521710014</v>
      </c>
    </row>
    <row r="19" spans="1:4" x14ac:dyDescent="0.25">
      <c r="A19" s="1">
        <v>37196</v>
      </c>
      <c r="B19" s="14">
        <v>210.14953271028037</v>
      </c>
      <c r="C19" s="14">
        <f t="shared" si="0"/>
        <v>5.3478193378477989</v>
      </c>
      <c r="D19" s="14">
        <f t="shared" si="1"/>
        <v>-0.10140396836420695</v>
      </c>
    </row>
    <row r="20" spans="1:4" x14ac:dyDescent="0.25">
      <c r="A20" s="1">
        <v>37226</v>
      </c>
      <c r="B20" s="14">
        <v>229.16836526701999</v>
      </c>
      <c r="C20" s="14">
        <f t="shared" si="0"/>
        <v>5.4344569529194162</v>
      </c>
      <c r="D20" s="14">
        <f t="shared" si="1"/>
        <v>8.6637615071617269E-2</v>
      </c>
    </row>
    <row r="21" spans="1:4" x14ac:dyDescent="0.25">
      <c r="A21" s="1">
        <v>37257</v>
      </c>
      <c r="B21" s="14">
        <v>243.9887152777778</v>
      </c>
      <c r="C21" s="14">
        <f t="shared" si="0"/>
        <v>5.4971219753621243</v>
      </c>
      <c r="D21" s="14">
        <f t="shared" si="1"/>
        <v>6.2665022442708107E-2</v>
      </c>
    </row>
    <row r="22" spans="1:4" x14ac:dyDescent="0.25">
      <c r="A22" s="1">
        <v>37288</v>
      </c>
      <c r="B22" s="14">
        <v>208.07676348547716</v>
      </c>
      <c r="C22" s="14">
        <f t="shared" si="0"/>
        <v>5.3379070668358315</v>
      </c>
      <c r="D22" s="14">
        <f t="shared" si="1"/>
        <v>-0.15921490852629283</v>
      </c>
    </row>
    <row r="23" spans="1:4" x14ac:dyDescent="0.25">
      <c r="A23" s="1">
        <v>37316</v>
      </c>
      <c r="B23" s="14">
        <v>102.63539445628997</v>
      </c>
      <c r="C23" s="14">
        <f t="shared" si="0"/>
        <v>4.6311828484539079</v>
      </c>
      <c r="D23" s="14">
        <f t="shared" si="1"/>
        <v>-0.70672421838192356</v>
      </c>
    </row>
    <row r="24" spans="1:4" x14ac:dyDescent="0.25">
      <c r="A24" s="1">
        <v>37347</v>
      </c>
      <c r="B24" s="14">
        <v>2.757161458333333</v>
      </c>
      <c r="C24" s="14">
        <f t="shared" si="0"/>
        <v>1.0142016933785372</v>
      </c>
      <c r="D24" s="14">
        <f t="shared" si="1"/>
        <v>-3.6169811550753708</v>
      </c>
    </row>
    <row r="25" spans="1:4" x14ac:dyDescent="0.25">
      <c r="A25" s="1">
        <v>37377</v>
      </c>
      <c r="B25" s="14">
        <v>2.8347934918648314</v>
      </c>
      <c r="C25" s="14">
        <f t="shared" si="0"/>
        <v>1.0419690921508598</v>
      </c>
      <c r="D25" s="14">
        <f t="shared" si="1"/>
        <v>2.7767398772322593E-2</v>
      </c>
    </row>
    <row r="26" spans="1:4" x14ac:dyDescent="0.25">
      <c r="A26" s="1">
        <v>37408</v>
      </c>
      <c r="B26" s="14">
        <v>1.7448738170347002</v>
      </c>
      <c r="C26" s="14">
        <f t="shared" si="0"/>
        <v>0.55668224188491333</v>
      </c>
      <c r="D26" s="14">
        <f t="shared" si="1"/>
        <v>-0.48528685026594642</v>
      </c>
    </row>
    <row r="27" spans="1:4" x14ac:dyDescent="0.25">
      <c r="A27" s="1">
        <v>37438</v>
      </c>
      <c r="B27" s="14">
        <v>3.3598066298342544</v>
      </c>
      <c r="C27" s="14">
        <f t="shared" si="0"/>
        <v>1.2118834216744439</v>
      </c>
      <c r="D27" s="14">
        <f t="shared" si="1"/>
        <v>0.65520117978953052</v>
      </c>
    </row>
    <row r="28" spans="1:4" x14ac:dyDescent="0.25">
      <c r="A28" s="1">
        <v>37469</v>
      </c>
      <c r="B28" s="14">
        <v>5.2136075949367093</v>
      </c>
      <c r="C28" s="14">
        <f t="shared" si="0"/>
        <v>1.6512720527897502</v>
      </c>
      <c r="D28" s="14">
        <f t="shared" si="1"/>
        <v>0.43938863111530635</v>
      </c>
    </row>
    <row r="29" spans="1:4" x14ac:dyDescent="0.25">
      <c r="A29" s="1">
        <v>37500</v>
      </c>
      <c r="B29" s="14">
        <v>3.6030372305682565</v>
      </c>
      <c r="C29" s="14">
        <f t="shared" si="0"/>
        <v>1.2817771649260734</v>
      </c>
      <c r="D29" s="14">
        <f t="shared" si="1"/>
        <v>-0.36949488786367679</v>
      </c>
    </row>
    <row r="30" spans="1:4" x14ac:dyDescent="0.25">
      <c r="A30" s="1">
        <v>37530</v>
      </c>
      <c r="B30" s="14">
        <v>1.4085872576177285</v>
      </c>
      <c r="C30" s="14">
        <f t="shared" si="0"/>
        <v>0.34258725715573374</v>
      </c>
      <c r="D30" s="14">
        <f t="shared" si="1"/>
        <v>-0.93918990777033962</v>
      </c>
    </row>
    <row r="31" spans="1:4" x14ac:dyDescent="0.25">
      <c r="A31" s="1">
        <v>37561</v>
      </c>
      <c r="B31" s="14">
        <v>1.3541666666666667</v>
      </c>
      <c r="C31" s="14">
        <f t="shared" si="0"/>
        <v>0.30318625898774626</v>
      </c>
      <c r="D31" s="14">
        <f t="shared" si="1"/>
        <v>-3.9400998167987478E-2</v>
      </c>
    </row>
    <row r="32" spans="1:4" x14ac:dyDescent="0.25">
      <c r="A32" s="1">
        <v>37591</v>
      </c>
      <c r="B32" s="14">
        <v>1.6035005512679161</v>
      </c>
      <c r="C32" s="14">
        <f t="shared" si="0"/>
        <v>0.47218908394141951</v>
      </c>
      <c r="D32" s="14">
        <f t="shared" si="1"/>
        <v>0.16900282495367325</v>
      </c>
    </row>
    <row r="33" spans="1:4" x14ac:dyDescent="0.25">
      <c r="A33" s="1">
        <v>37622</v>
      </c>
      <c r="B33" s="14">
        <v>1.4079320113314451</v>
      </c>
      <c r="C33" s="14">
        <f t="shared" si="0"/>
        <v>0.34212196916333221</v>
      </c>
      <c r="D33" s="14">
        <f t="shared" si="1"/>
        <v>-0.1300671147780873</v>
      </c>
    </row>
    <row r="34" spans="1:4" x14ac:dyDescent="0.25">
      <c r="A34" s="1">
        <v>37653</v>
      </c>
      <c r="B34" s="14">
        <v>1.1557610241820768</v>
      </c>
      <c r="C34" s="14">
        <f t="shared" si="0"/>
        <v>0.14475902239322766</v>
      </c>
      <c r="D34" s="14">
        <f t="shared" si="1"/>
        <v>-0.19736294677010455</v>
      </c>
    </row>
    <row r="35" spans="1:4" x14ac:dyDescent="0.25">
      <c r="A35" s="1">
        <v>37681</v>
      </c>
      <c r="B35" s="14">
        <v>1.125809175344779</v>
      </c>
      <c r="C35" s="14">
        <f t="shared" si="0"/>
        <v>0.11850204408100051</v>
      </c>
      <c r="D35" s="14">
        <f t="shared" si="1"/>
        <v>-2.6256978312227147E-2</v>
      </c>
    </row>
    <row r="36" spans="1:4" x14ac:dyDescent="0.25">
      <c r="A36" s="1">
        <v>37712</v>
      </c>
      <c r="B36" s="14">
        <v>1.3186481593240797</v>
      </c>
      <c r="C36" s="14">
        <f t="shared" si="0"/>
        <v>0.27660709010312767</v>
      </c>
      <c r="D36" s="14">
        <f t="shared" si="1"/>
        <v>0.15810504602212716</v>
      </c>
    </row>
    <row r="37" spans="1:4" x14ac:dyDescent="0.25">
      <c r="A37" s="1">
        <v>37742</v>
      </c>
      <c r="B37" s="14">
        <v>1.8482293423271503</v>
      </c>
      <c r="C37" s="14">
        <f t="shared" si="0"/>
        <v>0.61422806851023548</v>
      </c>
      <c r="D37" s="14">
        <f t="shared" si="1"/>
        <v>0.33762097840710781</v>
      </c>
    </row>
    <row r="38" spans="1:4" x14ac:dyDescent="0.25">
      <c r="A38" s="1">
        <v>37773</v>
      </c>
      <c r="B38" s="14">
        <v>2.5838926174496648</v>
      </c>
      <c r="C38" s="14">
        <f t="shared" si="0"/>
        <v>0.94929702834232521</v>
      </c>
      <c r="D38" s="14">
        <f t="shared" si="1"/>
        <v>0.33506895983208973</v>
      </c>
    </row>
    <row r="39" spans="1:4" x14ac:dyDescent="0.25">
      <c r="A39" s="1">
        <v>37803</v>
      </c>
      <c r="B39" s="14">
        <v>3.6402890377158972</v>
      </c>
      <c r="C39" s="14">
        <f t="shared" si="0"/>
        <v>1.2920630844620682</v>
      </c>
      <c r="D39" s="14">
        <f t="shared" si="1"/>
        <v>0.34276605611974298</v>
      </c>
    </row>
    <row r="40" spans="1:4" x14ac:dyDescent="0.25">
      <c r="A40" s="1">
        <v>37834</v>
      </c>
      <c r="B40" s="14">
        <v>3.241749174917492</v>
      </c>
      <c r="C40" s="14">
        <f t="shared" si="0"/>
        <v>1.1761130529292001</v>
      </c>
      <c r="D40" s="14">
        <f t="shared" si="1"/>
        <v>-0.11595003153286809</v>
      </c>
    </row>
    <row r="41" spans="1:4" x14ac:dyDescent="0.25">
      <c r="A41" s="1">
        <v>37865</v>
      </c>
      <c r="B41" s="14">
        <v>4.653382451440053</v>
      </c>
      <c r="C41" s="14">
        <f t="shared" si="0"/>
        <v>1.5375943640774683</v>
      </c>
      <c r="D41" s="14">
        <f t="shared" si="1"/>
        <v>0.3614813111482682</v>
      </c>
    </row>
    <row r="42" spans="1:4" x14ac:dyDescent="0.25">
      <c r="A42" s="1">
        <v>37895</v>
      </c>
      <c r="B42" s="14">
        <v>5.6385542168674698</v>
      </c>
      <c r="C42" s="14">
        <f t="shared" si="0"/>
        <v>1.7296276881210488</v>
      </c>
      <c r="D42" s="14">
        <f t="shared" si="1"/>
        <v>0.19203332404358053</v>
      </c>
    </row>
    <row r="43" spans="1:4" x14ac:dyDescent="0.25">
      <c r="A43" s="1">
        <v>37926</v>
      </c>
      <c r="B43" s="14">
        <v>6.9140350877192986</v>
      </c>
      <c r="C43" s="14">
        <f t="shared" si="0"/>
        <v>1.9335534163664079</v>
      </c>
      <c r="D43" s="14">
        <f t="shared" si="1"/>
        <v>0.20392572824535904</v>
      </c>
    </row>
    <row r="44" spans="1:4" x14ac:dyDescent="0.25">
      <c r="A44" s="1">
        <v>37956</v>
      </c>
      <c r="B44" s="14">
        <v>13.814935064935064</v>
      </c>
      <c r="C44" s="14">
        <f t="shared" si="0"/>
        <v>2.6257502580339001</v>
      </c>
      <c r="D44" s="14">
        <f t="shared" si="1"/>
        <v>0.69219684166749218</v>
      </c>
    </row>
    <row r="45" spans="1:4" x14ac:dyDescent="0.25">
      <c r="A45" s="1">
        <v>37987</v>
      </c>
      <c r="B45" s="14">
        <v>15.314345258770407</v>
      </c>
      <c r="C45" s="14">
        <f t="shared" si="0"/>
        <v>2.7287899877398076</v>
      </c>
      <c r="D45" s="14">
        <f t="shared" si="1"/>
        <v>0.10303972970590758</v>
      </c>
    </row>
    <row r="46" spans="1:4" x14ac:dyDescent="0.25">
      <c r="A46" s="1">
        <v>38018</v>
      </c>
      <c r="B46" s="14">
        <v>76.795176630434781</v>
      </c>
      <c r="C46" s="14">
        <f t="shared" si="0"/>
        <v>4.3411418338901404</v>
      </c>
      <c r="D46" s="14">
        <f t="shared" si="1"/>
        <v>1.6123518461503328</v>
      </c>
    </row>
    <row r="47" spans="1:4" x14ac:dyDescent="0.25">
      <c r="A47" s="1">
        <v>38047</v>
      </c>
      <c r="B47" s="14">
        <v>6.4191988950276242</v>
      </c>
      <c r="C47" s="14">
        <f t="shared" si="0"/>
        <v>1.8592933272098826</v>
      </c>
      <c r="D47" s="14">
        <f t="shared" si="1"/>
        <v>-2.481848506680258</v>
      </c>
    </row>
    <row r="48" spans="1:4" x14ac:dyDescent="0.25">
      <c r="A48" s="1">
        <v>38078</v>
      </c>
      <c r="B48" s="14">
        <v>6.4325259515570927</v>
      </c>
      <c r="C48" s="14">
        <f t="shared" si="0"/>
        <v>1.8613672996090118</v>
      </c>
      <c r="D48" s="14">
        <f t="shared" si="1"/>
        <v>2.0739723991292092E-3</v>
      </c>
    </row>
    <row r="49" spans="1:4" x14ac:dyDescent="0.25">
      <c r="A49" s="1">
        <v>38108</v>
      </c>
      <c r="B49" s="14">
        <v>6.2382550335570466</v>
      </c>
      <c r="C49" s="14">
        <f t="shared" si="0"/>
        <v>1.8307005012160396</v>
      </c>
      <c r="D49" s="14">
        <f t="shared" si="1"/>
        <v>-3.0666798392972261E-2</v>
      </c>
    </row>
    <row r="50" spans="1:4" x14ac:dyDescent="0.25">
      <c r="A50" s="1">
        <v>38139</v>
      </c>
      <c r="B50" s="14">
        <v>5.9072132189386721</v>
      </c>
      <c r="C50" s="14">
        <f t="shared" si="0"/>
        <v>1.7761741836510829</v>
      </c>
      <c r="D50" s="14">
        <f t="shared" si="1"/>
        <v>-5.4526317564956628E-2</v>
      </c>
    </row>
    <row r="51" spans="1:4" x14ac:dyDescent="0.25">
      <c r="A51" s="1">
        <v>38169</v>
      </c>
      <c r="B51" s="14">
        <v>6.0474951203643466</v>
      </c>
      <c r="C51" s="14">
        <f t="shared" si="0"/>
        <v>1.7996441566169485</v>
      </c>
      <c r="D51" s="14">
        <f t="shared" si="1"/>
        <v>2.3469972965865615E-2</v>
      </c>
    </row>
    <row r="52" spans="1:4" x14ac:dyDescent="0.25">
      <c r="A52" s="1">
        <v>38200</v>
      </c>
      <c r="B52" s="14">
        <v>6.1010830324909744</v>
      </c>
      <c r="C52" s="14">
        <f t="shared" si="0"/>
        <v>1.8084663017297806</v>
      </c>
      <c r="D52" s="14">
        <f t="shared" si="1"/>
        <v>8.8221451128320805E-3</v>
      </c>
    </row>
    <row r="53" spans="1:4" x14ac:dyDescent="0.25">
      <c r="A53" s="1">
        <v>38231</v>
      </c>
      <c r="B53" s="14">
        <v>6.3382202523013982</v>
      </c>
      <c r="C53" s="14">
        <f t="shared" si="0"/>
        <v>1.8465980117380387</v>
      </c>
      <c r="D53" s="14">
        <f t="shared" si="1"/>
        <v>3.8131710008258102E-2</v>
      </c>
    </row>
    <row r="54" spans="1:4" x14ac:dyDescent="0.25">
      <c r="A54" s="1">
        <v>38261</v>
      </c>
      <c r="B54" s="14">
        <v>6.5480803099682987</v>
      </c>
      <c r="C54" s="14">
        <f t="shared" si="0"/>
        <v>1.8791719242425184</v>
      </c>
      <c r="D54" s="14">
        <f t="shared" si="1"/>
        <v>3.2573912504479718E-2</v>
      </c>
    </row>
    <row r="55" spans="1:4" x14ac:dyDescent="0.25">
      <c r="A55" s="1">
        <v>38292</v>
      </c>
      <c r="B55" s="14">
        <v>6.5159481247809321</v>
      </c>
      <c r="C55" s="14">
        <f t="shared" si="0"/>
        <v>1.8742527295019897</v>
      </c>
      <c r="D55" s="14">
        <f t="shared" si="1"/>
        <v>-4.9191947405287095E-3</v>
      </c>
    </row>
    <row r="56" spans="1:4" x14ac:dyDescent="0.25">
      <c r="A56" s="1">
        <v>38322</v>
      </c>
      <c r="B56" s="14">
        <v>6.8572482478790118</v>
      </c>
      <c r="C56" s="14">
        <f t="shared" si="0"/>
        <v>1.9253062312168243</v>
      </c>
      <c r="D56" s="14">
        <f t="shared" si="1"/>
        <v>5.1053501714834582E-2</v>
      </c>
    </row>
    <row r="57" spans="1:4" x14ac:dyDescent="0.25">
      <c r="A57" s="1">
        <v>38353</v>
      </c>
      <c r="B57" s="14">
        <v>6.9278234854151082</v>
      </c>
      <c r="C57" s="14">
        <f t="shared" si="0"/>
        <v>1.9355456925023991</v>
      </c>
      <c r="D57" s="14">
        <f t="shared" si="1"/>
        <v>1.0239461285574736E-2</v>
      </c>
    </row>
    <row r="58" spans="1:4" x14ac:dyDescent="0.25">
      <c r="A58" s="1">
        <v>38384</v>
      </c>
      <c r="B58" s="14">
        <v>7.0229885057471257</v>
      </c>
      <c r="C58" s="14">
        <f t="shared" si="0"/>
        <v>1.9491888405170115</v>
      </c>
      <c r="D58" s="14">
        <f t="shared" si="1"/>
        <v>1.3643148014612416E-2</v>
      </c>
    </row>
    <row r="59" spans="1:4" x14ac:dyDescent="0.25">
      <c r="A59" s="1">
        <v>38412</v>
      </c>
      <c r="B59" s="14">
        <v>7.0015278838808248</v>
      </c>
      <c r="C59" s="14">
        <f t="shared" si="0"/>
        <v>1.9461283943639054</v>
      </c>
      <c r="D59" s="14">
        <f t="shared" si="1"/>
        <v>-3.0604461531060778E-3</v>
      </c>
    </row>
    <row r="60" spans="1:4" x14ac:dyDescent="0.25">
      <c r="A60" s="1">
        <v>38443</v>
      </c>
      <c r="B60" s="14">
        <v>6.8909774436090219</v>
      </c>
      <c r="C60" s="14">
        <f t="shared" si="0"/>
        <v>1.9302129390580058</v>
      </c>
      <c r="D60" s="14">
        <f t="shared" si="1"/>
        <v>-1.5915455305899551E-2</v>
      </c>
    </row>
    <row r="61" spans="1:4" x14ac:dyDescent="0.25">
      <c r="A61" s="1">
        <v>38473</v>
      </c>
      <c r="B61" s="14">
        <v>7.2998805256869765</v>
      </c>
      <c r="C61" s="14">
        <f t="shared" si="0"/>
        <v>1.9878579816761657</v>
      </c>
      <c r="D61" s="14">
        <f t="shared" si="1"/>
        <v>5.7645042618159836E-2</v>
      </c>
    </row>
    <row r="62" spans="1:4" x14ac:dyDescent="0.25">
      <c r="A62" s="1">
        <v>38504</v>
      </c>
      <c r="B62" s="14">
        <v>7.5030699959066709</v>
      </c>
      <c r="C62" s="14">
        <f t="shared" si="0"/>
        <v>2.0153122695760102</v>
      </c>
      <c r="D62" s="14">
        <f t="shared" si="1"/>
        <v>2.7454287899844498E-2</v>
      </c>
    </row>
    <row r="63" spans="1:4" x14ac:dyDescent="0.25">
      <c r="A63" s="1">
        <v>38534</v>
      </c>
      <c r="B63" s="14">
        <v>7.7768349596945257</v>
      </c>
      <c r="C63" s="14">
        <f t="shared" si="0"/>
        <v>2.0511494378976196</v>
      </c>
      <c r="D63" s="14">
        <f t="shared" si="1"/>
        <v>3.5837168321609436E-2</v>
      </c>
    </row>
    <row r="64" spans="1:4" x14ac:dyDescent="0.25">
      <c r="A64" s="1">
        <v>38565</v>
      </c>
      <c r="B64" s="14">
        <v>7.7439797211660322</v>
      </c>
      <c r="C64" s="14">
        <f t="shared" si="0"/>
        <v>2.0469157313197668</v>
      </c>
      <c r="D64" s="14">
        <f t="shared" si="1"/>
        <v>-4.2337065778528249E-3</v>
      </c>
    </row>
    <row r="65" spans="1:4" x14ac:dyDescent="0.25">
      <c r="A65" s="1">
        <v>38596</v>
      </c>
      <c r="B65" s="14">
        <v>7.8873835732430138</v>
      </c>
      <c r="C65" s="14">
        <f t="shared" si="0"/>
        <v>2.0652644668383267</v>
      </c>
      <c r="D65" s="14">
        <f t="shared" si="1"/>
        <v>1.8348735518559867E-2</v>
      </c>
    </row>
    <row r="66" spans="1:4" x14ac:dyDescent="0.25">
      <c r="A66" s="1">
        <v>38626</v>
      </c>
      <c r="B66" s="14">
        <v>8.2197309417040358</v>
      </c>
      <c r="C66" s="14">
        <f t="shared" si="0"/>
        <v>2.1065374763795863</v>
      </c>
      <c r="D66" s="14">
        <f t="shared" si="1"/>
        <v>4.1273009541259675E-2</v>
      </c>
    </row>
    <row r="67" spans="1:4" x14ac:dyDescent="0.25">
      <c r="A67" s="1">
        <v>38657</v>
      </c>
      <c r="B67" s="14">
        <v>8.6175422974176303</v>
      </c>
      <c r="C67" s="14">
        <f t="shared" si="0"/>
        <v>2.1537999277133597</v>
      </c>
      <c r="D67" s="14">
        <f t="shared" si="1"/>
        <v>4.7262451333773381E-2</v>
      </c>
    </row>
    <row r="68" spans="1:4" x14ac:dyDescent="0.25">
      <c r="A68" s="1">
        <v>38687</v>
      </c>
      <c r="B68" s="14">
        <v>8.8507429085997291</v>
      </c>
      <c r="C68" s="14">
        <f t="shared" si="0"/>
        <v>2.1805013999712437</v>
      </c>
      <c r="D68" s="14">
        <f t="shared" si="1"/>
        <v>2.6701472257883996E-2</v>
      </c>
    </row>
    <row r="69" spans="1:4" x14ac:dyDescent="0.25">
      <c r="A69" s="1">
        <v>38718</v>
      </c>
      <c r="B69" s="14">
        <v>7.6826923076923075</v>
      </c>
      <c r="C69" s="14">
        <f t="shared" si="0"/>
        <v>2.0389700466249021</v>
      </c>
      <c r="D69" s="14">
        <f t="shared" si="1"/>
        <v>-0.14153135334634159</v>
      </c>
    </row>
    <row r="70" spans="1:4" x14ac:dyDescent="0.25">
      <c r="A70" s="1">
        <v>38749</v>
      </c>
      <c r="B70" s="14">
        <v>9.5638489208633093</v>
      </c>
      <c r="C70" s="14">
        <f t="shared" si="0"/>
        <v>2.2579902528238098</v>
      </c>
      <c r="D70" s="14">
        <f t="shared" si="1"/>
        <v>0.21902020619890772</v>
      </c>
    </row>
    <row r="71" spans="1:4" x14ac:dyDescent="0.25">
      <c r="A71" s="1">
        <v>38777</v>
      </c>
      <c r="B71" s="14">
        <v>18.122637051039696</v>
      </c>
      <c r="C71" s="14">
        <f t="shared" ref="C71:C134" si="2">+LN(B71)</f>
        <v>2.8971618226440738</v>
      </c>
      <c r="D71" s="14">
        <f t="shared" ref="D71:D134" si="3">+C71-C70</f>
        <v>0.63917156982026402</v>
      </c>
    </row>
    <row r="72" spans="1:4" x14ac:dyDescent="0.25">
      <c r="A72" s="1">
        <v>38808</v>
      </c>
      <c r="B72" s="14">
        <v>14.027582982702198</v>
      </c>
      <c r="C72" s="14">
        <f t="shared" si="2"/>
        <v>2.6410256043412077</v>
      </c>
      <c r="D72" s="14">
        <f t="shared" si="3"/>
        <v>-0.25613621830286615</v>
      </c>
    </row>
    <row r="73" spans="1:4" x14ac:dyDescent="0.25">
      <c r="A73" s="1">
        <v>38838</v>
      </c>
      <c r="B73" s="14">
        <v>8.2135922330097095</v>
      </c>
      <c r="C73" s="14">
        <f t="shared" si="2"/>
        <v>2.1057903713765875</v>
      </c>
      <c r="D73" s="14">
        <f t="shared" si="3"/>
        <v>-0.53523523296462017</v>
      </c>
    </row>
    <row r="74" spans="1:4" x14ac:dyDescent="0.25">
      <c r="A74" s="1">
        <v>38869</v>
      </c>
      <c r="B74" s="14">
        <v>9.1111850865512647</v>
      </c>
      <c r="C74" s="14">
        <f t="shared" si="2"/>
        <v>2.2095027891506995</v>
      </c>
      <c r="D74" s="14">
        <f t="shared" si="3"/>
        <v>0.103712417774112</v>
      </c>
    </row>
    <row r="75" spans="1:4" x14ac:dyDescent="0.25">
      <c r="A75" s="1">
        <v>38899</v>
      </c>
      <c r="B75" s="14">
        <v>11.547018348623853</v>
      </c>
      <c r="C75" s="14">
        <f t="shared" si="2"/>
        <v>2.446427252006635</v>
      </c>
      <c r="D75" s="14">
        <f t="shared" si="3"/>
        <v>0.23692446285593549</v>
      </c>
    </row>
    <row r="76" spans="1:4" x14ac:dyDescent="0.25">
      <c r="A76" s="1">
        <v>38930</v>
      </c>
      <c r="B76" s="14">
        <v>15.416476494751258</v>
      </c>
      <c r="C76" s="14">
        <f t="shared" si="2"/>
        <v>2.7354368397386479</v>
      </c>
      <c r="D76" s="14">
        <f t="shared" si="3"/>
        <v>0.28900958773201291</v>
      </c>
    </row>
    <row r="77" spans="1:4" x14ac:dyDescent="0.25">
      <c r="A77" s="1">
        <v>38961</v>
      </c>
      <c r="B77" s="14">
        <v>24.715988779803649</v>
      </c>
      <c r="C77" s="14">
        <f t="shared" si="2"/>
        <v>3.2074503532337348</v>
      </c>
      <c r="D77" s="14">
        <f t="shared" si="3"/>
        <v>0.47201351349508691</v>
      </c>
    </row>
    <row r="78" spans="1:4" x14ac:dyDescent="0.25">
      <c r="A78" s="1">
        <v>38991</v>
      </c>
      <c r="B78" s="14">
        <v>30.573447636700653</v>
      </c>
      <c r="C78" s="14">
        <f t="shared" si="2"/>
        <v>3.4201319079768595</v>
      </c>
      <c r="D78" s="14">
        <f t="shared" si="3"/>
        <v>0.21268155474312467</v>
      </c>
    </row>
    <row r="79" spans="1:4" x14ac:dyDescent="0.25">
      <c r="A79" s="1">
        <v>39022</v>
      </c>
      <c r="B79" s="14">
        <v>19.8857276119403</v>
      </c>
      <c r="C79" s="14">
        <f t="shared" si="2"/>
        <v>2.9900022689854575</v>
      </c>
      <c r="D79" s="14">
        <f t="shared" si="3"/>
        <v>-0.430129638991402</v>
      </c>
    </row>
    <row r="80" spans="1:4" x14ac:dyDescent="0.25">
      <c r="A80" s="1">
        <v>39052</v>
      </c>
      <c r="B80" s="14">
        <v>11.184271217712176</v>
      </c>
      <c r="C80" s="14">
        <f t="shared" si="2"/>
        <v>2.4145084357081608</v>
      </c>
      <c r="D80" s="14">
        <f t="shared" si="3"/>
        <v>-0.57549383327729675</v>
      </c>
    </row>
    <row r="81" spans="1:4" x14ac:dyDescent="0.25">
      <c r="A81" s="1">
        <v>39083</v>
      </c>
      <c r="B81" s="14">
        <v>8.0185358986391382</v>
      </c>
      <c r="C81" s="14">
        <f t="shared" si="2"/>
        <v>2.0817558489335881</v>
      </c>
      <c r="D81" s="14">
        <f t="shared" si="3"/>
        <v>-0.33275258677457265</v>
      </c>
    </row>
    <row r="82" spans="1:4" x14ac:dyDescent="0.25">
      <c r="A82" s="1">
        <v>39114</v>
      </c>
      <c r="B82" s="14">
        <v>8.3682207421503332</v>
      </c>
      <c r="C82" s="14">
        <f t="shared" si="2"/>
        <v>2.1244412862947075</v>
      </c>
      <c r="D82" s="14">
        <f t="shared" si="3"/>
        <v>4.2685437361119405E-2</v>
      </c>
    </row>
    <row r="83" spans="1:4" x14ac:dyDescent="0.25">
      <c r="A83" s="1">
        <v>39142</v>
      </c>
      <c r="B83" s="14">
        <v>8.3010854176498334</v>
      </c>
      <c r="C83" s="14">
        <f t="shared" si="2"/>
        <v>2.1163862794633048</v>
      </c>
      <c r="D83" s="14">
        <f t="shared" si="3"/>
        <v>-8.0550068314027001E-3</v>
      </c>
    </row>
    <row r="84" spans="1:4" x14ac:dyDescent="0.25">
      <c r="A84" s="1">
        <v>39173</v>
      </c>
      <c r="B84" s="14">
        <v>8.5888671875</v>
      </c>
      <c r="C84" s="14">
        <f t="shared" si="2"/>
        <v>2.1504668515722054</v>
      </c>
      <c r="D84" s="14">
        <f t="shared" si="3"/>
        <v>3.4080572108900586E-2</v>
      </c>
    </row>
    <row r="85" spans="1:4" x14ac:dyDescent="0.25">
      <c r="A85" s="1">
        <v>39203</v>
      </c>
      <c r="B85" s="14">
        <v>16.151185770750992</v>
      </c>
      <c r="C85" s="14">
        <f t="shared" si="2"/>
        <v>2.7819934693109003</v>
      </c>
      <c r="D85" s="14">
        <f t="shared" si="3"/>
        <v>0.6315266177386949</v>
      </c>
    </row>
    <row r="86" spans="1:4" x14ac:dyDescent="0.25">
      <c r="A86" s="1">
        <v>39234</v>
      </c>
      <c r="B86" s="14">
        <v>30.368766404199476</v>
      </c>
      <c r="C86" s="14">
        <f t="shared" si="2"/>
        <v>3.4134146593390255</v>
      </c>
      <c r="D86" s="14">
        <f t="shared" si="3"/>
        <v>0.63142119002812525</v>
      </c>
    </row>
    <row r="87" spans="1:4" x14ac:dyDescent="0.25">
      <c r="A87" s="1">
        <v>39264</v>
      </c>
      <c r="B87" s="14">
        <v>54.009138381201033</v>
      </c>
      <c r="C87" s="14">
        <f t="shared" si="2"/>
        <v>3.9891532615281156</v>
      </c>
      <c r="D87" s="14">
        <f t="shared" si="3"/>
        <v>0.57573860218909001</v>
      </c>
    </row>
    <row r="88" spans="1:4" x14ac:dyDescent="0.25">
      <c r="A88" s="1">
        <v>39295</v>
      </c>
      <c r="B88" s="14">
        <v>59.20454545454546</v>
      </c>
      <c r="C88" s="14">
        <f t="shared" si="2"/>
        <v>4.0809983202692059</v>
      </c>
      <c r="D88" s="14">
        <f t="shared" si="3"/>
        <v>9.1845058741090391E-2</v>
      </c>
    </row>
    <row r="89" spans="1:4" x14ac:dyDescent="0.25">
      <c r="A89" s="1">
        <v>39326</v>
      </c>
      <c r="B89" s="14">
        <v>34.335977482088026</v>
      </c>
      <c r="C89" s="14">
        <f t="shared" si="2"/>
        <v>3.5361937106374959</v>
      </c>
      <c r="D89" s="14">
        <f t="shared" si="3"/>
        <v>-0.54480460963171007</v>
      </c>
    </row>
    <row r="90" spans="1:4" x14ac:dyDescent="0.25">
      <c r="A90" s="1">
        <v>39356</v>
      </c>
      <c r="B90" s="14">
        <v>88.446132596685089</v>
      </c>
      <c r="C90" s="14">
        <f t="shared" si="2"/>
        <v>4.4823936954744559</v>
      </c>
      <c r="D90" s="14">
        <f t="shared" si="3"/>
        <v>0.94619998483696</v>
      </c>
    </row>
    <row r="91" spans="1:4" x14ac:dyDescent="0.25">
      <c r="A91" s="1">
        <v>39387</v>
      </c>
      <c r="B91" s="14">
        <v>118.85154462242564</v>
      </c>
      <c r="C91" s="14">
        <f t="shared" si="2"/>
        <v>4.7778751901241536</v>
      </c>
      <c r="D91" s="14">
        <f t="shared" si="3"/>
        <v>0.29548149464969775</v>
      </c>
    </row>
    <row r="92" spans="1:4" x14ac:dyDescent="0.25">
      <c r="A92" s="1">
        <v>39417</v>
      </c>
      <c r="B92" s="14">
        <v>96.535674470457081</v>
      </c>
      <c r="C92" s="14">
        <f t="shared" si="2"/>
        <v>4.5699126236604624</v>
      </c>
      <c r="D92" s="14">
        <f t="shared" si="3"/>
        <v>-0.20796256646369127</v>
      </c>
    </row>
    <row r="93" spans="1:4" x14ac:dyDescent="0.25">
      <c r="A93" s="1">
        <v>39448</v>
      </c>
      <c r="B93" s="14">
        <v>121.25423250564333</v>
      </c>
      <c r="C93" s="14">
        <f t="shared" si="2"/>
        <v>4.7978894364713858</v>
      </c>
      <c r="D93" s="14">
        <f t="shared" si="3"/>
        <v>0.22797681281092341</v>
      </c>
    </row>
    <row r="94" spans="1:4" x14ac:dyDescent="0.25">
      <c r="A94" s="1">
        <v>39479</v>
      </c>
      <c r="B94" s="14">
        <v>306.92153493699885</v>
      </c>
      <c r="C94" s="14">
        <f t="shared" si="2"/>
        <v>5.7265921283949615</v>
      </c>
      <c r="D94" s="14">
        <f t="shared" si="3"/>
        <v>0.92870269192357568</v>
      </c>
    </row>
    <row r="95" spans="1:4" x14ac:dyDescent="0.25">
      <c r="A95" s="1">
        <v>39508</v>
      </c>
      <c r="B95" s="14">
        <v>103.4320766008378</v>
      </c>
      <c r="C95" s="14">
        <f t="shared" si="2"/>
        <v>4.6389151325432634</v>
      </c>
      <c r="D95" s="14">
        <f t="shared" si="3"/>
        <v>-1.0876769958516981</v>
      </c>
    </row>
    <row r="96" spans="1:4" x14ac:dyDescent="0.25">
      <c r="A96" s="1">
        <v>39539</v>
      </c>
      <c r="B96" s="14">
        <v>66.209169054441261</v>
      </c>
      <c r="C96" s="14">
        <f t="shared" si="2"/>
        <v>4.1928189587060789</v>
      </c>
      <c r="D96" s="14">
        <f t="shared" si="3"/>
        <v>-0.44609617383718447</v>
      </c>
    </row>
    <row r="97" spans="1:4" x14ac:dyDescent="0.25">
      <c r="A97" s="1">
        <v>39569</v>
      </c>
      <c r="B97" s="14">
        <v>41.531818181818188</v>
      </c>
      <c r="C97" s="14">
        <f t="shared" si="2"/>
        <v>3.7264598366462591</v>
      </c>
      <c r="D97" s="14">
        <f t="shared" si="3"/>
        <v>-0.46635912205981978</v>
      </c>
    </row>
    <row r="98" spans="1:4" x14ac:dyDescent="0.25">
      <c r="A98" s="1">
        <v>39600</v>
      </c>
      <c r="B98" s="14">
        <v>26.72640931372549</v>
      </c>
      <c r="C98" s="14">
        <f t="shared" si="2"/>
        <v>3.2856521894300044</v>
      </c>
      <c r="D98" s="14">
        <f t="shared" si="3"/>
        <v>-0.44080764721625476</v>
      </c>
    </row>
    <row r="99" spans="1:4" x14ac:dyDescent="0.25">
      <c r="A99" s="1">
        <v>39630</v>
      </c>
      <c r="B99" s="14">
        <v>49.152647975077883</v>
      </c>
      <c r="C99" s="14">
        <f t="shared" si="2"/>
        <v>3.8949307205250192</v>
      </c>
      <c r="D99" s="14">
        <f t="shared" si="3"/>
        <v>0.60927853109501484</v>
      </c>
    </row>
    <row r="100" spans="1:4" x14ac:dyDescent="0.25">
      <c r="A100" s="1">
        <v>39661</v>
      </c>
      <c r="B100" s="14">
        <v>72.749679897567219</v>
      </c>
      <c r="C100" s="14">
        <f t="shared" si="2"/>
        <v>4.2870245060084811</v>
      </c>
      <c r="D100" s="14">
        <f t="shared" si="3"/>
        <v>0.39209378548346185</v>
      </c>
    </row>
    <row r="101" spans="1:4" x14ac:dyDescent="0.25">
      <c r="A101" s="1">
        <v>39692</v>
      </c>
      <c r="B101" s="14">
        <v>56.634790528233154</v>
      </c>
      <c r="C101" s="14">
        <f t="shared" si="2"/>
        <v>4.0366234700183652</v>
      </c>
      <c r="D101" s="14">
        <f t="shared" si="3"/>
        <v>-0.25040103599011587</v>
      </c>
    </row>
    <row r="102" spans="1:4" x14ac:dyDescent="0.25">
      <c r="A102" s="1">
        <v>39722</v>
      </c>
      <c r="B102" s="14">
        <v>59.870959332638165</v>
      </c>
      <c r="C102" s="14">
        <f t="shared" si="2"/>
        <v>4.092191568403976</v>
      </c>
      <c r="D102" s="14">
        <f t="shared" si="3"/>
        <v>5.5568098385610831E-2</v>
      </c>
    </row>
    <row r="103" spans="1:4" x14ac:dyDescent="0.25">
      <c r="A103" s="1">
        <v>39753</v>
      </c>
      <c r="B103" s="14">
        <v>43.471645919778702</v>
      </c>
      <c r="C103" s="14">
        <f t="shared" si="2"/>
        <v>3.7721089076328487</v>
      </c>
      <c r="D103" s="14">
        <f t="shared" si="3"/>
        <v>-0.32008266077112735</v>
      </c>
    </row>
    <row r="104" spans="1:4" x14ac:dyDescent="0.25">
      <c r="A104" s="1">
        <v>39783</v>
      </c>
      <c r="B104" s="14">
        <v>45.807634246279925</v>
      </c>
      <c r="C104" s="14">
        <f t="shared" si="2"/>
        <v>3.82445076382947</v>
      </c>
      <c r="D104" s="14">
        <f t="shared" si="3"/>
        <v>5.234185619662135E-2</v>
      </c>
    </row>
    <row r="105" spans="1:4" x14ac:dyDescent="0.25">
      <c r="A105" s="1">
        <v>39814</v>
      </c>
      <c r="B105" s="14">
        <v>40.98221936589546</v>
      </c>
      <c r="C105" s="14">
        <f t="shared" si="2"/>
        <v>3.7131382986379915</v>
      </c>
      <c r="D105" s="14">
        <f t="shared" si="3"/>
        <v>-0.11131246519147853</v>
      </c>
    </row>
    <row r="106" spans="1:4" x14ac:dyDescent="0.25">
      <c r="A106" s="1">
        <v>39845</v>
      </c>
      <c r="B106" s="14">
        <v>33.486021505376343</v>
      </c>
      <c r="C106" s="14">
        <f t="shared" si="2"/>
        <v>3.5111280832540683</v>
      </c>
      <c r="D106" s="14">
        <f t="shared" si="3"/>
        <v>-0.20201021538392316</v>
      </c>
    </row>
    <row r="107" spans="1:4" x14ac:dyDescent="0.25">
      <c r="A107" s="1">
        <v>39873</v>
      </c>
      <c r="B107" s="14">
        <v>15.295742939009415</v>
      </c>
      <c r="C107" s="14">
        <f t="shared" si="2"/>
        <v>2.7275745504022293</v>
      </c>
      <c r="D107" s="14">
        <f t="shared" si="3"/>
        <v>-0.78355353285183904</v>
      </c>
    </row>
    <row r="108" spans="1:4" x14ac:dyDescent="0.25">
      <c r="A108" s="1">
        <v>39904</v>
      </c>
      <c r="B108" s="14">
        <v>40.358395440596226</v>
      </c>
      <c r="C108" s="14">
        <f t="shared" si="2"/>
        <v>3.6977994385156312</v>
      </c>
      <c r="D108" s="14">
        <f t="shared" si="3"/>
        <v>0.97022488811340191</v>
      </c>
    </row>
    <row r="109" spans="1:4" x14ac:dyDescent="0.25">
      <c r="A109" s="1">
        <v>39934</v>
      </c>
      <c r="B109" s="14">
        <v>9.4249764816556922</v>
      </c>
      <c r="C109" s="14">
        <f t="shared" si="2"/>
        <v>2.2433632380159154</v>
      </c>
      <c r="D109" s="14">
        <f t="shared" si="3"/>
        <v>-1.4544362004997158</v>
      </c>
    </row>
    <row r="110" spans="1:4" x14ac:dyDescent="0.25">
      <c r="A110" s="1">
        <v>39965</v>
      </c>
      <c r="B110" s="14">
        <v>14.713261648745519</v>
      </c>
      <c r="C110" s="14">
        <f t="shared" si="2"/>
        <v>2.6887492400651629</v>
      </c>
      <c r="D110" s="14">
        <f t="shared" si="3"/>
        <v>0.4453860020492475</v>
      </c>
    </row>
    <row r="111" spans="1:4" x14ac:dyDescent="0.25">
      <c r="A111" s="1">
        <v>39995</v>
      </c>
      <c r="B111" s="14">
        <v>16.747019180922756</v>
      </c>
      <c r="C111" s="14">
        <f t="shared" si="2"/>
        <v>2.8182202830865366</v>
      </c>
      <c r="D111" s="14">
        <f t="shared" si="3"/>
        <v>0.12947104302137369</v>
      </c>
    </row>
    <row r="112" spans="1:4" x14ac:dyDescent="0.25">
      <c r="A112" s="1">
        <v>40026</v>
      </c>
      <c r="B112" s="14">
        <v>11.001362397820163</v>
      </c>
      <c r="C112" s="14">
        <f t="shared" si="2"/>
        <v>2.3980191194763418</v>
      </c>
      <c r="D112" s="14">
        <f t="shared" si="3"/>
        <v>-0.42020116361019477</v>
      </c>
    </row>
    <row r="113" spans="1:4" x14ac:dyDescent="0.25">
      <c r="A113" s="1">
        <v>40057</v>
      </c>
      <c r="B113" s="14">
        <v>8.5614162016548008</v>
      </c>
      <c r="C113" s="14">
        <f t="shared" si="2"/>
        <v>2.1472656205878335</v>
      </c>
      <c r="D113" s="14">
        <f t="shared" si="3"/>
        <v>-0.25075349888850829</v>
      </c>
    </row>
    <row r="114" spans="1:4" x14ac:dyDescent="0.25">
      <c r="A114" s="1">
        <v>40087</v>
      </c>
      <c r="B114" s="14">
        <v>9.1214761570827481</v>
      </c>
      <c r="C114" s="14">
        <f t="shared" si="2"/>
        <v>2.2106316503176808</v>
      </c>
      <c r="D114" s="14">
        <f t="shared" si="3"/>
        <v>6.3366029729847284E-2</v>
      </c>
    </row>
    <row r="115" spans="1:4" x14ac:dyDescent="0.25">
      <c r="A115" s="1">
        <v>40118</v>
      </c>
      <c r="B115" s="14">
        <v>9.3452199720670386</v>
      </c>
      <c r="C115" s="14">
        <f t="shared" si="2"/>
        <v>2.2348649796424773</v>
      </c>
      <c r="D115" s="14">
        <f t="shared" si="3"/>
        <v>2.4233329324796493E-2</v>
      </c>
    </row>
    <row r="116" spans="1:4" x14ac:dyDescent="0.25">
      <c r="A116" s="1">
        <v>40148</v>
      </c>
      <c r="B116" s="14">
        <v>9.4709836654101593</v>
      </c>
      <c r="C116" s="14">
        <f t="shared" si="2"/>
        <v>2.2482327735471079</v>
      </c>
      <c r="D116" s="14">
        <f t="shared" si="3"/>
        <v>1.3367793904630609E-2</v>
      </c>
    </row>
    <row r="117" spans="1:4" x14ac:dyDescent="0.25">
      <c r="A117" s="1">
        <v>40179</v>
      </c>
      <c r="B117" s="14">
        <v>9.482731284236154</v>
      </c>
      <c r="C117" s="14">
        <f t="shared" si="2"/>
        <v>2.2494723849226639</v>
      </c>
      <c r="D117" s="14">
        <f t="shared" si="3"/>
        <v>1.239611375555949E-3</v>
      </c>
    </row>
    <row r="118" spans="1:4" x14ac:dyDescent="0.25">
      <c r="A118" s="1">
        <v>40210</v>
      </c>
      <c r="B118" s="14">
        <v>6.8843914610479624</v>
      </c>
      <c r="C118" s="14">
        <f t="shared" si="2"/>
        <v>1.9292567420794062</v>
      </c>
      <c r="D118" s="14">
        <f t="shared" si="3"/>
        <v>-0.32021564284325765</v>
      </c>
    </row>
    <row r="119" spans="1:4" x14ac:dyDescent="0.25">
      <c r="A119" s="1">
        <v>40238</v>
      </c>
      <c r="B119" s="14">
        <v>11.043010878545854</v>
      </c>
      <c r="C119" s="14">
        <f t="shared" si="2"/>
        <v>2.4017977281723466</v>
      </c>
      <c r="D119" s="14">
        <f t="shared" si="3"/>
        <v>0.47254098609294037</v>
      </c>
    </row>
    <row r="120" spans="1:4" x14ac:dyDescent="0.25">
      <c r="A120" s="1">
        <v>40269</v>
      </c>
      <c r="B120" s="14">
        <v>17.294211936300044</v>
      </c>
      <c r="C120" s="14">
        <f t="shared" si="2"/>
        <v>2.850371875366585</v>
      </c>
      <c r="D120" s="14">
        <f t="shared" si="3"/>
        <v>0.44857414719423838</v>
      </c>
    </row>
    <row r="121" spans="1:4" x14ac:dyDescent="0.25">
      <c r="A121" s="1">
        <v>40299</v>
      </c>
      <c r="B121" s="14">
        <v>13.597710360618205</v>
      </c>
      <c r="C121" s="14">
        <f t="shared" si="2"/>
        <v>2.6099014227316748</v>
      </c>
      <c r="D121" s="14">
        <f t="shared" si="3"/>
        <v>-0.24047045263491018</v>
      </c>
    </row>
    <row r="122" spans="1:4" x14ac:dyDescent="0.25">
      <c r="A122" s="1">
        <v>40330</v>
      </c>
      <c r="B122" s="14">
        <v>21.66819403714565</v>
      </c>
      <c r="C122" s="14">
        <f t="shared" si="2"/>
        <v>3.0758454727650477</v>
      </c>
      <c r="D122" s="14">
        <f t="shared" si="3"/>
        <v>0.46594405003337291</v>
      </c>
    </row>
    <row r="123" spans="1:4" x14ac:dyDescent="0.25">
      <c r="A123" s="1">
        <v>40360</v>
      </c>
      <c r="B123" s="14">
        <v>41.586402712117447</v>
      </c>
      <c r="C123" s="14">
        <f t="shared" si="2"/>
        <v>3.727773255955745</v>
      </c>
      <c r="D123" s="14">
        <f t="shared" si="3"/>
        <v>0.65192778319069733</v>
      </c>
    </row>
    <row r="124" spans="1:4" x14ac:dyDescent="0.25">
      <c r="A124" s="1">
        <v>40391</v>
      </c>
      <c r="B124" s="14">
        <v>55.818556641079326</v>
      </c>
      <c r="C124" s="14">
        <f t="shared" si="2"/>
        <v>4.0221063703944226</v>
      </c>
      <c r="D124" s="14">
        <f t="shared" si="3"/>
        <v>0.2943331144386776</v>
      </c>
    </row>
    <row r="125" spans="1:4" x14ac:dyDescent="0.25">
      <c r="A125" s="1">
        <v>40422</v>
      </c>
      <c r="B125" s="14">
        <v>75.772068099638403</v>
      </c>
      <c r="C125" s="14">
        <f t="shared" si="2"/>
        <v>4.3277297300097342</v>
      </c>
      <c r="D125" s="14">
        <f t="shared" si="3"/>
        <v>0.30562335961531151</v>
      </c>
    </row>
    <row r="126" spans="1:4" x14ac:dyDescent="0.25">
      <c r="A126" s="1">
        <v>40452</v>
      </c>
      <c r="B126" s="14">
        <v>116.35499777084259</v>
      </c>
      <c r="C126" s="14">
        <f t="shared" si="2"/>
        <v>4.7566458434527012</v>
      </c>
      <c r="D126" s="14">
        <f t="shared" si="3"/>
        <v>0.4289161134429671</v>
      </c>
    </row>
    <row r="127" spans="1:4" x14ac:dyDescent="0.25">
      <c r="A127" s="1">
        <v>40483</v>
      </c>
      <c r="B127" s="14">
        <v>129.30738733905579</v>
      </c>
      <c r="C127" s="14">
        <f t="shared" si="2"/>
        <v>4.8621924174717961</v>
      </c>
      <c r="D127" s="14">
        <f t="shared" si="3"/>
        <v>0.10554657401909484</v>
      </c>
    </row>
    <row r="128" spans="1:4" x14ac:dyDescent="0.25">
      <c r="A128" s="1">
        <v>40513</v>
      </c>
      <c r="B128" s="14">
        <v>63.745345523078967</v>
      </c>
      <c r="C128" s="14">
        <f t="shared" si="2"/>
        <v>4.1548961699703906</v>
      </c>
      <c r="D128" s="14">
        <f t="shared" si="3"/>
        <v>-0.70729624750140552</v>
      </c>
    </row>
    <row r="129" spans="1:4" x14ac:dyDescent="0.25">
      <c r="A129" s="1">
        <v>40544</v>
      </c>
      <c r="B129" s="14">
        <v>39.127465650353308</v>
      </c>
      <c r="C129" s="14">
        <f t="shared" si="2"/>
        <v>3.6668246666919888</v>
      </c>
      <c r="D129" s="14">
        <f t="shared" si="3"/>
        <v>-0.48807150327840176</v>
      </c>
    </row>
    <row r="130" spans="1:4" x14ac:dyDescent="0.25">
      <c r="A130" s="1">
        <v>40575</v>
      </c>
      <c r="B130" s="14">
        <v>13.455655469873218</v>
      </c>
      <c r="C130" s="14">
        <f t="shared" si="2"/>
        <v>2.5993994987019384</v>
      </c>
      <c r="D130" s="14">
        <f t="shared" si="3"/>
        <v>-1.0674251679900504</v>
      </c>
    </row>
    <row r="131" spans="1:4" x14ac:dyDescent="0.25">
      <c r="A131" s="1">
        <v>40603</v>
      </c>
      <c r="B131" s="14">
        <v>35.561684722984097</v>
      </c>
      <c r="C131" s="14">
        <f t="shared" si="2"/>
        <v>3.571268786435267</v>
      </c>
      <c r="D131" s="14">
        <f t="shared" si="3"/>
        <v>0.97186928773332859</v>
      </c>
    </row>
    <row r="132" spans="1:4" x14ac:dyDescent="0.25">
      <c r="A132" s="1">
        <v>40634</v>
      </c>
      <c r="B132" s="14">
        <v>11.80959864246717</v>
      </c>
      <c r="C132" s="14">
        <f t="shared" si="2"/>
        <v>2.4689126450820091</v>
      </c>
      <c r="D132" s="14">
        <f t="shared" si="3"/>
        <v>-1.1023561413532579</v>
      </c>
    </row>
    <row r="133" spans="1:4" x14ac:dyDescent="0.25">
      <c r="A133" s="1">
        <v>40664</v>
      </c>
      <c r="B133" s="14">
        <v>8.2776901917635968</v>
      </c>
      <c r="C133" s="14">
        <f t="shared" si="2"/>
        <v>2.113563967132543</v>
      </c>
      <c r="D133" s="14">
        <f t="shared" si="3"/>
        <v>-0.35534867794946612</v>
      </c>
    </row>
    <row r="134" spans="1:4" x14ac:dyDescent="0.25">
      <c r="A134" s="1">
        <v>40695</v>
      </c>
      <c r="B134" s="14">
        <v>12.157862763037512</v>
      </c>
      <c r="C134" s="14">
        <f t="shared" si="2"/>
        <v>2.4979761014718633</v>
      </c>
      <c r="D134" s="14">
        <f t="shared" si="3"/>
        <v>0.38441213433932031</v>
      </c>
    </row>
    <row r="135" spans="1:4" x14ac:dyDescent="0.25">
      <c r="A135" s="1">
        <v>40725</v>
      </c>
      <c r="B135" s="14">
        <v>20.999367543859648</v>
      </c>
      <c r="C135" s="14">
        <f t="shared" ref="C135:C198" si="4">+LN(B135)</f>
        <v>3.0444923203108338</v>
      </c>
      <c r="D135" s="14">
        <f t="shared" ref="D135:D198" si="5">+C135-C134</f>
        <v>0.5465162188389705</v>
      </c>
    </row>
    <row r="136" spans="1:4" x14ac:dyDescent="0.25">
      <c r="A136" s="1">
        <v>40756</v>
      </c>
      <c r="B136" s="14">
        <v>14.407331134375449</v>
      </c>
      <c r="C136" s="14">
        <f t="shared" si="4"/>
        <v>2.6677371835850323</v>
      </c>
      <c r="D136" s="14">
        <f t="shared" si="5"/>
        <v>-0.37675513672580152</v>
      </c>
    </row>
    <row r="137" spans="1:4" x14ac:dyDescent="0.25">
      <c r="A137" s="1">
        <v>40787</v>
      </c>
      <c r="B137" s="14">
        <v>12.162863178179663</v>
      </c>
      <c r="C137" s="14">
        <f t="shared" si="4"/>
        <v>2.4983873075538443</v>
      </c>
      <c r="D137" s="14">
        <f t="shared" si="5"/>
        <v>-0.16934987603118801</v>
      </c>
    </row>
    <row r="138" spans="1:4" x14ac:dyDescent="0.25">
      <c r="A138" s="1">
        <v>40817</v>
      </c>
      <c r="B138" s="14">
        <v>15.354862571701721</v>
      </c>
      <c r="C138" s="14">
        <f t="shared" si="4"/>
        <v>2.7314322037844643</v>
      </c>
      <c r="D138" s="14">
        <f t="shared" si="5"/>
        <v>0.23304489623061997</v>
      </c>
    </row>
    <row r="139" spans="1:4" x14ac:dyDescent="0.25">
      <c r="A139" s="1">
        <v>40848</v>
      </c>
      <c r="B139" s="14">
        <v>21.19196357878068</v>
      </c>
      <c r="C139" s="14">
        <f t="shared" si="4"/>
        <v>3.0536220333377084</v>
      </c>
      <c r="D139" s="14">
        <f t="shared" si="5"/>
        <v>0.32218982955324416</v>
      </c>
    </row>
    <row r="140" spans="1:4" x14ac:dyDescent="0.25">
      <c r="A140" s="1">
        <v>40878</v>
      </c>
      <c r="B140" s="14">
        <v>27.003321395203987</v>
      </c>
      <c r="C140" s="14">
        <f t="shared" si="4"/>
        <v>3.2959598730758337</v>
      </c>
      <c r="D140" s="14">
        <f t="shared" si="5"/>
        <v>0.24233783973812528</v>
      </c>
    </row>
    <row r="141" spans="1:4" x14ac:dyDescent="0.25">
      <c r="A141" s="1">
        <v>40909</v>
      </c>
      <c r="B141" s="14">
        <v>20.169339085008708</v>
      </c>
      <c r="C141" s="14">
        <f t="shared" si="4"/>
        <v>3.0041635842011374</v>
      </c>
      <c r="D141" s="14">
        <f t="shared" si="5"/>
        <v>-0.29179628887469633</v>
      </c>
    </row>
    <row r="142" spans="1:4" x14ac:dyDescent="0.25">
      <c r="A142" s="1">
        <v>40940</v>
      </c>
      <c r="B142" s="14">
        <v>7.0402218235198175</v>
      </c>
      <c r="C142" s="14">
        <f t="shared" si="4"/>
        <v>1.9516396786962535</v>
      </c>
      <c r="D142" s="14">
        <f t="shared" si="5"/>
        <v>-1.0525239055048838</v>
      </c>
    </row>
    <row r="143" spans="1:4" x14ac:dyDescent="0.25">
      <c r="A143" s="1">
        <v>40969</v>
      </c>
      <c r="B143" s="14">
        <v>7.4410677128489668</v>
      </c>
      <c r="C143" s="14">
        <f t="shared" si="4"/>
        <v>2.0070143483399834</v>
      </c>
      <c r="D143" s="14">
        <f t="shared" si="5"/>
        <v>5.5374669643729835E-2</v>
      </c>
    </row>
    <row r="144" spans="1:4" x14ac:dyDescent="0.25">
      <c r="A144" s="1">
        <v>41000</v>
      </c>
      <c r="B144" s="14">
        <v>74.43322182192486</v>
      </c>
      <c r="C144" s="14">
        <f t="shared" si="4"/>
        <v>4.3099023720388354</v>
      </c>
      <c r="D144" s="14">
        <f t="shared" si="5"/>
        <v>2.302888023698852</v>
      </c>
    </row>
    <row r="145" spans="1:4" x14ac:dyDescent="0.25">
      <c r="A145" s="1">
        <v>41030</v>
      </c>
      <c r="B145" s="14">
        <v>98.766021636876786</v>
      </c>
      <c r="C145" s="14">
        <f t="shared" si="4"/>
        <v>4.5927536350450966</v>
      </c>
      <c r="D145" s="14">
        <f t="shared" si="5"/>
        <v>0.28285126300626118</v>
      </c>
    </row>
    <row r="146" spans="1:4" x14ac:dyDescent="0.25">
      <c r="A146" s="1">
        <v>41061</v>
      </c>
      <c r="B146" s="14">
        <v>88.437630391626058</v>
      </c>
      <c r="C146" s="14">
        <f t="shared" si="4"/>
        <v>4.482297562229415</v>
      </c>
      <c r="D146" s="14">
        <f t="shared" si="5"/>
        <v>-0.11045607281568159</v>
      </c>
    </row>
    <row r="147" spans="1:4" x14ac:dyDescent="0.25">
      <c r="A147" s="1">
        <v>41091</v>
      </c>
      <c r="B147" s="14">
        <v>49.710015774292408</v>
      </c>
      <c r="C147" s="14">
        <f t="shared" si="4"/>
        <v>3.9062064374328718</v>
      </c>
      <c r="D147" s="14">
        <f t="shared" si="5"/>
        <v>-0.57609112479654323</v>
      </c>
    </row>
    <row r="148" spans="1:4" x14ac:dyDescent="0.25">
      <c r="A148" s="1">
        <v>41122</v>
      </c>
      <c r="B148" s="14">
        <v>49.197778011794441</v>
      </c>
      <c r="C148" s="14">
        <f t="shared" si="4"/>
        <v>3.8958484601165106</v>
      </c>
      <c r="D148" s="14">
        <f t="shared" si="5"/>
        <v>-1.0357977316361122E-2</v>
      </c>
    </row>
    <row r="149" spans="1:4" x14ac:dyDescent="0.25">
      <c r="A149" s="1">
        <v>41153</v>
      </c>
      <c r="B149" s="14">
        <v>69.83921585160202</v>
      </c>
      <c r="C149" s="14">
        <f t="shared" si="4"/>
        <v>4.2461956836848387</v>
      </c>
      <c r="D149" s="14">
        <f t="shared" si="5"/>
        <v>0.35034722356832804</v>
      </c>
    </row>
    <row r="150" spans="1:4" x14ac:dyDescent="0.25">
      <c r="A150" s="1">
        <v>41183</v>
      </c>
      <c r="B150" s="14">
        <v>92.713833794424346</v>
      </c>
      <c r="C150" s="14">
        <f t="shared" si="4"/>
        <v>4.5295176933086543</v>
      </c>
      <c r="D150" s="14">
        <f t="shared" si="5"/>
        <v>0.2833220096238156</v>
      </c>
    </row>
    <row r="151" spans="1:4" x14ac:dyDescent="0.25">
      <c r="A151" s="1">
        <v>41214</v>
      </c>
      <c r="B151" s="14">
        <v>157.52313754427394</v>
      </c>
      <c r="C151" s="14">
        <f t="shared" si="4"/>
        <v>5.0595723525192078</v>
      </c>
      <c r="D151" s="14">
        <f t="shared" si="5"/>
        <v>0.5300546592105535</v>
      </c>
    </row>
    <row r="152" spans="1:4" x14ac:dyDescent="0.25">
      <c r="A152" s="1">
        <v>41244</v>
      </c>
      <c r="B152" s="14">
        <v>151.84590018185492</v>
      </c>
      <c r="C152" s="14">
        <f t="shared" si="4"/>
        <v>5.0228661919955977</v>
      </c>
      <c r="D152" s="14">
        <f t="shared" si="5"/>
        <v>-3.6706160523610087E-2</v>
      </c>
    </row>
    <row r="153" spans="1:4" x14ac:dyDescent="0.25">
      <c r="A153" s="1">
        <v>41275</v>
      </c>
      <c r="B153" s="14">
        <v>142.05113107287448</v>
      </c>
      <c r="C153" s="14">
        <f t="shared" si="4"/>
        <v>4.9561870707667328</v>
      </c>
      <c r="D153" s="14">
        <f t="shared" si="5"/>
        <v>-6.6679121228864879E-2</v>
      </c>
    </row>
    <row r="154" spans="1:4" x14ac:dyDescent="0.25">
      <c r="A154" s="1">
        <v>41306</v>
      </c>
      <c r="B154" s="14">
        <v>210.83750051642221</v>
      </c>
      <c r="C154" s="14">
        <f t="shared" si="4"/>
        <v>5.3510876970335177</v>
      </c>
      <c r="D154" s="14">
        <f t="shared" si="5"/>
        <v>0.3949006262667849</v>
      </c>
    </row>
    <row r="155" spans="1:4" x14ac:dyDescent="0.25">
      <c r="A155" s="1">
        <v>41334</v>
      </c>
      <c r="B155" s="14">
        <v>109.02692972350231</v>
      </c>
      <c r="C155" s="14">
        <f t="shared" si="4"/>
        <v>4.6915949133979389</v>
      </c>
      <c r="D155" s="14">
        <f t="shared" si="5"/>
        <v>-0.65949278363557884</v>
      </c>
    </row>
    <row r="156" spans="1:4" x14ac:dyDescent="0.25">
      <c r="A156" s="1">
        <v>41365</v>
      </c>
      <c r="B156" s="14">
        <v>161.95256672081683</v>
      </c>
      <c r="C156" s="14">
        <f t="shared" si="4"/>
        <v>5.0873034943390261</v>
      </c>
      <c r="D156" s="14">
        <f t="shared" si="5"/>
        <v>0.39570858094108718</v>
      </c>
    </row>
    <row r="157" spans="1:4" x14ac:dyDescent="0.25">
      <c r="A157" s="1">
        <v>41395</v>
      </c>
      <c r="B157" s="14">
        <v>76.008534501885961</v>
      </c>
      <c r="C157" s="14">
        <f t="shared" si="4"/>
        <v>4.330845630059045</v>
      </c>
      <c r="D157" s="14">
        <f t="shared" si="5"/>
        <v>-0.75645786427998107</v>
      </c>
    </row>
    <row r="158" spans="1:4" x14ac:dyDescent="0.25">
      <c r="A158" s="1">
        <v>41426</v>
      </c>
      <c r="B158" s="14">
        <v>165.69717718554861</v>
      </c>
      <c r="C158" s="14">
        <f t="shared" si="4"/>
        <v>5.1101618885936766</v>
      </c>
      <c r="D158" s="14">
        <f t="shared" si="5"/>
        <v>0.7793162585346316</v>
      </c>
    </row>
    <row r="159" spans="1:4" x14ac:dyDescent="0.25">
      <c r="A159" s="1">
        <v>41456</v>
      </c>
      <c r="B159" s="14">
        <v>62.420466148723634</v>
      </c>
      <c r="C159" s="14">
        <f t="shared" si="4"/>
        <v>4.1338932047532877</v>
      </c>
      <c r="D159" s="14">
        <f t="shared" si="5"/>
        <v>-0.9762686838403889</v>
      </c>
    </row>
    <row r="160" spans="1:4" x14ac:dyDescent="0.25">
      <c r="A160" s="1">
        <v>41487</v>
      </c>
      <c r="B160" s="14">
        <v>62.798249717514125</v>
      </c>
      <c r="C160" s="14">
        <f t="shared" si="4"/>
        <v>4.139927202345536</v>
      </c>
      <c r="D160" s="14">
        <f t="shared" si="5"/>
        <v>6.0339975922483191E-3</v>
      </c>
    </row>
    <row r="161" spans="1:4" x14ac:dyDescent="0.25">
      <c r="A161" s="1">
        <v>41518</v>
      </c>
      <c r="B161" s="14">
        <v>87.483893034825869</v>
      </c>
      <c r="C161" s="14">
        <f t="shared" si="4"/>
        <v>4.4714546968168492</v>
      </c>
      <c r="D161" s="14">
        <f t="shared" si="5"/>
        <v>0.33152749447131313</v>
      </c>
    </row>
    <row r="162" spans="1:4" x14ac:dyDescent="0.25">
      <c r="A162" s="1">
        <v>41548</v>
      </c>
      <c r="B162" s="14">
        <v>123.30576121288694</v>
      </c>
      <c r="C162" s="14">
        <f t="shared" si="4"/>
        <v>4.8146671342440559</v>
      </c>
      <c r="D162" s="14">
        <f t="shared" si="5"/>
        <v>0.34321243742720675</v>
      </c>
    </row>
    <row r="163" spans="1:4" x14ac:dyDescent="0.25">
      <c r="A163" s="1">
        <v>41579</v>
      </c>
      <c r="B163" s="14">
        <v>121.94718427095296</v>
      </c>
      <c r="C163" s="14">
        <f t="shared" si="4"/>
        <v>4.8035880351862916</v>
      </c>
      <c r="D163" s="14">
        <f t="shared" si="5"/>
        <v>-1.1079099057764275E-2</v>
      </c>
    </row>
    <row r="164" spans="1:4" x14ac:dyDescent="0.25">
      <c r="A164" s="1">
        <v>41609</v>
      </c>
      <c r="B164" s="14">
        <v>141.89733178654294</v>
      </c>
      <c r="C164" s="14">
        <f t="shared" si="4"/>
        <v>4.9551037805117106</v>
      </c>
      <c r="D164" s="14">
        <f t="shared" si="5"/>
        <v>0.151515745325419</v>
      </c>
    </row>
    <row r="165" spans="1:4" x14ac:dyDescent="0.25">
      <c r="A165" s="1">
        <v>41640</v>
      </c>
      <c r="B165" s="14">
        <v>118.991361318164</v>
      </c>
      <c r="C165" s="14">
        <f t="shared" si="4"/>
        <v>4.7790508965114515</v>
      </c>
      <c r="D165" s="14">
        <f t="shared" si="5"/>
        <v>-0.17605288400025909</v>
      </c>
    </row>
    <row r="166" spans="1:4" x14ac:dyDescent="0.25">
      <c r="A166" s="1">
        <v>41671</v>
      </c>
      <c r="B166" s="14">
        <v>216.61194438877757</v>
      </c>
      <c r="C166" s="14">
        <f t="shared" si="4"/>
        <v>5.3781074779623355</v>
      </c>
      <c r="D166" s="14">
        <f t="shared" si="5"/>
        <v>0.59905658145088392</v>
      </c>
    </row>
    <row r="167" spans="1:4" x14ac:dyDescent="0.25">
      <c r="A167" s="1">
        <v>41699</v>
      </c>
      <c r="B167" s="14">
        <v>306.93986481266893</v>
      </c>
      <c r="C167" s="14">
        <f t="shared" si="4"/>
        <v>5.7266518483111604</v>
      </c>
      <c r="D167" s="14">
        <f t="shared" si="5"/>
        <v>0.34854437034882491</v>
      </c>
    </row>
    <row r="168" spans="1:4" x14ac:dyDescent="0.25">
      <c r="A168" s="1">
        <v>41730</v>
      </c>
      <c r="B168" s="14">
        <v>352.32332689335391</v>
      </c>
      <c r="C168" s="14">
        <f t="shared" si="4"/>
        <v>5.8645492963069268</v>
      </c>
      <c r="D168" s="14">
        <f t="shared" si="5"/>
        <v>0.13789744799576642</v>
      </c>
    </row>
    <row r="169" spans="1:4" x14ac:dyDescent="0.25">
      <c r="A169" s="1">
        <v>41760</v>
      </c>
      <c r="B169" s="14">
        <v>332.54796274738061</v>
      </c>
      <c r="C169" s="14">
        <f t="shared" si="4"/>
        <v>5.806784098557344</v>
      </c>
      <c r="D169" s="14">
        <f t="shared" si="5"/>
        <v>-5.7765197749582775E-2</v>
      </c>
    </row>
    <row r="170" spans="1:4" x14ac:dyDescent="0.25">
      <c r="A170" s="1">
        <v>41791</v>
      </c>
      <c r="B170" s="14">
        <v>337.02117233294257</v>
      </c>
      <c r="C170" s="14">
        <f t="shared" si="4"/>
        <v>5.8201457542926729</v>
      </c>
      <c r="D170" s="14">
        <f t="shared" si="5"/>
        <v>1.3361655735328881E-2</v>
      </c>
    </row>
    <row r="171" spans="1:4" x14ac:dyDescent="0.25">
      <c r="A171" s="1">
        <v>41821</v>
      </c>
      <c r="B171" s="14">
        <v>192.47654275092938</v>
      </c>
      <c r="C171" s="14">
        <f t="shared" si="4"/>
        <v>5.259974290463485</v>
      </c>
      <c r="D171" s="14">
        <f t="shared" si="5"/>
        <v>-0.56017146382918792</v>
      </c>
    </row>
    <row r="172" spans="1:4" x14ac:dyDescent="0.25">
      <c r="A172" s="1">
        <v>41852</v>
      </c>
      <c r="B172" s="14">
        <v>284.13324353682384</v>
      </c>
      <c r="C172" s="14">
        <f t="shared" si="4"/>
        <v>5.6494432955197835</v>
      </c>
      <c r="D172" s="14">
        <f t="shared" si="5"/>
        <v>0.38946900505629856</v>
      </c>
    </row>
    <row r="173" spans="1:4" x14ac:dyDescent="0.25">
      <c r="A173" s="1">
        <v>41883</v>
      </c>
      <c r="B173" s="14">
        <v>311.90015077605318</v>
      </c>
      <c r="C173" s="14">
        <f t="shared" si="4"/>
        <v>5.7426831070251607</v>
      </c>
      <c r="D173" s="14">
        <f t="shared" si="5"/>
        <v>9.323981150537719E-2</v>
      </c>
    </row>
    <row r="174" spans="1:4" x14ac:dyDescent="0.25">
      <c r="A174" s="1">
        <v>41913</v>
      </c>
      <c r="B174" s="14">
        <v>295.2132974043115</v>
      </c>
      <c r="C174" s="14">
        <f t="shared" si="4"/>
        <v>5.6876981371193631</v>
      </c>
      <c r="D174" s="14">
        <f t="shared" si="5"/>
        <v>-5.4984969905797598E-2</v>
      </c>
    </row>
    <row r="175" spans="1:4" x14ac:dyDescent="0.25">
      <c r="A175" s="1">
        <v>41944</v>
      </c>
      <c r="B175" s="14">
        <v>328.73272947836642</v>
      </c>
      <c r="C175" s="14">
        <f t="shared" si="4"/>
        <v>5.7952450482059108</v>
      </c>
      <c r="D175" s="14">
        <f t="shared" si="5"/>
        <v>0.10754691108654768</v>
      </c>
    </row>
    <row r="176" spans="1:4" x14ac:dyDescent="0.25">
      <c r="A176" s="1">
        <v>41974</v>
      </c>
      <c r="B176" s="14">
        <v>295.46452768729642</v>
      </c>
      <c r="C176" s="14">
        <f t="shared" si="4"/>
        <v>5.6885487879732199</v>
      </c>
      <c r="D176" s="14">
        <f t="shared" si="5"/>
        <v>-0.10669626023269085</v>
      </c>
    </row>
    <row r="177" spans="1:4" x14ac:dyDescent="0.25">
      <c r="A177" s="1">
        <v>42005</v>
      </c>
      <c r="B177" s="14">
        <v>221.97469020172909</v>
      </c>
      <c r="C177" s="14">
        <f t="shared" si="4"/>
        <v>5.4025633672725428</v>
      </c>
      <c r="D177" s="14">
        <f t="shared" si="5"/>
        <v>-0.28598542070067712</v>
      </c>
    </row>
    <row r="178" spans="1:4" x14ac:dyDescent="0.25">
      <c r="A178" s="1">
        <v>42036</v>
      </c>
      <c r="B178" s="14">
        <v>143.2212658227848</v>
      </c>
      <c r="C178" s="14">
        <f t="shared" si="4"/>
        <v>4.9643907478499214</v>
      </c>
      <c r="D178" s="14">
        <f t="shared" si="5"/>
        <v>-0.43817261942262142</v>
      </c>
    </row>
    <row r="179" spans="1:4" x14ac:dyDescent="0.25">
      <c r="A179" s="1">
        <v>42064</v>
      </c>
      <c r="B179" s="14">
        <v>134.27225396825398</v>
      </c>
      <c r="C179" s="14">
        <f t="shared" si="4"/>
        <v>4.8998694847781126</v>
      </c>
      <c r="D179" s="14">
        <f t="shared" si="5"/>
        <v>-6.4521263071808832E-2</v>
      </c>
    </row>
    <row r="180" spans="1:4" x14ac:dyDescent="0.25">
      <c r="A180" s="1">
        <v>42095</v>
      </c>
      <c r="B180" s="14">
        <v>122.44010079472767</v>
      </c>
      <c r="C180" s="14">
        <f t="shared" si="4"/>
        <v>4.8076219372941846</v>
      </c>
      <c r="D180" s="14">
        <f t="shared" si="5"/>
        <v>-9.2247547483927939E-2</v>
      </c>
    </row>
    <row r="181" spans="1:4" x14ac:dyDescent="0.25">
      <c r="A181" s="1">
        <v>42125</v>
      </c>
      <c r="B181" s="14">
        <v>125.87535894450912</v>
      </c>
      <c r="C181" s="14">
        <f t="shared" si="4"/>
        <v>4.835292202629569</v>
      </c>
      <c r="D181" s="14">
        <f t="shared" si="5"/>
        <v>2.7670265335384414E-2</v>
      </c>
    </row>
    <row r="182" spans="1:4" x14ac:dyDescent="0.25">
      <c r="A182" s="1">
        <v>42156</v>
      </c>
      <c r="B182" s="14">
        <v>121.65544391121777</v>
      </c>
      <c r="C182" s="14">
        <f t="shared" si="4"/>
        <v>4.8011928188342354</v>
      </c>
      <c r="D182" s="14">
        <f t="shared" si="5"/>
        <v>-3.4099383795333615E-2</v>
      </c>
    </row>
    <row r="183" spans="1:4" x14ac:dyDescent="0.25">
      <c r="A183" s="1">
        <v>42186</v>
      </c>
      <c r="B183" s="14">
        <v>120.96155885471899</v>
      </c>
      <c r="C183" s="14">
        <f t="shared" si="4"/>
        <v>4.7954727997053164</v>
      </c>
      <c r="D183" s="14">
        <f t="shared" si="5"/>
        <v>-5.7200191289190627E-3</v>
      </c>
    </row>
    <row r="184" spans="1:4" x14ac:dyDescent="0.25">
      <c r="A184" s="1">
        <v>42217</v>
      </c>
      <c r="B184" s="14">
        <v>72.869998939104605</v>
      </c>
      <c r="C184" s="14">
        <f t="shared" si="4"/>
        <v>4.288677017123451</v>
      </c>
      <c r="D184" s="14">
        <f t="shared" si="5"/>
        <v>-0.50679578258186542</v>
      </c>
    </row>
    <row r="185" spans="1:4" x14ac:dyDescent="0.25">
      <c r="A185" s="1">
        <v>42248</v>
      </c>
      <c r="B185" s="14">
        <v>36.128075949367094</v>
      </c>
      <c r="C185" s="14">
        <f t="shared" si="4"/>
        <v>3.5870702901950877</v>
      </c>
      <c r="D185" s="14">
        <f t="shared" si="5"/>
        <v>-0.70160672692836323</v>
      </c>
    </row>
    <row r="186" spans="1:4" x14ac:dyDescent="0.25">
      <c r="A186" s="1">
        <v>42278</v>
      </c>
      <c r="B186" s="14">
        <v>60.214393586528125</v>
      </c>
      <c r="C186" s="14">
        <f t="shared" si="4"/>
        <v>4.0979114198575823</v>
      </c>
      <c r="D186" s="14">
        <f t="shared" si="5"/>
        <v>0.51084112966249462</v>
      </c>
    </row>
    <row r="187" spans="1:4" x14ac:dyDescent="0.25">
      <c r="A187" s="1">
        <v>42309</v>
      </c>
      <c r="B187" s="14">
        <v>60.997475822699805</v>
      </c>
      <c r="C187" s="14">
        <f t="shared" si="4"/>
        <v>4.1108324833613965</v>
      </c>
      <c r="D187" s="14">
        <f t="shared" si="5"/>
        <v>1.2921063503814167E-2</v>
      </c>
    </row>
    <row r="188" spans="1:4" x14ac:dyDescent="0.25">
      <c r="A188" s="1">
        <v>42339</v>
      </c>
      <c r="B188" s="14">
        <v>70.246045442941025</v>
      </c>
      <c r="C188" s="14">
        <f t="shared" si="4"/>
        <v>4.2520040140021917</v>
      </c>
      <c r="D188" s="14">
        <f t="shared" si="5"/>
        <v>0.14117153064079524</v>
      </c>
    </row>
    <row r="189" spans="1:4" x14ac:dyDescent="0.25">
      <c r="A189" s="1">
        <v>42370</v>
      </c>
      <c r="B189" s="14">
        <v>75.800604271203056</v>
      </c>
      <c r="C189" s="14">
        <f t="shared" si="4"/>
        <v>4.328106264532158</v>
      </c>
      <c r="D189" s="14">
        <f t="shared" si="5"/>
        <v>7.610225052996622E-2</v>
      </c>
    </row>
    <row r="190" spans="1:4" x14ac:dyDescent="0.25">
      <c r="A190" s="1">
        <v>42401</v>
      </c>
      <c r="B190" s="14">
        <v>81.93234422446254</v>
      </c>
      <c r="C190" s="14">
        <f t="shared" si="4"/>
        <v>4.4058938362729236</v>
      </c>
      <c r="D190" s="14">
        <f t="shared" si="5"/>
        <v>7.7787571740765671E-2</v>
      </c>
    </row>
    <row r="191" spans="1:4" x14ac:dyDescent="0.25">
      <c r="A191" s="1">
        <v>42430</v>
      </c>
      <c r="B191" s="14">
        <v>40.071375607261572</v>
      </c>
      <c r="C191" s="14">
        <f t="shared" si="4"/>
        <v>3.6906622541626461</v>
      </c>
      <c r="D191" s="14">
        <f t="shared" si="5"/>
        <v>-0.71523158211027749</v>
      </c>
    </row>
    <row r="192" spans="1:4" x14ac:dyDescent="0.25">
      <c r="A192" s="1">
        <v>42461</v>
      </c>
      <c r="B192" s="14">
        <v>68.676740192841109</v>
      </c>
      <c r="C192" s="14">
        <f t="shared" si="4"/>
        <v>4.2294105711993009</v>
      </c>
      <c r="D192" s="14">
        <f t="shared" si="5"/>
        <v>0.53874831703665471</v>
      </c>
    </row>
    <row r="193" spans="1:4" x14ac:dyDescent="0.25">
      <c r="A193" s="1">
        <v>42491</v>
      </c>
      <c r="B193" s="14">
        <v>79.154267566494639</v>
      </c>
      <c r="C193" s="14">
        <f t="shared" si="4"/>
        <v>4.371398702327661</v>
      </c>
      <c r="D193" s="14">
        <f t="shared" si="5"/>
        <v>0.14198813112836017</v>
      </c>
    </row>
    <row r="194" spans="1:4" x14ac:dyDescent="0.25">
      <c r="A194" s="1">
        <v>42522</v>
      </c>
      <c r="B194" s="14">
        <v>27.855480818743565</v>
      </c>
      <c r="C194" s="14">
        <f t="shared" si="4"/>
        <v>3.3270297448116333</v>
      </c>
      <c r="D194" s="14">
        <f t="shared" si="5"/>
        <v>-1.0443689575160278</v>
      </c>
    </row>
    <row r="195" spans="1:4" x14ac:dyDescent="0.25">
      <c r="A195" s="1">
        <v>42552</v>
      </c>
      <c r="B195" s="14">
        <v>39.935156304373045</v>
      </c>
      <c r="C195" s="14">
        <f t="shared" si="4"/>
        <v>3.6872570463312195</v>
      </c>
      <c r="D195" s="14">
        <f t="shared" si="5"/>
        <v>0.36022730151958626</v>
      </c>
    </row>
    <row r="196" spans="1:4" x14ac:dyDescent="0.25">
      <c r="A196" s="1">
        <v>42583</v>
      </c>
      <c r="B196" s="14">
        <v>34.103840777159107</v>
      </c>
      <c r="C196" s="14">
        <f t="shared" si="4"/>
        <v>3.5294100107081419</v>
      </c>
      <c r="D196" s="14">
        <f t="shared" si="5"/>
        <v>-0.15784703562307767</v>
      </c>
    </row>
    <row r="197" spans="1:4" x14ac:dyDescent="0.25">
      <c r="A197" s="1">
        <v>42614</v>
      </c>
      <c r="B197" s="14">
        <v>36.765579710144927</v>
      </c>
      <c r="C197" s="14">
        <f t="shared" si="4"/>
        <v>3.6045620735136703</v>
      </c>
      <c r="D197" s="14">
        <f t="shared" si="5"/>
        <v>7.5152062805528441E-2</v>
      </c>
    </row>
    <row r="198" spans="1:4" x14ac:dyDescent="0.25">
      <c r="A198" s="1">
        <v>42644</v>
      </c>
      <c r="B198" s="14">
        <v>48.25208829524729</v>
      </c>
      <c r="C198" s="14">
        <f t="shared" si="4"/>
        <v>3.8764391075789248</v>
      </c>
      <c r="D198" s="14">
        <f t="shared" si="5"/>
        <v>0.27187703406525454</v>
      </c>
    </row>
    <row r="199" spans="1:4" x14ac:dyDescent="0.25">
      <c r="A199" s="1">
        <v>42675</v>
      </c>
      <c r="B199" s="14">
        <v>61.776420042861524</v>
      </c>
      <c r="C199" s="14">
        <f t="shared" ref="C199:C235" si="6">+LN(B199)</f>
        <v>4.1235217389493846</v>
      </c>
      <c r="D199" s="14">
        <f t="shared" ref="D199:D235" si="7">+C199-C198</f>
        <v>0.24708263137045972</v>
      </c>
    </row>
    <row r="200" spans="1:4" x14ac:dyDescent="0.25">
      <c r="A200" s="1">
        <v>42705</v>
      </c>
      <c r="B200" s="14">
        <v>56.20358513779528</v>
      </c>
      <c r="C200" s="14">
        <f t="shared" si="6"/>
        <v>4.028980547352452</v>
      </c>
      <c r="D200" s="14">
        <f t="shared" si="7"/>
        <v>-9.4541191596932528E-2</v>
      </c>
    </row>
    <row r="201" spans="1:4" x14ac:dyDescent="0.25">
      <c r="A201" s="1">
        <v>42736</v>
      </c>
      <c r="B201" s="14">
        <v>40.092395138496329</v>
      </c>
      <c r="C201" s="14">
        <f t="shared" si="6"/>
        <v>3.6911866689081334</v>
      </c>
      <c r="D201" s="14">
        <f t="shared" si="7"/>
        <v>-0.33779387844431863</v>
      </c>
    </row>
    <row r="202" spans="1:4" x14ac:dyDescent="0.25">
      <c r="A202" s="1">
        <v>42767</v>
      </c>
      <c r="B202" s="14">
        <v>42.750353205512283</v>
      </c>
      <c r="C202" s="14">
        <f t="shared" si="6"/>
        <v>3.7553774574658845</v>
      </c>
      <c r="D202" s="14">
        <f t="shared" si="7"/>
        <v>6.4190788557751066E-2</v>
      </c>
    </row>
    <row r="203" spans="1:4" x14ac:dyDescent="0.25">
      <c r="A203" s="1">
        <v>42795</v>
      </c>
      <c r="B203" s="14">
        <v>50.233625015449277</v>
      </c>
      <c r="C203" s="14">
        <f t="shared" si="6"/>
        <v>3.9166846234925905</v>
      </c>
      <c r="D203" s="14">
        <f t="shared" si="7"/>
        <v>0.16130716602670603</v>
      </c>
    </row>
    <row r="204" spans="1:4" x14ac:dyDescent="0.25">
      <c r="A204" s="1">
        <v>42826</v>
      </c>
      <c r="B204" s="14">
        <v>62.491835878903586</v>
      </c>
      <c r="C204" s="14">
        <f t="shared" si="6"/>
        <v>4.1350359222725022</v>
      </c>
      <c r="D204" s="14">
        <f t="shared" si="7"/>
        <v>0.21835129877991166</v>
      </c>
    </row>
    <row r="205" spans="1:4" x14ac:dyDescent="0.25">
      <c r="A205" s="1">
        <v>42856</v>
      </c>
      <c r="B205" s="14">
        <v>129.83452577594247</v>
      </c>
      <c r="C205" s="14">
        <f t="shared" si="6"/>
        <v>4.8662607610108566</v>
      </c>
      <c r="D205" s="14">
        <f t="shared" si="7"/>
        <v>0.73122483873835442</v>
      </c>
    </row>
    <row r="206" spans="1:4" x14ac:dyDescent="0.25">
      <c r="A206" s="1">
        <v>42887</v>
      </c>
      <c r="B206" s="14">
        <v>125.39109900585589</v>
      </c>
      <c r="C206" s="14">
        <f t="shared" si="6"/>
        <v>4.8314376448650167</v>
      </c>
      <c r="D206" s="14">
        <f t="shared" si="7"/>
        <v>-3.4823116145839883E-2</v>
      </c>
    </row>
    <row r="207" spans="1:4" x14ac:dyDescent="0.25">
      <c r="A207" s="1">
        <v>42917</v>
      </c>
      <c r="B207" s="14">
        <v>71.302477406056767</v>
      </c>
      <c r="C207" s="14">
        <f t="shared" si="6"/>
        <v>4.2669310730446188</v>
      </c>
      <c r="D207" s="14">
        <f t="shared" si="7"/>
        <v>-0.56450657182039787</v>
      </c>
    </row>
    <row r="208" spans="1:4" x14ac:dyDescent="0.25">
      <c r="A208" s="1">
        <v>42948</v>
      </c>
      <c r="B208" s="14">
        <v>69.360916694972829</v>
      </c>
      <c r="C208" s="14">
        <f t="shared" si="6"/>
        <v>4.2393235488637968</v>
      </c>
      <c r="D208" s="14">
        <f t="shared" si="7"/>
        <v>-2.7607524180822018E-2</v>
      </c>
    </row>
    <row r="209" spans="1:4" x14ac:dyDescent="0.25">
      <c r="A209" s="1">
        <v>42979</v>
      </c>
      <c r="B209" s="14">
        <v>127.30066318926977</v>
      </c>
      <c r="C209" s="14">
        <f t="shared" si="6"/>
        <v>4.8465517152062692</v>
      </c>
      <c r="D209" s="14">
        <f t="shared" si="7"/>
        <v>0.60722816634247234</v>
      </c>
    </row>
    <row r="210" spans="1:4" x14ac:dyDescent="0.25">
      <c r="A210" s="1">
        <v>43009</v>
      </c>
      <c r="B210" s="14">
        <v>157.95205738014346</v>
      </c>
      <c r="C210" s="14">
        <f t="shared" si="6"/>
        <v>5.0622915526785741</v>
      </c>
      <c r="D210" s="14">
        <f t="shared" si="7"/>
        <v>0.21573983747230496</v>
      </c>
    </row>
    <row r="211" spans="1:4" x14ac:dyDescent="0.25">
      <c r="A211" s="1">
        <v>43040</v>
      </c>
      <c r="B211" s="14">
        <v>163.10913407344151</v>
      </c>
      <c r="C211" s="14">
        <f t="shared" si="6"/>
        <v>5.0944195109616324</v>
      </c>
      <c r="D211" s="14">
        <f t="shared" si="7"/>
        <v>3.2127958283058256E-2</v>
      </c>
    </row>
    <row r="212" spans="1:4" x14ac:dyDescent="0.25">
      <c r="A212" s="1">
        <v>43070</v>
      </c>
      <c r="B212" s="14">
        <v>160.47829464415662</v>
      </c>
      <c r="C212" s="14">
        <f t="shared" si="6"/>
        <v>5.078158697562924</v>
      </c>
      <c r="D212" s="14">
        <f t="shared" si="7"/>
        <v>-1.6260813398708329E-2</v>
      </c>
    </row>
    <row r="213" spans="1:4" x14ac:dyDescent="0.25">
      <c r="A213" s="1">
        <v>43101</v>
      </c>
      <c r="B213" s="14">
        <v>84.169079964328162</v>
      </c>
      <c r="C213" s="14">
        <f t="shared" si="6"/>
        <v>4.43282763247975</v>
      </c>
      <c r="D213" s="14">
        <f t="shared" si="7"/>
        <v>-0.64533106508317406</v>
      </c>
    </row>
    <row r="214" spans="1:4" x14ac:dyDescent="0.25">
      <c r="A214" s="1">
        <v>43132</v>
      </c>
      <c r="B214" s="14">
        <v>69.867431298413877</v>
      </c>
      <c r="C214" s="14">
        <f t="shared" si="6"/>
        <v>4.2465996078755781</v>
      </c>
      <c r="D214" s="14">
        <f t="shared" si="7"/>
        <v>-0.18622802460417187</v>
      </c>
    </row>
    <row r="215" spans="1:4" x14ac:dyDescent="0.25">
      <c r="A215" s="1">
        <v>43160</v>
      </c>
      <c r="B215" s="14">
        <v>55.237709658762292</v>
      </c>
      <c r="C215" s="14">
        <f t="shared" si="6"/>
        <v>4.0116458660371146</v>
      </c>
      <c r="D215" s="14">
        <f t="shared" si="7"/>
        <v>-0.23495374183846351</v>
      </c>
    </row>
    <row r="216" spans="1:4" x14ac:dyDescent="0.25">
      <c r="A216" s="1">
        <v>43191</v>
      </c>
      <c r="B216" s="14">
        <v>63.658498077979125</v>
      </c>
      <c r="C216" s="14">
        <f t="shared" si="6"/>
        <v>4.1535328287069397</v>
      </c>
      <c r="D216" s="14">
        <f t="shared" si="7"/>
        <v>0.14188696266982515</v>
      </c>
    </row>
    <row r="217" spans="1:4" x14ac:dyDescent="0.25">
      <c r="A217" s="1">
        <v>43221</v>
      </c>
      <c r="B217" s="14">
        <v>42.462777287956271</v>
      </c>
      <c r="C217" s="14">
        <f t="shared" si="6"/>
        <v>3.7486278636498085</v>
      </c>
      <c r="D217" s="14">
        <f t="shared" si="7"/>
        <v>-0.40490496505713125</v>
      </c>
    </row>
    <row r="218" spans="1:4" x14ac:dyDescent="0.25">
      <c r="A218" s="1">
        <v>43252</v>
      </c>
      <c r="B218" s="14">
        <v>38.853104247820433</v>
      </c>
      <c r="C218" s="14">
        <f t="shared" si="6"/>
        <v>3.6597879770403496</v>
      </c>
      <c r="D218" s="14">
        <f t="shared" si="7"/>
        <v>-8.8839886609458851E-2</v>
      </c>
    </row>
    <row r="219" spans="1:4" x14ac:dyDescent="0.25">
      <c r="A219" s="1">
        <v>43282</v>
      </c>
      <c r="B219" s="14">
        <v>92.60202702702702</v>
      </c>
      <c r="C219" s="14">
        <f t="shared" si="6"/>
        <v>4.5283110315532289</v>
      </c>
      <c r="D219" s="14">
        <f t="shared" si="7"/>
        <v>0.86852305451287926</v>
      </c>
    </row>
    <row r="220" spans="1:4" x14ac:dyDescent="0.25">
      <c r="A220" s="1">
        <v>43313</v>
      </c>
      <c r="B220" s="14">
        <v>128.29423076923078</v>
      </c>
      <c r="C220" s="14">
        <f t="shared" si="6"/>
        <v>4.8543263038859337</v>
      </c>
      <c r="D220" s="14">
        <f t="shared" si="7"/>
        <v>0.32601527233270478</v>
      </c>
    </row>
    <row r="221" spans="1:4" x14ac:dyDescent="0.25">
      <c r="A221" s="1">
        <v>43344</v>
      </c>
      <c r="B221" s="14">
        <v>125.52875</v>
      </c>
      <c r="C221" s="14">
        <f t="shared" si="6"/>
        <v>4.8325348160015213</v>
      </c>
      <c r="D221" s="14">
        <f t="shared" si="7"/>
        <v>-2.1791487884412319E-2</v>
      </c>
    </row>
    <row r="222" spans="1:4" x14ac:dyDescent="0.25">
      <c r="A222" s="1">
        <v>43374</v>
      </c>
      <c r="B222" s="14">
        <v>124.40405405405406</v>
      </c>
      <c r="C222" s="14">
        <f t="shared" si="6"/>
        <v>4.8235347686330288</v>
      </c>
      <c r="D222" s="14">
        <f t="shared" si="7"/>
        <v>-9.0000473684925808E-3</v>
      </c>
    </row>
    <row r="223" spans="1:4" x14ac:dyDescent="0.25">
      <c r="A223" s="1">
        <v>43405</v>
      </c>
      <c r="B223" s="14">
        <v>64.433552631578948</v>
      </c>
      <c r="C223" s="14">
        <f t="shared" si="6"/>
        <v>4.1656345010310041</v>
      </c>
      <c r="D223" s="14">
        <f t="shared" si="7"/>
        <v>-0.65790026760202469</v>
      </c>
    </row>
    <row r="224" spans="1:4" x14ac:dyDescent="0.25">
      <c r="A224" s="1">
        <v>43435</v>
      </c>
      <c r="B224" s="14">
        <v>27.283108108108106</v>
      </c>
      <c r="C224" s="14">
        <f t="shared" si="6"/>
        <v>3.3062677600669992</v>
      </c>
      <c r="D224" s="14">
        <f t="shared" si="7"/>
        <v>-0.85936674096400489</v>
      </c>
    </row>
    <row r="225" spans="1:4" x14ac:dyDescent="0.25">
      <c r="A225" s="1">
        <v>43466</v>
      </c>
      <c r="B225" s="14">
        <v>18.500000000000004</v>
      </c>
      <c r="C225" s="14">
        <f t="shared" si="6"/>
        <v>2.9177707320842794</v>
      </c>
      <c r="D225" s="14">
        <f t="shared" si="7"/>
        <v>-0.38849702798271979</v>
      </c>
    </row>
    <row r="226" spans="1:4" x14ac:dyDescent="0.25">
      <c r="A226" s="1">
        <v>43497</v>
      </c>
      <c r="B226" s="14">
        <v>23.962500000000002</v>
      </c>
      <c r="C226" s="14">
        <f t="shared" si="6"/>
        <v>3.1764901083717629</v>
      </c>
      <c r="D226" s="14">
        <f t="shared" si="7"/>
        <v>0.25871937628748354</v>
      </c>
    </row>
    <row r="227" spans="1:4" x14ac:dyDescent="0.25">
      <c r="A227" s="1">
        <v>43525</v>
      </c>
      <c r="B227" s="14">
        <v>43.040909090909089</v>
      </c>
      <c r="C227" s="14">
        <f t="shared" si="6"/>
        <v>3.7621510376311385</v>
      </c>
      <c r="D227" s="14">
        <f t="shared" si="7"/>
        <v>0.58566092925937552</v>
      </c>
    </row>
    <row r="228" spans="1:4" x14ac:dyDescent="0.25">
      <c r="A228" s="1">
        <v>43556</v>
      </c>
      <c r="B228" s="14">
        <v>33.526282051282053</v>
      </c>
      <c r="C228" s="14">
        <f t="shared" si="6"/>
        <v>3.5123296700855291</v>
      </c>
      <c r="D228" s="14">
        <f t="shared" si="7"/>
        <v>-0.24982136754560935</v>
      </c>
    </row>
    <row r="229" spans="1:4" x14ac:dyDescent="0.25">
      <c r="A229" s="1">
        <v>43586</v>
      </c>
      <c r="B229" s="14">
        <v>10.5875</v>
      </c>
      <c r="C229" s="14">
        <f t="shared" si="6"/>
        <v>2.3596740599781727</v>
      </c>
      <c r="D229" s="14">
        <f t="shared" si="7"/>
        <v>-1.1526556101073564</v>
      </c>
    </row>
    <row r="230" spans="1:4" x14ac:dyDescent="0.25">
      <c r="A230" s="1">
        <v>43617</v>
      </c>
      <c r="B230" s="14">
        <v>13.438471502590673</v>
      </c>
      <c r="C230" s="14">
        <f t="shared" si="6"/>
        <v>2.5981216011417296</v>
      </c>
      <c r="D230" s="14">
        <f t="shared" si="7"/>
        <v>0.23844754116355693</v>
      </c>
    </row>
    <row r="231" spans="1:4" x14ac:dyDescent="0.25">
      <c r="A231" s="1">
        <v>43647</v>
      </c>
      <c r="B231" s="14">
        <v>28.040000000000003</v>
      </c>
      <c r="C231" s="14">
        <f t="shared" si="6"/>
        <v>3.3336320621663895</v>
      </c>
      <c r="D231" s="14">
        <f t="shared" si="7"/>
        <v>0.73551046102465989</v>
      </c>
    </row>
    <row r="232" spans="1:4" x14ac:dyDescent="0.25">
      <c r="A232" s="1">
        <v>43678</v>
      </c>
      <c r="B232" s="14">
        <v>45.738549618320612</v>
      </c>
      <c r="C232" s="14">
        <f t="shared" si="6"/>
        <v>3.8229414788291094</v>
      </c>
      <c r="D232" s="14">
        <f t="shared" si="7"/>
        <v>0.48930941666271988</v>
      </c>
    </row>
    <row r="233" spans="1:4" x14ac:dyDescent="0.25">
      <c r="A233" s="1">
        <v>43709</v>
      </c>
      <c r="B233" s="14">
        <v>51.415853658536591</v>
      </c>
      <c r="C233" s="14">
        <f t="shared" si="6"/>
        <v>3.9399465618407357</v>
      </c>
      <c r="D233" s="14">
        <f t="shared" si="7"/>
        <v>0.11700508301162627</v>
      </c>
    </row>
    <row r="234" spans="1:4" x14ac:dyDescent="0.25">
      <c r="A234" s="1">
        <v>43739</v>
      </c>
      <c r="B234" s="14">
        <v>57.265625</v>
      </c>
      <c r="C234" s="14">
        <f t="shared" si="6"/>
        <v>4.0477005309610803</v>
      </c>
      <c r="D234" s="14">
        <f t="shared" si="7"/>
        <v>0.10775396912034463</v>
      </c>
    </row>
    <row r="235" spans="1:4" x14ac:dyDescent="0.25">
      <c r="A235" s="1">
        <v>43770</v>
      </c>
      <c r="B235" s="14">
        <v>67.616071428571431</v>
      </c>
      <c r="C235" s="14">
        <f t="shared" si="6"/>
        <v>4.2138456978187282</v>
      </c>
      <c r="D235" s="14">
        <f t="shared" si="7"/>
        <v>0.16614516685764791</v>
      </c>
    </row>
    <row r="236" spans="1:4" x14ac:dyDescent="0.25">
      <c r="A236" s="1"/>
      <c r="C236" s="14"/>
      <c r="D236" s="14"/>
    </row>
    <row r="237" spans="1:4" x14ac:dyDescent="0.25">
      <c r="A237" s="1"/>
      <c r="C237" s="14"/>
      <c r="D237" s="14"/>
    </row>
    <row r="238" spans="1:4" x14ac:dyDescent="0.25">
      <c r="C238" s="14"/>
      <c r="D238" s="14"/>
    </row>
    <row r="239" spans="1:4" x14ac:dyDescent="0.25">
      <c r="C239" s="14"/>
      <c r="D239" s="14"/>
    </row>
    <row r="240" spans="1:4" x14ac:dyDescent="0.25">
      <c r="C240" s="14"/>
      <c r="D240" s="14"/>
    </row>
    <row r="241" spans="3:4" x14ac:dyDescent="0.25">
      <c r="C241" s="14"/>
      <c r="D241" s="14"/>
    </row>
    <row r="242" spans="3:4" x14ac:dyDescent="0.25">
      <c r="C242" s="14"/>
      <c r="D242" s="14"/>
    </row>
    <row r="243" spans="3:4" x14ac:dyDescent="0.25">
      <c r="C243" s="14"/>
      <c r="D243" s="14"/>
    </row>
    <row r="244" spans="3:4" x14ac:dyDescent="0.25">
      <c r="C244" s="14"/>
      <c r="D244" s="14"/>
    </row>
    <row r="245" spans="3:4" x14ac:dyDescent="0.25">
      <c r="C245" s="14"/>
      <c r="D245" s="14"/>
    </row>
    <row r="246" spans="3:4" x14ac:dyDescent="0.25">
      <c r="C246" s="14"/>
      <c r="D246" s="14"/>
    </row>
    <row r="247" spans="3:4" x14ac:dyDescent="0.25">
      <c r="C247" s="14"/>
      <c r="D247" s="14"/>
    </row>
    <row r="248" spans="3:4" x14ac:dyDescent="0.25">
      <c r="C248" s="14"/>
      <c r="D248" s="14"/>
    </row>
    <row r="249" spans="3:4" x14ac:dyDescent="0.25">
      <c r="C249" s="14"/>
      <c r="D249" s="14"/>
    </row>
    <row r="250" spans="3:4" x14ac:dyDescent="0.25">
      <c r="C250" s="14"/>
      <c r="D250" s="14"/>
    </row>
    <row r="251" spans="3:4" x14ac:dyDescent="0.25">
      <c r="C251" s="14"/>
      <c r="D251" s="14"/>
    </row>
    <row r="252" spans="3:4" x14ac:dyDescent="0.25">
      <c r="C252" s="14"/>
      <c r="D252" s="14"/>
    </row>
    <row r="253" spans="3:4" x14ac:dyDescent="0.25">
      <c r="C253" s="14"/>
      <c r="D253" s="14"/>
    </row>
    <row r="254" spans="3:4" x14ac:dyDescent="0.25">
      <c r="C254" s="14"/>
      <c r="D254" s="14"/>
    </row>
    <row r="255" spans="3:4" x14ac:dyDescent="0.25">
      <c r="C255" s="14"/>
      <c r="D255" s="14"/>
    </row>
    <row r="256" spans="3:4" x14ac:dyDescent="0.25">
      <c r="C256" s="14"/>
      <c r="D256" s="14"/>
    </row>
    <row r="257" spans="3:4" x14ac:dyDescent="0.25">
      <c r="C257" s="14"/>
      <c r="D257" s="14"/>
    </row>
    <row r="258" spans="3:4" x14ac:dyDescent="0.25">
      <c r="C258" s="14"/>
      <c r="D258" s="14"/>
    </row>
    <row r="259" spans="3:4" x14ac:dyDescent="0.25">
      <c r="C259" s="14"/>
      <c r="D259" s="14"/>
    </row>
    <row r="260" spans="3:4" x14ac:dyDescent="0.25">
      <c r="C260" s="14"/>
      <c r="D260" s="14"/>
    </row>
    <row r="261" spans="3:4" x14ac:dyDescent="0.25">
      <c r="C261" s="14"/>
      <c r="D261" s="14"/>
    </row>
    <row r="262" spans="3:4" x14ac:dyDescent="0.25">
      <c r="C262" s="14"/>
      <c r="D262" s="14"/>
    </row>
    <row r="263" spans="3:4" x14ac:dyDescent="0.25">
      <c r="C263" s="14"/>
      <c r="D263" s="14"/>
    </row>
    <row r="264" spans="3:4" x14ac:dyDescent="0.25">
      <c r="C264" s="14"/>
      <c r="D264" s="14"/>
    </row>
    <row r="265" spans="3:4" x14ac:dyDescent="0.25">
      <c r="C265" s="14"/>
      <c r="D265" s="14"/>
    </row>
    <row r="266" spans="3:4" x14ac:dyDescent="0.25">
      <c r="C266" s="14"/>
      <c r="D266" s="14"/>
    </row>
    <row r="267" spans="3:4" x14ac:dyDescent="0.25">
      <c r="C267" s="14"/>
      <c r="D267" s="14"/>
    </row>
    <row r="268" spans="3:4" x14ac:dyDescent="0.25">
      <c r="C268" s="14"/>
      <c r="D268" s="14"/>
    </row>
    <row r="269" spans="3:4" x14ac:dyDescent="0.25">
      <c r="C269" s="14"/>
      <c r="D269" s="14"/>
    </row>
    <row r="270" spans="3:4" x14ac:dyDescent="0.25">
      <c r="C270" s="14"/>
      <c r="D270" s="14"/>
    </row>
    <row r="271" spans="3:4" x14ac:dyDescent="0.25">
      <c r="C271" s="14"/>
      <c r="D271" s="14"/>
    </row>
    <row r="272" spans="3:4" x14ac:dyDescent="0.25">
      <c r="C272" s="14"/>
      <c r="D272" s="14"/>
    </row>
    <row r="273" spans="3:4" x14ac:dyDescent="0.25">
      <c r="C273" s="14"/>
      <c r="D273" s="14"/>
    </row>
    <row r="274" spans="3:4" x14ac:dyDescent="0.25">
      <c r="C274" s="14"/>
      <c r="D274" s="14"/>
    </row>
    <row r="275" spans="3:4" x14ac:dyDescent="0.25">
      <c r="C275" s="14"/>
      <c r="D275" s="14"/>
    </row>
    <row r="276" spans="3:4" x14ac:dyDescent="0.25">
      <c r="C276" s="14"/>
      <c r="D276" s="14"/>
    </row>
    <row r="277" spans="3:4" x14ac:dyDescent="0.25">
      <c r="C277" s="14"/>
      <c r="D277" s="14"/>
    </row>
    <row r="278" spans="3:4" x14ac:dyDescent="0.25">
      <c r="C278" s="14"/>
      <c r="D278" s="14"/>
    </row>
    <row r="279" spans="3:4" x14ac:dyDescent="0.25">
      <c r="C279" s="14"/>
      <c r="D279" s="14"/>
    </row>
    <row r="280" spans="3:4" x14ac:dyDescent="0.25">
      <c r="C280" s="14"/>
      <c r="D280" s="14"/>
    </row>
    <row r="281" spans="3:4" x14ac:dyDescent="0.25">
      <c r="C281" s="14"/>
      <c r="D281" s="14"/>
    </row>
    <row r="282" spans="3:4" x14ac:dyDescent="0.25">
      <c r="C282" s="14"/>
      <c r="D282" s="14"/>
    </row>
    <row r="283" spans="3:4" x14ac:dyDescent="0.25">
      <c r="C283" s="14"/>
      <c r="D283" s="14"/>
    </row>
    <row r="284" spans="3:4" x14ac:dyDescent="0.25">
      <c r="C284" s="14"/>
      <c r="D284" s="14"/>
    </row>
    <row r="285" spans="3:4" x14ac:dyDescent="0.25">
      <c r="C285" s="14"/>
      <c r="D285" s="14"/>
    </row>
    <row r="286" spans="3:4" x14ac:dyDescent="0.25">
      <c r="C286" s="14"/>
      <c r="D286" s="14"/>
    </row>
    <row r="287" spans="3:4" x14ac:dyDescent="0.25">
      <c r="C287" s="14"/>
      <c r="D287" s="14"/>
    </row>
    <row r="288" spans="3:4" x14ac:dyDescent="0.25">
      <c r="C288" s="14"/>
      <c r="D288" s="14"/>
    </row>
    <row r="289" spans="3:4" x14ac:dyDescent="0.25">
      <c r="C289" s="14"/>
      <c r="D289" s="14"/>
    </row>
    <row r="290" spans="3:4" x14ac:dyDescent="0.25">
      <c r="C290" s="14"/>
      <c r="D290" s="14"/>
    </row>
    <row r="291" spans="3:4" x14ac:dyDescent="0.25">
      <c r="C291" s="14"/>
      <c r="D291" s="14"/>
    </row>
    <row r="292" spans="3:4" x14ac:dyDescent="0.25">
      <c r="C292" s="14"/>
      <c r="D292" s="14"/>
    </row>
    <row r="293" spans="3:4" x14ac:dyDescent="0.25">
      <c r="C293" s="14"/>
      <c r="D293" s="14"/>
    </row>
    <row r="294" spans="3:4" x14ac:dyDescent="0.25">
      <c r="C294" s="14"/>
      <c r="D294" s="14"/>
    </row>
    <row r="295" spans="3:4" x14ac:dyDescent="0.25">
      <c r="C295" s="14"/>
      <c r="D295" s="14"/>
    </row>
    <row r="296" spans="3:4" x14ac:dyDescent="0.25">
      <c r="C296" s="14"/>
      <c r="D296" s="14"/>
    </row>
    <row r="297" spans="3:4" x14ac:dyDescent="0.25">
      <c r="C297" s="14"/>
      <c r="D297" s="14"/>
    </row>
    <row r="298" spans="3:4" x14ac:dyDescent="0.25">
      <c r="C298" s="14"/>
      <c r="D298" s="14"/>
    </row>
    <row r="299" spans="3:4" x14ac:dyDescent="0.25">
      <c r="C299" s="14"/>
      <c r="D299" s="14"/>
    </row>
    <row r="300" spans="3:4" x14ac:dyDescent="0.25">
      <c r="C300" s="14"/>
      <c r="D300" s="14"/>
    </row>
    <row r="301" spans="3:4" x14ac:dyDescent="0.25">
      <c r="C301" s="14"/>
      <c r="D301" s="14"/>
    </row>
    <row r="302" spans="3:4" x14ac:dyDescent="0.25">
      <c r="C302" s="14"/>
      <c r="D302" s="14"/>
    </row>
    <row r="303" spans="3:4" x14ac:dyDescent="0.25">
      <c r="C303" s="14"/>
      <c r="D303" s="14"/>
    </row>
    <row r="304" spans="3:4" x14ac:dyDescent="0.25">
      <c r="C304" s="14"/>
      <c r="D304" s="14"/>
    </row>
    <row r="305" spans="3:4" x14ac:dyDescent="0.25">
      <c r="C305" s="14"/>
      <c r="D305" s="14"/>
    </row>
    <row r="306" spans="3:4" x14ac:dyDescent="0.25">
      <c r="C306" s="14"/>
      <c r="D306" s="14"/>
    </row>
    <row r="307" spans="3:4" x14ac:dyDescent="0.25">
      <c r="C307" s="14"/>
      <c r="D307" s="14"/>
    </row>
    <row r="308" spans="3:4" x14ac:dyDescent="0.25">
      <c r="C308" s="14"/>
      <c r="D308" s="14"/>
    </row>
    <row r="309" spans="3:4" x14ac:dyDescent="0.25">
      <c r="C309" s="14"/>
      <c r="D309" s="14"/>
    </row>
    <row r="310" spans="3:4" x14ac:dyDescent="0.25">
      <c r="C310" s="14"/>
      <c r="D310" s="14"/>
    </row>
    <row r="311" spans="3:4" x14ac:dyDescent="0.25">
      <c r="C311" s="14"/>
      <c r="D311" s="14"/>
    </row>
    <row r="312" spans="3:4" x14ac:dyDescent="0.25">
      <c r="C312" s="14"/>
      <c r="D312" s="14"/>
    </row>
    <row r="313" spans="3:4" x14ac:dyDescent="0.25">
      <c r="C313" s="14"/>
      <c r="D313" s="14"/>
    </row>
    <row r="314" spans="3:4" x14ac:dyDescent="0.25">
      <c r="C314" s="14"/>
      <c r="D314" s="14"/>
    </row>
    <row r="315" spans="3:4" x14ac:dyDescent="0.25">
      <c r="C315" s="14"/>
      <c r="D315" s="14"/>
    </row>
    <row r="316" spans="3:4" x14ac:dyDescent="0.25">
      <c r="C316" s="14"/>
      <c r="D316" s="14"/>
    </row>
    <row r="317" spans="3:4" x14ac:dyDescent="0.25">
      <c r="C317" s="14"/>
      <c r="D317" s="14"/>
    </row>
    <row r="318" spans="3:4" x14ac:dyDescent="0.25">
      <c r="C318" s="14"/>
      <c r="D318" s="14"/>
    </row>
    <row r="319" spans="3:4" x14ac:dyDescent="0.25">
      <c r="C319" s="14"/>
      <c r="D319" s="14"/>
    </row>
    <row r="320" spans="3:4" x14ac:dyDescent="0.25">
      <c r="C320" s="14"/>
      <c r="D320" s="14"/>
    </row>
    <row r="321" spans="3:4" x14ac:dyDescent="0.25">
      <c r="C321" s="14"/>
      <c r="D321" s="14"/>
    </row>
    <row r="322" spans="3:4" x14ac:dyDescent="0.25">
      <c r="C322" s="14"/>
      <c r="D322" s="14"/>
    </row>
    <row r="323" spans="3:4" x14ac:dyDescent="0.25">
      <c r="C323" s="14"/>
      <c r="D323" s="14"/>
    </row>
    <row r="324" spans="3:4" x14ac:dyDescent="0.25">
      <c r="C324" s="14"/>
      <c r="D324" s="14"/>
    </row>
    <row r="325" spans="3:4" x14ac:dyDescent="0.25">
      <c r="C325" s="14"/>
      <c r="D325" s="14"/>
    </row>
    <row r="326" spans="3:4" x14ac:dyDescent="0.25">
      <c r="C326" s="14"/>
      <c r="D326" s="14"/>
    </row>
    <row r="327" spans="3:4" x14ac:dyDescent="0.25">
      <c r="C327" s="14"/>
      <c r="D327" s="14"/>
    </row>
    <row r="328" spans="3:4" x14ac:dyDescent="0.25">
      <c r="C328" s="14"/>
      <c r="D328" s="14"/>
    </row>
    <row r="329" spans="3:4" x14ac:dyDescent="0.25">
      <c r="C329" s="14"/>
      <c r="D329" s="14"/>
    </row>
    <row r="330" spans="3:4" x14ac:dyDescent="0.25">
      <c r="C330" s="14"/>
      <c r="D330" s="14"/>
    </row>
    <row r="331" spans="3:4" x14ac:dyDescent="0.25">
      <c r="C331" s="14"/>
      <c r="D331" s="14"/>
    </row>
    <row r="332" spans="3:4" x14ac:dyDescent="0.25">
      <c r="C332" s="14"/>
      <c r="D332" s="14"/>
    </row>
    <row r="333" spans="3:4" x14ac:dyDescent="0.25">
      <c r="C333" s="14"/>
      <c r="D333" s="14"/>
    </row>
    <row r="334" spans="3:4" x14ac:dyDescent="0.25">
      <c r="C334" s="14"/>
      <c r="D334" s="14"/>
    </row>
    <row r="335" spans="3:4" x14ac:dyDescent="0.25">
      <c r="C335" s="14"/>
      <c r="D335" s="14"/>
    </row>
    <row r="336" spans="3:4" x14ac:dyDescent="0.25">
      <c r="C336" s="14"/>
      <c r="D336" s="14"/>
    </row>
    <row r="337" spans="3:4" x14ac:dyDescent="0.25">
      <c r="C337" s="14"/>
      <c r="D337" s="14"/>
    </row>
    <row r="338" spans="3:4" x14ac:dyDescent="0.25">
      <c r="C338" s="14"/>
      <c r="D338" s="14"/>
    </row>
    <row r="339" spans="3:4" x14ac:dyDescent="0.25">
      <c r="C339" s="14"/>
      <c r="D339" s="14"/>
    </row>
    <row r="340" spans="3:4" x14ac:dyDescent="0.25">
      <c r="C340" s="14"/>
      <c r="D340" s="14"/>
    </row>
    <row r="341" spans="3:4" x14ac:dyDescent="0.25">
      <c r="C341" s="14"/>
      <c r="D341" s="14"/>
    </row>
    <row r="342" spans="3:4" x14ac:dyDescent="0.25">
      <c r="C342" s="14"/>
      <c r="D342" s="14"/>
    </row>
    <row r="343" spans="3:4" x14ac:dyDescent="0.25">
      <c r="C343" s="14"/>
      <c r="D343" s="14"/>
    </row>
    <row r="344" spans="3:4" x14ac:dyDescent="0.25">
      <c r="C344" s="14"/>
      <c r="D344" s="14"/>
    </row>
    <row r="345" spans="3:4" x14ac:dyDescent="0.25">
      <c r="C345" s="14"/>
      <c r="D345" s="14"/>
    </row>
    <row r="346" spans="3:4" x14ac:dyDescent="0.25">
      <c r="C346" s="14"/>
      <c r="D346" s="14"/>
    </row>
    <row r="347" spans="3:4" x14ac:dyDescent="0.25">
      <c r="C347" s="14"/>
      <c r="D347" s="14"/>
    </row>
    <row r="348" spans="3:4" x14ac:dyDescent="0.25">
      <c r="C348" s="14"/>
      <c r="D348" s="14"/>
    </row>
    <row r="349" spans="3:4" x14ac:dyDescent="0.25">
      <c r="C349" s="14"/>
      <c r="D349" s="14"/>
    </row>
    <row r="350" spans="3:4" x14ac:dyDescent="0.25">
      <c r="C350" s="14"/>
      <c r="D350" s="14"/>
    </row>
    <row r="351" spans="3:4" x14ac:dyDescent="0.25">
      <c r="C351" s="14"/>
      <c r="D351" s="14"/>
    </row>
    <row r="352" spans="3:4" x14ac:dyDescent="0.25">
      <c r="C352" s="14"/>
      <c r="D352" s="14"/>
    </row>
    <row r="353" spans="3:4" x14ac:dyDescent="0.25">
      <c r="C353" s="14"/>
      <c r="D353" s="14"/>
    </row>
    <row r="354" spans="3:4" x14ac:dyDescent="0.25">
      <c r="C354" s="14"/>
      <c r="D354" s="14"/>
    </row>
    <row r="355" spans="3:4" x14ac:dyDescent="0.25">
      <c r="C355" s="14"/>
      <c r="D355" s="14"/>
    </row>
    <row r="356" spans="3:4" x14ac:dyDescent="0.25">
      <c r="C356" s="14"/>
      <c r="D356" s="14"/>
    </row>
    <row r="357" spans="3:4" x14ac:dyDescent="0.25">
      <c r="C357" s="14"/>
      <c r="D357" s="14"/>
    </row>
    <row r="358" spans="3:4" x14ac:dyDescent="0.25">
      <c r="C358" s="14"/>
      <c r="D358" s="14"/>
    </row>
    <row r="359" spans="3:4" x14ac:dyDescent="0.25">
      <c r="C359" s="14"/>
      <c r="D359" s="14"/>
    </row>
    <row r="360" spans="3:4" x14ac:dyDescent="0.25">
      <c r="C360" s="14"/>
      <c r="D360" s="14"/>
    </row>
    <row r="361" spans="3:4" x14ac:dyDescent="0.25">
      <c r="C361" s="14"/>
      <c r="D361" s="14"/>
    </row>
    <row r="362" spans="3:4" x14ac:dyDescent="0.25">
      <c r="C362" s="14"/>
      <c r="D362" s="14"/>
    </row>
    <row r="363" spans="3:4" x14ac:dyDescent="0.25">
      <c r="C363" s="14"/>
      <c r="D363" s="14"/>
    </row>
    <row r="364" spans="3:4" x14ac:dyDescent="0.25">
      <c r="C364" s="14"/>
      <c r="D364" s="14"/>
    </row>
    <row r="365" spans="3:4" x14ac:dyDescent="0.25">
      <c r="C365" s="14"/>
      <c r="D365" s="14"/>
    </row>
    <row r="366" spans="3:4" x14ac:dyDescent="0.25">
      <c r="C366" s="14"/>
      <c r="D366" s="14"/>
    </row>
    <row r="367" spans="3:4" x14ac:dyDescent="0.25">
      <c r="C367" s="14"/>
      <c r="D367" s="14"/>
    </row>
    <row r="368" spans="3:4" x14ac:dyDescent="0.25">
      <c r="C368" s="14"/>
      <c r="D368" s="14"/>
    </row>
    <row r="369" spans="3:4" x14ac:dyDescent="0.25">
      <c r="C369" s="14"/>
      <c r="D369" s="14"/>
    </row>
    <row r="370" spans="3:4" x14ac:dyDescent="0.25">
      <c r="C370" s="14"/>
      <c r="D370" s="14"/>
    </row>
    <row r="371" spans="3:4" x14ac:dyDescent="0.25">
      <c r="C371" s="14"/>
      <c r="D371" s="14"/>
    </row>
    <row r="372" spans="3:4" x14ac:dyDescent="0.25">
      <c r="C372" s="14"/>
      <c r="D372" s="14"/>
    </row>
    <row r="373" spans="3:4" x14ac:dyDescent="0.25">
      <c r="C373" s="14"/>
      <c r="D373" s="14"/>
    </row>
    <row r="374" spans="3:4" x14ac:dyDescent="0.25">
      <c r="C374" s="14"/>
      <c r="D374" s="14"/>
    </row>
    <row r="375" spans="3:4" x14ac:dyDescent="0.25">
      <c r="C375" s="14"/>
      <c r="D375" s="14"/>
    </row>
    <row r="376" spans="3:4" x14ac:dyDescent="0.25">
      <c r="C376" s="14"/>
      <c r="D376" s="14"/>
    </row>
    <row r="377" spans="3:4" x14ac:dyDescent="0.25">
      <c r="C377" s="14"/>
      <c r="D377" s="14"/>
    </row>
    <row r="378" spans="3:4" x14ac:dyDescent="0.25">
      <c r="C378" s="14"/>
      <c r="D378" s="14"/>
    </row>
    <row r="379" spans="3:4" x14ac:dyDescent="0.25">
      <c r="C379" s="14"/>
      <c r="D379" s="14"/>
    </row>
    <row r="380" spans="3:4" x14ac:dyDescent="0.25">
      <c r="C380" s="14"/>
      <c r="D380" s="14"/>
    </row>
    <row r="381" spans="3:4" x14ac:dyDescent="0.25">
      <c r="C381" s="14"/>
      <c r="D381" s="14"/>
    </row>
    <row r="382" spans="3:4" x14ac:dyDescent="0.25">
      <c r="C382" s="14"/>
      <c r="D382" s="14"/>
    </row>
    <row r="383" spans="3:4" x14ac:dyDescent="0.25">
      <c r="C383" s="14"/>
      <c r="D383" s="14"/>
    </row>
    <row r="384" spans="3:4" x14ac:dyDescent="0.25">
      <c r="C384" s="14"/>
      <c r="D384" s="14"/>
    </row>
    <row r="385" spans="3:4" x14ac:dyDescent="0.25">
      <c r="C385" s="14"/>
      <c r="D385" s="14"/>
    </row>
    <row r="386" spans="3:4" x14ac:dyDescent="0.25">
      <c r="C386" s="14"/>
      <c r="D386" s="14"/>
    </row>
    <row r="387" spans="3:4" x14ac:dyDescent="0.25">
      <c r="C387" s="14"/>
      <c r="D387" s="14"/>
    </row>
    <row r="388" spans="3:4" x14ac:dyDescent="0.25">
      <c r="C388" s="14"/>
      <c r="D388" s="14"/>
    </row>
    <row r="389" spans="3:4" x14ac:dyDescent="0.25">
      <c r="C389" s="14"/>
      <c r="D389" s="14"/>
    </row>
    <row r="390" spans="3:4" x14ac:dyDescent="0.25">
      <c r="C390" s="14"/>
      <c r="D390" s="14"/>
    </row>
    <row r="391" spans="3:4" x14ac:dyDescent="0.25">
      <c r="C391" s="14"/>
      <c r="D391" s="14"/>
    </row>
    <row r="392" spans="3:4" x14ac:dyDescent="0.25">
      <c r="C392" s="14"/>
      <c r="D392" s="14"/>
    </row>
    <row r="393" spans="3:4" x14ac:dyDescent="0.25">
      <c r="C393" s="14"/>
      <c r="D393" s="14"/>
    </row>
    <row r="394" spans="3:4" x14ac:dyDescent="0.25">
      <c r="C394" s="14"/>
      <c r="D394" s="14"/>
    </row>
    <row r="395" spans="3:4" x14ac:dyDescent="0.25">
      <c r="C395" s="14"/>
      <c r="D395" s="14"/>
    </row>
    <row r="396" spans="3:4" x14ac:dyDescent="0.25">
      <c r="C396" s="14"/>
      <c r="D396" s="14"/>
    </row>
    <row r="397" spans="3:4" x14ac:dyDescent="0.25">
      <c r="C397" s="14"/>
      <c r="D397" s="14"/>
    </row>
    <row r="398" spans="3:4" x14ac:dyDescent="0.25">
      <c r="C398" s="14"/>
      <c r="D398" s="14"/>
    </row>
    <row r="399" spans="3:4" x14ac:dyDescent="0.25">
      <c r="C399" s="14"/>
      <c r="D399" s="14"/>
    </row>
    <row r="400" spans="3:4" x14ac:dyDescent="0.25">
      <c r="C400" s="14"/>
      <c r="D400" s="14"/>
    </row>
    <row r="401" spans="3:4" x14ac:dyDescent="0.25">
      <c r="C401" s="14"/>
      <c r="D401" s="14"/>
    </row>
    <row r="402" spans="3:4" x14ac:dyDescent="0.25">
      <c r="C402" s="14"/>
      <c r="D402" s="14"/>
    </row>
    <row r="403" spans="3:4" x14ac:dyDescent="0.25">
      <c r="C403" s="14"/>
      <c r="D403" s="14"/>
    </row>
    <row r="404" spans="3:4" x14ac:dyDescent="0.25">
      <c r="C404" s="14"/>
      <c r="D404" s="14"/>
    </row>
    <row r="405" spans="3:4" x14ac:dyDescent="0.25">
      <c r="C405" s="14"/>
      <c r="D405" s="14"/>
    </row>
    <row r="406" spans="3:4" x14ac:dyDescent="0.25">
      <c r="C406" s="14"/>
      <c r="D406" s="14"/>
    </row>
    <row r="407" spans="3:4" x14ac:dyDescent="0.25">
      <c r="C407" s="14"/>
      <c r="D407" s="14"/>
    </row>
    <row r="408" spans="3:4" x14ac:dyDescent="0.25">
      <c r="C408" s="14"/>
      <c r="D408" s="14"/>
    </row>
    <row r="409" spans="3:4" x14ac:dyDescent="0.25">
      <c r="C409" s="14"/>
      <c r="D409" s="14"/>
    </row>
    <row r="410" spans="3:4" x14ac:dyDescent="0.25">
      <c r="C410" s="14"/>
      <c r="D410" s="14"/>
    </row>
    <row r="411" spans="3:4" x14ac:dyDescent="0.25">
      <c r="C411" s="14"/>
      <c r="D411" s="14"/>
    </row>
    <row r="412" spans="3:4" x14ac:dyDescent="0.25">
      <c r="C412" s="14"/>
      <c r="D412" s="14"/>
    </row>
    <row r="413" spans="3:4" x14ac:dyDescent="0.25">
      <c r="C413" s="14"/>
      <c r="D413" s="14"/>
    </row>
    <row r="414" spans="3:4" x14ac:dyDescent="0.25">
      <c r="C414" s="14"/>
      <c r="D414" s="14"/>
    </row>
    <row r="415" spans="3:4" x14ac:dyDescent="0.25">
      <c r="C415" s="14"/>
      <c r="D415" s="14"/>
    </row>
    <row r="416" spans="3:4" x14ac:dyDescent="0.25">
      <c r="C416" s="14"/>
      <c r="D416" s="14"/>
    </row>
    <row r="417" spans="3:4" x14ac:dyDescent="0.25">
      <c r="C417" s="14"/>
      <c r="D417" s="14"/>
    </row>
    <row r="418" spans="3:4" x14ac:dyDescent="0.25">
      <c r="C418" s="14"/>
      <c r="D418" s="14"/>
    </row>
    <row r="419" spans="3:4" x14ac:dyDescent="0.25">
      <c r="C419" s="14"/>
      <c r="D419" s="14"/>
    </row>
    <row r="420" spans="3:4" x14ac:dyDescent="0.25">
      <c r="C420" s="14"/>
      <c r="D420" s="14"/>
    </row>
    <row r="421" spans="3:4" x14ac:dyDescent="0.25">
      <c r="C421" s="14"/>
      <c r="D421" s="14"/>
    </row>
    <row r="422" spans="3:4" x14ac:dyDescent="0.25">
      <c r="C422" s="14"/>
      <c r="D422" s="14"/>
    </row>
    <row r="423" spans="3:4" x14ac:dyDescent="0.25">
      <c r="C423" s="14"/>
      <c r="D423" s="14"/>
    </row>
    <row r="424" spans="3:4" x14ac:dyDescent="0.25">
      <c r="C424" s="14"/>
      <c r="D424" s="14"/>
    </row>
    <row r="425" spans="3:4" x14ac:dyDescent="0.25">
      <c r="C425" s="14"/>
      <c r="D425" s="14"/>
    </row>
    <row r="426" spans="3:4" x14ac:dyDescent="0.25">
      <c r="C426" s="14"/>
      <c r="D426" s="14"/>
    </row>
    <row r="427" spans="3:4" x14ac:dyDescent="0.25">
      <c r="C427" s="14"/>
      <c r="D427" s="14"/>
    </row>
    <row r="428" spans="3:4" x14ac:dyDescent="0.25">
      <c r="C428" s="14"/>
      <c r="D428" s="14"/>
    </row>
    <row r="429" spans="3:4" x14ac:dyDescent="0.25">
      <c r="C429" s="14"/>
      <c r="D429" s="14"/>
    </row>
    <row r="430" spans="3:4" x14ac:dyDescent="0.25">
      <c r="C430" s="14"/>
      <c r="D430" s="14"/>
    </row>
    <row r="431" spans="3:4" x14ac:dyDescent="0.25">
      <c r="C431" s="14"/>
      <c r="D431" s="14"/>
    </row>
    <row r="432" spans="3:4" x14ac:dyDescent="0.25">
      <c r="C432" s="14"/>
      <c r="D432" s="14"/>
    </row>
    <row r="433" spans="3:4" x14ac:dyDescent="0.25">
      <c r="C433" s="14"/>
      <c r="D433" s="14"/>
    </row>
    <row r="434" spans="3:4" x14ac:dyDescent="0.25">
      <c r="C434" s="14"/>
      <c r="D434" s="14"/>
    </row>
    <row r="435" spans="3:4" x14ac:dyDescent="0.25">
      <c r="C435" s="14"/>
      <c r="D435" s="14"/>
    </row>
    <row r="436" spans="3:4" x14ac:dyDescent="0.25">
      <c r="C436" s="14"/>
      <c r="D436" s="14"/>
    </row>
    <row r="437" spans="3:4" x14ac:dyDescent="0.25">
      <c r="C437" s="14"/>
      <c r="D437" s="14"/>
    </row>
    <row r="438" spans="3:4" x14ac:dyDescent="0.25">
      <c r="C438" s="14"/>
      <c r="D438" s="14"/>
    </row>
    <row r="439" spans="3:4" x14ac:dyDescent="0.25">
      <c r="C439" s="14"/>
      <c r="D439" s="14"/>
    </row>
    <row r="440" spans="3:4" x14ac:dyDescent="0.25">
      <c r="C440" s="14"/>
      <c r="D440" s="14"/>
    </row>
    <row r="441" spans="3:4" x14ac:dyDescent="0.25">
      <c r="C441" s="14"/>
      <c r="D441" s="14"/>
    </row>
    <row r="442" spans="3:4" x14ac:dyDescent="0.25">
      <c r="C442" s="14"/>
      <c r="D442" s="14"/>
    </row>
    <row r="443" spans="3:4" x14ac:dyDescent="0.25">
      <c r="C443" s="14"/>
      <c r="D443" s="14"/>
    </row>
    <row r="444" spans="3:4" x14ac:dyDescent="0.25">
      <c r="C444" s="14"/>
      <c r="D444" s="14"/>
    </row>
    <row r="445" spans="3:4" x14ac:dyDescent="0.25">
      <c r="C445" s="14"/>
      <c r="D445" s="14"/>
    </row>
    <row r="446" spans="3:4" x14ac:dyDescent="0.25">
      <c r="C446" s="14"/>
      <c r="D446" s="14"/>
    </row>
    <row r="447" spans="3:4" x14ac:dyDescent="0.25">
      <c r="C447" s="14"/>
      <c r="D447" s="14"/>
    </row>
    <row r="448" spans="3:4" x14ac:dyDescent="0.25">
      <c r="C448" s="14"/>
      <c r="D448" s="14"/>
    </row>
    <row r="449" spans="3:4" x14ac:dyDescent="0.25">
      <c r="C449" s="14"/>
      <c r="D449" s="14"/>
    </row>
    <row r="450" spans="3:4" x14ac:dyDescent="0.25">
      <c r="C450" s="14"/>
      <c r="D450" s="14"/>
    </row>
    <row r="451" spans="3:4" x14ac:dyDescent="0.25">
      <c r="C451" s="14"/>
      <c r="D451" s="14"/>
    </row>
    <row r="452" spans="3:4" x14ac:dyDescent="0.25">
      <c r="C452" s="14"/>
      <c r="D452" s="14"/>
    </row>
    <row r="453" spans="3:4" x14ac:dyDescent="0.25">
      <c r="C453" s="14"/>
      <c r="D453" s="14"/>
    </row>
    <row r="454" spans="3:4" x14ac:dyDescent="0.25">
      <c r="C454" s="14"/>
      <c r="D454" s="14"/>
    </row>
    <row r="455" spans="3:4" x14ac:dyDescent="0.25">
      <c r="C455" s="14"/>
      <c r="D455" s="14"/>
    </row>
    <row r="456" spans="3:4" x14ac:dyDescent="0.25">
      <c r="C456" s="14"/>
      <c r="D456" s="14"/>
    </row>
    <row r="457" spans="3:4" x14ac:dyDescent="0.25">
      <c r="C457" s="14"/>
      <c r="D457" s="14"/>
    </row>
    <row r="458" spans="3:4" x14ac:dyDescent="0.25">
      <c r="C458" s="14"/>
      <c r="D458" s="14"/>
    </row>
    <row r="459" spans="3:4" x14ac:dyDescent="0.25">
      <c r="C459" s="14"/>
      <c r="D459" s="14"/>
    </row>
    <row r="460" spans="3:4" x14ac:dyDescent="0.25">
      <c r="C460" s="14"/>
      <c r="D460" s="14"/>
    </row>
    <row r="461" spans="3:4" x14ac:dyDescent="0.25">
      <c r="C461" s="14"/>
      <c r="D461" s="14"/>
    </row>
    <row r="462" spans="3:4" x14ac:dyDescent="0.25">
      <c r="C462" s="14"/>
      <c r="D462" s="14"/>
    </row>
    <row r="463" spans="3:4" x14ac:dyDescent="0.25">
      <c r="C463" s="14"/>
      <c r="D463" s="14"/>
    </row>
    <row r="464" spans="3:4" x14ac:dyDescent="0.25">
      <c r="C464" s="14"/>
      <c r="D464" s="14"/>
    </row>
    <row r="465" spans="3:4" x14ac:dyDescent="0.25">
      <c r="C465" s="14"/>
      <c r="D465" s="14"/>
    </row>
    <row r="466" spans="3:4" x14ac:dyDescent="0.25">
      <c r="C466" s="14"/>
      <c r="D466" s="14"/>
    </row>
    <row r="467" spans="3:4" x14ac:dyDescent="0.25">
      <c r="C467" s="14"/>
      <c r="D467" s="14"/>
    </row>
    <row r="468" spans="3:4" x14ac:dyDescent="0.25">
      <c r="C468" s="14"/>
      <c r="D468" s="14"/>
    </row>
    <row r="469" spans="3:4" x14ac:dyDescent="0.25">
      <c r="C469" s="14"/>
      <c r="D469" s="14"/>
    </row>
    <row r="470" spans="3:4" x14ac:dyDescent="0.25">
      <c r="C470" s="14"/>
      <c r="D470" s="14"/>
    </row>
    <row r="471" spans="3:4" x14ac:dyDescent="0.25">
      <c r="C471" s="14"/>
      <c r="D471" s="14"/>
    </row>
    <row r="472" spans="3:4" x14ac:dyDescent="0.25">
      <c r="C472" s="14"/>
      <c r="D472" s="14"/>
    </row>
    <row r="473" spans="3:4" x14ac:dyDescent="0.25">
      <c r="C473" s="14"/>
      <c r="D473" s="14"/>
    </row>
    <row r="474" spans="3:4" x14ac:dyDescent="0.25">
      <c r="C474" s="14"/>
      <c r="D474" s="14"/>
    </row>
    <row r="475" spans="3:4" x14ac:dyDescent="0.25">
      <c r="C475" s="14"/>
      <c r="D475" s="14"/>
    </row>
    <row r="476" spans="3:4" x14ac:dyDescent="0.25">
      <c r="C476" s="14"/>
      <c r="D476" s="14"/>
    </row>
    <row r="477" spans="3:4" x14ac:dyDescent="0.25">
      <c r="C477" s="14"/>
      <c r="D477" s="14"/>
    </row>
    <row r="478" spans="3:4" x14ac:dyDescent="0.25">
      <c r="C478" s="14"/>
      <c r="D478" s="14"/>
    </row>
    <row r="479" spans="3:4" x14ac:dyDescent="0.25">
      <c r="C479" s="14"/>
      <c r="D479" s="14"/>
    </row>
    <row r="480" spans="3:4" x14ac:dyDescent="0.25">
      <c r="C480" s="14"/>
      <c r="D480" s="14"/>
    </row>
    <row r="481" spans="3:4" x14ac:dyDescent="0.25">
      <c r="C481" s="14"/>
      <c r="D481" s="14"/>
    </row>
    <row r="482" spans="3:4" x14ac:dyDescent="0.25">
      <c r="C482" s="14"/>
      <c r="D482" s="14"/>
    </row>
    <row r="483" spans="3:4" x14ac:dyDescent="0.25">
      <c r="C483" s="14"/>
      <c r="D483" s="14"/>
    </row>
    <row r="484" spans="3:4" x14ac:dyDescent="0.25">
      <c r="C484" s="14"/>
      <c r="D484" s="14"/>
    </row>
    <row r="485" spans="3:4" x14ac:dyDescent="0.25">
      <c r="C485" s="14"/>
      <c r="D485" s="14"/>
    </row>
    <row r="486" spans="3:4" x14ac:dyDescent="0.25">
      <c r="C486" s="14"/>
      <c r="D486" s="14"/>
    </row>
    <row r="487" spans="3:4" x14ac:dyDescent="0.25">
      <c r="C487" s="14"/>
      <c r="D487" s="14"/>
    </row>
    <row r="488" spans="3:4" x14ac:dyDescent="0.25">
      <c r="C488" s="14"/>
      <c r="D488" s="14"/>
    </row>
    <row r="489" spans="3:4" x14ac:dyDescent="0.25">
      <c r="C489" s="14"/>
      <c r="D489" s="14"/>
    </row>
    <row r="490" spans="3:4" x14ac:dyDescent="0.25">
      <c r="C490" s="14"/>
      <c r="D490" s="14"/>
    </row>
    <row r="491" spans="3:4" x14ac:dyDescent="0.25">
      <c r="C491" s="14"/>
      <c r="D491" s="14"/>
    </row>
    <row r="492" spans="3:4" x14ac:dyDescent="0.25">
      <c r="C492" s="14"/>
      <c r="D492" s="14"/>
    </row>
    <row r="493" spans="3:4" x14ac:dyDescent="0.25">
      <c r="C493" s="14"/>
      <c r="D493" s="14"/>
    </row>
    <row r="494" spans="3:4" x14ac:dyDescent="0.25">
      <c r="C494" s="14"/>
      <c r="D494" s="14"/>
    </row>
    <row r="495" spans="3:4" x14ac:dyDescent="0.25">
      <c r="C495" s="14"/>
      <c r="D495" s="14"/>
    </row>
    <row r="496" spans="3:4" x14ac:dyDescent="0.25">
      <c r="C496" s="14"/>
      <c r="D496" s="14"/>
    </row>
    <row r="497" spans="3:4" x14ac:dyDescent="0.25">
      <c r="C497" s="14"/>
      <c r="D497" s="14"/>
    </row>
    <row r="498" spans="3:4" x14ac:dyDescent="0.25">
      <c r="C498" s="14"/>
      <c r="D498" s="14"/>
    </row>
    <row r="499" spans="3:4" x14ac:dyDescent="0.25">
      <c r="C499" s="14"/>
      <c r="D499" s="14"/>
    </row>
    <row r="500" spans="3:4" x14ac:dyDescent="0.25">
      <c r="C500" s="14"/>
      <c r="D500" s="14"/>
    </row>
    <row r="501" spans="3:4" x14ac:dyDescent="0.25">
      <c r="C501" s="14"/>
      <c r="D501" s="14"/>
    </row>
    <row r="502" spans="3:4" x14ac:dyDescent="0.25">
      <c r="C502" s="14"/>
      <c r="D502" s="14"/>
    </row>
    <row r="503" spans="3:4" x14ac:dyDescent="0.25">
      <c r="C503" s="14"/>
      <c r="D503" s="14"/>
    </row>
    <row r="504" spans="3:4" x14ac:dyDescent="0.25">
      <c r="C504" s="14"/>
      <c r="D504" s="14"/>
    </row>
    <row r="505" spans="3:4" x14ac:dyDescent="0.25">
      <c r="C505" s="14"/>
      <c r="D505" s="14"/>
    </row>
    <row r="506" spans="3:4" x14ac:dyDescent="0.25">
      <c r="C506" s="14"/>
      <c r="D506" s="14"/>
    </row>
    <row r="507" spans="3:4" x14ac:dyDescent="0.25">
      <c r="C507" s="14"/>
      <c r="D507" s="14"/>
    </row>
    <row r="508" spans="3:4" x14ac:dyDescent="0.25">
      <c r="C508" s="14"/>
      <c r="D508" s="14"/>
    </row>
    <row r="509" spans="3:4" x14ac:dyDescent="0.25">
      <c r="C509" s="14"/>
      <c r="D509" s="14"/>
    </row>
    <row r="510" spans="3:4" x14ac:dyDescent="0.25">
      <c r="C510" s="14"/>
      <c r="D510" s="14"/>
    </row>
    <row r="511" spans="3:4" x14ac:dyDescent="0.25">
      <c r="C511" s="14"/>
      <c r="D511" s="14"/>
    </row>
    <row r="512" spans="3:4" x14ac:dyDescent="0.25">
      <c r="C512" s="14"/>
      <c r="D512" s="14"/>
    </row>
    <row r="513" spans="3:4" x14ac:dyDescent="0.25">
      <c r="C513" s="14"/>
      <c r="D513" s="14"/>
    </row>
    <row r="514" spans="3:4" x14ac:dyDescent="0.25">
      <c r="C514" s="14"/>
      <c r="D514" s="14"/>
    </row>
    <row r="515" spans="3:4" x14ac:dyDescent="0.25">
      <c r="C515" s="14"/>
      <c r="D515" s="14"/>
    </row>
    <row r="516" spans="3:4" x14ac:dyDescent="0.25">
      <c r="C516" s="14"/>
      <c r="D516" s="14"/>
    </row>
    <row r="517" spans="3:4" x14ac:dyDescent="0.25">
      <c r="C517" s="14"/>
      <c r="D517" s="14"/>
    </row>
    <row r="518" spans="3:4" x14ac:dyDescent="0.25">
      <c r="C518" s="14"/>
      <c r="D518" s="14"/>
    </row>
    <row r="519" spans="3:4" x14ac:dyDescent="0.25">
      <c r="C519" s="14"/>
      <c r="D519" s="14"/>
    </row>
    <row r="520" spans="3:4" x14ac:dyDescent="0.25">
      <c r="C520" s="14"/>
      <c r="D520" s="14"/>
    </row>
    <row r="521" spans="3:4" x14ac:dyDescent="0.25">
      <c r="C521" s="14"/>
      <c r="D521" s="14"/>
    </row>
    <row r="522" spans="3:4" x14ac:dyDescent="0.25">
      <c r="C522" s="14"/>
      <c r="D522" s="14"/>
    </row>
    <row r="523" spans="3:4" x14ac:dyDescent="0.25">
      <c r="C523" s="14"/>
      <c r="D523" s="14"/>
    </row>
    <row r="524" spans="3:4" x14ac:dyDescent="0.25">
      <c r="C524" s="14"/>
      <c r="D524" s="14"/>
    </row>
    <row r="525" spans="3:4" x14ac:dyDescent="0.25">
      <c r="C525" s="14"/>
      <c r="D525" s="14"/>
    </row>
    <row r="526" spans="3:4" x14ac:dyDescent="0.25">
      <c r="C526" s="14"/>
      <c r="D526" s="14"/>
    </row>
    <row r="527" spans="3:4" x14ac:dyDescent="0.25">
      <c r="C527" s="14"/>
      <c r="D527" s="14"/>
    </row>
    <row r="528" spans="3:4" x14ac:dyDescent="0.25">
      <c r="C528" s="14"/>
      <c r="D528" s="14"/>
    </row>
    <row r="529" spans="3:4" x14ac:dyDescent="0.25">
      <c r="C529" s="14"/>
      <c r="D529" s="14"/>
    </row>
    <row r="530" spans="3:4" x14ac:dyDescent="0.25">
      <c r="C530" s="14"/>
      <c r="D530" s="14"/>
    </row>
    <row r="531" spans="3:4" x14ac:dyDescent="0.25">
      <c r="C531" s="14"/>
      <c r="D531" s="14"/>
    </row>
    <row r="532" spans="3:4" x14ac:dyDescent="0.25">
      <c r="C532" s="14"/>
      <c r="D532" s="14"/>
    </row>
    <row r="533" spans="3:4" x14ac:dyDescent="0.25">
      <c r="C533" s="14"/>
      <c r="D533" s="14"/>
    </row>
    <row r="534" spans="3:4" x14ac:dyDescent="0.25">
      <c r="C534" s="14"/>
      <c r="D534" s="14"/>
    </row>
    <row r="535" spans="3:4" x14ac:dyDescent="0.25">
      <c r="C535" s="14"/>
      <c r="D535" s="14"/>
    </row>
    <row r="536" spans="3:4" x14ac:dyDescent="0.25">
      <c r="C536" s="14"/>
      <c r="D536" s="14"/>
    </row>
    <row r="537" spans="3:4" x14ac:dyDescent="0.25">
      <c r="C537" s="14"/>
      <c r="D537" s="14"/>
    </row>
    <row r="538" spans="3:4" x14ac:dyDescent="0.25">
      <c r="C538" s="14"/>
      <c r="D538" s="14"/>
    </row>
    <row r="539" spans="3:4" x14ac:dyDescent="0.25">
      <c r="C539" s="14"/>
      <c r="D539" s="14"/>
    </row>
    <row r="540" spans="3:4" x14ac:dyDescent="0.25">
      <c r="C540" s="14"/>
      <c r="D540" s="14"/>
    </row>
    <row r="541" spans="3:4" x14ac:dyDescent="0.25">
      <c r="C541" s="14"/>
      <c r="D541" s="14"/>
    </row>
    <row r="542" spans="3:4" x14ac:dyDescent="0.25">
      <c r="C542" s="14"/>
      <c r="D542" s="14"/>
    </row>
    <row r="543" spans="3:4" x14ac:dyDescent="0.25">
      <c r="C543" s="14"/>
      <c r="D543" s="14"/>
    </row>
    <row r="544" spans="3:4" x14ac:dyDescent="0.25">
      <c r="C544" s="14"/>
      <c r="D544" s="14"/>
    </row>
    <row r="545" spans="3:4" x14ac:dyDescent="0.25">
      <c r="C545" s="14"/>
      <c r="D545" s="14"/>
    </row>
    <row r="546" spans="3:4" x14ac:dyDescent="0.25">
      <c r="C546" s="14"/>
      <c r="D546" s="14"/>
    </row>
    <row r="547" spans="3:4" x14ac:dyDescent="0.25">
      <c r="C547" s="14"/>
      <c r="D547" s="14"/>
    </row>
    <row r="548" spans="3:4" x14ac:dyDescent="0.25">
      <c r="C548" s="14"/>
      <c r="D548" s="14"/>
    </row>
    <row r="549" spans="3:4" x14ac:dyDescent="0.25">
      <c r="C549" s="14"/>
      <c r="D549" s="14"/>
    </row>
    <row r="550" spans="3:4" x14ac:dyDescent="0.25">
      <c r="C550" s="14"/>
      <c r="D550" s="14"/>
    </row>
    <row r="551" spans="3:4" x14ac:dyDescent="0.25">
      <c r="C551" s="14"/>
      <c r="D551" s="14"/>
    </row>
    <row r="552" spans="3:4" x14ac:dyDescent="0.25">
      <c r="C552" s="14"/>
      <c r="D552" s="14"/>
    </row>
    <row r="553" spans="3:4" x14ac:dyDescent="0.25">
      <c r="C553" s="14"/>
      <c r="D553" s="14"/>
    </row>
    <row r="554" spans="3:4" x14ac:dyDescent="0.25">
      <c r="C554" s="14"/>
      <c r="D554" s="14"/>
    </row>
    <row r="555" spans="3:4" x14ac:dyDescent="0.25">
      <c r="C555" s="14"/>
      <c r="D555" s="14"/>
    </row>
    <row r="556" spans="3:4" x14ac:dyDescent="0.25">
      <c r="C556" s="14"/>
      <c r="D556" s="14"/>
    </row>
    <row r="557" spans="3:4" x14ac:dyDescent="0.25">
      <c r="C557" s="14"/>
      <c r="D557" s="14"/>
    </row>
    <row r="558" spans="3:4" x14ac:dyDescent="0.25">
      <c r="C558" s="14"/>
      <c r="D558" s="14"/>
    </row>
    <row r="559" spans="3:4" x14ac:dyDescent="0.25">
      <c r="C559" s="14"/>
      <c r="D559" s="14"/>
    </row>
    <row r="560" spans="3:4" x14ac:dyDescent="0.25">
      <c r="C560" s="14"/>
      <c r="D560" s="14"/>
    </row>
    <row r="561" spans="3:4" x14ac:dyDescent="0.25">
      <c r="C561" s="14"/>
      <c r="D561" s="14"/>
    </row>
    <row r="562" spans="3:4" x14ac:dyDescent="0.25">
      <c r="C562" s="14"/>
      <c r="D562" s="14"/>
    </row>
    <row r="563" spans="3:4" x14ac:dyDescent="0.25">
      <c r="C563" s="14"/>
      <c r="D563" s="14"/>
    </row>
    <row r="564" spans="3:4" x14ac:dyDescent="0.25">
      <c r="C564" s="14"/>
      <c r="D564" s="14"/>
    </row>
    <row r="565" spans="3:4" x14ac:dyDescent="0.25">
      <c r="C565" s="14"/>
      <c r="D565" s="14"/>
    </row>
    <row r="566" spans="3:4" x14ac:dyDescent="0.25">
      <c r="C566" s="14"/>
      <c r="D566" s="14"/>
    </row>
    <row r="567" spans="3:4" x14ac:dyDescent="0.25">
      <c r="C567" s="14"/>
      <c r="D567" s="14"/>
    </row>
    <row r="568" spans="3:4" x14ac:dyDescent="0.25">
      <c r="C568" s="14"/>
      <c r="D568" s="14"/>
    </row>
    <row r="569" spans="3:4" x14ac:dyDescent="0.25">
      <c r="C569" s="14"/>
      <c r="D569" s="14"/>
    </row>
    <row r="570" spans="3:4" x14ac:dyDescent="0.25">
      <c r="C570" s="14"/>
      <c r="D570" s="14"/>
    </row>
    <row r="571" spans="3:4" x14ac:dyDescent="0.25">
      <c r="C571" s="14"/>
      <c r="D571" s="14"/>
    </row>
    <row r="572" spans="3:4" x14ac:dyDescent="0.25">
      <c r="C572" s="14"/>
      <c r="D572" s="14"/>
    </row>
    <row r="573" spans="3:4" x14ac:dyDescent="0.25">
      <c r="C573" s="14"/>
      <c r="D573" s="14"/>
    </row>
    <row r="574" spans="3:4" x14ac:dyDescent="0.25">
      <c r="C574" s="14"/>
      <c r="D574" s="14"/>
    </row>
    <row r="575" spans="3:4" x14ac:dyDescent="0.25">
      <c r="C575" s="14"/>
      <c r="D575" s="14"/>
    </row>
    <row r="576" spans="3:4" x14ac:dyDescent="0.25">
      <c r="C576" s="14"/>
      <c r="D576" s="14"/>
    </row>
    <row r="577" spans="3:4" x14ac:dyDescent="0.25">
      <c r="C577" s="14"/>
      <c r="D577" s="14"/>
    </row>
    <row r="578" spans="3:4" x14ac:dyDescent="0.25">
      <c r="C578" s="14"/>
      <c r="D578" s="14"/>
    </row>
    <row r="579" spans="3:4" x14ac:dyDescent="0.25">
      <c r="C579" s="14"/>
      <c r="D579" s="14"/>
    </row>
    <row r="580" spans="3:4" x14ac:dyDescent="0.25">
      <c r="C580" s="14"/>
      <c r="D580" s="14"/>
    </row>
    <row r="581" spans="3:4" x14ac:dyDescent="0.25">
      <c r="C581" s="14"/>
      <c r="D581" s="14"/>
    </row>
    <row r="582" spans="3:4" x14ac:dyDescent="0.25">
      <c r="C582" s="14"/>
      <c r="D582" s="14"/>
    </row>
    <row r="583" spans="3:4" x14ac:dyDescent="0.25">
      <c r="C583" s="14"/>
      <c r="D583" s="14"/>
    </row>
    <row r="584" spans="3:4" x14ac:dyDescent="0.25">
      <c r="C584" s="14"/>
      <c r="D584" s="14"/>
    </row>
    <row r="585" spans="3:4" x14ac:dyDescent="0.25">
      <c r="C585" s="14"/>
      <c r="D585" s="14"/>
    </row>
    <row r="586" spans="3:4" x14ac:dyDescent="0.25">
      <c r="C586" s="14"/>
      <c r="D586" s="14"/>
    </row>
    <row r="587" spans="3:4" x14ac:dyDescent="0.25">
      <c r="C587" s="14"/>
      <c r="D587" s="14"/>
    </row>
    <row r="588" spans="3:4" x14ac:dyDescent="0.25">
      <c r="C588" s="14"/>
      <c r="D588" s="14"/>
    </row>
    <row r="589" spans="3:4" x14ac:dyDescent="0.25">
      <c r="C589" s="14"/>
      <c r="D589" s="14"/>
    </row>
    <row r="590" spans="3:4" x14ac:dyDescent="0.25">
      <c r="C590" s="14"/>
      <c r="D590" s="14"/>
    </row>
    <row r="591" spans="3:4" x14ac:dyDescent="0.25">
      <c r="C591" s="14"/>
      <c r="D591" s="14"/>
    </row>
    <row r="592" spans="3:4" x14ac:dyDescent="0.25">
      <c r="C592" s="14"/>
      <c r="D592" s="14"/>
    </row>
    <row r="593" spans="3:4" x14ac:dyDescent="0.25">
      <c r="C593" s="14"/>
      <c r="D593" s="14"/>
    </row>
    <row r="594" spans="3:4" x14ac:dyDescent="0.25">
      <c r="C594" s="14"/>
      <c r="D594" s="14"/>
    </row>
    <row r="595" spans="3:4" x14ac:dyDescent="0.25">
      <c r="C595" s="14"/>
      <c r="D595" s="14"/>
    </row>
    <row r="596" spans="3:4" x14ac:dyDescent="0.25">
      <c r="C596" s="14"/>
      <c r="D596" s="14"/>
    </row>
    <row r="597" spans="3:4" x14ac:dyDescent="0.25">
      <c r="C597" s="14"/>
      <c r="D597" s="14"/>
    </row>
    <row r="598" spans="3:4" x14ac:dyDescent="0.25">
      <c r="C598" s="14"/>
      <c r="D598" s="14"/>
    </row>
    <row r="599" spans="3:4" x14ac:dyDescent="0.25">
      <c r="C599" s="14"/>
      <c r="D599" s="14"/>
    </row>
    <row r="600" spans="3:4" x14ac:dyDescent="0.25">
      <c r="C600" s="14"/>
      <c r="D600" s="14"/>
    </row>
    <row r="601" spans="3:4" x14ac:dyDescent="0.25">
      <c r="C601" s="14"/>
      <c r="D601" s="14"/>
    </row>
    <row r="602" spans="3:4" x14ac:dyDescent="0.25">
      <c r="C602" s="14"/>
      <c r="D602" s="14"/>
    </row>
    <row r="603" spans="3:4" x14ac:dyDescent="0.25">
      <c r="C603" s="14"/>
      <c r="D603" s="14"/>
    </row>
    <row r="604" spans="3:4" x14ac:dyDescent="0.25">
      <c r="C604" s="14"/>
      <c r="D604" s="14"/>
    </row>
    <row r="605" spans="3:4" x14ac:dyDescent="0.25">
      <c r="C605" s="14"/>
      <c r="D605" s="14"/>
    </row>
    <row r="606" spans="3:4" x14ac:dyDescent="0.25">
      <c r="C606" s="14"/>
      <c r="D606" s="14"/>
    </row>
    <row r="607" spans="3:4" x14ac:dyDescent="0.25">
      <c r="C607" s="14"/>
      <c r="D607" s="14"/>
    </row>
    <row r="608" spans="3:4" x14ac:dyDescent="0.25">
      <c r="C608" s="14"/>
      <c r="D608" s="14"/>
    </row>
    <row r="609" spans="3:4" x14ac:dyDescent="0.25">
      <c r="C609" s="14"/>
      <c r="D609" s="14"/>
    </row>
    <row r="610" spans="3:4" x14ac:dyDescent="0.25">
      <c r="C610" s="14"/>
      <c r="D610" s="14"/>
    </row>
    <row r="611" spans="3:4" x14ac:dyDescent="0.25">
      <c r="C611" s="14"/>
      <c r="D611" s="14"/>
    </row>
    <row r="612" spans="3:4" x14ac:dyDescent="0.25">
      <c r="C612" s="14"/>
      <c r="D612" s="14"/>
    </row>
    <row r="613" spans="3:4" x14ac:dyDescent="0.25">
      <c r="C613" s="14"/>
      <c r="D613" s="14"/>
    </row>
    <row r="614" spans="3:4" x14ac:dyDescent="0.25">
      <c r="C614" s="14"/>
      <c r="D614" s="14"/>
    </row>
    <row r="615" spans="3:4" x14ac:dyDescent="0.25">
      <c r="C615" s="14"/>
      <c r="D615" s="14"/>
    </row>
    <row r="616" spans="3:4" x14ac:dyDescent="0.25">
      <c r="C616" s="14"/>
      <c r="D616" s="14"/>
    </row>
    <row r="617" spans="3:4" x14ac:dyDescent="0.25">
      <c r="C617" s="14"/>
      <c r="D617" s="14"/>
    </row>
    <row r="618" spans="3:4" x14ac:dyDescent="0.25">
      <c r="C618" s="14"/>
      <c r="D618" s="14"/>
    </row>
    <row r="619" spans="3:4" x14ac:dyDescent="0.25">
      <c r="C619" s="14"/>
      <c r="D619" s="14"/>
    </row>
    <row r="620" spans="3:4" x14ac:dyDescent="0.25">
      <c r="C620" s="14"/>
      <c r="D620" s="14"/>
    </row>
    <row r="621" spans="3:4" x14ac:dyDescent="0.25">
      <c r="C621" s="14"/>
      <c r="D621" s="14"/>
    </row>
    <row r="622" spans="3:4" x14ac:dyDescent="0.25">
      <c r="C622" s="14"/>
      <c r="D622" s="14"/>
    </row>
    <row r="623" spans="3:4" x14ac:dyDescent="0.25">
      <c r="C623" s="14"/>
      <c r="D623" s="14"/>
    </row>
    <row r="624" spans="3:4" x14ac:dyDescent="0.25">
      <c r="C624" s="14"/>
      <c r="D624" s="14"/>
    </row>
    <row r="625" spans="3:4" x14ac:dyDescent="0.25">
      <c r="C625" s="14"/>
      <c r="D625" s="14"/>
    </row>
    <row r="626" spans="3:4" x14ac:dyDescent="0.25">
      <c r="C626" s="14"/>
      <c r="D626" s="14"/>
    </row>
    <row r="627" spans="3:4" x14ac:dyDescent="0.25">
      <c r="C627" s="14"/>
      <c r="D627" s="14"/>
    </row>
    <row r="628" spans="3:4" x14ac:dyDescent="0.25">
      <c r="C628" s="14"/>
      <c r="D628" s="14"/>
    </row>
    <row r="629" spans="3:4" x14ac:dyDescent="0.25">
      <c r="C629" s="14"/>
      <c r="D629" s="14"/>
    </row>
    <row r="630" spans="3:4" x14ac:dyDescent="0.25">
      <c r="C630" s="14"/>
      <c r="D630" s="14"/>
    </row>
    <row r="631" spans="3:4" x14ac:dyDescent="0.25">
      <c r="C631" s="14"/>
      <c r="D631" s="14"/>
    </row>
    <row r="632" spans="3:4" x14ac:dyDescent="0.25">
      <c r="C632" s="14"/>
      <c r="D632" s="14"/>
    </row>
    <row r="633" spans="3:4" x14ac:dyDescent="0.25">
      <c r="C633" s="14"/>
      <c r="D633" s="14"/>
    </row>
    <row r="634" spans="3:4" x14ac:dyDescent="0.25">
      <c r="C634" s="14"/>
      <c r="D634" s="14"/>
    </row>
    <row r="635" spans="3:4" x14ac:dyDescent="0.25">
      <c r="C635" s="14"/>
      <c r="D635" s="14"/>
    </row>
    <row r="636" spans="3:4" x14ac:dyDescent="0.25">
      <c r="C636" s="14"/>
      <c r="D636" s="14"/>
    </row>
    <row r="637" spans="3:4" x14ac:dyDescent="0.25">
      <c r="C637" s="14"/>
      <c r="D637" s="14"/>
    </row>
    <row r="638" spans="3:4" x14ac:dyDescent="0.25">
      <c r="C638" s="14"/>
      <c r="D638" s="14"/>
    </row>
    <row r="639" spans="3:4" x14ac:dyDescent="0.25">
      <c r="C639" s="14"/>
      <c r="D639" s="14"/>
    </row>
    <row r="640" spans="3:4" x14ac:dyDescent="0.25">
      <c r="C640" s="14"/>
      <c r="D640" s="14"/>
    </row>
    <row r="641" spans="3:4" x14ac:dyDescent="0.25">
      <c r="C641" s="14"/>
      <c r="D641" s="14"/>
    </row>
    <row r="642" spans="3:4" x14ac:dyDescent="0.25">
      <c r="C642" s="14"/>
      <c r="D642" s="14"/>
    </row>
    <row r="643" spans="3:4" x14ac:dyDescent="0.25">
      <c r="C643" s="14"/>
      <c r="D643" s="14"/>
    </row>
    <row r="644" spans="3:4" x14ac:dyDescent="0.25">
      <c r="C644" s="14"/>
      <c r="D644" s="14"/>
    </row>
    <row r="645" spans="3:4" x14ac:dyDescent="0.25">
      <c r="C645" s="14"/>
      <c r="D645" s="14"/>
    </row>
    <row r="646" spans="3:4" x14ac:dyDescent="0.25">
      <c r="C646" s="14"/>
      <c r="D646" s="14"/>
    </row>
    <row r="647" spans="3:4" x14ac:dyDescent="0.25">
      <c r="C647" s="14"/>
      <c r="D647" s="14"/>
    </row>
    <row r="648" spans="3:4" x14ac:dyDescent="0.25">
      <c r="C648" s="14"/>
      <c r="D648" s="14"/>
    </row>
    <row r="649" spans="3:4" x14ac:dyDescent="0.25">
      <c r="C649" s="14"/>
      <c r="D649" s="14"/>
    </row>
    <row r="650" spans="3:4" x14ac:dyDescent="0.25">
      <c r="C650" s="14"/>
      <c r="D650" s="14"/>
    </row>
    <row r="651" spans="3:4" x14ac:dyDescent="0.25">
      <c r="C651" s="14"/>
      <c r="D651" s="14"/>
    </row>
    <row r="652" spans="3:4" x14ac:dyDescent="0.25">
      <c r="C652" s="14"/>
      <c r="D652" s="14"/>
    </row>
    <row r="653" spans="3:4" x14ac:dyDescent="0.25">
      <c r="C653" s="14"/>
      <c r="D653" s="14"/>
    </row>
    <row r="654" spans="3:4" x14ac:dyDescent="0.25">
      <c r="C654" s="14"/>
      <c r="D654" s="14"/>
    </row>
    <row r="655" spans="3:4" x14ac:dyDescent="0.25">
      <c r="C655" s="14"/>
      <c r="D655" s="14"/>
    </row>
    <row r="656" spans="3:4" x14ac:dyDescent="0.25">
      <c r="C656" s="14"/>
      <c r="D656" s="14"/>
    </row>
    <row r="657" spans="3:4" x14ac:dyDescent="0.25">
      <c r="C657" s="14"/>
      <c r="D657" s="14"/>
    </row>
    <row r="658" spans="3:4" x14ac:dyDescent="0.25">
      <c r="C658" s="14"/>
      <c r="D658" s="14"/>
    </row>
    <row r="659" spans="3:4" x14ac:dyDescent="0.25">
      <c r="C659" s="14"/>
      <c r="D659" s="14"/>
    </row>
    <row r="660" spans="3:4" x14ac:dyDescent="0.25">
      <c r="C660" s="14"/>
      <c r="D660" s="14"/>
    </row>
    <row r="661" spans="3:4" x14ac:dyDescent="0.25">
      <c r="C661" s="14"/>
      <c r="D661" s="14"/>
    </row>
    <row r="662" spans="3:4" x14ac:dyDescent="0.25">
      <c r="C662" s="14"/>
      <c r="D662" s="14"/>
    </row>
    <row r="663" spans="3:4" x14ac:dyDescent="0.25">
      <c r="C663" s="14"/>
      <c r="D663" s="14"/>
    </row>
    <row r="664" spans="3:4" x14ac:dyDescent="0.25">
      <c r="C664" s="14"/>
      <c r="D664" s="14"/>
    </row>
    <row r="665" spans="3:4" x14ac:dyDescent="0.25">
      <c r="C665" s="14"/>
      <c r="D665" s="14"/>
    </row>
    <row r="666" spans="3:4" x14ac:dyDescent="0.25">
      <c r="C666" s="14"/>
      <c r="D666" s="14"/>
    </row>
    <row r="667" spans="3:4" x14ac:dyDescent="0.25">
      <c r="C667" s="14"/>
      <c r="D667" s="14"/>
    </row>
    <row r="668" spans="3:4" x14ac:dyDescent="0.25">
      <c r="C668" s="14"/>
      <c r="D668" s="14"/>
    </row>
    <row r="669" spans="3:4" x14ac:dyDescent="0.25">
      <c r="C669" s="14"/>
      <c r="D669" s="14"/>
    </row>
    <row r="670" spans="3:4" x14ac:dyDescent="0.25">
      <c r="C670" s="14"/>
      <c r="D670" s="14"/>
    </row>
    <row r="671" spans="3:4" x14ac:dyDescent="0.25">
      <c r="C671" s="14"/>
      <c r="D671" s="14"/>
    </row>
    <row r="672" spans="3:4" x14ac:dyDescent="0.25">
      <c r="C672" s="14"/>
      <c r="D672" s="14"/>
    </row>
    <row r="673" spans="3:4" x14ac:dyDescent="0.25">
      <c r="C673" s="14"/>
      <c r="D673" s="14"/>
    </row>
    <row r="674" spans="3:4" x14ac:dyDescent="0.25">
      <c r="C674" s="14"/>
      <c r="D674" s="14"/>
    </row>
    <row r="675" spans="3:4" x14ac:dyDescent="0.25">
      <c r="C675" s="14"/>
      <c r="D675" s="14"/>
    </row>
    <row r="676" spans="3:4" x14ac:dyDescent="0.25">
      <c r="C676" s="14"/>
      <c r="D676" s="14"/>
    </row>
    <row r="677" spans="3:4" x14ac:dyDescent="0.25">
      <c r="C677" s="14"/>
      <c r="D677" s="14"/>
    </row>
    <row r="678" spans="3:4" x14ac:dyDescent="0.25">
      <c r="C678" s="14"/>
      <c r="D678" s="14"/>
    </row>
    <row r="679" spans="3:4" x14ac:dyDescent="0.25">
      <c r="C679" s="14"/>
      <c r="D679" s="14"/>
    </row>
    <row r="680" spans="3:4" x14ac:dyDescent="0.25">
      <c r="C680" s="14"/>
      <c r="D680" s="14"/>
    </row>
    <row r="681" spans="3:4" x14ac:dyDescent="0.25">
      <c r="C681" s="14"/>
      <c r="D681" s="14"/>
    </row>
    <row r="682" spans="3:4" x14ac:dyDescent="0.25">
      <c r="C682" s="14"/>
      <c r="D682" s="14"/>
    </row>
    <row r="683" spans="3:4" x14ac:dyDescent="0.25">
      <c r="C683" s="14"/>
      <c r="D683" s="14"/>
    </row>
    <row r="684" spans="3:4" x14ac:dyDescent="0.25">
      <c r="C684" s="14"/>
      <c r="D684" s="14"/>
    </row>
    <row r="685" spans="3:4" x14ac:dyDescent="0.25">
      <c r="C685" s="14"/>
      <c r="D685" s="14"/>
    </row>
    <row r="686" spans="3:4" x14ac:dyDescent="0.25">
      <c r="C686" s="14"/>
      <c r="D686" s="14"/>
    </row>
    <row r="687" spans="3:4" x14ac:dyDescent="0.25">
      <c r="C687" s="14"/>
      <c r="D687" s="14"/>
    </row>
    <row r="688" spans="3:4" x14ac:dyDescent="0.25">
      <c r="C688" s="14"/>
      <c r="D688" s="14"/>
    </row>
    <row r="689" spans="3:4" x14ac:dyDescent="0.25">
      <c r="C689" s="14"/>
      <c r="D689" s="14"/>
    </row>
    <row r="690" spans="3:4" x14ac:dyDescent="0.25">
      <c r="C690" s="14"/>
      <c r="D690" s="14"/>
    </row>
    <row r="691" spans="3:4" x14ac:dyDescent="0.25">
      <c r="C691" s="14"/>
      <c r="D691" s="14"/>
    </row>
    <row r="692" spans="3:4" x14ac:dyDescent="0.25">
      <c r="C692" s="14"/>
      <c r="D692" s="14"/>
    </row>
    <row r="693" spans="3:4" x14ac:dyDescent="0.25">
      <c r="C693" s="14"/>
      <c r="D693" s="14"/>
    </row>
    <row r="694" spans="3:4" x14ac:dyDescent="0.25">
      <c r="C694" s="14"/>
      <c r="D694" s="14"/>
    </row>
    <row r="695" spans="3:4" x14ac:dyDescent="0.25">
      <c r="C695" s="14"/>
      <c r="D695" s="14"/>
    </row>
    <row r="696" spans="3:4" x14ac:dyDescent="0.25">
      <c r="C696" s="14"/>
      <c r="D696" s="14"/>
    </row>
    <row r="697" spans="3:4" x14ac:dyDescent="0.25">
      <c r="C697" s="14"/>
      <c r="D697" s="14"/>
    </row>
    <row r="698" spans="3:4" x14ac:dyDescent="0.25">
      <c r="C698" s="14"/>
      <c r="D698" s="14"/>
    </row>
    <row r="699" spans="3:4" x14ac:dyDescent="0.25">
      <c r="C699" s="14"/>
      <c r="D699" s="14"/>
    </row>
    <row r="700" spans="3:4" x14ac:dyDescent="0.25">
      <c r="C700" s="14"/>
      <c r="D700" s="14"/>
    </row>
    <row r="701" spans="3:4" x14ac:dyDescent="0.25">
      <c r="C701" s="14"/>
      <c r="D701" s="14"/>
    </row>
    <row r="702" spans="3:4" x14ac:dyDescent="0.25">
      <c r="C702" s="14"/>
      <c r="D702" s="14"/>
    </row>
    <row r="703" spans="3:4" x14ac:dyDescent="0.25">
      <c r="C703" s="14"/>
      <c r="D703" s="14"/>
    </row>
    <row r="704" spans="3:4" x14ac:dyDescent="0.25">
      <c r="C704" s="14"/>
      <c r="D704" s="14"/>
    </row>
    <row r="705" spans="3:4" x14ac:dyDescent="0.25">
      <c r="C705" s="14"/>
      <c r="D705" s="14"/>
    </row>
    <row r="706" spans="3:4" x14ac:dyDescent="0.25">
      <c r="C706" s="14"/>
      <c r="D706" s="14"/>
    </row>
    <row r="707" spans="3:4" x14ac:dyDescent="0.25">
      <c r="C707" s="14"/>
      <c r="D707" s="14"/>
    </row>
    <row r="708" spans="3:4" ht="14.45" customHeight="1" x14ac:dyDescent="0.25">
      <c r="C708" s="14"/>
      <c r="D708" s="14"/>
    </row>
    <row r="709" spans="3:4" ht="14.45" customHeight="1" x14ac:dyDescent="0.25">
      <c r="C709" s="14"/>
      <c r="D709" s="14"/>
    </row>
    <row r="710" spans="3:4" ht="14.45" customHeight="1" x14ac:dyDescent="0.25">
      <c r="C710" s="14"/>
      <c r="D710" s="14"/>
    </row>
    <row r="711" spans="3:4" ht="14.45" customHeight="1" x14ac:dyDescent="0.25">
      <c r="C711" s="14"/>
      <c r="D711" s="14"/>
    </row>
    <row r="712" spans="3:4" ht="14.45" customHeight="1" x14ac:dyDescent="0.25">
      <c r="C712" s="14"/>
      <c r="D712" s="14"/>
    </row>
    <row r="713" spans="3:4" ht="14.45" customHeight="1" x14ac:dyDescent="0.25">
      <c r="C713" s="14"/>
      <c r="D713" s="14"/>
    </row>
    <row r="714" spans="3:4" ht="14.45" customHeight="1" x14ac:dyDescent="0.25">
      <c r="C714" s="14"/>
      <c r="D714" s="14"/>
    </row>
    <row r="715" spans="3:4" ht="14.45" customHeight="1" x14ac:dyDescent="0.25">
      <c r="C715" s="14"/>
      <c r="D715" s="14"/>
    </row>
    <row r="716" spans="3:4" x14ac:dyDescent="0.25">
      <c r="C716" s="14"/>
      <c r="D716" s="14"/>
    </row>
    <row r="717" spans="3:4" x14ac:dyDescent="0.25">
      <c r="C717" s="14"/>
      <c r="D717" s="14"/>
    </row>
    <row r="718" spans="3:4" x14ac:dyDescent="0.25">
      <c r="C718" s="14"/>
      <c r="D718" s="14"/>
    </row>
    <row r="719" spans="3:4" x14ac:dyDescent="0.25">
      <c r="C719" s="14"/>
      <c r="D719" s="14"/>
    </row>
    <row r="720" spans="3:4" x14ac:dyDescent="0.25">
      <c r="C720" s="14"/>
      <c r="D720" s="14"/>
    </row>
    <row r="721" spans="3:4" x14ac:dyDescent="0.25">
      <c r="C721" s="14"/>
      <c r="D721" s="14"/>
    </row>
    <row r="722" spans="3:4" x14ac:dyDescent="0.25">
      <c r="C722" s="14"/>
      <c r="D722" s="14"/>
    </row>
    <row r="723" spans="3:4" x14ac:dyDescent="0.25">
      <c r="C723" s="14"/>
      <c r="D723" s="14"/>
    </row>
    <row r="724" spans="3:4" x14ac:dyDescent="0.25">
      <c r="C724" s="14"/>
      <c r="D724" s="14"/>
    </row>
    <row r="725" spans="3:4" x14ac:dyDescent="0.25">
      <c r="C725" s="14"/>
      <c r="D725" s="14"/>
    </row>
    <row r="726" spans="3:4" x14ac:dyDescent="0.25">
      <c r="C726" s="14"/>
      <c r="D726" s="14"/>
    </row>
    <row r="727" spans="3:4" x14ac:dyDescent="0.25">
      <c r="C727" s="14"/>
      <c r="D727" s="14"/>
    </row>
    <row r="728" spans="3:4" x14ac:dyDescent="0.25">
      <c r="C728" s="14"/>
      <c r="D728" s="14"/>
    </row>
    <row r="729" spans="3:4" x14ac:dyDescent="0.25">
      <c r="C729" s="14"/>
      <c r="D729" s="14"/>
    </row>
    <row r="730" spans="3:4" x14ac:dyDescent="0.25">
      <c r="C730" s="14"/>
      <c r="D730" s="14"/>
    </row>
    <row r="731" spans="3:4" x14ac:dyDescent="0.25">
      <c r="C731" s="14"/>
      <c r="D731" s="14"/>
    </row>
    <row r="732" spans="3:4" x14ac:dyDescent="0.25">
      <c r="C732" s="14"/>
      <c r="D732" s="14"/>
    </row>
    <row r="733" spans="3:4" x14ac:dyDescent="0.25">
      <c r="C733" s="14"/>
      <c r="D733" s="14"/>
    </row>
    <row r="734" spans="3:4" x14ac:dyDescent="0.25">
      <c r="C734" s="14"/>
      <c r="D734" s="14"/>
    </row>
    <row r="735" spans="3:4" x14ac:dyDescent="0.25">
      <c r="C735" s="14"/>
      <c r="D735" s="14"/>
    </row>
    <row r="736" spans="3:4" x14ac:dyDescent="0.25">
      <c r="C736" s="14"/>
      <c r="D736" s="14"/>
    </row>
    <row r="737" spans="3:4" x14ac:dyDescent="0.25">
      <c r="C737" s="14"/>
      <c r="D737" s="14"/>
    </row>
    <row r="738" spans="3:4" x14ac:dyDescent="0.25">
      <c r="C738" s="14"/>
      <c r="D738" s="14"/>
    </row>
    <row r="739" spans="3:4" x14ac:dyDescent="0.25">
      <c r="C739" s="14"/>
      <c r="D739" s="14"/>
    </row>
    <row r="740" spans="3:4" x14ac:dyDescent="0.25">
      <c r="C740" s="14"/>
      <c r="D740" s="14"/>
    </row>
    <row r="741" spans="3:4" x14ac:dyDescent="0.25">
      <c r="C741" s="14"/>
      <c r="D741" s="14"/>
    </row>
    <row r="742" spans="3:4" x14ac:dyDescent="0.25">
      <c r="C742" s="14"/>
      <c r="D742" s="14"/>
    </row>
    <row r="743" spans="3:4" x14ac:dyDescent="0.25">
      <c r="C743" s="14"/>
      <c r="D743" s="14"/>
    </row>
    <row r="744" spans="3:4" x14ac:dyDescent="0.25">
      <c r="C744" s="14"/>
      <c r="D744" s="14"/>
    </row>
    <row r="745" spans="3:4" x14ac:dyDescent="0.25">
      <c r="C745" s="14"/>
      <c r="D745" s="14"/>
    </row>
    <row r="746" spans="3:4" x14ac:dyDescent="0.25">
      <c r="C746" s="14"/>
      <c r="D746" s="14"/>
    </row>
    <row r="747" spans="3:4" x14ac:dyDescent="0.25">
      <c r="C747" s="14"/>
      <c r="D747" s="14"/>
    </row>
    <row r="748" spans="3:4" x14ac:dyDescent="0.25">
      <c r="C748" s="14"/>
      <c r="D748" s="14"/>
    </row>
    <row r="749" spans="3:4" x14ac:dyDescent="0.25">
      <c r="C749" s="14"/>
      <c r="D749" s="14"/>
    </row>
    <row r="750" spans="3:4" x14ac:dyDescent="0.25">
      <c r="C750" s="14"/>
      <c r="D750" s="14"/>
    </row>
    <row r="751" spans="3:4" x14ac:dyDescent="0.25">
      <c r="C751" s="14"/>
      <c r="D751" s="14"/>
    </row>
    <row r="752" spans="3:4" x14ac:dyDescent="0.25">
      <c r="C752" s="14"/>
      <c r="D752" s="14"/>
    </row>
    <row r="753" spans="3:4" x14ac:dyDescent="0.25">
      <c r="C753" s="14"/>
      <c r="D753" s="14"/>
    </row>
    <row r="754" spans="3:4" x14ac:dyDescent="0.25">
      <c r="C754" s="14"/>
      <c r="D754" s="14"/>
    </row>
    <row r="755" spans="3:4" x14ac:dyDescent="0.25">
      <c r="C755" s="14"/>
      <c r="D755" s="14"/>
    </row>
    <row r="756" spans="3:4" x14ac:dyDescent="0.25">
      <c r="C756" s="14"/>
      <c r="D756" s="14"/>
    </row>
    <row r="757" spans="3:4" x14ac:dyDescent="0.25">
      <c r="C757" s="14"/>
      <c r="D757" s="14"/>
    </row>
    <row r="758" spans="3:4" x14ac:dyDescent="0.25">
      <c r="C758" s="14"/>
      <c r="D758" s="14"/>
    </row>
    <row r="759" spans="3:4" x14ac:dyDescent="0.25">
      <c r="C759" s="14"/>
      <c r="D759" s="14"/>
    </row>
    <row r="760" spans="3:4" x14ac:dyDescent="0.25">
      <c r="C760" s="14"/>
      <c r="D760" s="14"/>
    </row>
    <row r="761" spans="3:4" x14ac:dyDescent="0.25">
      <c r="C761" s="14"/>
      <c r="D761" s="14"/>
    </row>
    <row r="762" spans="3:4" x14ac:dyDescent="0.25">
      <c r="C762" s="14"/>
      <c r="D762" s="14"/>
    </row>
    <row r="763" spans="3:4" x14ac:dyDescent="0.25">
      <c r="C763" s="14"/>
      <c r="D763" s="14"/>
    </row>
    <row r="764" spans="3:4" x14ac:dyDescent="0.25">
      <c r="C764" s="14"/>
      <c r="D764" s="14"/>
    </row>
    <row r="765" spans="3:4" x14ac:dyDescent="0.25">
      <c r="C765" s="14"/>
      <c r="D765" s="14"/>
    </row>
    <row r="766" spans="3:4" x14ac:dyDescent="0.25">
      <c r="C766" s="14"/>
      <c r="D766" s="14"/>
    </row>
    <row r="767" spans="3:4" x14ac:dyDescent="0.25">
      <c r="C767" s="14"/>
      <c r="D767" s="14"/>
    </row>
    <row r="768" spans="3:4" x14ac:dyDescent="0.25">
      <c r="C768" s="14"/>
      <c r="D768" s="14"/>
    </row>
    <row r="769" spans="3:4" x14ac:dyDescent="0.25">
      <c r="C769" s="14"/>
      <c r="D769" s="14"/>
    </row>
    <row r="770" spans="3:4" x14ac:dyDescent="0.25">
      <c r="C770" s="14"/>
      <c r="D770" s="14"/>
    </row>
    <row r="771" spans="3:4" x14ac:dyDescent="0.25">
      <c r="C771" s="14"/>
      <c r="D771" s="14"/>
    </row>
    <row r="772" spans="3:4" x14ac:dyDescent="0.25">
      <c r="C772" s="14"/>
      <c r="D772" s="14"/>
    </row>
    <row r="773" spans="3:4" x14ac:dyDescent="0.25">
      <c r="C773" s="14"/>
      <c r="D773" s="14"/>
    </row>
    <row r="774" spans="3:4" x14ac:dyDescent="0.25">
      <c r="C774" s="14"/>
      <c r="D774" s="14"/>
    </row>
    <row r="775" spans="3:4" x14ac:dyDescent="0.25">
      <c r="C775" s="14"/>
      <c r="D775" s="14"/>
    </row>
    <row r="776" spans="3:4" x14ac:dyDescent="0.25">
      <c r="C776" s="14"/>
      <c r="D776" s="14"/>
    </row>
    <row r="777" spans="3:4" x14ac:dyDescent="0.25">
      <c r="C777" s="14"/>
      <c r="D777" s="14"/>
    </row>
    <row r="778" spans="3:4" x14ac:dyDescent="0.25">
      <c r="C778" s="14"/>
      <c r="D778" s="14"/>
    </row>
    <row r="779" spans="3:4" x14ac:dyDescent="0.25">
      <c r="C779" s="14"/>
      <c r="D779" s="14"/>
    </row>
    <row r="780" spans="3:4" x14ac:dyDescent="0.25">
      <c r="C780" s="14"/>
      <c r="D780" s="14"/>
    </row>
    <row r="781" spans="3:4" x14ac:dyDescent="0.25">
      <c r="C781" s="14"/>
      <c r="D781" s="14"/>
    </row>
    <row r="782" spans="3:4" x14ac:dyDescent="0.25">
      <c r="C782" s="14"/>
      <c r="D782" s="14"/>
    </row>
    <row r="783" spans="3:4" x14ac:dyDescent="0.25">
      <c r="C783" s="14"/>
      <c r="D783" s="14"/>
    </row>
    <row r="784" spans="3:4" x14ac:dyDescent="0.25">
      <c r="C784" s="14"/>
      <c r="D784" s="14"/>
    </row>
    <row r="785" spans="3:4" x14ac:dyDescent="0.25">
      <c r="C785" s="14"/>
      <c r="D785" s="14"/>
    </row>
    <row r="786" spans="3:4" x14ac:dyDescent="0.25">
      <c r="C786" s="14"/>
      <c r="D786" s="14"/>
    </row>
    <row r="787" spans="3:4" x14ac:dyDescent="0.25">
      <c r="C787" s="14"/>
      <c r="D787" s="14"/>
    </row>
    <row r="788" spans="3:4" x14ac:dyDescent="0.25">
      <c r="C788" s="14"/>
      <c r="D788" s="14"/>
    </row>
    <row r="789" spans="3:4" x14ac:dyDescent="0.25">
      <c r="C789" s="14"/>
      <c r="D789" s="14"/>
    </row>
    <row r="790" spans="3:4" x14ac:dyDescent="0.25">
      <c r="C790" s="14"/>
      <c r="D790" s="14"/>
    </row>
    <row r="791" spans="3:4" x14ac:dyDescent="0.25">
      <c r="C791" s="14"/>
      <c r="D791" s="14"/>
    </row>
    <row r="792" spans="3:4" x14ac:dyDescent="0.25">
      <c r="C792" s="14"/>
      <c r="D792" s="14"/>
    </row>
    <row r="793" spans="3:4" x14ac:dyDescent="0.25">
      <c r="C793" s="14"/>
      <c r="D793" s="14"/>
    </row>
    <row r="794" spans="3:4" x14ac:dyDescent="0.25">
      <c r="C794" s="14"/>
      <c r="D794" s="14"/>
    </row>
    <row r="795" spans="3:4" x14ac:dyDescent="0.25">
      <c r="C795" s="14"/>
      <c r="D795" s="14"/>
    </row>
    <row r="796" spans="3:4" x14ac:dyDescent="0.25">
      <c r="C796" s="14"/>
      <c r="D796" s="14"/>
    </row>
    <row r="797" spans="3:4" x14ac:dyDescent="0.25">
      <c r="C797" s="14"/>
      <c r="D797" s="14"/>
    </row>
    <row r="798" spans="3:4" x14ac:dyDescent="0.25">
      <c r="C798" s="14"/>
      <c r="D798" s="14"/>
    </row>
    <row r="799" spans="3:4" x14ac:dyDescent="0.25">
      <c r="C799" s="14"/>
      <c r="D799" s="14"/>
    </row>
    <row r="800" spans="3:4" x14ac:dyDescent="0.25">
      <c r="C800" s="14"/>
      <c r="D800" s="14"/>
    </row>
    <row r="801" spans="3:4" x14ac:dyDescent="0.25">
      <c r="C801" s="14"/>
      <c r="D801" s="14"/>
    </row>
    <row r="802" spans="3:4" x14ac:dyDescent="0.25">
      <c r="C802" s="14"/>
      <c r="D802" s="14"/>
    </row>
    <row r="803" spans="3:4" x14ac:dyDescent="0.25">
      <c r="C803" s="14"/>
      <c r="D803" s="14"/>
    </row>
    <row r="804" spans="3:4" x14ac:dyDescent="0.25">
      <c r="C804" s="14"/>
      <c r="D804" s="14"/>
    </row>
    <row r="805" spans="3:4" x14ac:dyDescent="0.25">
      <c r="C805" s="14"/>
      <c r="D805" s="14"/>
    </row>
    <row r="806" spans="3:4" x14ac:dyDescent="0.25">
      <c r="C806" s="14"/>
      <c r="D806" s="14"/>
    </row>
    <row r="807" spans="3:4" x14ac:dyDescent="0.25">
      <c r="C807" s="14"/>
      <c r="D807" s="14"/>
    </row>
    <row r="808" spans="3:4" x14ac:dyDescent="0.25">
      <c r="C808" s="14"/>
      <c r="D808" s="14"/>
    </row>
    <row r="809" spans="3:4" x14ac:dyDescent="0.25">
      <c r="C809" s="14"/>
      <c r="D809" s="14"/>
    </row>
    <row r="810" spans="3:4" x14ac:dyDescent="0.25">
      <c r="C810" s="14"/>
      <c r="D810" s="14"/>
    </row>
    <row r="811" spans="3:4" x14ac:dyDescent="0.25">
      <c r="C811" s="14"/>
      <c r="D811" s="14"/>
    </row>
    <row r="812" spans="3:4" x14ac:dyDescent="0.25">
      <c r="C812" s="14"/>
      <c r="D812" s="14"/>
    </row>
    <row r="813" spans="3:4" x14ac:dyDescent="0.25">
      <c r="C813" s="14"/>
      <c r="D813" s="14"/>
    </row>
    <row r="814" spans="3:4" x14ac:dyDescent="0.25">
      <c r="C814" s="14"/>
      <c r="D814" s="14"/>
    </row>
    <row r="815" spans="3:4" x14ac:dyDescent="0.25">
      <c r="C815" s="14"/>
      <c r="D815" s="14"/>
    </row>
    <row r="816" spans="3:4" x14ac:dyDescent="0.25">
      <c r="C816" s="14"/>
      <c r="D816" s="14"/>
    </row>
    <row r="817" spans="3:4" x14ac:dyDescent="0.25">
      <c r="C817" s="14"/>
      <c r="D817" s="14"/>
    </row>
    <row r="818" spans="3:4" x14ac:dyDescent="0.25">
      <c r="C818" s="14"/>
      <c r="D818" s="14"/>
    </row>
    <row r="819" spans="3:4" x14ac:dyDescent="0.25">
      <c r="C819" s="14"/>
      <c r="D819" s="14"/>
    </row>
    <row r="820" spans="3:4" x14ac:dyDescent="0.25">
      <c r="C820" s="14"/>
      <c r="D820" s="14"/>
    </row>
    <row r="821" spans="3:4" x14ac:dyDescent="0.25">
      <c r="C821" s="14"/>
      <c r="D821" s="14"/>
    </row>
    <row r="822" spans="3:4" x14ac:dyDescent="0.25">
      <c r="C822" s="14"/>
      <c r="D822" s="14"/>
    </row>
    <row r="823" spans="3:4" x14ac:dyDescent="0.25">
      <c r="C823" s="14"/>
      <c r="D823" s="14"/>
    </row>
    <row r="824" spans="3:4" x14ac:dyDescent="0.25">
      <c r="C824" s="14"/>
      <c r="D824" s="14"/>
    </row>
    <row r="825" spans="3:4" x14ac:dyDescent="0.25">
      <c r="C825" s="14"/>
      <c r="D825" s="14"/>
    </row>
    <row r="826" spans="3:4" x14ac:dyDescent="0.25">
      <c r="C826" s="14"/>
      <c r="D826" s="14"/>
    </row>
    <row r="827" spans="3:4" x14ac:dyDescent="0.25">
      <c r="C827" s="14"/>
      <c r="D827" s="14"/>
    </row>
    <row r="828" spans="3:4" x14ac:dyDescent="0.25">
      <c r="C828" s="14"/>
      <c r="D828" s="14"/>
    </row>
    <row r="829" spans="3:4" x14ac:dyDescent="0.25">
      <c r="C829" s="14"/>
      <c r="D829" s="14"/>
    </row>
    <row r="830" spans="3:4" x14ac:dyDescent="0.25">
      <c r="C830" s="14"/>
      <c r="D830" s="14"/>
    </row>
    <row r="831" spans="3:4" x14ac:dyDescent="0.25">
      <c r="C831" s="14"/>
      <c r="D831" s="14"/>
    </row>
    <row r="832" spans="3:4" x14ac:dyDescent="0.25">
      <c r="C832" s="14"/>
      <c r="D832" s="14"/>
    </row>
    <row r="833" spans="3:4" x14ac:dyDescent="0.25">
      <c r="C833" s="14"/>
      <c r="D833" s="14"/>
    </row>
    <row r="834" spans="3:4" x14ac:dyDescent="0.25">
      <c r="C834" s="14"/>
      <c r="D834" s="14"/>
    </row>
    <row r="835" spans="3:4" x14ac:dyDescent="0.25">
      <c r="C835" s="14"/>
      <c r="D835" s="14"/>
    </row>
    <row r="836" spans="3:4" x14ac:dyDescent="0.25">
      <c r="C836" s="14"/>
      <c r="D836" s="14"/>
    </row>
    <row r="837" spans="3:4" x14ac:dyDescent="0.25">
      <c r="C837" s="14"/>
      <c r="D837" s="14"/>
    </row>
    <row r="838" spans="3:4" x14ac:dyDescent="0.25">
      <c r="C838" s="14"/>
      <c r="D838" s="14"/>
    </row>
    <row r="839" spans="3:4" x14ac:dyDescent="0.25">
      <c r="C839" s="14"/>
      <c r="D839" s="14"/>
    </row>
    <row r="840" spans="3:4" x14ac:dyDescent="0.25">
      <c r="C840" s="14"/>
      <c r="D840" s="14"/>
    </row>
    <row r="841" spans="3:4" x14ac:dyDescent="0.25">
      <c r="C841" s="14"/>
      <c r="D841" s="14"/>
    </row>
    <row r="842" spans="3:4" x14ac:dyDescent="0.25">
      <c r="C842" s="14"/>
      <c r="D842" s="14"/>
    </row>
    <row r="843" spans="3:4" x14ac:dyDescent="0.25">
      <c r="C843" s="14"/>
      <c r="D843" s="14"/>
    </row>
    <row r="844" spans="3:4" x14ac:dyDescent="0.25">
      <c r="C844" s="14"/>
      <c r="D844" s="14"/>
    </row>
    <row r="845" spans="3:4" x14ac:dyDescent="0.25">
      <c r="C845" s="14"/>
      <c r="D845" s="14"/>
    </row>
    <row r="846" spans="3:4" x14ac:dyDescent="0.25">
      <c r="C846" s="14"/>
      <c r="D846" s="14"/>
    </row>
    <row r="847" spans="3:4" x14ac:dyDescent="0.25">
      <c r="C847" s="14"/>
      <c r="D847" s="14"/>
    </row>
    <row r="848" spans="3:4" x14ac:dyDescent="0.25">
      <c r="C848" s="14"/>
      <c r="D848" s="14"/>
    </row>
    <row r="849" spans="3:4" x14ac:dyDescent="0.25">
      <c r="C849" s="14"/>
      <c r="D849" s="14"/>
    </row>
    <row r="850" spans="3:4" x14ac:dyDescent="0.25">
      <c r="C850" s="14"/>
      <c r="D850" s="14"/>
    </row>
    <row r="851" spans="3:4" x14ac:dyDescent="0.25">
      <c r="C851" s="14"/>
      <c r="D851" s="14"/>
    </row>
    <row r="852" spans="3:4" x14ac:dyDescent="0.25">
      <c r="C852" s="14"/>
      <c r="D852" s="14"/>
    </row>
    <row r="853" spans="3:4" x14ac:dyDescent="0.25">
      <c r="C853" s="14"/>
      <c r="D853" s="14"/>
    </row>
    <row r="854" spans="3:4" x14ac:dyDescent="0.25">
      <c r="C854" s="14"/>
      <c r="D854" s="14"/>
    </row>
    <row r="855" spans="3:4" x14ac:dyDescent="0.25">
      <c r="C855" s="14"/>
      <c r="D855" s="14"/>
    </row>
    <row r="856" spans="3:4" x14ac:dyDescent="0.25">
      <c r="C856" s="14"/>
      <c r="D856" s="14"/>
    </row>
    <row r="857" spans="3:4" x14ac:dyDescent="0.25">
      <c r="C857" s="14"/>
      <c r="D857" s="14"/>
    </row>
    <row r="858" spans="3:4" x14ac:dyDescent="0.25">
      <c r="C858" s="14"/>
      <c r="D858" s="14"/>
    </row>
    <row r="859" spans="3:4" x14ac:dyDescent="0.25">
      <c r="C859" s="14"/>
      <c r="D859" s="14"/>
    </row>
    <row r="860" spans="3:4" x14ac:dyDescent="0.25">
      <c r="C860" s="14"/>
      <c r="D860" s="14"/>
    </row>
    <row r="861" spans="3:4" x14ac:dyDescent="0.25">
      <c r="C861" s="14"/>
      <c r="D861" s="14"/>
    </row>
    <row r="862" spans="3:4" x14ac:dyDescent="0.25">
      <c r="C862" s="14"/>
      <c r="D862" s="14"/>
    </row>
    <row r="863" spans="3:4" x14ac:dyDescent="0.25">
      <c r="C863" s="14"/>
      <c r="D863" s="14"/>
    </row>
    <row r="864" spans="3:4" x14ac:dyDescent="0.25">
      <c r="C864" s="14"/>
      <c r="D864" s="14"/>
    </row>
    <row r="865" spans="3:4" x14ac:dyDescent="0.25">
      <c r="C865" s="14"/>
      <c r="D865" s="14"/>
    </row>
    <row r="866" spans="3:4" x14ac:dyDescent="0.25">
      <c r="C866" s="14"/>
      <c r="D866" s="14"/>
    </row>
    <row r="867" spans="3:4" x14ac:dyDescent="0.25">
      <c r="C867" s="14"/>
      <c r="D867" s="14"/>
    </row>
    <row r="868" spans="3:4" x14ac:dyDescent="0.25">
      <c r="C868" s="14"/>
      <c r="D868" s="14"/>
    </row>
    <row r="869" spans="3:4" x14ac:dyDescent="0.25">
      <c r="C869" s="14"/>
      <c r="D869" s="14"/>
    </row>
    <row r="870" spans="3:4" x14ac:dyDescent="0.25">
      <c r="C870" s="14"/>
      <c r="D870" s="14"/>
    </row>
    <row r="871" spans="3:4" x14ac:dyDescent="0.25">
      <c r="C871" s="14"/>
      <c r="D871" s="14"/>
    </row>
    <row r="872" spans="3:4" x14ac:dyDescent="0.25">
      <c r="C872" s="14"/>
      <c r="D872" s="14"/>
    </row>
    <row r="873" spans="3:4" x14ac:dyDescent="0.25">
      <c r="C873" s="14"/>
      <c r="D873" s="14"/>
    </row>
    <row r="874" spans="3:4" x14ac:dyDescent="0.25">
      <c r="C874" s="14"/>
      <c r="D874" s="14"/>
    </row>
    <row r="875" spans="3:4" x14ac:dyDescent="0.25">
      <c r="C875" s="14"/>
      <c r="D875" s="14"/>
    </row>
    <row r="876" spans="3:4" x14ac:dyDescent="0.25">
      <c r="C876" s="14"/>
      <c r="D876" s="14"/>
    </row>
    <row r="877" spans="3:4" x14ac:dyDescent="0.25">
      <c r="C877" s="14"/>
      <c r="D877" s="14"/>
    </row>
    <row r="878" spans="3:4" x14ac:dyDescent="0.25">
      <c r="C878" s="14"/>
      <c r="D878" s="14"/>
    </row>
    <row r="879" spans="3:4" x14ac:dyDescent="0.25">
      <c r="C879" s="14"/>
      <c r="D879" s="14"/>
    </row>
    <row r="880" spans="3:4" x14ac:dyDescent="0.25">
      <c r="C880" s="14"/>
      <c r="D880" s="14"/>
    </row>
    <row r="881" spans="3:4" x14ac:dyDescent="0.25">
      <c r="C881" s="14"/>
      <c r="D881" s="14"/>
    </row>
    <row r="882" spans="3:4" x14ac:dyDescent="0.25">
      <c r="C882" s="14"/>
      <c r="D882" s="14"/>
    </row>
    <row r="883" spans="3:4" x14ac:dyDescent="0.25">
      <c r="C883" s="14"/>
      <c r="D883" s="14"/>
    </row>
    <row r="884" spans="3:4" x14ac:dyDescent="0.25">
      <c r="C884" s="14"/>
      <c r="D884" s="14"/>
    </row>
    <row r="885" spans="3:4" x14ac:dyDescent="0.25">
      <c r="C885" s="14"/>
      <c r="D885" s="14"/>
    </row>
    <row r="886" spans="3:4" x14ac:dyDescent="0.25">
      <c r="C886" s="14"/>
      <c r="D886" s="14"/>
    </row>
    <row r="887" spans="3:4" x14ac:dyDescent="0.25">
      <c r="C887" s="14"/>
      <c r="D887" s="14"/>
    </row>
    <row r="888" spans="3:4" x14ac:dyDescent="0.25">
      <c r="C888" s="14"/>
      <c r="D888" s="14"/>
    </row>
    <row r="889" spans="3:4" x14ac:dyDescent="0.25">
      <c r="C889" s="14"/>
      <c r="D889" s="14"/>
    </row>
    <row r="890" spans="3:4" x14ac:dyDescent="0.25">
      <c r="C890" s="14"/>
      <c r="D890" s="14"/>
    </row>
    <row r="891" spans="3:4" x14ac:dyDescent="0.25">
      <c r="C891" s="14"/>
      <c r="D891" s="14"/>
    </row>
    <row r="892" spans="3:4" x14ac:dyDescent="0.25">
      <c r="C892" s="14"/>
      <c r="D892" s="14"/>
    </row>
    <row r="893" spans="3:4" x14ac:dyDescent="0.25">
      <c r="C893" s="14"/>
      <c r="D893" s="14"/>
    </row>
    <row r="894" spans="3:4" x14ac:dyDescent="0.25">
      <c r="C894" s="14"/>
      <c r="D894" s="14"/>
    </row>
    <row r="895" spans="3:4" x14ac:dyDescent="0.25">
      <c r="C895" s="14"/>
      <c r="D895" s="14"/>
    </row>
    <row r="896" spans="3:4" x14ac:dyDescent="0.25">
      <c r="C896" s="14"/>
      <c r="D896" s="14"/>
    </row>
    <row r="897" spans="3:4" x14ac:dyDescent="0.25">
      <c r="C897" s="14"/>
      <c r="D897" s="14"/>
    </row>
    <row r="898" spans="3:4" x14ac:dyDescent="0.25">
      <c r="C898" s="14"/>
      <c r="D898" s="14"/>
    </row>
    <row r="899" spans="3:4" x14ac:dyDescent="0.25">
      <c r="C899" s="14"/>
      <c r="D899" s="14"/>
    </row>
    <row r="900" spans="3:4" x14ac:dyDescent="0.25">
      <c r="C900" s="14"/>
      <c r="D900" s="14"/>
    </row>
    <row r="901" spans="3:4" x14ac:dyDescent="0.25">
      <c r="C901" s="14"/>
      <c r="D901" s="14"/>
    </row>
    <row r="902" spans="3:4" x14ac:dyDescent="0.25">
      <c r="C902" s="14"/>
      <c r="D902" s="14"/>
    </row>
    <row r="903" spans="3:4" x14ac:dyDescent="0.25">
      <c r="C903" s="14"/>
      <c r="D903" s="14"/>
    </row>
    <row r="904" spans="3:4" x14ac:dyDescent="0.25">
      <c r="C904" s="14"/>
      <c r="D904" s="14"/>
    </row>
    <row r="905" spans="3:4" x14ac:dyDescent="0.25">
      <c r="C905" s="14"/>
      <c r="D905" s="14"/>
    </row>
    <row r="906" spans="3:4" x14ac:dyDescent="0.25">
      <c r="C906" s="14"/>
      <c r="D906" s="14"/>
    </row>
    <row r="907" spans="3:4" x14ac:dyDescent="0.25">
      <c r="C907" s="14"/>
      <c r="D907" s="14"/>
    </row>
    <row r="908" spans="3:4" x14ac:dyDescent="0.25">
      <c r="C908" s="14"/>
      <c r="D908" s="14"/>
    </row>
    <row r="909" spans="3:4" x14ac:dyDescent="0.25">
      <c r="C909" s="14"/>
      <c r="D909" s="14"/>
    </row>
    <row r="910" spans="3:4" x14ac:dyDescent="0.25">
      <c r="C910" s="14"/>
      <c r="D910" s="14"/>
    </row>
    <row r="911" spans="3:4" x14ac:dyDescent="0.25">
      <c r="C911" s="14"/>
      <c r="D911" s="14"/>
    </row>
    <row r="912" spans="3:4" x14ac:dyDescent="0.25">
      <c r="C912" s="14"/>
      <c r="D912" s="14"/>
    </row>
    <row r="913" spans="3:4" x14ac:dyDescent="0.25">
      <c r="C913" s="14"/>
      <c r="D913" s="14"/>
    </row>
    <row r="914" spans="3:4" x14ac:dyDescent="0.25">
      <c r="C914" s="14"/>
      <c r="D914" s="14"/>
    </row>
    <row r="915" spans="3:4" x14ac:dyDescent="0.25">
      <c r="C915" s="14"/>
      <c r="D915" s="14"/>
    </row>
    <row r="916" spans="3:4" x14ac:dyDescent="0.25">
      <c r="C916" s="14"/>
      <c r="D916" s="14"/>
    </row>
    <row r="917" spans="3:4" x14ac:dyDescent="0.25">
      <c r="C917" s="14"/>
      <c r="D917" s="14"/>
    </row>
    <row r="918" spans="3:4" x14ac:dyDescent="0.25">
      <c r="C918" s="14"/>
      <c r="D918" s="14"/>
    </row>
    <row r="919" spans="3:4" x14ac:dyDescent="0.25">
      <c r="C919" s="14"/>
      <c r="D919" s="14"/>
    </row>
    <row r="920" spans="3:4" x14ac:dyDescent="0.25">
      <c r="C920" s="14"/>
      <c r="D920" s="14"/>
    </row>
    <row r="921" spans="3:4" x14ac:dyDescent="0.25">
      <c r="C921" s="14"/>
      <c r="D921" s="14"/>
    </row>
    <row r="922" spans="3:4" x14ac:dyDescent="0.25">
      <c r="C922" s="14"/>
      <c r="D922" s="14"/>
    </row>
    <row r="923" spans="3:4" x14ac:dyDescent="0.25">
      <c r="C923" s="14"/>
      <c r="D923" s="14"/>
    </row>
    <row r="924" spans="3:4" x14ac:dyDescent="0.25">
      <c r="C924" s="14"/>
      <c r="D924" s="14"/>
    </row>
    <row r="925" spans="3:4" x14ac:dyDescent="0.25">
      <c r="C925" s="14"/>
      <c r="D925" s="14"/>
    </row>
    <row r="926" spans="3:4" x14ac:dyDescent="0.25">
      <c r="C926" s="14"/>
      <c r="D926" s="14"/>
    </row>
    <row r="927" spans="3:4" x14ac:dyDescent="0.25">
      <c r="C927" s="14"/>
      <c r="D927" s="14"/>
    </row>
    <row r="928" spans="3:4" x14ac:dyDescent="0.25">
      <c r="C928" s="14"/>
      <c r="D928" s="14"/>
    </row>
    <row r="929" spans="3:4" x14ac:dyDescent="0.25">
      <c r="C929" s="14"/>
      <c r="D929" s="14"/>
    </row>
    <row r="930" spans="3:4" x14ac:dyDescent="0.25">
      <c r="C930" s="14"/>
      <c r="D930" s="14"/>
    </row>
    <row r="931" spans="3:4" x14ac:dyDescent="0.25">
      <c r="C931" s="14"/>
      <c r="D931" s="14"/>
    </row>
    <row r="932" spans="3:4" x14ac:dyDescent="0.25">
      <c r="C932" s="14"/>
      <c r="D932" s="14"/>
    </row>
    <row r="933" spans="3:4" x14ac:dyDescent="0.25">
      <c r="C933" s="14"/>
      <c r="D933" s="14"/>
    </row>
    <row r="934" spans="3:4" x14ac:dyDescent="0.25">
      <c r="C934" s="14"/>
      <c r="D934" s="14"/>
    </row>
    <row r="935" spans="3:4" x14ac:dyDescent="0.25">
      <c r="C935" s="14"/>
      <c r="D935" s="14"/>
    </row>
    <row r="936" spans="3:4" x14ac:dyDescent="0.25">
      <c r="C936" s="14"/>
      <c r="D936" s="14"/>
    </row>
    <row r="937" spans="3:4" x14ac:dyDescent="0.25">
      <c r="C937" s="14"/>
      <c r="D937" s="14"/>
    </row>
    <row r="938" spans="3:4" x14ac:dyDescent="0.25">
      <c r="C938" s="14"/>
      <c r="D938" s="14"/>
    </row>
    <row r="939" spans="3:4" x14ac:dyDescent="0.25">
      <c r="C939" s="14"/>
      <c r="D939" s="14"/>
    </row>
    <row r="940" spans="3:4" x14ac:dyDescent="0.25">
      <c r="C940" s="14"/>
      <c r="D940" s="14"/>
    </row>
    <row r="941" spans="3:4" x14ac:dyDescent="0.25">
      <c r="C941" s="14"/>
      <c r="D941" s="14"/>
    </row>
    <row r="942" spans="3:4" x14ac:dyDescent="0.25">
      <c r="C942" s="14"/>
      <c r="D942" s="14"/>
    </row>
    <row r="943" spans="3:4" x14ac:dyDescent="0.25">
      <c r="C943" s="14"/>
      <c r="D943" s="14"/>
    </row>
    <row r="944" spans="3:4" x14ac:dyDescent="0.25">
      <c r="C944" s="14"/>
      <c r="D944" s="14"/>
    </row>
    <row r="945" spans="3:4" x14ac:dyDescent="0.25">
      <c r="C945" s="14"/>
      <c r="D945" s="14"/>
    </row>
    <row r="946" spans="3:4" x14ac:dyDescent="0.25">
      <c r="C946" s="14"/>
      <c r="D946" s="14"/>
    </row>
    <row r="947" spans="3:4" x14ac:dyDescent="0.25">
      <c r="C947" s="14"/>
      <c r="D947" s="14"/>
    </row>
    <row r="948" spans="3:4" x14ac:dyDescent="0.25">
      <c r="C948" s="14"/>
      <c r="D948" s="14"/>
    </row>
    <row r="949" spans="3:4" x14ac:dyDescent="0.25">
      <c r="C949" s="14"/>
      <c r="D949" s="14"/>
    </row>
    <row r="950" spans="3:4" x14ac:dyDescent="0.25">
      <c r="C950" s="14"/>
      <c r="D950" s="14"/>
    </row>
    <row r="951" spans="3:4" x14ac:dyDescent="0.25">
      <c r="C951" s="14"/>
      <c r="D951" s="14"/>
    </row>
    <row r="952" spans="3:4" x14ac:dyDescent="0.25">
      <c r="C952" s="14"/>
      <c r="D952" s="14"/>
    </row>
    <row r="953" spans="3:4" x14ac:dyDescent="0.25">
      <c r="C953" s="14"/>
      <c r="D953" s="14"/>
    </row>
    <row r="954" spans="3:4" x14ac:dyDescent="0.25">
      <c r="C954" s="14"/>
      <c r="D954" s="14"/>
    </row>
    <row r="955" spans="3:4" x14ac:dyDescent="0.25">
      <c r="C955" s="14"/>
      <c r="D955" s="14"/>
    </row>
    <row r="956" spans="3:4" x14ac:dyDescent="0.25">
      <c r="C956" s="14"/>
      <c r="D956" s="14"/>
    </row>
    <row r="957" spans="3:4" x14ac:dyDescent="0.25">
      <c r="C957" s="14"/>
      <c r="D957" s="14"/>
    </row>
    <row r="958" spans="3:4" x14ac:dyDescent="0.25">
      <c r="C958" s="14"/>
      <c r="D958" s="14"/>
    </row>
    <row r="959" spans="3:4" x14ac:dyDescent="0.25">
      <c r="C959" s="14"/>
      <c r="D959" s="14"/>
    </row>
  </sheetData>
  <pageMargins left="0.79" right="0.79" top="0.98" bottom="0.98" header="0.49" footer="0.49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0</xdr:col>
                <xdr:colOff>0</xdr:colOff>
                <xdr:row>231</xdr:row>
                <xdr:rowOff>152400</xdr:rowOff>
              </from>
              <to>
                <xdr:col>1</xdr:col>
                <xdr:colOff>180975</xdr:colOff>
                <xdr:row>233</xdr:row>
                <xdr:rowOff>28575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r:id="rId7">
            <anchor moveWithCells="1">
              <from>
                <xdr:col>0</xdr:col>
                <xdr:colOff>0</xdr:colOff>
                <xdr:row>234</xdr:row>
                <xdr:rowOff>133350</xdr:rowOff>
              </from>
              <to>
                <xdr:col>1</xdr:col>
                <xdr:colOff>438150</xdr:colOff>
                <xdr:row>237</xdr:row>
                <xdr:rowOff>104775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>
              <from>
                <xdr:col>0</xdr:col>
                <xdr:colOff>0</xdr:colOff>
                <xdr:row>231</xdr:row>
                <xdr:rowOff>133350</xdr:rowOff>
              </from>
              <to>
                <xdr:col>1</xdr:col>
                <xdr:colOff>781050</xdr:colOff>
                <xdr:row>234</xdr:row>
                <xdr:rowOff>95250</xdr:rowOff>
              </to>
            </anchor>
          </objectPr>
        </oleObject>
      </mc:Choice>
      <mc:Fallback>
        <oleObject progId="Equation.DSMT4" shapeId="102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Prices USD PLD 2001 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CCEE - CSV Preços</dc:title>
  <dc:creator>Bastian</dc:creator>
  <cp:lastModifiedBy>Felipe Araujo</cp:lastModifiedBy>
  <dcterms:created xsi:type="dcterms:W3CDTF">2012-12-25T21:02:28Z</dcterms:created>
  <dcterms:modified xsi:type="dcterms:W3CDTF">2020-02-05T18:40:35Z</dcterms:modified>
</cp:coreProperties>
</file>